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U:\DOL-Common\Grants\XX_Federal Grant List and Executive Summary\FY24 Q4\"/>
    </mc:Choice>
  </mc:AlternateContent>
  <xr:revisionPtr revIDLastSave="0" documentId="13_ncr:1_{1FE665B7-4251-40A6-ADC3-D5196492B148}" xr6:coauthVersionLast="47" xr6:coauthVersionMax="47" xr10:uidLastSave="{00000000-0000-0000-0000-000000000000}"/>
  <bookViews>
    <workbookView xWindow="-120" yWindow="-120" windowWidth="29040" windowHeight="15840" xr2:uid="{3B03A0A4-1131-4B53-B487-285A3A869B1F}"/>
  </bookViews>
  <sheets>
    <sheet name="Federal Grant List" sheetId="1" r:id="rId1"/>
  </sheets>
  <externalReferences>
    <externalReference r:id="rId2"/>
  </externalReferences>
  <definedNames>
    <definedName name="_xlnm._FilterDatabase" localSheetId="0" hidden="1">'Federal Grant List'!$A$2:$E$2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D45" i="1"/>
  <c r="C45" i="1"/>
  <c r="F44" i="1"/>
  <c r="H44" i="1" s="1"/>
  <c r="F43" i="1"/>
  <c r="H43" i="1" s="1"/>
  <c r="F42" i="1"/>
  <c r="H42" i="1" s="1"/>
  <c r="F41" i="1"/>
  <c r="H41" i="1" s="1"/>
  <c r="F40" i="1"/>
  <c r="H40" i="1" s="1"/>
  <c r="H39" i="1"/>
  <c r="F39" i="1"/>
  <c r="F38" i="1"/>
  <c r="H38" i="1" s="1"/>
  <c r="H37" i="1"/>
  <c r="F37" i="1"/>
  <c r="F36" i="1"/>
  <c r="H36" i="1" s="1"/>
  <c r="H35" i="1"/>
  <c r="F35" i="1"/>
  <c r="F34" i="1"/>
  <c r="H34" i="1" s="1"/>
  <c r="H33" i="1"/>
  <c r="F33" i="1"/>
  <c r="F32" i="1"/>
  <c r="H32" i="1" s="1"/>
  <c r="H31" i="1"/>
  <c r="F31" i="1"/>
  <c r="F30" i="1"/>
  <c r="H30" i="1" s="1"/>
  <c r="H29" i="1"/>
  <c r="F29" i="1"/>
  <c r="F28" i="1"/>
  <c r="H28" i="1" s="1"/>
  <c r="H27" i="1"/>
  <c r="F27" i="1"/>
  <c r="F26" i="1"/>
  <c r="H26" i="1" s="1"/>
  <c r="H25" i="1"/>
  <c r="F25" i="1"/>
  <c r="K24" i="1"/>
  <c r="J24" i="1"/>
  <c r="H24" i="1"/>
  <c r="F24" i="1"/>
  <c r="F23" i="1"/>
  <c r="H23" i="1" s="1"/>
  <c r="H22" i="1"/>
  <c r="F22" i="1"/>
  <c r="F21" i="1"/>
  <c r="H21" i="1" s="1"/>
  <c r="H20" i="1"/>
  <c r="F20" i="1"/>
  <c r="F19" i="1"/>
  <c r="H19" i="1" s="1"/>
  <c r="H18" i="1"/>
  <c r="F18" i="1"/>
  <c r="F17" i="1"/>
  <c r="H17" i="1" s="1"/>
  <c r="H16" i="1"/>
  <c r="F16" i="1"/>
  <c r="F15" i="1"/>
  <c r="H15" i="1" s="1"/>
  <c r="H14" i="1"/>
  <c r="F14" i="1"/>
  <c r="F13" i="1"/>
  <c r="H13" i="1" s="1"/>
  <c r="H12" i="1"/>
  <c r="F12" i="1"/>
  <c r="F11" i="1"/>
  <c r="H11" i="1" s="1"/>
  <c r="H10" i="1"/>
  <c r="F10" i="1"/>
  <c r="F9" i="1"/>
  <c r="H9" i="1" s="1"/>
  <c r="H8" i="1"/>
  <c r="F8" i="1"/>
  <c r="F7" i="1"/>
  <c r="H7" i="1" s="1"/>
  <c r="H6" i="1"/>
  <c r="F6" i="1"/>
  <c r="F5" i="1"/>
  <c r="H5" i="1" s="1"/>
  <c r="H4" i="1"/>
  <c r="F4" i="1"/>
  <c r="F3" i="1"/>
  <c r="H3" i="1" s="1"/>
</calcChain>
</file>

<file path=xl/sharedStrings.xml><?xml version="1.0" encoding="utf-8"?>
<sst xmlns="http://schemas.openxmlformats.org/spreadsheetml/2006/main" count="93" uniqueCount="74">
  <si>
    <t xml:space="preserve">CT-DOL Federal Grant List </t>
  </si>
  <si>
    <t>Grant Name</t>
  </si>
  <si>
    <t>Grant Number</t>
  </si>
  <si>
    <t>Authorized
Amount</t>
  </si>
  <si>
    <t>Expendtures/
 Obligated</t>
  </si>
  <si>
    <t>Available 
Funding</t>
  </si>
  <si>
    <t>Formula</t>
  </si>
  <si>
    <t>Avail Funding in Grant list is equal to Formula</t>
  </si>
  <si>
    <t xml:space="preserve">American Rescue Plan - Equity Grant </t>
  </si>
  <si>
    <t>23A55UB000006</t>
  </si>
  <si>
    <t>Apprenticeship State Expansion, Equity and Innovation (SAEEI)</t>
  </si>
  <si>
    <t>AP-36520-21-60-A-9</t>
  </si>
  <si>
    <t>Disabled Veterans' Outreach Program and Local Veterans' Employment Representative - JVSG</t>
  </si>
  <si>
    <t>23555DV000053</t>
  </si>
  <si>
    <t>DV-37876-22-55-5-9</t>
  </si>
  <si>
    <t>Equitable Transition Model (ETM)</t>
  </si>
  <si>
    <t>24475OD000003</t>
  </si>
  <si>
    <t>ES Employment Service/Wagner-Peyser Funded Activities</t>
  </si>
  <si>
    <t>23A55WG000002</t>
  </si>
  <si>
    <t>23A55WP000003</t>
  </si>
  <si>
    <t>24A55WP000062</t>
  </si>
  <si>
    <t>ES-36745-21-55-A-9</t>
  </si>
  <si>
    <t>ES-38721-22-55-A-9</t>
  </si>
  <si>
    <t>FL Foreign Labor Certification (FLC) Grants</t>
  </si>
  <si>
    <t>23A55FL000002</t>
  </si>
  <si>
    <t>FL-38049-22-55-A-9</t>
  </si>
  <si>
    <t>LMI-BLS Labor Market Information</t>
  </si>
  <si>
    <t>24J75LM000001</t>
  </si>
  <si>
    <t>LM-38441-23-75-09</t>
  </si>
  <si>
    <t>OSHA 21D</t>
  </si>
  <si>
    <t>24F75CS000001</t>
  </si>
  <si>
    <t>OSHA 23G</t>
  </si>
  <si>
    <t>24F55SP000002</t>
  </si>
  <si>
    <t>OSHA CFOI &amp; SOII</t>
  </si>
  <si>
    <t>24J75OS000015</t>
  </si>
  <si>
    <t>TA Trade Adjustment Assistance TAA</t>
  </si>
  <si>
    <t>23A55TA000001</t>
  </si>
  <si>
    <t>TA-38671-22-55-A-9</t>
  </si>
  <si>
    <t>UI ARPA Integrity Grant</t>
  </si>
  <si>
    <t>23A60UB000022</t>
  </si>
  <si>
    <t>UI ARPA Tiger Team Grant</t>
  </si>
  <si>
    <t>23A60UB000079</t>
  </si>
  <si>
    <t>UI Base Unemployment Insurance</t>
  </si>
  <si>
    <t>24A55UI000023</t>
  </si>
  <si>
    <t>UI-37214-22-55-A-9</t>
  </si>
  <si>
    <t>UI-39313-23-55-A-9</t>
  </si>
  <si>
    <t xml:space="preserve">UI CARES ARPA Fraud </t>
  </si>
  <si>
    <t>UI-37055-21-55-A-9</t>
  </si>
  <si>
    <t>UI CAREs PUA, PEUC, FPUC, MEUC</t>
  </si>
  <si>
    <t>UI-34706-20-55-A-9</t>
  </si>
  <si>
    <t>UI CAREs Tiger Team</t>
  </si>
  <si>
    <t>UI-38396-22-55-A-9</t>
  </si>
  <si>
    <t>UI RESEA Program</t>
  </si>
  <si>
    <t>24A60UR000076</t>
  </si>
  <si>
    <t>UI RESEA Reemployment Services and Eligibility Assessment</t>
  </si>
  <si>
    <t>UI-37972-22-60-A-9</t>
  </si>
  <si>
    <t>UI Trade Adjustment Assistance ATAA/TRA</t>
  </si>
  <si>
    <t>24A55UT000002</t>
  </si>
  <si>
    <t xml:space="preserve">WIOA </t>
  </si>
  <si>
    <t>23A55AT000042</t>
  </si>
  <si>
    <t>23A55AW000037</t>
  </si>
  <si>
    <t>23A55AY000018</t>
  </si>
  <si>
    <t>24A55AT000062</t>
  </si>
  <si>
    <t>24A55AW000095</t>
  </si>
  <si>
    <t>24A55AY000055</t>
  </si>
  <si>
    <t>AA-36310-21-55-A-9</t>
  </si>
  <si>
    <t>AA-38520-22-55-A-9</t>
  </si>
  <si>
    <t>Workforce Data Quality Initiative - WDQI Round 9</t>
  </si>
  <si>
    <t>23A60MI000005</t>
  </si>
  <si>
    <t>WOTC Backlog</t>
  </si>
  <si>
    <t>WT-39389-23-55-A-9</t>
  </si>
  <si>
    <t>WOTC Work Opportunity Tax Credit Program</t>
  </si>
  <si>
    <t>24A55WT00902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</si>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</sst>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3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3" fontId="0" fillId="0" borderId="0" xfId="1" applyFont="1"/>
    <xf numFmtId="43" fontId="3" fillId="3" borderId="3" xfId="1" applyFont="1" applyFill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/>
    <xf numFmtId="43" fontId="4" fillId="0" borderId="6" xfId="0" applyNumberFormat="1" applyFont="1" applyBorder="1"/>
    <xf numFmtId="43" fontId="4" fillId="0" borderId="7" xfId="1" applyFont="1" applyBorder="1"/>
    <xf numFmtId="43" fontId="0" fillId="0" borderId="0" xfId="0" applyNumberFormat="1"/>
    <xf numFmtId="0" fontId="5" fillId="0" borderId="5" xfId="0" applyFont="1" applyBorder="1"/>
    <xf numFmtId="0" fontId="5" fillId="0" borderId="6" xfId="0" applyFont="1" applyBorder="1"/>
    <xf numFmtId="43" fontId="5" fillId="0" borderId="6" xfId="0" applyNumberFormat="1" applyFont="1" applyBorder="1"/>
    <xf numFmtId="4" fontId="0" fillId="0" borderId="0" xfId="0" applyNumberFormat="1"/>
    <xf numFmtId="0" fontId="6" fillId="0" borderId="0" xfId="0" applyFont="1"/>
    <xf numFmtId="0" fontId="7" fillId="4" borderId="8" xfId="0" applyFont="1" applyFill="1" applyBorder="1" applyAlignment="1">
      <alignment horizontal="center"/>
    </xf>
    <xf numFmtId="43" fontId="7" fillId="4" borderId="8" xfId="1" applyFont="1" applyFill="1" applyBorder="1" applyAlignment="1">
      <alignment horizontal="center"/>
    </xf>
    <xf numFmtId="43" fontId="7" fillId="4" borderId="8" xfId="1" applyFont="1" applyFill="1" applyBorder="1"/>
    <xf numFmtId="43" fontId="4" fillId="0" borderId="0" xfId="1" applyFont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3" fontId="8" fillId="3" borderId="3" xfId="1" applyFont="1" applyFill="1" applyBorder="1" applyAlignment="1">
      <alignment horizontal="center" wrapText="1"/>
    </xf>
    <xf numFmtId="43" fontId="8" fillId="3" borderId="4" xfId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border outline="0">
        <top style="thin">
          <color theme="8" tint="0.39997558519241921"/>
        </top>
      </border>
    </dxf>
    <dxf>
      <border outline="0"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Jiyoon\Accounting%20Unit\Executive%20Summary\FY24%20Q4\Grant%20List%208-27-24.xlsx" TargetMode="External"/><Relationship Id="rId1" Type="http://schemas.openxmlformats.org/officeDocument/2006/relationships/externalLinkPath" Target="file:///X:\Jiyoon\Accounting%20Unit\Executive%20Summary\FY24%20Q4\Grant%20List%208-27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nt List"/>
      <sheetName val="Executive Summary"/>
      <sheetName val="Acct-BA"/>
      <sheetName val="Table1"/>
      <sheetName val="Closed"/>
      <sheetName val="PIVOT"/>
      <sheetName val="PIVOT used for Federal Grant Li"/>
      <sheetName val="Working Federal Grant list"/>
      <sheetName val="Federal Grant List"/>
      <sheetName val="Pivot for Executive Summary"/>
      <sheetName val="Project CFDA"/>
    </sheetNames>
    <sheetDataSet>
      <sheetData sheetId="0">
        <row r="145">
          <cell r="R145">
            <v>124.43</v>
          </cell>
        </row>
        <row r="147">
          <cell r="R147">
            <v>2499.5100000000002</v>
          </cell>
        </row>
        <row r="149">
          <cell r="R149">
            <v>47.6</v>
          </cell>
        </row>
        <row r="154">
          <cell r="R154">
            <v>3300019.97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7DFFBA-1C0C-4CC6-86CB-39824DE9D02F}" name="Table1" displayName="Table1" ref="A2:F44" totalsRowShown="0" headerRowDxfId="8" headerRowBorderDxfId="7" tableBorderDxfId="6" totalsRowBorderDxfId="5" headerRowCellStyle="Comma">
  <tableColumns count="6">
    <tableColumn id="1" xr3:uid="{96DED9DD-882B-4BE1-90B2-25415C483494}" name="Grant Name" dataDxfId="4"/>
    <tableColumn id="2" xr3:uid="{FB543BBD-B709-407E-8322-3335A83A8497}" name="Grant Number" dataDxfId="3"/>
    <tableColumn id="3" xr3:uid="{40D84F14-05D0-43F4-A5E1-CEF4BA35704D}" name="Authorized_x000a_Amount" dataDxfId="2"/>
    <tableColumn id="4" xr3:uid="{DB276BF6-EA36-4CF3-B609-309DE4A836D3}" name="Expendtures/_x000a_ Obligated" dataDxfId="1"/>
    <tableColumn id="5" xr3:uid="{C22A41AD-76D0-465E-BBA4-6E786D479305}" name="Available _x000a_Funding" dataDxfId="0" dataCellStyle="Comma"/>
    <tableColumn id="6" xr3:uid="{008FCA30-A690-4AEF-B26C-CA7CAB195FF5}" name="Formula" dataCellStyle="Comma">
      <calculatedColumnFormula>Table1[[#This Row],[Authorized
Amount]]-Table1[[#This Row],[Expendtures/
 Obligated]]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0F2F4-8BFF-418C-8C67-3AB30D631DF2}">
  <sheetPr>
    <tabColor theme="9"/>
  </sheetPr>
  <dimension ref="A1:K51"/>
  <sheetViews>
    <sheetView tabSelected="1" zoomScale="85" zoomScaleNormal="85" workbookViewId="0">
      <pane ySplit="2" topLeftCell="A14" activePane="bottomLeft" state="frozen"/>
      <selection pane="bottomLeft" activeCell="B22" sqref="B22"/>
    </sheetView>
  </sheetViews>
  <sheetFormatPr defaultColWidth="0" defaultRowHeight="15" customHeight="1" zeroHeight="1" x14ac:dyDescent="0.25"/>
  <cols>
    <col min="1" max="1" width="90.140625" bestFit="1" customWidth="1"/>
    <col min="2" max="2" width="24.42578125" bestFit="1" customWidth="1"/>
    <col min="3" max="3" width="18.85546875" style="1" customWidth="1"/>
    <col min="4" max="4" width="21.140625" style="1" customWidth="1"/>
    <col min="5" max="5" width="19.7109375" style="1" bestFit="1" customWidth="1"/>
    <col min="6" max="6" width="16.85546875" style="1" hidden="1" customWidth="1"/>
    <col min="7" max="8" width="9.140625" hidden="1" customWidth="1"/>
    <col min="9" max="11" width="14.5703125" hidden="1" customWidth="1"/>
    <col min="12" max="16384" width="9.140625" hidden="1"/>
  </cols>
  <sheetData>
    <row r="1" spans="1:8" ht="24" x14ac:dyDescent="0.4">
      <c r="A1" s="18" t="s">
        <v>0</v>
      </c>
      <c r="B1" s="18"/>
      <c r="C1" s="18"/>
      <c r="D1" s="18"/>
      <c r="E1" s="18"/>
    </row>
    <row r="2" spans="1:8" ht="31.5" x14ac:dyDescent="0.25">
      <c r="A2" s="19" t="s">
        <v>1</v>
      </c>
      <c r="B2" s="20" t="s">
        <v>2</v>
      </c>
      <c r="C2" s="21" t="s">
        <v>3</v>
      </c>
      <c r="D2" s="21" t="s">
        <v>4</v>
      </c>
      <c r="E2" s="22" t="s">
        <v>5</v>
      </c>
      <c r="F2" s="2" t="s">
        <v>6</v>
      </c>
      <c r="H2" t="s">
        <v>7</v>
      </c>
    </row>
    <row r="3" spans="1:8" ht="15.75" x14ac:dyDescent="0.25">
      <c r="A3" s="3" t="s">
        <v>8</v>
      </c>
      <c r="B3" s="4" t="s">
        <v>9</v>
      </c>
      <c r="C3" s="5">
        <v>4562000</v>
      </c>
      <c r="D3" s="5">
        <v>1336983.1099999999</v>
      </c>
      <c r="E3" s="6">
        <v>3225016.8899999997</v>
      </c>
      <c r="F3" s="1">
        <f>Table1[[#This Row],[Authorized
Amount]]-Table1[[#This Row],[Expendtures/
 Obligated]]</f>
        <v>3225016.89</v>
      </c>
      <c r="G3" s="7"/>
      <c r="H3" t="b">
        <f>Table1[[#This Row],[Available 
Funding]]=Table1[[#This Row],[Formula]]</f>
        <v>1</v>
      </c>
    </row>
    <row r="4" spans="1:8" ht="15.75" x14ac:dyDescent="0.25">
      <c r="A4" s="3" t="s">
        <v>10</v>
      </c>
      <c r="B4" s="4" t="s">
        <v>11</v>
      </c>
      <c r="C4" s="5">
        <v>10000000</v>
      </c>
      <c r="D4" s="5">
        <v>8485679.6300000008</v>
      </c>
      <c r="E4" s="6">
        <v>1514320.3699999996</v>
      </c>
      <c r="F4" s="1">
        <f>Table1[[#This Row],[Authorized
Amount]]-Table1[[#This Row],[Expendtures/
 Obligated]]</f>
        <v>1514320.3699999992</v>
      </c>
      <c r="H4" t="b">
        <f>Table1[[#This Row],[Available 
Funding]]=Table1[[#This Row],[Formula]]</f>
        <v>1</v>
      </c>
    </row>
    <row r="5" spans="1:8" ht="15.75" x14ac:dyDescent="0.25">
      <c r="A5" s="3" t="s">
        <v>12</v>
      </c>
      <c r="B5" s="4" t="s">
        <v>13</v>
      </c>
      <c r="C5" s="5">
        <v>1760678</v>
      </c>
      <c r="D5" s="5">
        <v>865257.83000000007</v>
      </c>
      <c r="E5" s="6">
        <v>895420.16999999993</v>
      </c>
      <c r="F5" s="1">
        <f>Table1[[#This Row],[Authorized
Amount]]-Table1[[#This Row],[Expendtures/
 Obligated]]</f>
        <v>895420.16999999993</v>
      </c>
      <c r="H5" t="b">
        <f>Table1[[#This Row],[Available 
Funding]]=Table1[[#This Row],[Formula]]</f>
        <v>1</v>
      </c>
    </row>
    <row r="6" spans="1:8" ht="15.75" x14ac:dyDescent="0.25">
      <c r="A6" s="3" t="s">
        <v>12</v>
      </c>
      <c r="B6" s="4" t="s">
        <v>14</v>
      </c>
      <c r="C6" s="5">
        <v>1763904</v>
      </c>
      <c r="D6" s="5">
        <v>1763904</v>
      </c>
      <c r="E6" s="6">
        <v>0</v>
      </c>
      <c r="F6" s="1">
        <f>Table1[[#This Row],[Authorized
Amount]]-Table1[[#This Row],[Expendtures/
 Obligated]]</f>
        <v>0</v>
      </c>
      <c r="H6" t="b">
        <f>Table1[[#This Row],[Available 
Funding]]=Table1[[#This Row],[Formula]]</f>
        <v>1</v>
      </c>
    </row>
    <row r="7" spans="1:8" ht="15.75" x14ac:dyDescent="0.25">
      <c r="A7" s="3" t="s">
        <v>15</v>
      </c>
      <c r="B7" s="4" t="s">
        <v>16</v>
      </c>
      <c r="C7" s="5">
        <v>3246250</v>
      </c>
      <c r="D7" s="5">
        <v>10342.459999999999</v>
      </c>
      <c r="E7" s="6">
        <v>3235907.54</v>
      </c>
      <c r="F7" s="1">
        <f>Table1[[#This Row],[Authorized
Amount]]-Table1[[#This Row],[Expendtures/
 Obligated]]</f>
        <v>3235907.54</v>
      </c>
      <c r="H7" t="b">
        <f>Table1[[#This Row],[Available 
Funding]]=Table1[[#This Row],[Formula]]</f>
        <v>1</v>
      </c>
    </row>
    <row r="8" spans="1:8" ht="15.75" x14ac:dyDescent="0.25">
      <c r="A8" s="3" t="s">
        <v>17</v>
      </c>
      <c r="B8" s="4" t="s">
        <v>18</v>
      </c>
      <c r="C8" s="5">
        <v>462764</v>
      </c>
      <c r="D8" s="5">
        <v>345067.78</v>
      </c>
      <c r="E8" s="6">
        <v>117696.21999999997</v>
      </c>
      <c r="F8" s="1">
        <f>Table1[[#This Row],[Authorized
Amount]]-Table1[[#This Row],[Expendtures/
 Obligated]]</f>
        <v>117696.21999999997</v>
      </c>
      <c r="H8" t="b">
        <f>Table1[[#This Row],[Available 
Funding]]=Table1[[#This Row],[Formula]]</f>
        <v>1</v>
      </c>
    </row>
    <row r="9" spans="1:8" ht="15.75" x14ac:dyDescent="0.25">
      <c r="A9" s="3" t="s">
        <v>17</v>
      </c>
      <c r="B9" s="4" t="s">
        <v>19</v>
      </c>
      <c r="C9" s="5">
        <v>7546077</v>
      </c>
      <c r="D9" s="5">
        <v>7418453.3600000003</v>
      </c>
      <c r="E9" s="6">
        <v>127623.64</v>
      </c>
      <c r="F9" s="1">
        <f>Table1[[#This Row],[Authorized
Amount]]-Table1[[#This Row],[Expendtures/
 Obligated]]</f>
        <v>127623.63999999966</v>
      </c>
      <c r="H9" t="b">
        <f>Table1[[#This Row],[Available 
Funding]]=Table1[[#This Row],[Formula]]</f>
        <v>1</v>
      </c>
    </row>
    <row r="10" spans="1:8" ht="15.75" x14ac:dyDescent="0.25">
      <c r="A10" s="3" t="s">
        <v>17</v>
      </c>
      <c r="B10" s="4" t="s">
        <v>20</v>
      </c>
      <c r="C10" s="5">
        <v>7419418.4000000004</v>
      </c>
      <c r="D10" s="5">
        <v>0</v>
      </c>
      <c r="E10" s="6">
        <v>7419418.4000000004</v>
      </c>
      <c r="F10" s="1">
        <f>Table1[[#This Row],[Authorized
Amount]]-Table1[[#This Row],[Expendtures/
 Obligated]]</f>
        <v>7419418.4000000004</v>
      </c>
      <c r="H10" t="b">
        <f>Table1[[#This Row],[Available 
Funding]]=Table1[[#This Row],[Formula]]</f>
        <v>1</v>
      </c>
    </row>
    <row r="11" spans="1:8" ht="15.75" x14ac:dyDescent="0.25">
      <c r="A11" s="3" t="s">
        <v>17</v>
      </c>
      <c r="B11" s="4" t="s">
        <v>21</v>
      </c>
      <c r="C11" s="5">
        <v>7845316</v>
      </c>
      <c r="D11" s="5">
        <v>7845316</v>
      </c>
      <c r="E11" s="6">
        <v>0</v>
      </c>
      <c r="F11" s="1">
        <f>Table1[[#This Row],[Authorized
Amount]]-Table1[[#This Row],[Expendtures/
 Obligated]]</f>
        <v>0</v>
      </c>
      <c r="H11" t="b">
        <f>Table1[[#This Row],[Available 
Funding]]=Table1[[#This Row],[Formula]]</f>
        <v>1</v>
      </c>
    </row>
    <row r="12" spans="1:8" ht="15.75" x14ac:dyDescent="0.25">
      <c r="A12" s="3" t="s">
        <v>17</v>
      </c>
      <c r="B12" s="4" t="s">
        <v>22</v>
      </c>
      <c r="C12" s="5">
        <v>7896818.0000000009</v>
      </c>
      <c r="D12" s="5">
        <v>7896818.0000000019</v>
      </c>
      <c r="E12" s="6">
        <v>0</v>
      </c>
      <c r="F12" s="1">
        <f>Table1[[#This Row],[Authorized
Amount]]-Table1[[#This Row],[Expendtures/
 Obligated]]</f>
        <v>0</v>
      </c>
      <c r="H12" t="b">
        <f>Table1[[#This Row],[Available 
Funding]]=Table1[[#This Row],[Formula]]</f>
        <v>1</v>
      </c>
    </row>
    <row r="13" spans="1:8" ht="15.75" x14ac:dyDescent="0.25">
      <c r="A13" s="3" t="s">
        <v>23</v>
      </c>
      <c r="B13" s="4" t="s">
        <v>24</v>
      </c>
      <c r="C13" s="5">
        <v>296022</v>
      </c>
      <c r="D13" s="5">
        <v>66601.47</v>
      </c>
      <c r="E13" s="6">
        <v>229420.53</v>
      </c>
      <c r="F13" s="1">
        <f>Table1[[#This Row],[Authorized
Amount]]-Table1[[#This Row],[Expendtures/
 Obligated]]</f>
        <v>229420.53</v>
      </c>
      <c r="H13" t="b">
        <f>Table1[[#This Row],[Available 
Funding]]=Table1[[#This Row],[Formula]]</f>
        <v>1</v>
      </c>
    </row>
    <row r="14" spans="1:8" ht="15.75" x14ac:dyDescent="0.25">
      <c r="A14" s="3" t="s">
        <v>23</v>
      </c>
      <c r="B14" s="4" t="s">
        <v>25</v>
      </c>
      <c r="C14" s="5">
        <v>284298</v>
      </c>
      <c r="D14" s="5">
        <v>284298</v>
      </c>
      <c r="E14" s="6">
        <v>0</v>
      </c>
      <c r="F14" s="1">
        <f>Table1[[#This Row],[Authorized
Amount]]-Table1[[#This Row],[Expendtures/
 Obligated]]</f>
        <v>0</v>
      </c>
      <c r="H14" t="b">
        <f>Table1[[#This Row],[Available 
Funding]]=Table1[[#This Row],[Formula]]</f>
        <v>1</v>
      </c>
    </row>
    <row r="15" spans="1:8" ht="15.75" x14ac:dyDescent="0.25">
      <c r="A15" s="3" t="s">
        <v>26</v>
      </c>
      <c r="B15" s="4" t="s">
        <v>27</v>
      </c>
      <c r="C15" s="5">
        <v>1411236</v>
      </c>
      <c r="D15" s="5">
        <v>1053798.6599999999</v>
      </c>
      <c r="E15" s="6">
        <v>357437.33999999997</v>
      </c>
      <c r="F15" s="1">
        <f>Table1[[#This Row],[Authorized
Amount]]-Table1[[#This Row],[Expendtures/
 Obligated]]</f>
        <v>357437.34000000008</v>
      </c>
      <c r="H15" t="b">
        <f>Table1[[#This Row],[Available 
Funding]]=Table1[[#This Row],[Formula]]</f>
        <v>1</v>
      </c>
    </row>
    <row r="16" spans="1:8" ht="15.75" x14ac:dyDescent="0.25">
      <c r="A16" s="3" t="s">
        <v>26</v>
      </c>
      <c r="B16" s="4" t="s">
        <v>28</v>
      </c>
      <c r="C16" s="5">
        <v>165000</v>
      </c>
      <c r="D16" s="5">
        <v>85039.38</v>
      </c>
      <c r="E16" s="6">
        <v>79960.62</v>
      </c>
      <c r="F16" s="1">
        <f>Table1[[#This Row],[Authorized
Amount]]-Table1[[#This Row],[Expendtures/
 Obligated]]</f>
        <v>79960.62</v>
      </c>
      <c r="H16" t="b">
        <f>Table1[[#This Row],[Available 
Funding]]=Table1[[#This Row],[Formula]]</f>
        <v>1</v>
      </c>
    </row>
    <row r="17" spans="1:11" ht="15.75" x14ac:dyDescent="0.25">
      <c r="A17" s="3" t="s">
        <v>29</v>
      </c>
      <c r="B17" s="4" t="s">
        <v>30</v>
      </c>
      <c r="C17" s="5">
        <v>1142400</v>
      </c>
      <c r="D17" s="5">
        <v>1142400</v>
      </c>
      <c r="E17" s="6">
        <v>0</v>
      </c>
      <c r="F17" s="1">
        <f>Table1[[#This Row],[Authorized
Amount]]-Table1[[#This Row],[Expendtures/
 Obligated]]</f>
        <v>0</v>
      </c>
      <c r="H17" t="b">
        <f>Table1[[#This Row],[Available 
Funding]]=Table1[[#This Row],[Formula]]</f>
        <v>1</v>
      </c>
    </row>
    <row r="18" spans="1:11" ht="15.75" x14ac:dyDescent="0.25">
      <c r="A18" s="3" t="s">
        <v>31</v>
      </c>
      <c r="B18" s="4" t="s">
        <v>32</v>
      </c>
      <c r="C18" s="5">
        <v>856300</v>
      </c>
      <c r="D18" s="5">
        <v>1088563.47</v>
      </c>
      <c r="E18" s="6">
        <v>-232263.46999999997</v>
      </c>
      <c r="F18" s="1">
        <f>Table1[[#This Row],[Authorized
Amount]]-Table1[[#This Row],[Expendtures/
 Obligated]]</f>
        <v>-232263.46999999997</v>
      </c>
      <c r="H18" t="b">
        <f>Table1[[#This Row],[Available 
Funding]]=Table1[[#This Row],[Formula]]</f>
        <v>1</v>
      </c>
    </row>
    <row r="19" spans="1:11" ht="15.75" x14ac:dyDescent="0.25">
      <c r="A19" s="3" t="s">
        <v>33</v>
      </c>
      <c r="B19" s="4" t="s">
        <v>34</v>
      </c>
      <c r="C19" s="5">
        <v>204055</v>
      </c>
      <c r="D19" s="5">
        <v>204055</v>
      </c>
      <c r="E19" s="6">
        <v>0</v>
      </c>
      <c r="F19" s="1">
        <f>Table1[[#This Row],[Authorized
Amount]]-Table1[[#This Row],[Expendtures/
 Obligated]]</f>
        <v>0</v>
      </c>
      <c r="H19" t="b">
        <f>Table1[[#This Row],[Available 
Funding]]=Table1[[#This Row],[Formula]]</f>
        <v>1</v>
      </c>
    </row>
    <row r="20" spans="1:11" ht="15.75" x14ac:dyDescent="0.25">
      <c r="A20" s="3" t="s">
        <v>35</v>
      </c>
      <c r="B20" s="4" t="s">
        <v>36</v>
      </c>
      <c r="C20" s="5">
        <v>214178</v>
      </c>
      <c r="D20" s="5">
        <v>0</v>
      </c>
      <c r="E20" s="6">
        <v>214178</v>
      </c>
      <c r="F20" s="1">
        <f>Table1[[#This Row],[Authorized
Amount]]-Table1[[#This Row],[Expendtures/
 Obligated]]</f>
        <v>214178</v>
      </c>
      <c r="H20" t="b">
        <f>Table1[[#This Row],[Available 
Funding]]=Table1[[#This Row],[Formula]]</f>
        <v>1</v>
      </c>
    </row>
    <row r="21" spans="1:11" ht="15.75" x14ac:dyDescent="0.25">
      <c r="A21" s="3" t="s">
        <v>35</v>
      </c>
      <c r="B21" s="4" t="s">
        <v>37</v>
      </c>
      <c r="C21" s="5">
        <v>3570485</v>
      </c>
      <c r="D21" s="5">
        <v>1502446.44</v>
      </c>
      <c r="E21" s="6">
        <v>2068038.56</v>
      </c>
      <c r="F21" s="1">
        <f>Table1[[#This Row],[Authorized
Amount]]-Table1[[#This Row],[Expendtures/
 Obligated]]</f>
        <v>2068038.56</v>
      </c>
      <c r="H21" t="b">
        <f>Table1[[#This Row],[Available 
Funding]]=Table1[[#This Row],[Formula]]</f>
        <v>1</v>
      </c>
    </row>
    <row r="22" spans="1:11" ht="15.75" x14ac:dyDescent="0.25">
      <c r="A22" s="3" t="s">
        <v>38</v>
      </c>
      <c r="B22" s="4" t="s">
        <v>39</v>
      </c>
      <c r="C22" s="5">
        <v>1739000</v>
      </c>
      <c r="D22" s="5">
        <v>1520962.6900000002</v>
      </c>
      <c r="E22" s="6">
        <v>218037.30999999994</v>
      </c>
      <c r="F22" s="1">
        <f>Table1[[#This Row],[Authorized
Amount]]-Table1[[#This Row],[Expendtures/
 Obligated]]</f>
        <v>218037.30999999982</v>
      </c>
      <c r="H22" t="b">
        <f>Table1[[#This Row],[Available 
Funding]]=Table1[[#This Row],[Formula]]</f>
        <v>1</v>
      </c>
    </row>
    <row r="23" spans="1:11" ht="15.75" x14ac:dyDescent="0.25">
      <c r="A23" s="3" t="s">
        <v>40</v>
      </c>
      <c r="B23" s="4" t="s">
        <v>41</v>
      </c>
      <c r="C23" s="5">
        <v>1942504</v>
      </c>
      <c r="D23" s="5">
        <v>170073.26</v>
      </c>
      <c r="E23" s="6">
        <v>1772430.74</v>
      </c>
      <c r="F23" s="1">
        <f>Table1[[#This Row],[Authorized
Amount]]-Table1[[#This Row],[Expendtures/
 Obligated]]</f>
        <v>1772430.74</v>
      </c>
      <c r="H23" t="b">
        <f>Table1[[#This Row],[Available 
Funding]]=Table1[[#This Row],[Formula]]</f>
        <v>1</v>
      </c>
    </row>
    <row r="24" spans="1:11" ht="15.75" x14ac:dyDescent="0.25">
      <c r="A24" s="8" t="s">
        <v>42</v>
      </c>
      <c r="B24" s="9" t="s">
        <v>43</v>
      </c>
      <c r="C24" s="10">
        <v>47138342</v>
      </c>
      <c r="D24" s="10">
        <v>24888758.810000002</v>
      </c>
      <c r="E24" s="6">
        <v>25552274.699999996</v>
      </c>
      <c r="F24" s="1">
        <f>Table1[[#This Row],[Authorized
Amount]]-Table1[[#This Row],[Expendtures/
 Obligated]]</f>
        <v>22249583.189999998</v>
      </c>
      <c r="H24" t="b">
        <f>Table1[[#This Row],[Available 
Funding]]=Table1[[#This Row],[Formula]]</f>
        <v>0</v>
      </c>
      <c r="I24" s="11">
        <v>50441033.509999998</v>
      </c>
      <c r="J24" s="7">
        <f>I24-Table1[[#This Row],[Authorized
Amount]]</f>
        <v>3302691.5099999979</v>
      </c>
      <c r="K24" s="7">
        <f>SUM('[1]Grant List'!R143:R155)</f>
        <v>3302691.5100000002</v>
      </c>
    </row>
    <row r="25" spans="1:11" ht="15.75" x14ac:dyDescent="0.25">
      <c r="A25" s="8" t="s">
        <v>42</v>
      </c>
      <c r="B25" s="9" t="s">
        <v>44</v>
      </c>
      <c r="C25" s="10">
        <v>49680265</v>
      </c>
      <c r="D25" s="10">
        <v>49680264.999999978</v>
      </c>
      <c r="E25" s="6">
        <v>0</v>
      </c>
      <c r="F25" s="1">
        <f>Table1[[#This Row],[Authorized
Amount]]-Table1[[#This Row],[Expendtures/
 Obligated]]</f>
        <v>0</v>
      </c>
      <c r="H25" t="b">
        <f>Table1[[#This Row],[Available 
Funding]]=Table1[[#This Row],[Formula]]</f>
        <v>1</v>
      </c>
    </row>
    <row r="26" spans="1:11" ht="15.75" x14ac:dyDescent="0.25">
      <c r="A26" s="12" t="s">
        <v>42</v>
      </c>
      <c r="B26" s="12" t="s">
        <v>45</v>
      </c>
      <c r="C26" s="10">
        <v>53045228</v>
      </c>
      <c r="D26" s="10">
        <v>51169658</v>
      </c>
      <c r="E26" s="6">
        <v>1875570</v>
      </c>
      <c r="F26" s="1">
        <f>Table1[[#This Row],[Authorized
Amount]]-Table1[[#This Row],[Expendtures/
 Obligated]]</f>
        <v>1875570</v>
      </c>
      <c r="H26" t="b">
        <f>Table1[[#This Row],[Available 
Funding]]=Table1[[#This Row],[Formula]]</f>
        <v>1</v>
      </c>
    </row>
    <row r="27" spans="1:11" ht="15.75" x14ac:dyDescent="0.25">
      <c r="A27" s="12" t="s">
        <v>46</v>
      </c>
      <c r="B27" s="12" t="s">
        <v>47</v>
      </c>
      <c r="C27" s="10">
        <v>2456000</v>
      </c>
      <c r="D27" s="10">
        <v>1446353.46</v>
      </c>
      <c r="E27" s="6">
        <v>1009646.54</v>
      </c>
      <c r="F27" s="1">
        <f>Table1[[#This Row],[Authorized
Amount]]-Table1[[#This Row],[Expendtures/
 Obligated]]</f>
        <v>1009646.54</v>
      </c>
      <c r="H27" t="b">
        <f>Table1[[#This Row],[Available 
Funding]]=Table1[[#This Row],[Formula]]</f>
        <v>1</v>
      </c>
    </row>
    <row r="28" spans="1:11" ht="15.75" x14ac:dyDescent="0.25">
      <c r="A28" s="12" t="s">
        <v>48</v>
      </c>
      <c r="B28" s="12" t="s">
        <v>49</v>
      </c>
      <c r="C28" s="10">
        <v>34648124</v>
      </c>
      <c r="D28" s="10">
        <v>33607395.530000001</v>
      </c>
      <c r="E28" s="6">
        <v>1040728.47</v>
      </c>
      <c r="F28" s="1">
        <f>Table1[[#This Row],[Authorized
Amount]]-Table1[[#This Row],[Expendtures/
 Obligated]]</f>
        <v>1040728.4699999988</v>
      </c>
      <c r="H28" t="b">
        <f>Table1[[#This Row],[Available 
Funding]]=Table1[[#This Row],[Formula]]</f>
        <v>1</v>
      </c>
    </row>
    <row r="29" spans="1:11" ht="15.75" x14ac:dyDescent="0.25">
      <c r="A29" s="8" t="s">
        <v>50</v>
      </c>
      <c r="B29" s="9" t="s">
        <v>51</v>
      </c>
      <c r="C29" s="10">
        <v>1039296</v>
      </c>
      <c r="D29" s="10">
        <v>1039296</v>
      </c>
      <c r="E29" s="6">
        <v>0</v>
      </c>
      <c r="F29" s="1">
        <f>Table1[[#This Row],[Authorized
Amount]]-Table1[[#This Row],[Expendtures/
 Obligated]]</f>
        <v>0</v>
      </c>
      <c r="H29" t="b">
        <f>Table1[[#This Row],[Available 
Funding]]=Table1[[#This Row],[Formula]]</f>
        <v>1</v>
      </c>
    </row>
    <row r="30" spans="1:11" ht="15.75" x14ac:dyDescent="0.25">
      <c r="A30" s="8" t="s">
        <v>52</v>
      </c>
      <c r="B30" s="9" t="s">
        <v>53</v>
      </c>
      <c r="C30" s="10"/>
      <c r="D30" s="10">
        <v>0</v>
      </c>
      <c r="E30" s="6">
        <v>0</v>
      </c>
      <c r="F30" s="1">
        <f>Table1[[#This Row],[Authorized
Amount]]-Table1[[#This Row],[Expendtures/
 Obligated]]</f>
        <v>0</v>
      </c>
      <c r="H30" t="b">
        <f>Table1[[#This Row],[Available 
Funding]]=Table1[[#This Row],[Formula]]</f>
        <v>1</v>
      </c>
    </row>
    <row r="31" spans="1:11" ht="15.75" x14ac:dyDescent="0.25">
      <c r="A31" s="8" t="s">
        <v>54</v>
      </c>
      <c r="B31" s="9" t="s">
        <v>55</v>
      </c>
      <c r="C31" s="10">
        <v>3726400</v>
      </c>
      <c r="D31" s="10">
        <v>2294738.94</v>
      </c>
      <c r="E31" s="6">
        <v>1431661.0599999998</v>
      </c>
      <c r="F31" s="1">
        <f>Table1[[#This Row],[Authorized
Amount]]-Table1[[#This Row],[Expendtures/
 Obligated]]</f>
        <v>1431661.06</v>
      </c>
      <c r="H31" t="b">
        <f>Table1[[#This Row],[Available 
Funding]]=Table1[[#This Row],[Formula]]</f>
        <v>1</v>
      </c>
    </row>
    <row r="32" spans="1:11" ht="15.75" x14ac:dyDescent="0.25">
      <c r="A32" s="8" t="s">
        <v>56</v>
      </c>
      <c r="B32" s="9" t="s">
        <v>57</v>
      </c>
      <c r="C32" s="10">
        <v>197500</v>
      </c>
      <c r="D32" s="10">
        <v>137216.52000000002</v>
      </c>
      <c r="E32" s="6">
        <v>60283.479999999996</v>
      </c>
      <c r="F32" s="1">
        <f>Table1[[#This Row],[Authorized
Amount]]-Table1[[#This Row],[Expendtures/
 Obligated]]</f>
        <v>60283.479999999981</v>
      </c>
      <c r="H32" t="b">
        <f>Table1[[#This Row],[Available 
Funding]]=Table1[[#This Row],[Formula]]</f>
        <v>1</v>
      </c>
    </row>
    <row r="33" spans="1:10" ht="15.75" x14ac:dyDescent="0.25">
      <c r="A33" s="3" t="s">
        <v>58</v>
      </c>
      <c r="B33" s="4" t="s">
        <v>59</v>
      </c>
      <c r="C33" s="5">
        <v>10953250</v>
      </c>
      <c r="D33" s="5">
        <v>7799071.5</v>
      </c>
      <c r="E33" s="6">
        <v>3154178.4999999995</v>
      </c>
      <c r="F33" s="1">
        <f>Table1[[#This Row],[Authorized
Amount]]-Table1[[#This Row],[Expendtures/
 Obligated]]</f>
        <v>3154178.5</v>
      </c>
      <c r="H33" t="b">
        <f>Table1[[#This Row],[Available 
Funding]]=Table1[[#This Row],[Formula]]</f>
        <v>1</v>
      </c>
    </row>
    <row r="34" spans="1:10" ht="15.75" x14ac:dyDescent="0.25">
      <c r="A34" s="3" t="s">
        <v>58</v>
      </c>
      <c r="B34" s="4" t="s">
        <v>60</v>
      </c>
      <c r="C34" s="5">
        <v>12320319</v>
      </c>
      <c r="D34" s="5">
        <v>5989455.5000000009</v>
      </c>
      <c r="E34" s="6">
        <v>6330863.5</v>
      </c>
      <c r="F34" s="1">
        <f>Table1[[#This Row],[Authorized
Amount]]-Table1[[#This Row],[Expendtures/
 Obligated]]</f>
        <v>6330863.4999999991</v>
      </c>
      <c r="H34" t="b">
        <f>Table1[[#This Row],[Available 
Funding]]=Table1[[#This Row],[Formula]]</f>
        <v>1</v>
      </c>
    </row>
    <row r="35" spans="1:10" ht="15.75" x14ac:dyDescent="0.25">
      <c r="A35" s="3" t="s">
        <v>58</v>
      </c>
      <c r="B35" s="4" t="s">
        <v>61</v>
      </c>
      <c r="C35" s="5">
        <v>12065981</v>
      </c>
      <c r="D35" s="5">
        <v>8324022.5700000003</v>
      </c>
      <c r="E35" s="6">
        <v>3741958.4299999992</v>
      </c>
      <c r="F35" s="1">
        <f>Table1[[#This Row],[Authorized
Amount]]-Table1[[#This Row],[Expendtures/
 Obligated]]</f>
        <v>3741958.4299999997</v>
      </c>
      <c r="H35" t="b">
        <f>Table1[[#This Row],[Available 
Funding]]=Table1[[#This Row],[Formula]]</f>
        <v>1</v>
      </c>
    </row>
    <row r="36" spans="1:10" ht="15.75" x14ac:dyDescent="0.25">
      <c r="A36" s="3" t="s">
        <v>58</v>
      </c>
      <c r="B36" s="4" t="s">
        <v>62</v>
      </c>
      <c r="C36" s="5"/>
      <c r="D36" s="5">
        <v>0</v>
      </c>
      <c r="E36" s="6">
        <v>0</v>
      </c>
      <c r="F36" s="1">
        <f>Table1[[#This Row],[Authorized
Amount]]-Table1[[#This Row],[Expendtures/
 Obligated]]</f>
        <v>0</v>
      </c>
      <c r="H36" t="b">
        <f>Table1[[#This Row],[Available 
Funding]]=Table1[[#This Row],[Formula]]</f>
        <v>1</v>
      </c>
    </row>
    <row r="37" spans="1:10" ht="15.75" x14ac:dyDescent="0.25">
      <c r="A37" s="3" t="s">
        <v>58</v>
      </c>
      <c r="B37" s="4" t="s">
        <v>63</v>
      </c>
      <c r="C37" s="5"/>
      <c r="D37" s="5">
        <v>0</v>
      </c>
      <c r="E37" s="6">
        <v>0</v>
      </c>
      <c r="F37" s="1">
        <f>Table1[[#This Row],[Authorized
Amount]]-Table1[[#This Row],[Expendtures/
 Obligated]]</f>
        <v>0</v>
      </c>
      <c r="H37" t="b">
        <f>Table1[[#This Row],[Available 
Funding]]=Table1[[#This Row],[Formula]]</f>
        <v>1</v>
      </c>
    </row>
    <row r="38" spans="1:10" ht="15.75" x14ac:dyDescent="0.25">
      <c r="A38" s="3" t="s">
        <v>58</v>
      </c>
      <c r="B38" s="4" t="s">
        <v>64</v>
      </c>
      <c r="C38" s="5">
        <v>10865114</v>
      </c>
      <c r="D38" s="5">
        <v>0</v>
      </c>
      <c r="E38" s="6">
        <v>10865114</v>
      </c>
      <c r="F38" s="1">
        <f>Table1[[#This Row],[Authorized
Amount]]-Table1[[#This Row],[Expendtures/
 Obligated]]</f>
        <v>10865114</v>
      </c>
      <c r="H38" t="b">
        <f>Table1[[#This Row],[Available 
Funding]]=Table1[[#This Row],[Formula]]</f>
        <v>1</v>
      </c>
    </row>
    <row r="39" spans="1:10" ht="15.75" x14ac:dyDescent="0.25">
      <c r="A39" s="3" t="s">
        <v>58</v>
      </c>
      <c r="B39" s="4" t="s">
        <v>65</v>
      </c>
      <c r="C39" s="5">
        <v>29237451</v>
      </c>
      <c r="D39" s="5">
        <v>29237451</v>
      </c>
      <c r="E39" s="6">
        <v>0</v>
      </c>
      <c r="F39" s="1">
        <f>Table1[[#This Row],[Authorized
Amount]]-Table1[[#This Row],[Expendtures/
 Obligated]]</f>
        <v>0</v>
      </c>
      <c r="H39" t="b">
        <f>Table1[[#This Row],[Available 
Funding]]=Table1[[#This Row],[Formula]]</f>
        <v>1</v>
      </c>
    </row>
    <row r="40" spans="1:10" ht="15.75" x14ac:dyDescent="0.25">
      <c r="A40" s="3" t="s">
        <v>58</v>
      </c>
      <c r="B40" s="4" t="s">
        <v>66</v>
      </c>
      <c r="C40" s="5">
        <v>34376045</v>
      </c>
      <c r="D40" s="5">
        <v>34376045</v>
      </c>
      <c r="E40" s="6">
        <v>0</v>
      </c>
      <c r="F40" s="1">
        <f>Table1[[#This Row],[Authorized
Amount]]-Table1[[#This Row],[Expendtures/
 Obligated]]</f>
        <v>0</v>
      </c>
      <c r="H40" t="b">
        <f>Table1[[#This Row],[Available 
Funding]]=Table1[[#This Row],[Formula]]</f>
        <v>1</v>
      </c>
    </row>
    <row r="41" spans="1:10" ht="15.75" x14ac:dyDescent="0.25">
      <c r="A41" s="3" t="s">
        <v>67</v>
      </c>
      <c r="B41" s="4" t="s">
        <v>68</v>
      </c>
      <c r="C41" s="5">
        <v>2900000</v>
      </c>
      <c r="D41" s="5">
        <v>0</v>
      </c>
      <c r="E41" s="6">
        <v>2900000</v>
      </c>
      <c r="F41" s="1">
        <f>Table1[[#This Row],[Authorized
Amount]]-Table1[[#This Row],[Expendtures/
 Obligated]]</f>
        <v>2900000</v>
      </c>
      <c r="H41" t="b">
        <f>Table1[[#This Row],[Available 
Funding]]=Table1[[#This Row],[Formula]]</f>
        <v>1</v>
      </c>
    </row>
    <row r="42" spans="1:10" ht="15.75" x14ac:dyDescent="0.25">
      <c r="A42" s="3" t="s">
        <v>69</v>
      </c>
      <c r="B42" s="4" t="s">
        <v>70</v>
      </c>
      <c r="C42" s="5">
        <v>200000</v>
      </c>
      <c r="D42" s="5">
        <v>85139.41</v>
      </c>
      <c r="E42" s="6">
        <v>114860.59</v>
      </c>
      <c r="F42" s="1">
        <f>Table1[[#This Row],[Authorized
Amount]]-Table1[[#This Row],[Expendtures/
 Obligated]]</f>
        <v>114860.59</v>
      </c>
      <c r="H42" t="b">
        <f>Table1[[#This Row],[Available 
Funding]]=Table1[[#This Row],[Formula]]</f>
        <v>1</v>
      </c>
    </row>
    <row r="43" spans="1:10" ht="15.75" x14ac:dyDescent="0.25">
      <c r="A43" s="3" t="s">
        <v>71</v>
      </c>
      <c r="B43" s="4" t="s">
        <v>72</v>
      </c>
      <c r="C43" s="5">
        <v>161380</v>
      </c>
      <c r="D43" s="5">
        <v>3757.75</v>
      </c>
      <c r="E43" s="6">
        <v>157622.25</v>
      </c>
      <c r="F43" s="1">
        <f>Table1[[#This Row],[Authorized
Amount]]-Table1[[#This Row],[Expendtures/
 Obligated]]</f>
        <v>157622.25</v>
      </c>
      <c r="H43" t="b">
        <f>Table1[[#This Row],[Available 
Funding]]=Table1[[#This Row],[Formula]]</f>
        <v>1</v>
      </c>
    </row>
    <row r="44" spans="1:10" ht="16.5" customHeight="1" x14ac:dyDescent="0.25">
      <c r="A44" s="3" t="s">
        <v>71</v>
      </c>
      <c r="B44" s="4" t="s">
        <v>70</v>
      </c>
      <c r="C44" s="5">
        <v>170021</v>
      </c>
      <c r="D44" s="5">
        <v>170021</v>
      </c>
      <c r="E44" s="6">
        <v>0</v>
      </c>
      <c r="F44" s="1">
        <f>Table1[[#This Row],[Authorized
Amount]]-Table1[[#This Row],[Expendtures/
 Obligated]]</f>
        <v>0</v>
      </c>
      <c r="H44" t="b">
        <f>Table1[[#This Row],[Available 
Funding]]=Table1[[#This Row],[Formula]]</f>
        <v>1</v>
      </c>
    </row>
    <row r="45" spans="1:10" s="17" customFormat="1" ht="15.75" x14ac:dyDescent="0.25">
      <c r="A45" s="13" t="s">
        <v>73</v>
      </c>
      <c r="B45" s="13"/>
      <c r="C45" s="14">
        <f>SUM(C3:C44)</f>
        <v>369509419.39999998</v>
      </c>
      <c r="D45" s="14">
        <f>SUM(D3:D44)</f>
        <v>293334706.53000003</v>
      </c>
      <c r="E45" s="15">
        <f>SUM(E3:E44)</f>
        <v>79477404.379999995</v>
      </c>
      <c r="F45" s="15"/>
      <c r="G45" s="15"/>
      <c r="H45" s="15"/>
      <c r="I45" s="15"/>
      <c r="J45" s="16"/>
    </row>
    <row r="46" spans="1:10" x14ac:dyDescent="0.25"/>
    <row r="47" spans="1:10" x14ac:dyDescent="0.25"/>
    <row r="48" spans="1:10" x14ac:dyDescent="0.25"/>
    <row r="49" ht="15" customHeight="1" x14ac:dyDescent="0.25"/>
    <row r="50" ht="15" customHeight="1" x14ac:dyDescent="0.25"/>
    <row r="51" ht="15" customHeight="1" x14ac:dyDescent="0.25"/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Federal Grant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Hwang, Jiyoon</dc:creator>
  <cp:lastModifiedBy>Hwang, Jiyoon</cp:lastModifiedBy>
  <cp:lastPrinted>2024-08-28T15:41:32Z</cp:lastPrinted>
  <dcterms:created xsi:type="dcterms:W3CDTF">2024-08-28T15:39:32Z</dcterms:created>
  <dcterms:modified xsi:type="dcterms:W3CDTF">2024-08-28T15:53:57Z</dcterms:modified>
</cp:coreProperties>
</file>