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updated estimate 6-09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<sst xmlns="http://schemas.openxmlformats.org/spreadsheetml/2006/main" count="46" uniqueCount="44">
  <si>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Estimated</t>
  </si>
  <si>
    <t>2008-09</t>
  </si>
  <si>
    <t>% Participation</t>
  </si>
  <si>
    <t>Avon</t>
  </si>
  <si>
    <t>Canton</t>
  </si>
  <si>
    <t>East Granby</t>
  </si>
  <si>
    <t>East Windsor</t>
  </si>
  <si>
    <t>Ellington</t>
  </si>
  <si>
    <t>Farmington</t>
  </si>
  <si>
    <t>Glastonbury</t>
  </si>
  <si>
    <t>Granby</t>
  </si>
  <si>
    <t>Hartford</t>
  </si>
  <si>
    <t>Newington</t>
  </si>
  <si>
    <t>Rocky Hill</t>
  </si>
  <si>
    <t>Simsbury</t>
  </si>
  <si>
    <t>South Windsor</t>
  </si>
  <si>
    <t>Suffield</t>
  </si>
  <si>
    <t>Vernon</t>
  </si>
  <si>
    <t>West Hartford</t>
  </si>
  <si>
    <t>Wethersfield</t>
  </si>
  <si>
    <t>Windsor</t>
  </si>
  <si>
    <t>Windsor Locks</t>
  </si>
  <si>
    <t>Berlin</t>
  </si>
  <si>
    <t>Bolton</t>
  </si>
  <si>
    <t>Bristol</t>
  </si>
  <si>
    <t>Cromwell</t>
  </si>
  <si>
    <t>Enfield</t>
  </si>
  <si>
    <t>Plainville</t>
  </si>
  <si>
    <t>Reg. School District 10</t>
  </si>
  <si>
    <t>Somers</t>
  </si>
  <si>
    <t>Southington</t>
  </si>
  <si>
    <t>Tiered Incentive</t>
  </si>
  <si>
    <t>Total</t>
  </si>
  <si>
    <t>K-5 Seats</t>
  </si>
  <si>
    <t>6 - 12 Seats</t>
  </si>
  <si>
    <t>Per Pupil</t>
  </si>
  <si>
    <t>Award</t>
  </si>
  <si>
    <t>Per Pupil Award</t>
  </si>
  <si>
    <t>$800 per K - 5 student and $1250 per 6 -12 student for academic and social supports basedon October 1, 2008 Open Choice enrollment</t>
  </si>
  <si>
    <t>Tiered Incentive - Estimates</t>
  </si>
  <si>
    <t>Districts that enroll 2.5% - 2.9% as Open Choice students based on October 1, 2009 Open Choice enrollment receive an incentive of $75,000</t>
  </si>
  <si>
    <t>Districts that enroll 2% - 2.4% as Open Choice students based on October 1, 2009 Open Choice enrollment receive an incentive of $50,000</t>
  </si>
  <si>
    <t>Districts that enroll 3% or greater as Open Choice students based on October 1, 2009 Open Choice enrollment receive an incentive of $115,000</t>
  </si>
  <si>
    <t>Hartford Region Open Choice Academic and Social Supports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</si>
</sst>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i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Verdana"/>
      <family val="2"/>
    </font>
    <font>
      <b/>
      <sz val="10"/>
      <color indexed="62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I35" sqref="I35"/>
    </sheetView>
  </sheetViews>
  <sheetFormatPr defaultColWidth="9.140625" defaultRowHeight="12.75"/>
  <cols>
    <col min="2" max="2" width="26.421875" style="0" customWidth="1"/>
    <col min="3" max="3" width="0" style="0" hidden="1" customWidth="1"/>
    <col min="4" max="5" width="14.140625" style="0" customWidth="1"/>
    <col min="6" max="6" width="13.8515625" style="0" customWidth="1"/>
    <col min="7" max="7" width="15.140625" style="0" customWidth="1"/>
    <col min="8" max="8" width="21.7109375" style="0" customWidth="1"/>
  </cols>
  <sheetData>
    <row r="1" spans="1:7" ht="15">
      <c r="A1" s="11"/>
      <c r="B1" s="14" t="s">
        <v>43</v>
      </c>
      <c r="C1" s="9"/>
      <c r="D1" s="9"/>
      <c r="E1" s="9"/>
      <c r="F1" s="1"/>
      <c r="G1" s="3"/>
    </row>
    <row r="2" spans="1:7" ht="15">
      <c r="A2" s="9"/>
      <c r="B2" s="9"/>
      <c r="C2" s="9"/>
      <c r="D2" s="9"/>
      <c r="E2" s="9"/>
      <c r="F2" s="2"/>
      <c r="G2" s="3"/>
    </row>
    <row r="3" spans="1:8" ht="15">
      <c r="A3" s="9"/>
      <c r="B3" s="2"/>
      <c r="C3" s="4" t="s">
        <v>1</v>
      </c>
      <c r="D3" s="4" t="s">
        <v>1</v>
      </c>
      <c r="E3" s="4" t="s">
        <v>1</v>
      </c>
      <c r="F3" s="4" t="s">
        <v>35</v>
      </c>
      <c r="G3" s="3"/>
      <c r="H3" s="4" t="s">
        <v>0</v>
      </c>
    </row>
    <row r="4" spans="1:8" ht="15">
      <c r="A4" s="9"/>
      <c r="B4" s="22"/>
      <c r="C4" s="23" t="s">
        <v>2</v>
      </c>
      <c r="D4" s="23" t="s">
        <v>33</v>
      </c>
      <c r="E4" s="23" t="s">
        <v>34</v>
      </c>
      <c r="F4" s="23" t="s">
        <v>36</v>
      </c>
      <c r="G4" s="24" t="s">
        <v>31</v>
      </c>
      <c r="H4" s="23" t="s">
        <v>32</v>
      </c>
    </row>
    <row r="5" spans="1:8" ht="15">
      <c r="A5" s="9"/>
      <c r="B5" s="25" t="s">
        <v>3</v>
      </c>
      <c r="C5" s="26">
        <v>0.013771781899943788</v>
      </c>
      <c r="D5" s="27">
        <v>34</v>
      </c>
      <c r="E5" s="27">
        <v>15</v>
      </c>
      <c r="F5" s="28">
        <f>+D5*800+E5*1250</f>
        <v>45950</v>
      </c>
      <c r="G5" s="29"/>
      <c r="H5" s="30">
        <f>+F5+G5</f>
        <v>45950</v>
      </c>
    </row>
    <row r="6" spans="1:8" ht="15">
      <c r="A6" s="2"/>
      <c r="B6" s="25" t="s">
        <v>4</v>
      </c>
      <c r="C6" s="26">
        <v>0.02116704805491991</v>
      </c>
      <c r="D6" s="27">
        <v>14</v>
      </c>
      <c r="E6" s="27">
        <v>23</v>
      </c>
      <c r="F6" s="28">
        <f aca="true" t="shared" si="0" ref="F6:F32">+D6*800+E6*1250</f>
        <v>39950</v>
      </c>
      <c r="G6" s="29">
        <v>50000</v>
      </c>
      <c r="H6" s="30">
        <f aca="true" t="shared" si="1" ref="H6:H32">+F6+G6</f>
        <v>89950</v>
      </c>
    </row>
    <row r="7" spans="1:8" ht="15">
      <c r="A7" s="2"/>
      <c r="B7" s="25" t="s">
        <v>5</v>
      </c>
      <c r="C7" s="26">
        <v>0.025612472160356347</v>
      </c>
      <c r="D7" s="27">
        <f>16+3</f>
        <v>19</v>
      </c>
      <c r="E7" s="27">
        <v>7</v>
      </c>
      <c r="F7" s="28">
        <f t="shared" si="0"/>
        <v>23950</v>
      </c>
      <c r="G7" s="29">
        <v>115000</v>
      </c>
      <c r="H7" s="30">
        <f t="shared" si="1"/>
        <v>138950</v>
      </c>
    </row>
    <row r="8" spans="1:8" ht="15">
      <c r="A8" s="2"/>
      <c r="B8" s="25" t="s">
        <v>6</v>
      </c>
      <c r="C8" s="26">
        <v>0.025819958129797628</v>
      </c>
      <c r="D8" s="27">
        <f>18+1</f>
        <v>19</v>
      </c>
      <c r="E8" s="27">
        <v>19</v>
      </c>
      <c r="F8" s="28">
        <f t="shared" si="0"/>
        <v>38950</v>
      </c>
      <c r="G8" s="29">
        <v>75000</v>
      </c>
      <c r="H8" s="30">
        <f t="shared" si="1"/>
        <v>113950</v>
      </c>
    </row>
    <row r="9" spans="1:8" ht="15">
      <c r="A9" s="2"/>
      <c r="B9" s="25" t="s">
        <v>7</v>
      </c>
      <c r="C9" s="26">
        <v>0.00683371298405467</v>
      </c>
      <c r="D9" s="27">
        <v>14</v>
      </c>
      <c r="E9" s="27">
        <v>4</v>
      </c>
      <c r="F9" s="28">
        <f t="shared" si="0"/>
        <v>16200</v>
      </c>
      <c r="G9" s="29"/>
      <c r="H9" s="30">
        <f t="shared" si="1"/>
        <v>16200</v>
      </c>
    </row>
    <row r="10" spans="1:8" ht="15">
      <c r="A10" s="2"/>
      <c r="B10" s="25" t="s">
        <v>8</v>
      </c>
      <c r="C10" s="26">
        <v>0.022201002625925042</v>
      </c>
      <c r="D10" s="27">
        <v>53</v>
      </c>
      <c r="E10" s="27">
        <v>40</v>
      </c>
      <c r="F10" s="28">
        <f t="shared" si="0"/>
        <v>92400</v>
      </c>
      <c r="G10" s="29">
        <v>50000</v>
      </c>
      <c r="H10" s="30">
        <f t="shared" si="1"/>
        <v>142400</v>
      </c>
    </row>
    <row r="11" spans="1:8" ht="15">
      <c r="A11" s="2"/>
      <c r="B11" s="25" t="s">
        <v>9</v>
      </c>
      <c r="C11" s="26">
        <v>0.006717289719626168</v>
      </c>
      <c r="D11" s="27">
        <v>33</v>
      </c>
      <c r="E11" s="27">
        <v>13</v>
      </c>
      <c r="F11" s="28">
        <f t="shared" si="0"/>
        <v>42650</v>
      </c>
      <c r="G11" s="29"/>
      <c r="H11" s="30">
        <f t="shared" si="1"/>
        <v>42650</v>
      </c>
    </row>
    <row r="12" spans="1:8" ht="15">
      <c r="A12" s="2"/>
      <c r="B12" s="25" t="s">
        <v>10</v>
      </c>
      <c r="C12" s="26">
        <v>0.033480176211453744</v>
      </c>
      <c r="D12" s="27">
        <v>40</v>
      </c>
      <c r="E12" s="27">
        <v>36</v>
      </c>
      <c r="F12" s="28">
        <f t="shared" si="0"/>
        <v>77000</v>
      </c>
      <c r="G12" s="29">
        <v>115000</v>
      </c>
      <c r="H12" s="30">
        <f t="shared" si="1"/>
        <v>192000</v>
      </c>
    </row>
    <row r="13" spans="1:8" ht="15">
      <c r="A13" s="2"/>
      <c r="B13" s="25" t="s">
        <v>11</v>
      </c>
      <c r="C13" s="26">
        <v>0</v>
      </c>
      <c r="D13" s="27">
        <v>1</v>
      </c>
      <c r="E13" s="27">
        <v>0</v>
      </c>
      <c r="F13" s="28">
        <f t="shared" si="0"/>
        <v>800</v>
      </c>
      <c r="G13" s="29"/>
      <c r="H13" s="30">
        <f t="shared" si="1"/>
        <v>800</v>
      </c>
    </row>
    <row r="14" spans="1:8" ht="15">
      <c r="A14" s="2"/>
      <c r="B14" s="25" t="s">
        <v>12</v>
      </c>
      <c r="C14" s="26">
        <v>0.011529933481152993</v>
      </c>
      <c r="D14" s="27">
        <v>32</v>
      </c>
      <c r="E14" s="27">
        <v>20</v>
      </c>
      <c r="F14" s="28">
        <f t="shared" si="0"/>
        <v>50600</v>
      </c>
      <c r="G14" s="29"/>
      <c r="H14" s="30">
        <f t="shared" si="1"/>
        <v>50600</v>
      </c>
    </row>
    <row r="15" spans="1:8" ht="15">
      <c r="A15" s="2"/>
      <c r="B15" s="25" t="s">
        <v>13</v>
      </c>
      <c r="C15" s="26">
        <v>0.009567546880979716</v>
      </c>
      <c r="D15" s="27">
        <v>7</v>
      </c>
      <c r="E15" s="27">
        <v>18</v>
      </c>
      <c r="F15" s="28">
        <f t="shared" si="0"/>
        <v>28100</v>
      </c>
      <c r="G15" s="29"/>
      <c r="H15" s="30">
        <f t="shared" si="1"/>
        <v>28100</v>
      </c>
    </row>
    <row r="16" spans="1:8" ht="15">
      <c r="A16" s="2"/>
      <c r="B16" s="25" t="s">
        <v>14</v>
      </c>
      <c r="C16" s="26">
        <v>0.018856447688564478</v>
      </c>
      <c r="D16" s="27">
        <v>38</v>
      </c>
      <c r="E16" s="27">
        <f>1+55</f>
        <v>56</v>
      </c>
      <c r="F16" s="28">
        <f t="shared" si="0"/>
        <v>100400</v>
      </c>
      <c r="G16" s="29"/>
      <c r="H16" s="30">
        <f t="shared" si="1"/>
        <v>100400</v>
      </c>
    </row>
    <row r="17" spans="1:8" ht="15">
      <c r="A17" s="2"/>
      <c r="B17" s="25" t="s">
        <v>15</v>
      </c>
      <c r="C17" s="26">
        <v>0.015028177833437696</v>
      </c>
      <c r="D17" s="27">
        <v>47</v>
      </c>
      <c r="E17" s="27">
        <v>25</v>
      </c>
      <c r="F17" s="28">
        <f t="shared" si="0"/>
        <v>68850</v>
      </c>
      <c r="G17" s="29"/>
      <c r="H17" s="30">
        <f t="shared" si="1"/>
        <v>68850</v>
      </c>
    </row>
    <row r="18" spans="1:8" ht="15">
      <c r="A18" s="9"/>
      <c r="B18" s="25" t="s">
        <v>16</v>
      </c>
      <c r="C18" s="26">
        <v>0.00983477576711251</v>
      </c>
      <c r="D18" s="27">
        <v>12</v>
      </c>
      <c r="E18" s="27">
        <v>13</v>
      </c>
      <c r="F18" s="28">
        <f t="shared" si="0"/>
        <v>25850</v>
      </c>
      <c r="G18" s="29"/>
      <c r="H18" s="30">
        <f t="shared" si="1"/>
        <v>25850</v>
      </c>
    </row>
    <row r="19" spans="1:8" ht="15">
      <c r="A19" s="9"/>
      <c r="B19" s="25" t="s">
        <v>17</v>
      </c>
      <c r="C19" s="26">
        <v>0.00892608089260809</v>
      </c>
      <c r="D19" s="27">
        <v>4</v>
      </c>
      <c r="E19" s="27">
        <v>28</v>
      </c>
      <c r="F19" s="28">
        <f t="shared" si="0"/>
        <v>38200</v>
      </c>
      <c r="G19" s="29"/>
      <c r="H19" s="30">
        <f t="shared" si="1"/>
        <v>38200</v>
      </c>
    </row>
    <row r="20" spans="1:8" ht="15">
      <c r="A20" s="9"/>
      <c r="B20" s="25" t="s">
        <v>18</v>
      </c>
      <c r="C20" s="26">
        <v>0.008828489237178851</v>
      </c>
      <c r="D20" s="27">
        <v>72</v>
      </c>
      <c r="E20" s="27">
        <v>17</v>
      </c>
      <c r="F20" s="28">
        <f t="shared" si="0"/>
        <v>78850</v>
      </c>
      <c r="G20" s="29"/>
      <c r="H20" s="30">
        <f t="shared" si="1"/>
        <v>78850</v>
      </c>
    </row>
    <row r="21" spans="1:8" ht="15">
      <c r="A21" s="9"/>
      <c r="B21" s="25" t="s">
        <v>19</v>
      </c>
      <c r="C21" s="26">
        <v>0.0076075550891920255</v>
      </c>
      <c r="D21" s="27">
        <f>16+1</f>
        <v>17</v>
      </c>
      <c r="E21" s="27">
        <f>1+13</f>
        <v>14</v>
      </c>
      <c r="F21" s="28">
        <f t="shared" si="0"/>
        <v>31100</v>
      </c>
      <c r="G21" s="29"/>
      <c r="H21" s="30">
        <f t="shared" si="1"/>
        <v>31100</v>
      </c>
    </row>
    <row r="22" spans="1:8" ht="15">
      <c r="A22" s="9"/>
      <c r="B22" s="25" t="s">
        <v>20</v>
      </c>
      <c r="C22" s="26">
        <v>0.0025188916876574307</v>
      </c>
      <c r="D22" s="27">
        <v>2</v>
      </c>
      <c r="E22" s="27">
        <v>8</v>
      </c>
      <c r="F22" s="28">
        <f t="shared" si="0"/>
        <v>11600</v>
      </c>
      <c r="G22" s="29"/>
      <c r="H22" s="30">
        <f t="shared" si="1"/>
        <v>11600</v>
      </c>
    </row>
    <row r="23" spans="1:8" ht="15">
      <c r="A23" s="9"/>
      <c r="B23" s="25" t="s">
        <v>21</v>
      </c>
      <c r="C23" s="26">
        <v>0.018418201516793065</v>
      </c>
      <c r="D23" s="27">
        <f>1+25</f>
        <v>26</v>
      </c>
      <c r="E23" s="27">
        <v>9</v>
      </c>
      <c r="F23" s="28">
        <f t="shared" si="0"/>
        <v>32050</v>
      </c>
      <c r="G23" s="29">
        <v>50000</v>
      </c>
      <c r="H23" s="30">
        <f t="shared" si="1"/>
        <v>82050</v>
      </c>
    </row>
    <row r="24" spans="1:8" ht="15">
      <c r="A24" s="9"/>
      <c r="B24" s="25" t="s">
        <v>22</v>
      </c>
      <c r="C24" s="26">
        <v>0.008082064034815045</v>
      </c>
      <c r="D24" s="27">
        <f>23+1</f>
        <v>24</v>
      </c>
      <c r="E24" s="27">
        <f>3+1</f>
        <v>4</v>
      </c>
      <c r="F24" s="28">
        <f t="shared" si="0"/>
        <v>24200</v>
      </c>
      <c r="G24" s="29"/>
      <c r="H24" s="30">
        <f t="shared" si="1"/>
        <v>24200</v>
      </c>
    </row>
    <row r="25" spans="1:8" ht="15">
      <c r="A25" s="9"/>
      <c r="B25" s="25" t="s">
        <v>23</v>
      </c>
      <c r="C25" s="26">
        <v>0.025551684088269456</v>
      </c>
      <c r="D25" s="27">
        <v>10</v>
      </c>
      <c r="E25" s="27">
        <v>12</v>
      </c>
      <c r="F25" s="28">
        <f t="shared" si="0"/>
        <v>23000</v>
      </c>
      <c r="G25" s="29">
        <v>115000</v>
      </c>
      <c r="H25" s="30">
        <f t="shared" si="1"/>
        <v>138000</v>
      </c>
    </row>
    <row r="26" spans="1:8" ht="15">
      <c r="A26" s="9"/>
      <c r="B26" s="25" t="s">
        <v>24</v>
      </c>
      <c r="C26" s="26">
        <v>0.002277126266651486</v>
      </c>
      <c r="D26" s="27">
        <v>0</v>
      </c>
      <c r="E26" s="27">
        <v>20</v>
      </c>
      <c r="F26" s="28">
        <f t="shared" si="0"/>
        <v>25000</v>
      </c>
      <c r="G26" s="29"/>
      <c r="H26" s="30">
        <f t="shared" si="1"/>
        <v>25000</v>
      </c>
    </row>
    <row r="27" spans="1:8" ht="15">
      <c r="A27" s="9"/>
      <c r="B27" s="25" t="s">
        <v>25</v>
      </c>
      <c r="C27" s="26">
        <v>0.022277227722772276</v>
      </c>
      <c r="D27" s="27">
        <v>17</v>
      </c>
      <c r="E27" s="27">
        <v>28</v>
      </c>
      <c r="F27" s="28">
        <f t="shared" si="0"/>
        <v>48600</v>
      </c>
      <c r="G27" s="29">
        <v>50000</v>
      </c>
      <c r="H27" s="30">
        <f t="shared" si="1"/>
        <v>98600</v>
      </c>
    </row>
    <row r="28" spans="1:8" ht="15">
      <c r="A28" s="9"/>
      <c r="B28" s="25" t="s">
        <v>26</v>
      </c>
      <c r="C28" s="26">
        <v>0.011912325285895807</v>
      </c>
      <c r="D28" s="27">
        <v>47</v>
      </c>
      <c r="E28" s="27">
        <v>28</v>
      </c>
      <c r="F28" s="28">
        <f t="shared" si="0"/>
        <v>72600</v>
      </c>
      <c r="G28" s="29"/>
      <c r="H28" s="30">
        <f t="shared" si="1"/>
        <v>72600</v>
      </c>
    </row>
    <row r="29" spans="1:8" ht="15">
      <c r="A29" s="9"/>
      <c r="B29" s="25" t="s">
        <v>27</v>
      </c>
      <c r="C29" s="26">
        <v>0.01987281399046105</v>
      </c>
      <c r="D29" s="27">
        <v>21</v>
      </c>
      <c r="E29" s="27">
        <v>29</v>
      </c>
      <c r="F29" s="28">
        <f t="shared" si="0"/>
        <v>53050</v>
      </c>
      <c r="G29" s="29">
        <v>50000</v>
      </c>
      <c r="H29" s="30">
        <f t="shared" si="1"/>
        <v>103050</v>
      </c>
    </row>
    <row r="30" spans="1:8" ht="15">
      <c r="A30" s="9"/>
      <c r="B30" s="25" t="s">
        <v>28</v>
      </c>
      <c r="C30" s="26">
        <v>0.0021156558533145277</v>
      </c>
      <c r="D30" s="27">
        <v>6</v>
      </c>
      <c r="E30" s="27">
        <v>0</v>
      </c>
      <c r="F30" s="28">
        <f t="shared" si="0"/>
        <v>4800</v>
      </c>
      <c r="G30" s="29"/>
      <c r="H30" s="30">
        <f t="shared" si="1"/>
        <v>4800</v>
      </c>
    </row>
    <row r="31" spans="1:8" ht="15">
      <c r="A31" s="9"/>
      <c r="B31" s="25" t="s">
        <v>29</v>
      </c>
      <c r="C31" s="26">
        <v>0.013977868375072802</v>
      </c>
      <c r="D31" s="27">
        <v>7</v>
      </c>
      <c r="E31" s="27">
        <v>17</v>
      </c>
      <c r="F31" s="28">
        <f t="shared" si="0"/>
        <v>26850</v>
      </c>
      <c r="G31" s="29"/>
      <c r="H31" s="30">
        <f t="shared" si="1"/>
        <v>26850</v>
      </c>
    </row>
    <row r="32" spans="1:8" ht="15.75" thickBot="1">
      <c r="A32" s="9"/>
      <c r="B32" s="31" t="s">
        <v>30</v>
      </c>
      <c r="C32" s="32">
        <v>0.001464986815118664</v>
      </c>
      <c r="D32" s="33">
        <v>0</v>
      </c>
      <c r="E32" s="33">
        <v>10</v>
      </c>
      <c r="F32" s="34">
        <f t="shared" si="0"/>
        <v>12500</v>
      </c>
      <c r="G32" s="35"/>
      <c r="H32" s="36">
        <f t="shared" si="1"/>
        <v>12500</v>
      </c>
    </row>
    <row r="33" spans="1:8" ht="15.75" thickTop="1">
      <c r="A33" s="9"/>
      <c r="B33" s="2"/>
      <c r="C33" s="5"/>
      <c r="D33" s="6">
        <f>SUM(D5:D32)</f>
        <v>616</v>
      </c>
      <c r="E33" s="6">
        <f>SUM(E5:E32)</f>
        <v>513</v>
      </c>
      <c r="F33" s="12">
        <f>SUM(F5:F32)</f>
        <v>1134050</v>
      </c>
      <c r="G33" s="7">
        <f>SUM(G5:G32)</f>
        <v>670000</v>
      </c>
      <c r="H33" s="15">
        <f>SUM(H5:H32)</f>
        <v>1804050</v>
      </c>
    </row>
    <row r="34" spans="1:7" ht="13.5">
      <c r="A34" s="9"/>
      <c r="B34" s="2"/>
      <c r="C34" s="9"/>
      <c r="D34" s="9"/>
      <c r="E34" s="9"/>
      <c r="F34" s="12"/>
      <c r="G34" s="6"/>
    </row>
    <row r="35" spans="1:8" ht="15">
      <c r="A35" s="9"/>
      <c r="B35" s="1" t="s">
        <v>37</v>
      </c>
      <c r="C35" s="9"/>
      <c r="D35" s="9"/>
      <c r="E35" s="9"/>
      <c r="F35" s="2"/>
      <c r="G35" s="6"/>
      <c r="H35" s="16"/>
    </row>
    <row r="36" spans="1:7" ht="15">
      <c r="A36" s="9"/>
      <c r="B36" s="10" t="s">
        <v>38</v>
      </c>
      <c r="C36" s="9"/>
      <c r="D36" s="9"/>
      <c r="E36" s="9"/>
      <c r="F36" s="2"/>
      <c r="G36" s="6"/>
    </row>
    <row r="37" spans="1:7" ht="15">
      <c r="A37" s="9"/>
      <c r="B37" s="9"/>
      <c r="C37" s="13"/>
      <c r="D37" s="13"/>
      <c r="E37" s="13"/>
      <c r="F37" s="2"/>
      <c r="G37" s="8"/>
    </row>
    <row r="38" spans="1:7" ht="15">
      <c r="A38" s="9"/>
      <c r="B38" s="14" t="s">
        <v>39</v>
      </c>
      <c r="C38" s="13"/>
      <c r="D38" s="13"/>
      <c r="E38" s="13"/>
      <c r="F38" s="2"/>
      <c r="G38" s="8"/>
    </row>
    <row r="39" spans="1:7" ht="15">
      <c r="A39" s="9"/>
      <c r="B39" s="10" t="s">
        <v>41</v>
      </c>
      <c r="C39" s="13"/>
      <c r="D39" s="13"/>
      <c r="E39" s="13"/>
      <c r="F39" s="2"/>
      <c r="G39" s="6"/>
    </row>
    <row r="40" spans="1:7" ht="13.5">
      <c r="A40" s="9"/>
      <c r="B40" s="9"/>
      <c r="C40" s="13"/>
      <c r="D40" s="13"/>
      <c r="E40" s="13"/>
      <c r="F40" s="9"/>
      <c r="G40" s="9"/>
    </row>
    <row r="41" spans="1:7" ht="15">
      <c r="A41" s="9"/>
      <c r="B41" s="10" t="s">
        <v>40</v>
      </c>
      <c r="C41" s="13"/>
      <c r="D41" s="13"/>
      <c r="E41" s="13"/>
      <c r="F41" s="9"/>
      <c r="G41" s="9"/>
    </row>
    <row r="42" spans="1:7" ht="13.5">
      <c r="A42" s="9"/>
      <c r="B42" s="9"/>
      <c r="C42" s="13"/>
      <c r="D42" s="13"/>
      <c r="E42" s="13"/>
      <c r="F42" s="9"/>
      <c r="G42" s="9"/>
    </row>
    <row r="43" spans="1:7" ht="15">
      <c r="A43" s="9"/>
      <c r="B43" s="10" t="s">
        <v>42</v>
      </c>
      <c r="C43" s="9"/>
      <c r="D43" s="9"/>
      <c r="E43" s="9"/>
      <c r="F43" s="9"/>
      <c r="G43" s="9"/>
    </row>
    <row r="53" spans="4:7" ht="12.75">
      <c r="D53" s="17"/>
      <c r="E53" s="17"/>
      <c r="F53" s="17"/>
      <c r="G53" s="18"/>
    </row>
    <row r="54" spans="4:7" ht="12.75">
      <c r="D54" s="19"/>
      <c r="E54" s="17"/>
      <c r="F54" s="17"/>
      <c r="G54" s="18"/>
    </row>
    <row r="55" spans="4:7" ht="12.75">
      <c r="D55" s="19"/>
      <c r="E55" s="17"/>
      <c r="F55" s="17"/>
      <c r="G55" s="18"/>
    </row>
    <row r="56" spans="4:7" ht="12.75">
      <c r="D56" s="19"/>
      <c r="E56" s="17"/>
      <c r="F56" s="17"/>
      <c r="G56" s="18"/>
    </row>
    <row r="57" spans="4:7" ht="12.75">
      <c r="D57" s="19"/>
      <c r="E57" s="17"/>
      <c r="F57" s="17"/>
      <c r="G57" s="18"/>
    </row>
    <row r="58" spans="4:7" ht="12.75">
      <c r="D58" s="19"/>
      <c r="E58" s="17"/>
      <c r="F58" s="17"/>
      <c r="G58" s="18"/>
    </row>
    <row r="59" spans="4:7" ht="12.75">
      <c r="D59" s="19"/>
      <c r="E59" s="17"/>
      <c r="F59" s="17"/>
      <c r="G59" s="18"/>
    </row>
    <row r="60" spans="4:7" ht="12.75">
      <c r="D60" s="19"/>
      <c r="E60" s="17"/>
      <c r="F60" s="17"/>
      <c r="G60" s="18"/>
    </row>
    <row r="61" spans="4:7" ht="12.75">
      <c r="D61" s="19"/>
      <c r="E61" s="17"/>
      <c r="F61" s="17"/>
      <c r="G61" s="18"/>
    </row>
    <row r="62" spans="4:7" ht="12.75">
      <c r="D62" s="19"/>
      <c r="E62" s="17"/>
      <c r="F62" s="17"/>
      <c r="G62" s="18"/>
    </row>
    <row r="63" spans="4:7" ht="12.75">
      <c r="D63" s="20"/>
      <c r="E63" s="21"/>
      <c r="F63" s="19"/>
      <c r="G63" s="18"/>
    </row>
  </sheetData>
  <printOptions/>
  <pageMargins left="0.32" right="0.35" top="1" bottom="1" header="0.5" footer="0.5"/>
  <pageSetup fitToHeight="1" fitToWidth="1" horizontalDpi="600" verticalDpi="600" orientation="portrait" scale="88" r:id="rId1"/>
  <headerFooter alignWithMargins="0">
    <oddHeader>&amp;L&amp;"Arial,Bold"Estimated Entitlements</oddHeader>
    <oddFooter>&amp;R&amp;"Arial,Italic"&amp;D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csde</cp:lastModifiedBy>
  <cp:lastPrinted>2009-06-15T16:33:05Z</cp:lastPrinted>
  <dcterms:created xsi:type="dcterms:W3CDTF">2009-03-04T17:43:08Z</dcterms:created>
  <dcterms:modified xsi:type="dcterms:W3CDTF">2009-06-25T19:45:13Z</dcterms:modified>
  <cp:category/>
  <cp:version/>
  <cp:contentType/>
  <cp:contentStatus/>
</cp:coreProperties>
</file>