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IP WORK 4-3-2020\2021 Obligated Projects 11-03-2021\FINAL REPORT\SENT OUT\"/>
    </mc:Choice>
  </mc:AlternateContent>
  <xr:revisionPtr revIDLastSave="0" documentId="8_{21705EAB-91A8-4093-B158-6E80FEFA5E88}" xr6:coauthVersionLast="47" xr6:coauthVersionMax="47" xr10:uidLastSave="{00000000-0000-0000-0000-000000000000}"/>
  <bookViews>
    <workbookView xWindow="-103" yWindow="-103" windowWidth="33120" windowHeight="18120" activeTab="1" xr2:uid="{A20D3B55-DA3C-4596-8990-96B48AEFA09D}"/>
  </bookViews>
  <sheets>
    <sheet name="MPO" sheetId="1" r:id="rId1"/>
    <sheet name="R-COG" sheetId="2" r:id="rId2"/>
  </sheets>
  <definedNames>
    <definedName name="_xlnm.Print_Area" localSheetId="0">MPO!$A$2:$N$284</definedName>
    <definedName name="_xlnm.Print_Area" localSheetId="1">'R-COG'!$A$2:$N$109</definedName>
    <definedName name="_xlnm.Print_Titles" localSheetId="0">MPO!$1:$1</definedName>
    <definedName name="_xlnm.Print_Titles" localSheetId="1">'R-COG'!$1:$1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9" i="2" l="1"/>
  <c r="N108" i="2"/>
  <c r="N107" i="2"/>
  <c r="N106" i="2"/>
  <c r="N105" i="2"/>
  <c r="N104" i="2"/>
  <c r="N103" i="2"/>
  <c r="N102" i="2"/>
  <c r="N101" i="2"/>
  <c r="N100" i="2"/>
  <c r="K99" i="2"/>
  <c r="J99" i="2"/>
  <c r="N99" i="2" s="1"/>
  <c r="N98" i="2"/>
  <c r="K98" i="2"/>
  <c r="J98" i="2"/>
  <c r="N97" i="2"/>
  <c r="K97" i="2"/>
  <c r="J97" i="2"/>
  <c r="N96" i="2"/>
  <c r="N95" i="2"/>
  <c r="N94" i="2"/>
  <c r="N93" i="2"/>
  <c r="K92" i="2"/>
  <c r="J92" i="2"/>
  <c r="N92" i="2" s="1"/>
  <c r="N91" i="2"/>
  <c r="N90" i="2"/>
  <c r="N89" i="2"/>
  <c r="K88" i="2"/>
  <c r="J88" i="2"/>
  <c r="N88" i="2" s="1"/>
  <c r="I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47" i="1" l="1"/>
  <c r="N46" i="1"/>
  <c r="N45" i="1"/>
  <c r="N44" i="1"/>
  <c r="N43" i="1"/>
  <c r="N42" i="1"/>
  <c r="N41" i="1"/>
  <c r="N40" i="1"/>
  <c r="N39" i="1"/>
  <c r="N38" i="1"/>
  <c r="N37" i="1"/>
  <c r="N36" i="1"/>
  <c r="J161" i="1"/>
  <c r="N284" i="1" l="1"/>
  <c r="N283" i="1"/>
  <c r="N282" i="1"/>
  <c r="N281" i="1"/>
  <c r="N280" i="1"/>
  <c r="N279" i="1"/>
  <c r="N278" i="1"/>
  <c r="N277" i="1"/>
  <c r="N276" i="1"/>
  <c r="N275" i="1"/>
  <c r="K274" i="1"/>
  <c r="J274" i="1"/>
  <c r="N274" i="1" s="1"/>
  <c r="K273" i="1"/>
  <c r="J273" i="1"/>
  <c r="N273" i="1" s="1"/>
  <c r="K272" i="1"/>
  <c r="J272" i="1"/>
  <c r="N272" i="1" s="1"/>
  <c r="N271" i="1"/>
  <c r="N270" i="1"/>
  <c r="N269" i="1"/>
  <c r="N268" i="1"/>
  <c r="K267" i="1"/>
  <c r="J267" i="1"/>
  <c r="N267" i="1" s="1"/>
  <c r="N266" i="1"/>
  <c r="N265" i="1"/>
  <c r="N264" i="1"/>
  <c r="K263" i="1"/>
  <c r="J263" i="1"/>
  <c r="N263" i="1" s="1"/>
  <c r="I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K196" i="1"/>
  <c r="J196" i="1"/>
  <c r="N196" i="1" s="1"/>
  <c r="N195" i="1"/>
  <c r="N194" i="1"/>
  <c r="N193" i="1"/>
  <c r="N192" i="1"/>
  <c r="N191" i="1"/>
  <c r="N190" i="1"/>
  <c r="N189" i="1"/>
  <c r="N188" i="1"/>
  <c r="N187" i="1"/>
  <c r="N186" i="1"/>
  <c r="N185" i="1"/>
  <c r="N184" i="1"/>
  <c r="K183" i="1"/>
  <c r="J183" i="1"/>
  <c r="N183" i="1" s="1"/>
  <c r="K182" i="1"/>
  <c r="J182" i="1"/>
  <c r="N182" i="1" s="1"/>
  <c r="K181" i="1"/>
  <c r="J181" i="1"/>
  <c r="N181" i="1" s="1"/>
  <c r="K180" i="1"/>
  <c r="J180" i="1"/>
  <c r="N180" i="1" s="1"/>
  <c r="K179" i="1"/>
  <c r="J179" i="1"/>
  <c r="N179" i="1" s="1"/>
  <c r="K178" i="1"/>
  <c r="J178" i="1"/>
  <c r="N178" i="1" s="1"/>
  <c r="K177" i="1"/>
  <c r="J177" i="1"/>
  <c r="N177" i="1" s="1"/>
  <c r="K176" i="1"/>
  <c r="J176" i="1"/>
  <c r="N176" i="1" s="1"/>
  <c r="K175" i="1"/>
  <c r="J175" i="1"/>
  <c r="N175" i="1" s="1"/>
  <c r="K174" i="1"/>
  <c r="J174" i="1"/>
  <c r="N174" i="1" s="1"/>
  <c r="K173" i="1"/>
  <c r="J173" i="1"/>
  <c r="N173" i="1" s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K156" i="1"/>
  <c r="J156" i="1"/>
  <c r="N156" i="1" s="1"/>
  <c r="K155" i="1"/>
  <c r="J155" i="1"/>
  <c r="N155" i="1" s="1"/>
  <c r="K154" i="1"/>
  <c r="J154" i="1"/>
  <c r="N154" i="1" s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K103" i="1"/>
  <c r="J103" i="1"/>
  <c r="N103" i="1" s="1"/>
  <c r="K102" i="1"/>
  <c r="J102" i="1"/>
  <c r="N102" i="1" s="1"/>
  <c r="K101" i="1"/>
  <c r="J101" i="1"/>
  <c r="N101" i="1" s="1"/>
  <c r="K100" i="1"/>
  <c r="J100" i="1"/>
  <c r="N100" i="1" s="1"/>
  <c r="K99" i="1"/>
  <c r="J99" i="1"/>
  <c r="N99" i="1" s="1"/>
  <c r="K98" i="1"/>
  <c r="J98" i="1"/>
  <c r="N98" i="1" s="1"/>
  <c r="K97" i="1"/>
  <c r="J97" i="1"/>
  <c r="N97" i="1" s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K66" i="1"/>
  <c r="J66" i="1"/>
  <c r="N66" i="1" s="1"/>
  <c r="N65" i="1"/>
  <c r="K64" i="1"/>
  <c r="J64" i="1"/>
  <c r="N64" i="1" s="1"/>
  <c r="K63" i="1"/>
  <c r="J63" i="1"/>
  <c r="N63" i="1" s="1"/>
  <c r="K62" i="1"/>
  <c r="J62" i="1"/>
  <c r="N62" i="1" s="1"/>
  <c r="K61" i="1"/>
  <c r="J61" i="1"/>
  <c r="N61" i="1" s="1"/>
  <c r="K60" i="1"/>
  <c r="J60" i="1"/>
  <c r="N60" i="1" s="1"/>
  <c r="N59" i="1"/>
  <c r="N58" i="1"/>
  <c r="N57" i="1"/>
  <c r="N56" i="1"/>
  <c r="N55" i="1"/>
  <c r="N54" i="1"/>
  <c r="N53" i="1"/>
  <c r="N52" i="1"/>
  <c r="J51" i="1"/>
  <c r="N51" i="1" s="1"/>
  <c r="I51" i="1"/>
  <c r="N50" i="1"/>
  <c r="N49" i="1"/>
  <c r="N48" i="1"/>
  <c r="N35" i="1"/>
  <c r="K34" i="1"/>
  <c r="J34" i="1"/>
  <c r="N34" i="1" s="1"/>
  <c r="N33" i="1"/>
  <c r="N32" i="1"/>
  <c r="N31" i="1"/>
  <c r="J30" i="1"/>
  <c r="N30" i="1" s="1"/>
  <c r="I30" i="1"/>
  <c r="N29" i="1"/>
  <c r="N28" i="1"/>
  <c r="N27" i="1"/>
  <c r="N26" i="1"/>
  <c r="N25" i="1"/>
  <c r="N24" i="1"/>
  <c r="N23" i="1"/>
  <c r="N22" i="1"/>
  <c r="K21" i="1"/>
  <c r="J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M5" i="1"/>
  <c r="N4" i="1"/>
  <c r="N3" i="1"/>
  <c r="N21" i="1" l="1"/>
  <c r="N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tc={E7632A20-6B0A-47A5-8E3D-ABF8F046EFB2}</author>
  </authors>
  <commentList>
    <comment ref="I141" authorId="0" shapeId="0" xr:uid="{E7632A20-6B0A-47A5-8E3D-ABF8F046EFB2}">
      <text>
        <t>[Threaded comment]
Your version of Excel allows you to read this threaded comment; however, any edits to it will get removed if the file is opened in a newer version of Excel. Learn more: https://go.microsoft.com/fwlink/?linkid=870924
Comment:
    Project under $1000</t>
      </text>
    </comment>
  </commentList>
</comments>
</file>

<file path=xl/sharedStrings.xml><?xml version="1.0" encoding="utf-8"?>
<sst xmlns="http://schemas.openxmlformats.org/spreadsheetml/2006/main" count="2354" uniqueCount="793">
  <si>
    <t>2021 OBLIGATED AND GRANTED PROJECTS LIST</t>
  </si>
  <si>
    <t>REGION</t>
  </si>
  <si>
    <t>PROJECT</t>
  </si>
  <si>
    <t>TEMP P#</t>
  </si>
  <si>
    <t>PHASE</t>
  </si>
  <si>
    <t>PROGRAM</t>
  </si>
  <si>
    <t>ROUTE</t>
  </si>
  <si>
    <t>TOWN</t>
  </si>
  <si>
    <t>DESCRIPTION</t>
  </si>
  <si>
    <t>TOTAL COST $ (000)</t>
  </si>
  <si>
    <t>FEDERAL SHARE $ (000)</t>
  </si>
  <si>
    <t>STATE SHARE $ (000)</t>
  </si>
  <si>
    <t>LOCAL SHARE $ (000)</t>
  </si>
  <si>
    <t>FFY 2021 STIP FED SHARE $ (000)</t>
  </si>
  <si>
    <t>Difference between Obligated/STIP Fund (000)</t>
  </si>
  <si>
    <t>0035-0198</t>
  </si>
  <si>
    <t>PE</t>
  </si>
  <si>
    <t>NHPP</t>
  </si>
  <si>
    <t>I-95</t>
  </si>
  <si>
    <t>Darien</t>
  </si>
  <si>
    <t>Reline Br 06821 (Culvert) o/ Brook (PD)</t>
  </si>
  <si>
    <t>0056-0316</t>
  </si>
  <si>
    <t>Greenwich/Stamford</t>
  </si>
  <si>
    <t>I-95 Improvements from NY State Line to Exit 6 (FD)</t>
  </si>
  <si>
    <t>0089-0129</t>
  </si>
  <si>
    <t>STPB</t>
  </si>
  <si>
    <t>Ponus Ridge Road</t>
  </si>
  <si>
    <t>New Canaan</t>
  </si>
  <si>
    <t>Rehab Br 05002 o/ Collins Pond (FD)</t>
  </si>
  <si>
    <t>0102-0295</t>
  </si>
  <si>
    <t>CON</t>
  </si>
  <si>
    <t>NFRP</t>
  </si>
  <si>
    <t>Norwalk</t>
  </si>
  <si>
    <t>NHS - Median Barrier/Resurfacing</t>
  </si>
  <si>
    <t>0102-0366</t>
  </si>
  <si>
    <t>BRZ</t>
  </si>
  <si>
    <t>West Cedar St</t>
  </si>
  <si>
    <t>Replace Br 04152 o/ Five Mile River (FD)</t>
  </si>
  <si>
    <t>0102-0368</t>
  </si>
  <si>
    <t>CT 15</t>
  </si>
  <si>
    <t>Norwalk/Westport</t>
  </si>
  <si>
    <t>Resurfacing, Bridge &amp; Safety Imprvs., Main Ave to Newtown Tpk (B/O of 102-296)</t>
  </si>
  <si>
    <t>0135-0328</t>
  </si>
  <si>
    <t>Riverbank Rd</t>
  </si>
  <si>
    <t>Stamford</t>
  </si>
  <si>
    <t>Replace Br 04071 o/ Mianus River</t>
  </si>
  <si>
    <t>0135-0332</t>
  </si>
  <si>
    <t>Cedar Heights Rd</t>
  </si>
  <si>
    <t>Replace Br 04067 o/ Rippowam River</t>
  </si>
  <si>
    <t>0135-0336</t>
  </si>
  <si>
    <t>HIPB</t>
  </si>
  <si>
    <t>SR 790</t>
  </si>
  <si>
    <t>Rehab Br 03682 o/ Rippowam River</t>
  </si>
  <si>
    <t>0135-0343</t>
  </si>
  <si>
    <t>Lakeside Drive</t>
  </si>
  <si>
    <t>Rehab Br 04069 o/ North Stamford Rsvr (FD)</t>
  </si>
  <si>
    <t>0135-0345</t>
  </si>
  <si>
    <t>West Glen Drive</t>
  </si>
  <si>
    <t>Rehab Br 05010 o/ Mianus River (FD)</t>
  </si>
  <si>
    <t>0157-0085</t>
  </si>
  <si>
    <t>Cavalry Road</t>
  </si>
  <si>
    <t>Weston</t>
  </si>
  <si>
    <t>Replace Br 04964 over Saugatuck River</t>
  </si>
  <si>
    <t>0157-0089</t>
  </si>
  <si>
    <t>TAPB</t>
  </si>
  <si>
    <t>Various</t>
  </si>
  <si>
    <t>Pedestrian Improvements at Various Locations (PD)</t>
  </si>
  <si>
    <t>0158-0216</t>
  </si>
  <si>
    <t>Bayberry Lane #2</t>
  </si>
  <si>
    <t>Westport</t>
  </si>
  <si>
    <t>Replace Br 04969 o/ Aspetuck River</t>
  </si>
  <si>
    <t>0161-0142</t>
  </si>
  <si>
    <t>Lovers Lane</t>
  </si>
  <si>
    <t>Wilton</t>
  </si>
  <si>
    <t>Replace Br 04975 o/ Comstock Brook (FD)</t>
  </si>
  <si>
    <t>0161-0143</t>
  </si>
  <si>
    <t>Arrow Head Rd</t>
  </si>
  <si>
    <t>Replace Br 05501 o/ Norwalk River (FD)</t>
  </si>
  <si>
    <t>0173-0497</t>
  </si>
  <si>
    <t>I-95/US 7</t>
  </si>
  <si>
    <t>District 3</t>
  </si>
  <si>
    <t>Upgrade &amp; Install CCTV Cameras (PD)</t>
  </si>
  <si>
    <t>0301-0195</t>
  </si>
  <si>
    <t>NHL -ML</t>
  </si>
  <si>
    <t>NNHL - Station Imrpovement Program - Darien Station</t>
  </si>
  <si>
    <t>0403-XXXX</t>
  </si>
  <si>
    <t>ALL</t>
  </si>
  <si>
    <t>5339Q</t>
  </si>
  <si>
    <t>CTTRANSIT</t>
  </si>
  <si>
    <t>CTTransit - Stamford Fac Upgrades to Deploy BEBs</t>
  </si>
  <si>
    <t>0018-0135</t>
  </si>
  <si>
    <t>STPO</t>
  </si>
  <si>
    <t>US 202</t>
  </si>
  <si>
    <t>Brookfield</t>
  </si>
  <si>
    <t>Intersection Improvements at Various SLOSSS Locations</t>
  </si>
  <si>
    <t>0034-0354</t>
  </si>
  <si>
    <t>STPA</t>
  </si>
  <si>
    <t>CT 53</t>
  </si>
  <si>
    <t>Danbury</t>
  </si>
  <si>
    <t>Replace Stone Box Culvert under South Street (PD)</t>
  </si>
  <si>
    <t>0095-0257</t>
  </si>
  <si>
    <t>Upland Rd</t>
  </si>
  <si>
    <t>New Milford</t>
  </si>
  <si>
    <t>Replace Br 05115 o/ East Aspetuck River (FD)</t>
  </si>
  <si>
    <t>0095-0258</t>
  </si>
  <si>
    <t>Sand Road</t>
  </si>
  <si>
    <t>Replace Br 05263 o/ West Aspetuck River (PD)</t>
  </si>
  <si>
    <t>0095-0259</t>
  </si>
  <si>
    <t>Van Car Road</t>
  </si>
  <si>
    <t>Replace Br 05122 o/ East Aspetuck River (PD)</t>
  </si>
  <si>
    <t>0096-0204</t>
  </si>
  <si>
    <t>HIPA</t>
  </si>
  <si>
    <t>I-84 Exit 11</t>
  </si>
  <si>
    <t>Newtown</t>
  </si>
  <si>
    <t>Intersection Improvements @ Rt 34/SR 490</t>
  </si>
  <si>
    <t>HIPO</t>
  </si>
  <si>
    <t>0116-0135</t>
  </si>
  <si>
    <t>STPR</t>
  </si>
  <si>
    <t>Redding</t>
  </si>
  <si>
    <t>Replace Br 01015 o/ Saugatuck Reservoir (PD)</t>
  </si>
  <si>
    <t>0117-0159</t>
  </si>
  <si>
    <t>CT 35 (Main St)</t>
  </si>
  <si>
    <t>Ridgefield</t>
  </si>
  <si>
    <t>Int. Impr. Between Prospect &amp; Governor</t>
  </si>
  <si>
    <t>0117-0165</t>
  </si>
  <si>
    <t>Depot Road</t>
  </si>
  <si>
    <t>Replace Br 07031 o/ Norwalk River (FD)</t>
  </si>
  <si>
    <t>0416-XXXX</t>
  </si>
  <si>
    <t>OTH</t>
  </si>
  <si>
    <t>5307C</t>
  </si>
  <si>
    <t>HART</t>
  </si>
  <si>
    <t>HART - Admin Capital/Misc Support Equip FY 21</t>
  </si>
  <si>
    <t>5307O</t>
  </si>
  <si>
    <t>HART - Operating Assistance - FY 21</t>
  </si>
  <si>
    <t>0036-0184</t>
  </si>
  <si>
    <t>CT 34</t>
  </si>
  <si>
    <t>Derby</t>
  </si>
  <si>
    <t>Reconstruction from Bridge St. to Ausonio Dr.</t>
  </si>
  <si>
    <t>HPPS</t>
  </si>
  <si>
    <t>0036-0203</t>
  </si>
  <si>
    <t>CT 8</t>
  </si>
  <si>
    <t>Derby-Seymour</t>
  </si>
  <si>
    <t>Resurfacing, Bridge Rehab &amp; Safety Improvements - CON Auth (Design-Build)</t>
  </si>
  <si>
    <t>0124-0165</t>
  </si>
  <si>
    <t>ROW</t>
  </si>
  <si>
    <t>CT 67</t>
  </si>
  <si>
    <t>Seymour</t>
  </si>
  <si>
    <t>Spot Improvements, Swan Ave to Franklin St</t>
  </si>
  <si>
    <t>0015-0339</t>
  </si>
  <si>
    <t>CT 130</t>
  </si>
  <si>
    <t>Bridgeport</t>
  </si>
  <si>
    <t>Rehab Br 02475 o/ Pequonnock Rv (FD)</t>
  </si>
  <si>
    <t>0015-0376</t>
  </si>
  <si>
    <t>CMAQ 2.5</t>
  </si>
  <si>
    <t>Park Avenue</t>
  </si>
  <si>
    <t>Traffic Signals, Various Intersections</t>
  </si>
  <si>
    <t>0045-0089</t>
  </si>
  <si>
    <t>CT 59</t>
  </si>
  <si>
    <t>Easton</t>
  </si>
  <si>
    <t>Construct a Ped/Bike Path in the Village Center (PD)</t>
  </si>
  <si>
    <t>0126-0177</t>
  </si>
  <si>
    <t>Shelton</t>
  </si>
  <si>
    <t>Deck Repairs to Br 00571A (Commodore Hull) o/ Housatonic River &amp; CT 110 (PD)</t>
  </si>
  <si>
    <t>0138-0248</t>
  </si>
  <si>
    <t>Stratford</t>
  </si>
  <si>
    <t>Full interchange at Interchange 33 w/ new SB off-ramp &amp; new NB on-ramp</t>
  </si>
  <si>
    <t>0138-0252</t>
  </si>
  <si>
    <t>Rehab Br 02150 o/ Freeman Brook (PD)</t>
  </si>
  <si>
    <t>0173-0415</t>
  </si>
  <si>
    <t>CT 25</t>
  </si>
  <si>
    <t>Trumbull</t>
  </si>
  <si>
    <t>Rehab Br 06750 (Culvert) o/ Unnamed Brook</t>
  </si>
  <si>
    <t>0410-XXXX</t>
  </si>
  <si>
    <t>5307P</t>
  </si>
  <si>
    <t>GBTA</t>
  </si>
  <si>
    <t>GBTA - Admin Capital/Supporat Equip/SCV Program FY 20</t>
  </si>
  <si>
    <t>GBTA - Facility Rehab/Improv-Imtermodal Center FY 20</t>
  </si>
  <si>
    <t xml:space="preserve">GBTA - Facility Rehab Cross St FY 20 </t>
  </si>
  <si>
    <t>ACQ</t>
  </si>
  <si>
    <t>GBTA - Fareboxes FY 20</t>
  </si>
  <si>
    <t>GBTA - Bridgepoort Intermodal Improvements FY 21</t>
  </si>
  <si>
    <t>GBTA - Paratransit Vehicle Replacement FY 21</t>
  </si>
  <si>
    <t>GBTA - Admin Capital/Misc Support FY 21</t>
  </si>
  <si>
    <t>GBTA - Facility Improvements - Fire Suppression for BEBs FY 21</t>
  </si>
  <si>
    <t>0043-0129</t>
  </si>
  <si>
    <t>Trail</t>
  </si>
  <si>
    <t>East Haven</t>
  </si>
  <si>
    <t>Ped/Bike Facilities - Shoreline Greenway (FD)</t>
  </si>
  <si>
    <t>0059-0166</t>
  </si>
  <si>
    <t>Saw Mill Road</t>
  </si>
  <si>
    <t>Guilford</t>
  </si>
  <si>
    <t>Replace Br 04863 over West River</t>
  </si>
  <si>
    <t>0059-0168</t>
  </si>
  <si>
    <t>TAPNH</t>
  </si>
  <si>
    <t>CT 77</t>
  </si>
  <si>
    <t>Pedestrian Sidewalk Improvements (FD)</t>
  </si>
  <si>
    <t>Pedestrian Sidewalk Improvements</t>
  </si>
  <si>
    <t>0061-0153</t>
  </si>
  <si>
    <t>Hamden</t>
  </si>
  <si>
    <t>Walkable Sidewalk Ped/Bike Improvements (FD)</t>
  </si>
  <si>
    <t>0075-0135</t>
  </si>
  <si>
    <t>County Road</t>
  </si>
  <si>
    <t>Madison</t>
  </si>
  <si>
    <t>Replace Br 04852 o/ Hammonasset River</t>
  </si>
  <si>
    <t>0075-0136</t>
  </si>
  <si>
    <t>HeatheROWood Drive</t>
  </si>
  <si>
    <t>Replace Br 04857 o/ Camp Laurelwood Brk (FD)</t>
  </si>
  <si>
    <t>0079-0241</t>
  </si>
  <si>
    <t>Meriden</t>
  </si>
  <si>
    <t>0079-0247</t>
  </si>
  <si>
    <t>Research Parkway</t>
  </si>
  <si>
    <t>Construct Multi-Use Path from East Main Street to Wallingford Town Line (PD)</t>
  </si>
  <si>
    <t>0092-0685</t>
  </si>
  <si>
    <t>HIPNH</t>
  </si>
  <si>
    <t>Ferry Street</t>
  </si>
  <si>
    <t>New Haven</t>
  </si>
  <si>
    <t>NHS - Replace Br 03998 o/ Amtrak RR</t>
  </si>
  <si>
    <t>REPN20</t>
  </si>
  <si>
    <t>0092-0687</t>
  </si>
  <si>
    <t>US 1</t>
  </si>
  <si>
    <t>Rehab Movable Br 00337 o/ Quinnipiac River (PD)</t>
  </si>
  <si>
    <t>0092-0688</t>
  </si>
  <si>
    <t>Resurface Brs. 00174A&amp;B o/ Quinnipiac Rv, US 1 &amp; P&amp;W RR (PD)</t>
  </si>
  <si>
    <t>0092-0689</t>
  </si>
  <si>
    <t>New Haven / Woodbridge</t>
  </si>
  <si>
    <t>Interchange 59/Route 69 Improvements (Phase 2) (PD)</t>
  </si>
  <si>
    <t>0092-0690</t>
  </si>
  <si>
    <t>Load Ratings - Pearl Harbor Memorial "Q" Bridge</t>
  </si>
  <si>
    <t>0092-0691</t>
  </si>
  <si>
    <t>I-91/I-95</t>
  </si>
  <si>
    <t>Load Rating - Br 00169 - I-91/I-95 Interchange</t>
  </si>
  <si>
    <t>0100-0180</t>
  </si>
  <si>
    <t>I-91/CT 40</t>
  </si>
  <si>
    <t>North Haven</t>
  </si>
  <si>
    <t>Replace Highway Signs &amp; Supports</t>
  </si>
  <si>
    <t>Replace Highway Signs &amp; Supports (FD)</t>
  </si>
  <si>
    <t>STPNH</t>
  </si>
  <si>
    <t>0100-0182</t>
  </si>
  <si>
    <t>Exit 62 NB Ramps Reconfiguration (PD)</t>
  </si>
  <si>
    <t>0106-0130</t>
  </si>
  <si>
    <t>Orange</t>
  </si>
  <si>
    <t>Interchange 57/58 Improvements at CT 34</t>
  </si>
  <si>
    <t>0148-0212</t>
  </si>
  <si>
    <t>CT 150</t>
  </si>
  <si>
    <t>Wallingford</t>
  </si>
  <si>
    <t>Rehab Br 03225 o/ Brook (FD)</t>
  </si>
  <si>
    <t>Rehab Br 03225 o/ Brook</t>
  </si>
  <si>
    <t>0170-3490</t>
  </si>
  <si>
    <t>STPX</t>
  </si>
  <si>
    <t>Replace Traf. Ctrl Sigls w/ RR Pre-Empt (FD)</t>
  </si>
  <si>
    <t>Replace Traf. Ctrl Sigls w/ RR Pre-Empt</t>
  </si>
  <si>
    <t>0173-0494</t>
  </si>
  <si>
    <t>Replace Traffic Signals at Various Locations</t>
  </si>
  <si>
    <t>0402-xxxx</t>
  </si>
  <si>
    <t>CMAQ</t>
  </si>
  <si>
    <t>CTtransit</t>
  </si>
  <si>
    <t>New Haven Bus Service Expansion - Operating - Funds Transfer to FTA</t>
  </si>
  <si>
    <t>0304-0016</t>
  </si>
  <si>
    <t>5337P</t>
  </si>
  <si>
    <t>NHL-WTRBY</t>
  </si>
  <si>
    <t>NHL - Waterbury Branch Signal System</t>
  </si>
  <si>
    <t>0424-XXXX</t>
  </si>
  <si>
    <t>Milford TD</t>
  </si>
  <si>
    <t>Milford</t>
  </si>
  <si>
    <t>MILFORD TD - Admin Capital/Midc Support FY 21</t>
  </si>
  <si>
    <t>MILFORD TD - Admin Capital/Midc Support FY 20</t>
  </si>
  <si>
    <t>MILFORD TD - Bus Replacements (2 2010 40ft) FY 21</t>
  </si>
  <si>
    <t>MILFORD TD - Facility Improvements FY 21</t>
  </si>
  <si>
    <t>MILFORD TD - Facility Improvements FY 20</t>
  </si>
  <si>
    <t>MILFORD TD - Paratransit Vehicles FY 21</t>
  </si>
  <si>
    <t>0007-0250</t>
  </si>
  <si>
    <t>HIPH</t>
  </si>
  <si>
    <t>US 5/CT 15</t>
  </si>
  <si>
    <t>Berlin-Weth.</t>
  </si>
  <si>
    <t>Installation of CTSS w/ CV Tech (Phase 1)</t>
  </si>
  <si>
    <t>STPH</t>
  </si>
  <si>
    <t>0011-0155</t>
  </si>
  <si>
    <t>CT 178/Crestview Drive</t>
  </si>
  <si>
    <t>Bloomfield</t>
  </si>
  <si>
    <t>Extension of RR Track Circuit at Int. #11-252</t>
  </si>
  <si>
    <t>0032-0149</t>
  </si>
  <si>
    <t>US 44</t>
  </si>
  <si>
    <t>Coventry</t>
  </si>
  <si>
    <t>Replace Br 06851 (Culvert) o/ Olson's Brook</t>
  </si>
  <si>
    <t>0032-0150</t>
  </si>
  <si>
    <t>Hop River Rd</t>
  </si>
  <si>
    <t>Replace Br 04446 o/ Hop River (FD)</t>
  </si>
  <si>
    <t>0042-0317</t>
  </si>
  <si>
    <t>CT 2</t>
  </si>
  <si>
    <t>East Hartford</t>
  </si>
  <si>
    <t>Resurfacing &amp; Median Replacement</t>
  </si>
  <si>
    <t>0042-0318</t>
  </si>
  <si>
    <t>Brewer Street</t>
  </si>
  <si>
    <t>Reconstruction of Brewer St</t>
  </si>
  <si>
    <t>0042-0325</t>
  </si>
  <si>
    <t>I-84</t>
  </si>
  <si>
    <t>NHS - Rehab Br 05844A o/ CT 15</t>
  </si>
  <si>
    <t>0046-0127</t>
  </si>
  <si>
    <t>STPS</t>
  </si>
  <si>
    <t>CT 191</t>
  </si>
  <si>
    <t>East Windsor</t>
  </si>
  <si>
    <t>Replace Br 01524 o/ Scantic River (FD)</t>
  </si>
  <si>
    <t>0047-0120</t>
  </si>
  <si>
    <t>Strawberry Rd</t>
  </si>
  <si>
    <t>Ellington</t>
  </si>
  <si>
    <t>Replace Br 06141 o/ Abbey Brook (FD)</t>
  </si>
  <si>
    <t>0048-0200</t>
  </si>
  <si>
    <t>I-91</t>
  </si>
  <si>
    <t>Enfield</t>
  </si>
  <si>
    <t>Rehab Br 05585 (Culvert) o/ Grape Brook (FD)</t>
  </si>
  <si>
    <t>0051-0275</t>
  </si>
  <si>
    <t>CT 167</t>
  </si>
  <si>
    <t>Farmington</t>
  </si>
  <si>
    <t>Culvert Replacement &amp; Drainage Improvements (FD)</t>
  </si>
  <si>
    <t>0053-0195</t>
  </si>
  <si>
    <t>Mill Street</t>
  </si>
  <si>
    <t>Glastonbury</t>
  </si>
  <si>
    <t>Replace Br 04509 o/ Salmon Brook (PD)</t>
  </si>
  <si>
    <t>0055-0142</t>
  </si>
  <si>
    <t>CT 10/US 202</t>
  </si>
  <si>
    <t>Granby</t>
  </si>
  <si>
    <t>Major Intersection Impr at CT 20/189</t>
  </si>
  <si>
    <t>0055-0144</t>
  </si>
  <si>
    <t>Moosehorn Rd</t>
  </si>
  <si>
    <t>Rehab Br 04528 o/ Moosehorn Brook (FD)</t>
  </si>
  <si>
    <t>Rehab Br 04528 o/ Moosehorn Brook</t>
  </si>
  <si>
    <t>0055-0146</t>
  </si>
  <si>
    <t>Donahue Rd</t>
  </si>
  <si>
    <t>Rehab Br 04516 o/ Belden Brook (FD)</t>
  </si>
  <si>
    <t>0063-0654</t>
  </si>
  <si>
    <t>BRX</t>
  </si>
  <si>
    <t>I-84 TR825</t>
  </si>
  <si>
    <t>Hartford</t>
  </si>
  <si>
    <t>NHS - Rehab Br 01686B o/US 44 &amp; Columbus Blvd</t>
  </si>
  <si>
    <t>NHBR</t>
  </si>
  <si>
    <t>0063-0719</t>
  </si>
  <si>
    <t>Sigourney Street</t>
  </si>
  <si>
    <t>Rehab Br 03023 o/ Capitol Ave &amp; Amtrak</t>
  </si>
  <si>
    <t>0063-0723</t>
  </si>
  <si>
    <t>Replace Retaining Wall at South End of Br 01765 (FD)</t>
  </si>
  <si>
    <t>Replace Retaining Wall at South End of Br 01765</t>
  </si>
  <si>
    <t>0063-0725</t>
  </si>
  <si>
    <t>MISC</t>
  </si>
  <si>
    <t>DRS: Motor Fuel Tax Enforcement (FY20-22)</t>
  </si>
  <si>
    <t>0063-0726</t>
  </si>
  <si>
    <t>I-91 SB</t>
  </si>
  <si>
    <t>NHS - Rehab Br 01469B o/ CSRR, SR 598 &amp; TR803 (FD)</t>
  </si>
  <si>
    <t>0066-0110</t>
  </si>
  <si>
    <t>Old Colchester Road</t>
  </si>
  <si>
    <t>Hebron</t>
  </si>
  <si>
    <t>Replace Br 04695 o/ Raymond Brook (PD)</t>
  </si>
  <si>
    <t>0076-0223</t>
  </si>
  <si>
    <t>I-384</t>
  </si>
  <si>
    <t>Manchester</t>
  </si>
  <si>
    <t>Rehab Br 06884 &amp; 06885 (culverts) o/ Porter Brook</t>
  </si>
  <si>
    <t>0077-0244</t>
  </si>
  <si>
    <t>US 6</t>
  </si>
  <si>
    <t>Mansfield</t>
  </si>
  <si>
    <t>Reline Br 06648 (Culvert) o/ Brook (PD)</t>
  </si>
  <si>
    <t>0077-0245</t>
  </si>
  <si>
    <t>TAPH</t>
  </si>
  <si>
    <t>Downtown Pedestrian Loop Closure (PD)</t>
  </si>
  <si>
    <t>0088-0197</t>
  </si>
  <si>
    <t>Washington Street</t>
  </si>
  <si>
    <t>New Britain</t>
  </si>
  <si>
    <t>Superstructure Repairs to Br 04246 o/ CT 72 (PD)</t>
  </si>
  <si>
    <t>0088-0198</t>
  </si>
  <si>
    <t>Beeline Trail (Phase 1) - Construct Multi-Use Trail Along CT 72 Corridor (PD)</t>
  </si>
  <si>
    <t>0109-0165</t>
  </si>
  <si>
    <t>Tomlinson Ave</t>
  </si>
  <si>
    <t>Plainville</t>
  </si>
  <si>
    <t>Replace Br 04546 o/ Quinnipiac River</t>
  </si>
  <si>
    <t>0128-0153</t>
  </si>
  <si>
    <t>CT 10</t>
  </si>
  <si>
    <t>Simsbury</t>
  </si>
  <si>
    <t>NHS - Replace Br 00653 o/ Hop Brook</t>
  </si>
  <si>
    <t>0131-0203</t>
  </si>
  <si>
    <t>Southington</t>
  </si>
  <si>
    <t>Farmington Canal Heritage Trail</t>
  </si>
  <si>
    <t>STPT</t>
  </si>
  <si>
    <t>TAPRT</t>
  </si>
  <si>
    <t>0131-0208</t>
  </si>
  <si>
    <t>Newell Street</t>
  </si>
  <si>
    <t>Replace Br 04560 o/ Quinnipiac River (PD)</t>
  </si>
  <si>
    <t>0132-0139</t>
  </si>
  <si>
    <t>I-291 &amp; King St</t>
  </si>
  <si>
    <t>South Windsor</t>
  </si>
  <si>
    <t>NHS - Rehab Br 05944 o/ Podunk River</t>
  </si>
  <si>
    <t>0134-0148</t>
  </si>
  <si>
    <t>CT 32/CT 190</t>
  </si>
  <si>
    <t>Stafford</t>
  </si>
  <si>
    <t>Modern Roundabout at Routes 32 &amp; 190 (FD)</t>
  </si>
  <si>
    <t>0134-0149</t>
  </si>
  <si>
    <t>Hydeville Road</t>
  </si>
  <si>
    <t>Replace Br 04776 o/ Furnace Brook (PD)</t>
  </si>
  <si>
    <t>0134-0150</t>
  </si>
  <si>
    <t>Whispering Pines Road</t>
  </si>
  <si>
    <t>Replace Br 06198 o/ Stream (PD)</t>
  </si>
  <si>
    <t>0134-0151</t>
  </si>
  <si>
    <t>CT 19</t>
  </si>
  <si>
    <t>Culvert Replacement under East Street (PD)</t>
  </si>
  <si>
    <t>0159-0193</t>
  </si>
  <si>
    <t>Wethersfield</t>
  </si>
  <si>
    <t>Rehab Br 00811 o/ Conrail and Hartford Avenues (PD)</t>
  </si>
  <si>
    <t>0164-0240</t>
  </si>
  <si>
    <t>Day Hill Rd</t>
  </si>
  <si>
    <t>Windsor</t>
  </si>
  <si>
    <t>Upgrade Signals, Various Intersections</t>
  </si>
  <si>
    <t>0164-0242</t>
  </si>
  <si>
    <t>CT 159</t>
  </si>
  <si>
    <t>Rehab Br 06574 (Culvert) o/ Mill Brook (FD)</t>
  </si>
  <si>
    <t>0164-0243</t>
  </si>
  <si>
    <t>CT 75</t>
  </si>
  <si>
    <t>Rehab Culvert @ Holcomb Hill Rd (FD)</t>
  </si>
  <si>
    <t>0165-0509</t>
  </si>
  <si>
    <t>Windsor Locks</t>
  </si>
  <si>
    <t>Rehab Br 00454 o/ River, Amtrak &amp; 159 (FD)</t>
  </si>
  <si>
    <t>0171-0455</t>
  </si>
  <si>
    <t>District 1</t>
  </si>
  <si>
    <t>Replace Traffic Control Signals at Various Locations (FD)</t>
  </si>
  <si>
    <t>0426-XXXX</t>
  </si>
  <si>
    <t>GHTD</t>
  </si>
  <si>
    <t>GHTD - Admin Capital/Misc Support Equip FY 21</t>
  </si>
  <si>
    <t>GHTD - Replace Paratransit Vehicles FY 21</t>
  </si>
  <si>
    <t>GHTD - Union Station Rehab/Improvements FY 21</t>
  </si>
  <si>
    <t>0027-0125</t>
  </si>
  <si>
    <t>Kelseytown Road</t>
  </si>
  <si>
    <t>Clinton</t>
  </si>
  <si>
    <t>Replace Br 04119 o/ Menunketesuck River</t>
  </si>
  <si>
    <t>0027-0126</t>
  </si>
  <si>
    <t>Carter Hill Road</t>
  </si>
  <si>
    <t>Replace Br 04610 o/ Menunketesuck River</t>
  </si>
  <si>
    <t>0037-0103</t>
  </si>
  <si>
    <t>CT 68</t>
  </si>
  <si>
    <t>Durham</t>
  </si>
  <si>
    <t>Replace Br 02442 o/ Saw Mill Brook (FD)</t>
  </si>
  <si>
    <t>Replace Br 02442 o/ Saw Mill Brook</t>
  </si>
  <si>
    <t>0040-0141</t>
  </si>
  <si>
    <t>CT 82</t>
  </si>
  <si>
    <t>East Haddam</t>
  </si>
  <si>
    <t>Rehab Br 01138 o/ CT River</t>
  </si>
  <si>
    <t>HIBR</t>
  </si>
  <si>
    <t>HIPR</t>
  </si>
  <si>
    <t>0040-0144</t>
  </si>
  <si>
    <t>CT 151</t>
  </si>
  <si>
    <t>Replace Br 06887 (culvert) o/ Shady Brook</t>
  </si>
  <si>
    <t>0060-0160</t>
  </si>
  <si>
    <t>CT 82/CT 154</t>
  </si>
  <si>
    <t>Haddam</t>
  </si>
  <si>
    <t>Replace 2 T-type Intersections with Roundabouts (FD) w/ Br 00622</t>
  </si>
  <si>
    <t>Replace 2 T-type Intersections with Roundabouts w/ Br#00622</t>
  </si>
  <si>
    <t>0060-0162</t>
  </si>
  <si>
    <t>Ped/Bike Improvements on Bridge Road</t>
  </si>
  <si>
    <t>0082-0321</t>
  </si>
  <si>
    <t>CT 154</t>
  </si>
  <si>
    <t>Middletown</t>
  </si>
  <si>
    <t>Replace Br 02100 o/ Bible Rock Brook (FD)</t>
  </si>
  <si>
    <t>0104-0175</t>
  </si>
  <si>
    <t>CT 156</t>
  </si>
  <si>
    <t>Old Lyme</t>
  </si>
  <si>
    <t>Replace Br 02713 o/ Four Mile River &amp; Br 06896 o/ Armstrong Brook (FD)</t>
  </si>
  <si>
    <t>0105-0209</t>
  </si>
  <si>
    <t>Old Saybrook</t>
  </si>
  <si>
    <t>Replace Br 01386 o/ Back River</t>
  </si>
  <si>
    <t>0154-0125</t>
  </si>
  <si>
    <t>Willard Avenue</t>
  </si>
  <si>
    <t>Westbrook</t>
  </si>
  <si>
    <t>Rehab Br 00230 o/ I-95 (FD)</t>
  </si>
  <si>
    <t>0171-0416</t>
  </si>
  <si>
    <t>RT 9</t>
  </si>
  <si>
    <t>Cromwell/Middletown</t>
  </si>
  <si>
    <t>RT 9 CCTV Installation</t>
  </si>
  <si>
    <t>0478-XXXX</t>
  </si>
  <si>
    <t>ESTUARY TD</t>
  </si>
  <si>
    <t>Estuary TD - Replace Small Bus FY 21</t>
  </si>
  <si>
    <t>ESTUARY/MAT</t>
  </si>
  <si>
    <t>Old Saybrook/Middletown</t>
  </si>
  <si>
    <t>Estuary TD - ETD/MAT Merger Studies FY 21</t>
  </si>
  <si>
    <t>Estuary TD - Admin Capital/lMisc Support Equip Fy 21</t>
  </si>
  <si>
    <t>0422-XXXX</t>
  </si>
  <si>
    <t>Middletown TD</t>
  </si>
  <si>
    <t>MAT - Replace Small Buses FY 20</t>
  </si>
  <si>
    <t>MAT - Facility Impriovements FY 20</t>
  </si>
  <si>
    <t>MAT - Admin Capital/ Misc Support FY 20</t>
  </si>
  <si>
    <t>MAT - Admin Capital/ Misc Support FY 21</t>
  </si>
  <si>
    <t>MAT - Engine Overhauls Gilligs FY 21</t>
  </si>
  <si>
    <t>MAT - Facility Improvements FY 21</t>
  </si>
  <si>
    <t>MAT - Replace Small Buses FY 21</t>
  </si>
  <si>
    <t>MAT - Bus Replacement 1 2012 30ft Bus FY 21</t>
  </si>
  <si>
    <t>0028-0206</t>
  </si>
  <si>
    <t>Colchester</t>
  </si>
  <si>
    <t>Rehab/Replace Bridges (culverts) 06696, 06781 &amp; 06820</t>
  </si>
  <si>
    <t>0028-0207</t>
  </si>
  <si>
    <t>RBC Program - Resurfacing, Br Rehab &amp; Safety Improvements (PD)</t>
  </si>
  <si>
    <t>0052-0093</t>
  </si>
  <si>
    <t>CT 207</t>
  </si>
  <si>
    <t>Franklin</t>
  </si>
  <si>
    <t>Replace Br 01547 o/ Beaver Brook (PD)</t>
  </si>
  <si>
    <t>0058-0338</t>
  </si>
  <si>
    <t>CT 215</t>
  </si>
  <si>
    <t>Groton</t>
  </si>
  <si>
    <t>Replace Culvert at Anderson Marsh and Beebe Cove (PD)</t>
  </si>
  <si>
    <t>0094-0258</t>
  </si>
  <si>
    <t>TAPNL</t>
  </si>
  <si>
    <t>Williams Street</t>
  </si>
  <si>
    <t>New London</t>
  </si>
  <si>
    <t>Pedestrian/Bike Improvements</t>
  </si>
  <si>
    <t>0103-0259</t>
  </si>
  <si>
    <t>HIPNL</t>
  </si>
  <si>
    <t>Sherman St</t>
  </si>
  <si>
    <t>Norwich</t>
  </si>
  <si>
    <t>Replace Br 04047 and 03797 o/ Yantic River</t>
  </si>
  <si>
    <t>STPNL</t>
  </si>
  <si>
    <t>0103-0277</t>
  </si>
  <si>
    <t>Lawler Lane</t>
  </si>
  <si>
    <t>Rehab Br 00279 o/ I-395 (PD)</t>
  </si>
  <si>
    <t>0103-0278</t>
  </si>
  <si>
    <t>West Town Street</t>
  </si>
  <si>
    <t>Replace Guiderails on SR 642 EB (PD)</t>
  </si>
  <si>
    <t>0103-0280</t>
  </si>
  <si>
    <t>TAP-Flex</t>
  </si>
  <si>
    <t>New London Turnpike</t>
  </si>
  <si>
    <t>Ped/Bike Improvements between CT 82 and Town Street (PD)</t>
  </si>
  <si>
    <t>0120-0090</t>
  </si>
  <si>
    <t>Salem</t>
  </si>
  <si>
    <t>Replace Br 01140 &amp; 05401 o/ Eight Mile River</t>
  </si>
  <si>
    <t>0120-0095</t>
  </si>
  <si>
    <t>CT 11</t>
  </si>
  <si>
    <t>Rehab Br 06780 (culvert) o/ Brook</t>
  </si>
  <si>
    <t>0414-XXXX</t>
  </si>
  <si>
    <t>SEAT</t>
  </si>
  <si>
    <t>SEAT - Admin Capital FY 21</t>
  </si>
  <si>
    <t>Statewide</t>
  </si>
  <si>
    <t>0170-3417</t>
  </si>
  <si>
    <t>Mast Arm &amp; Span Pole Inspections (thru 12/31/23)</t>
  </si>
  <si>
    <t>0170-3439</t>
  </si>
  <si>
    <t>TA Program - Project Development/Scoping (Fed Eligible) thru 3/31/22</t>
  </si>
  <si>
    <t>0170-3521</t>
  </si>
  <si>
    <t>NBI Bridge Scour Monitoring (1/1/19-12/31/23)</t>
  </si>
  <si>
    <t>0170-3542</t>
  </si>
  <si>
    <t>CE Bridge Insp - Uwater - NHS Roads (9/1/19 - 8/31/23)</t>
  </si>
  <si>
    <t>0170-3543</t>
  </si>
  <si>
    <t>CE Bridge Insp - Uwater - Non-NHS Roads (9/1/19 - 8/31/23)</t>
  </si>
  <si>
    <t>0170-3545</t>
  </si>
  <si>
    <t>Replace Highway Sheet Aluminum Signs</t>
  </si>
  <si>
    <t>0170-3577</t>
  </si>
  <si>
    <t>Epoxy Resin Pavement Markings (1 of 4) - thru 12/31/23</t>
  </si>
  <si>
    <t>0170-3578</t>
  </si>
  <si>
    <t>Epoxy Resin Pavement Markings (2 of 4) - thru 12/31/23</t>
  </si>
  <si>
    <t>0170-3579</t>
  </si>
  <si>
    <t>Epoxy Resin Pavement Markings (3 of 4) - thru 12/31/23</t>
  </si>
  <si>
    <t>0170-3580</t>
  </si>
  <si>
    <t>Epoxy Resin Pavement Markings (4 of 4) - thru 12/31/23</t>
  </si>
  <si>
    <t>0170-3583</t>
  </si>
  <si>
    <t>Rapid Response Bridge Repairs by State Forces (thru 12/31/24)</t>
  </si>
  <si>
    <t>0170-3588</t>
  </si>
  <si>
    <t>SF Bridge Insp - NHS Roads (9/1/21 - 8/31/26)</t>
  </si>
  <si>
    <t>0170-3589</t>
  </si>
  <si>
    <t>SF Bridge Insp - Non-NHS Roads (9/1/21 - 8/31/26)</t>
  </si>
  <si>
    <t>0170-3590</t>
  </si>
  <si>
    <t>CE Bridge Insp - NHS Roads, NBI Bridges Only (9/1/21 - 8/31/26)</t>
  </si>
  <si>
    <t>0170-3591</t>
  </si>
  <si>
    <t>CE Bridge Insp - Non-NHS Roads (9/1/21 - 8/31/26)</t>
  </si>
  <si>
    <t>0170-3592</t>
  </si>
  <si>
    <t>CE Sign Support Insp - NHS Roads (9/1/21 - 8/31/26)</t>
  </si>
  <si>
    <t>0170-3593</t>
  </si>
  <si>
    <t>CE Sign Support Insp - Non-NHS Roads (9/1/21 - 8/31/26)</t>
  </si>
  <si>
    <t>0170-3597</t>
  </si>
  <si>
    <t>SIPH</t>
  </si>
  <si>
    <t>Install Centerline Rumble Strips on Town Roads (PD)</t>
  </si>
  <si>
    <t>Install Centerline Rumble Strips on Town Roads</t>
  </si>
  <si>
    <t>0170-3609</t>
  </si>
  <si>
    <t>Load Ratings for Bridges - NHS Roads (7/1/21-6/30/26)</t>
  </si>
  <si>
    <t>0170-3610</t>
  </si>
  <si>
    <t>Load Ratings for Bridges - Non-NHS Roads (7/1/21-6/30/26)</t>
  </si>
  <si>
    <t>0170-XXXX</t>
  </si>
  <si>
    <t>5310E</t>
  </si>
  <si>
    <t>All</t>
  </si>
  <si>
    <t>SEC 5310 Program Enhanced Mobility of Seniors/Individuals w/disabilities</t>
  </si>
  <si>
    <t>Multi-Region</t>
  </si>
  <si>
    <t>0171-0440</t>
  </si>
  <si>
    <t>Horizontal Curve Signs &amp; Pavement Markings</t>
  </si>
  <si>
    <t>0171-0454</t>
  </si>
  <si>
    <t>Midblock Crosswalk Upgrades (FD)</t>
  </si>
  <si>
    <t>Midblock Crosswalk Upgrades</t>
  </si>
  <si>
    <t>0171-0468</t>
  </si>
  <si>
    <t>Midblock Crosswalk Upgrades (RRFBs) (PD)</t>
  </si>
  <si>
    <t>0171-0469</t>
  </si>
  <si>
    <t>Install High Friction Surface Treatment at Various Locations (PD)</t>
  </si>
  <si>
    <t>Install High Friction Surface Treatment at Various Locations (FD)</t>
  </si>
  <si>
    <t>Install High Friction Surface Treatment at Various Locations</t>
  </si>
  <si>
    <t>0171-0470</t>
  </si>
  <si>
    <t>Install Signs &amp; Update Markings at Unsignalized Locations (PD)</t>
  </si>
  <si>
    <t>0171-0472</t>
  </si>
  <si>
    <t>Install Curve Warning Signs at Various Locations (PD)</t>
  </si>
  <si>
    <t>0171-0473</t>
  </si>
  <si>
    <t>Pedestrian Improvements at Signalized Intersections (PD)</t>
  </si>
  <si>
    <t>0171-0474</t>
  </si>
  <si>
    <t>Clearance Interval Retiming for Local Traffic Signals (PD)</t>
  </si>
  <si>
    <t>0172-0484</t>
  </si>
  <si>
    <t>District 2</t>
  </si>
  <si>
    <t>Traffic Signal Safety Improvements (Proj. #1) (FD)</t>
  </si>
  <si>
    <t>Traffic Signal Safety Improvements (Proj. #1)</t>
  </si>
  <si>
    <t>0172-0485</t>
  </si>
  <si>
    <t>Traffic Signal Safety Improvements (Proj. #2) (FD)</t>
  </si>
  <si>
    <t>Traffic Signal Safety Improvements (Proj. #2)</t>
  </si>
  <si>
    <t>0172-0505</t>
  </si>
  <si>
    <t>0172-0506</t>
  </si>
  <si>
    <t>0172-0507</t>
  </si>
  <si>
    <t>0172-0508</t>
  </si>
  <si>
    <t>0172-0509</t>
  </si>
  <si>
    <t>0172-0510</t>
  </si>
  <si>
    <t>0173-0487</t>
  </si>
  <si>
    <t>Replace Signals at 2 SLOSSS Locations</t>
  </si>
  <si>
    <t>0173-0507</t>
  </si>
  <si>
    <t>0173-0512</t>
  </si>
  <si>
    <t>Replace Traffic Signal LED Lamps in Various Locations (PD)</t>
  </si>
  <si>
    <t>0173-0516</t>
  </si>
  <si>
    <t>0173-0517</t>
  </si>
  <si>
    <t>0173-0518</t>
  </si>
  <si>
    <t>0173-0520</t>
  </si>
  <si>
    <t>0173-0521</t>
  </si>
  <si>
    <t>0173-0522</t>
  </si>
  <si>
    <t>0174-0443</t>
  </si>
  <si>
    <t>District 4</t>
  </si>
  <si>
    <t>Traffic Signal LED Re-Lamping (PD)</t>
  </si>
  <si>
    <t>0174-0447</t>
  </si>
  <si>
    <t>0174-0448</t>
  </si>
  <si>
    <t>Replace Traffic Control Signals at Various Locations (PD)</t>
  </si>
  <si>
    <t>0174-0449</t>
  </si>
  <si>
    <t>0174-0450</t>
  </si>
  <si>
    <t>0174-0451</t>
  </si>
  <si>
    <t>0174-0452</t>
  </si>
  <si>
    <t>0174-0453</t>
  </si>
  <si>
    <t>0170-3605</t>
  </si>
  <si>
    <t xml:space="preserve">CMAQ </t>
  </si>
  <si>
    <t>Statewide TDM (NY-NJ-CT Moderate) (7/1/21-6/30/22)</t>
  </si>
  <si>
    <t>0170-3606</t>
  </si>
  <si>
    <t>Statewide TDM (Greater CT Moderate) (7/1/21-6/30/22)</t>
  </si>
  <si>
    <t>05, 10</t>
  </si>
  <si>
    <t>0171-0441</t>
  </si>
  <si>
    <t>05, 10, 11</t>
  </si>
  <si>
    <t>0171-0459</t>
  </si>
  <si>
    <t>06, 07</t>
  </si>
  <si>
    <t>0036-XXXX</t>
  </si>
  <si>
    <t>Vallet TD</t>
  </si>
  <si>
    <t>NVCOG/VTD - Admin Capital/Support Equipment/SCV Program FY 20</t>
  </si>
  <si>
    <t>07, 08</t>
  </si>
  <si>
    <t>0083-0267</t>
  </si>
  <si>
    <t>Milford/Stratford</t>
  </si>
  <si>
    <t>NHS - Rehab Br 00327 (Devon) o/ Housatonic River</t>
  </si>
  <si>
    <t>0173-0504</t>
  </si>
  <si>
    <t>Replace Highway Illumination System</t>
  </si>
  <si>
    <t>1,5,7,8</t>
  </si>
  <si>
    <t>0300-XXXX</t>
  </si>
  <si>
    <t>5337&amp;P</t>
  </si>
  <si>
    <t>NHL-ML</t>
  </si>
  <si>
    <t>New Line Track Program</t>
  </si>
  <si>
    <t>1,5,8,10,11</t>
  </si>
  <si>
    <t>0400-XXXX</t>
  </si>
  <si>
    <t>CTTransit Faciltiy Improvements and Misc Support FY 21</t>
  </si>
  <si>
    <t>CTTransit  Systemwide Bus Replacement FY 21</t>
  </si>
  <si>
    <t>0171-XXXX</t>
  </si>
  <si>
    <t>CTfastrak - Low No Discretionary-Deployment of 3 Electric Buses</t>
  </si>
  <si>
    <t>CTTransit - Buses and Facility Improvements FY 21</t>
  </si>
  <si>
    <t>1,7,8</t>
  </si>
  <si>
    <t>0173-0486</t>
  </si>
  <si>
    <t>10, 11</t>
  </si>
  <si>
    <t>0171-0415</t>
  </si>
  <si>
    <t>RT 9/72</t>
  </si>
  <si>
    <t>Farmington/Cromwell</t>
  </si>
  <si>
    <t>RT 9/72 CCTV Installation</t>
  </si>
  <si>
    <t>10,11,13,15</t>
  </si>
  <si>
    <t>0172-0476</t>
  </si>
  <si>
    <t>Replace Traffic Control Signals in Various Locations</t>
  </si>
  <si>
    <t>0172-0496</t>
  </si>
  <si>
    <t>Replace Traffic Control Signals @ Various Locations (FD)</t>
  </si>
  <si>
    <t>13, 15</t>
  </si>
  <si>
    <t>0172-0501</t>
  </si>
  <si>
    <t>Install Traffic Control Signals in Various Locations (PD)</t>
  </si>
  <si>
    <t>2, 5, 10</t>
  </si>
  <si>
    <t>0174-0424</t>
  </si>
  <si>
    <t>3, 5, 7, 10</t>
  </si>
  <si>
    <t>0174-0442</t>
  </si>
  <si>
    <t>5,10</t>
  </si>
  <si>
    <t>5337H</t>
  </si>
  <si>
    <t>CTFASTRAK</t>
  </si>
  <si>
    <t>CTfastrak Infrastructure/Station Facility Improverments FY 21</t>
  </si>
  <si>
    <t>0010-0088</t>
  </si>
  <si>
    <t>Nonnewaug Rd</t>
  </si>
  <si>
    <t>Bethlehem</t>
  </si>
  <si>
    <t>Replace Br 06121 o/ East Spring Brook</t>
  </si>
  <si>
    <t>0010-0089</t>
  </si>
  <si>
    <t>Wood Creek Road/Magnolia Hill Road</t>
  </si>
  <si>
    <t>Preserve Br 05169 o/ Weekeepeemee River &amp; Br 05956 o/ East Spring Brook</t>
  </si>
  <si>
    <t>0080-0131</t>
  </si>
  <si>
    <t>Benson Road</t>
  </si>
  <si>
    <t>Middlebury</t>
  </si>
  <si>
    <t>Rehab Br 01160 o/ I-84</t>
  </si>
  <si>
    <t>0107-0179</t>
  </si>
  <si>
    <t>Dutton Road</t>
  </si>
  <si>
    <t>Oxford</t>
  </si>
  <si>
    <t>Replace Br 04913 o/ Little River</t>
  </si>
  <si>
    <t>0130-0186</t>
  </si>
  <si>
    <t>I-84/US 6</t>
  </si>
  <si>
    <t>Southbury</t>
  </si>
  <si>
    <t>Culvert Relining - 6 Bridges (PD)</t>
  </si>
  <si>
    <t>0140-0174</t>
  </si>
  <si>
    <t>CT 8 SB</t>
  </si>
  <si>
    <t>Thomaston</t>
  </si>
  <si>
    <t>NHS - Rehab Br 01729 o/ Reynolds Bridge Road</t>
  </si>
  <si>
    <t>0151-0312</t>
  </si>
  <si>
    <t>I-84 EB</t>
  </si>
  <si>
    <t>Waterbury</t>
  </si>
  <si>
    <t>NHS - Rehab Br 03191A o/ I-84 WB, CT 8 &amp; Naugatuck River (90/10)</t>
  </si>
  <si>
    <t>0151-0313</t>
  </si>
  <si>
    <t>I-84 WB</t>
  </si>
  <si>
    <t>NHS - Rehab Br 03191B o/ I-84 WB, CT 8 &amp; Naugatuck Rv (90/10)</t>
  </si>
  <si>
    <t>0151-0325</t>
  </si>
  <si>
    <t>Traffic Signal Upgrade, various locations (FD)</t>
  </si>
  <si>
    <t>0151-0326</t>
  </si>
  <si>
    <t>I-84/CT 8</t>
  </si>
  <si>
    <t>NHS - Rehab 8 Bridges, 03190 A, B, C, D, E, F &amp; 03191 D, E (80/20)</t>
  </si>
  <si>
    <t>0153-0125</t>
  </si>
  <si>
    <t>TAPO</t>
  </si>
  <si>
    <t>Watertown</t>
  </si>
  <si>
    <t>Construct Steele Brook Greenway Multi-Use Trail (PD)</t>
  </si>
  <si>
    <t>0168-0161</t>
  </si>
  <si>
    <t>Woodbury</t>
  </si>
  <si>
    <t>Preserve Br 05061, 05062, 05066 &amp; 05067 (FD)</t>
  </si>
  <si>
    <t>TOTAL COST $(000)</t>
  </si>
  <si>
    <t>FEDERAL SHARE  $(000)</t>
  </si>
  <si>
    <t>STATE SHARE $(000)</t>
  </si>
  <si>
    <t>LOCAL SHARE $(000)</t>
  </si>
  <si>
    <t>FFY 2021 STIP FED SHARE $(000)</t>
  </si>
  <si>
    <t>Difference between Obligated/STIP Fund $(000)</t>
  </si>
  <si>
    <t>0029-0104</t>
  </si>
  <si>
    <t>Colebrook</t>
  </si>
  <si>
    <t>Replace Br 05141 &amp; Preserve Br 05146 (FD)</t>
  </si>
  <si>
    <t>0067-0123</t>
  </si>
  <si>
    <t>Kent</t>
  </si>
  <si>
    <t>0073-0195</t>
  </si>
  <si>
    <t>Fern Avenue</t>
  </si>
  <si>
    <t>Litchfield</t>
  </si>
  <si>
    <t>Pavement Rehabilitation</t>
  </si>
  <si>
    <t>0097-0097</t>
  </si>
  <si>
    <t>River Place</t>
  </si>
  <si>
    <t>Norfolk</t>
  </si>
  <si>
    <t>Rehab Br 05150 o/ Blackberry River (FD)</t>
  </si>
  <si>
    <t>Rehab Br 05150 o/ Blackberry River</t>
  </si>
  <si>
    <t>0099-0114</t>
  </si>
  <si>
    <t>US 7</t>
  </si>
  <si>
    <t>North Canaan</t>
  </si>
  <si>
    <t>Modernize Railroad Crossing</t>
  </si>
  <si>
    <t>0099-0129</t>
  </si>
  <si>
    <t>Tobey Hill Road</t>
  </si>
  <si>
    <t>Replace Br 05205 o/ Whiting River</t>
  </si>
  <si>
    <t>0121-0136</t>
  </si>
  <si>
    <t>Salmon Kill Road</t>
  </si>
  <si>
    <t>Salisbury</t>
  </si>
  <si>
    <t>Rehab Br 05200 o/ Salmon Creek (FD)</t>
  </si>
  <si>
    <t>0150-0135</t>
  </si>
  <si>
    <t>Whittlesey Road</t>
  </si>
  <si>
    <t>Washington</t>
  </si>
  <si>
    <t>Rehab Br 05157 o/ Shepaug River (FD)</t>
  </si>
  <si>
    <t>Rehab Br 05157 o/ Shepaug River</t>
  </si>
  <si>
    <t>0062-0096</t>
  </si>
  <si>
    <t>CT 97</t>
  </si>
  <si>
    <t>Hampton</t>
  </si>
  <si>
    <t>Replace Br 02591 o/ Fuller Brook (FD)</t>
  </si>
  <si>
    <t>0068-0217</t>
  </si>
  <si>
    <t>CT 101</t>
  </si>
  <si>
    <t>Killingly</t>
  </si>
  <si>
    <t>Replace Br 02599 o/ Alvia Chase Reservoir (PD)</t>
  </si>
  <si>
    <t>0111-0124</t>
  </si>
  <si>
    <t>TAPR</t>
  </si>
  <si>
    <t>Pomfret</t>
  </si>
  <si>
    <t>Air Line Trail Bike/Ped Improvements</t>
  </si>
  <si>
    <t>0111-0125</t>
  </si>
  <si>
    <t>Taft Pond Road</t>
  </si>
  <si>
    <t>Replace Br 05664 o/ Mashamoquet Brook (PD)</t>
  </si>
  <si>
    <t>0111-0126</t>
  </si>
  <si>
    <t>TAPW</t>
  </si>
  <si>
    <t>Air Line Trail Reconstruction (PD)</t>
  </si>
  <si>
    <t>0141-0156</t>
  </si>
  <si>
    <t>I-395</t>
  </si>
  <si>
    <t>Thompson</t>
  </si>
  <si>
    <t>Replace Br 06706 (Culvert) o/ Brook</t>
  </si>
  <si>
    <t>0141-0157</t>
  </si>
  <si>
    <t>HIPW</t>
  </si>
  <si>
    <t>CT 12</t>
  </si>
  <si>
    <t>Replace Br 02128 o/ Sunset Hill Brook (FD)</t>
  </si>
  <si>
    <t>STPW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</si>
</sst>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13" x14ac:knownFonts="1"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u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444444"/>
      <name val="Calibri"/>
      <family val="2"/>
      <scheme val="minor"/>
    </font>
    <font>
      <b/>
      <u/>
      <sz val="11"/>
      <color rgb="FF000000"/>
      <name val="Arial"/>
      <family val="2"/>
    </font>
    <font>
      <sz val="12"/>
      <name val="Calibri"/>
      <family val="2"/>
      <scheme val="minor"/>
    </font>
    <font>
      <sz val="12"/>
      <color rgb="FF0D0D0D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6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vertical="center"/>
    </xf>
    <xf numFmtId="164" fontId="3" fillId="4" borderId="0" xfId="0" applyNumberFormat="1" applyFont="1" applyFill="1" applyAlignment="1">
      <alignment horizontal="right"/>
    </xf>
    <xf numFmtId="0" fontId="3" fillId="0" borderId="0" xfId="1" applyFont="1" applyAlignment="1">
      <alignment horizontal="left"/>
    </xf>
    <xf numFmtId="0" fontId="3" fillId="0" borderId="0" xfId="2" applyFont="1" applyAlignment="1">
      <alignment vertical="center"/>
    </xf>
    <xf numFmtId="2" fontId="3" fillId="4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  <xf numFmtId="0" fontId="6" fillId="0" borderId="0" xfId="0" applyFont="1"/>
    <xf numFmtId="49" fontId="3" fillId="0" borderId="0" xfId="0" quotePrefix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 vertical="center" wrapText="1"/>
    </xf>
    <xf numFmtId="0" fontId="7" fillId="4" borderId="0" xfId="0" applyFont="1" applyFill="1" applyAlignment="1">
      <alignment vertical="center"/>
    </xf>
    <xf numFmtId="164" fontId="8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right"/>
    </xf>
    <xf numFmtId="49" fontId="10" fillId="0" borderId="0" xfId="0" quotePrefix="1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2" applyFont="1" applyAlignment="1">
      <alignment vertical="center"/>
    </xf>
  </cellXfs>
  <cellStyles count="3">
    <cellStyle name="Normal" xfId="0" builtinId="0"/>
    <cellStyle name="Normal 3" xfId="1" xr:uid="{9BBB5D35-FB86-4A43-9A4C-2EE5AB872144}"/>
    <cellStyle name="Normal 6 10 10" xfId="2" xr:uid="{781B0C1A-5096-46A4-B3B8-054194C316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ardner, Ryan C." id="{03C55820-615C-4A4B-9279-E2B274889A76}" userId="S::Ryan.Gardner@ct.gov::f5783685-3fbe-4e74-a910-e59652ba731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41" dT="2021-11-15T15:15:05.23" personId="{03C55820-615C-4A4B-9279-E2B274889A76}" id="{E7632A20-6B0A-47A5-8E3D-ABF8F046EFB2}">
    <text>Project under $1000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F3176-0D68-461F-B9CB-275C93F171F4}">
  <dimension ref="A1:N284"/>
  <sheetViews>
    <sheetView workbookViewId="0">
      <selection activeCell="A36" sqref="A36:XFD47"/>
    </sheetView>
  </sheetViews>
  <sheetFormatPr defaultRowHeight="14.6" x14ac:dyDescent="0.4"/>
  <cols>
    <col min="2" max="2" width="11.84375" bestFit="1" customWidth="1"/>
    <col min="4" max="4" width="7.765625" bestFit="1" customWidth="1"/>
    <col min="5" max="5" width="11.4609375" bestFit="1" customWidth="1"/>
    <col min="6" max="6" width="34.15234375" bestFit="1" customWidth="1"/>
    <col min="7" max="7" width="24.3828125" bestFit="1" customWidth="1"/>
    <col min="8" max="8" width="73" bestFit="1" customWidth="1"/>
    <col min="9" max="9" width="14.61328125" customWidth="1"/>
    <col min="10" max="10" width="19" customWidth="1"/>
    <col min="11" max="11" width="8.53515625" customWidth="1"/>
    <col min="13" max="13" width="14.69140625" bestFit="1" customWidth="1"/>
    <col min="14" max="14" width="19.3046875" bestFit="1" customWidth="1"/>
  </cols>
  <sheetData>
    <row r="1" spans="1:14" ht="31.3" customHeight="1" x14ac:dyDescent="0.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54" customHeight="1" x14ac:dyDescent="0.4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ht="15.9" x14ac:dyDescent="0.45">
      <c r="A3" s="3">
        <v>1</v>
      </c>
      <c r="B3" s="4" t="s">
        <v>15</v>
      </c>
      <c r="C3" s="4"/>
      <c r="D3" s="5" t="s">
        <v>16</v>
      </c>
      <c r="E3" s="4" t="s">
        <v>17</v>
      </c>
      <c r="F3" s="4" t="s">
        <v>18</v>
      </c>
      <c r="G3" s="6" t="s">
        <v>19</v>
      </c>
      <c r="H3" s="4" t="s">
        <v>20</v>
      </c>
      <c r="I3" s="7">
        <v>350000</v>
      </c>
      <c r="J3" s="7">
        <v>315000</v>
      </c>
      <c r="K3" s="7">
        <v>35000</v>
      </c>
      <c r="L3" s="7">
        <v>0</v>
      </c>
      <c r="M3" s="7">
        <v>315000</v>
      </c>
      <c r="N3" s="7">
        <f>M3-J3</f>
        <v>0</v>
      </c>
    </row>
    <row r="4" spans="1:14" ht="15.9" x14ac:dyDescent="0.45">
      <c r="A4" s="3">
        <v>1</v>
      </c>
      <c r="B4" s="4" t="s">
        <v>21</v>
      </c>
      <c r="C4" s="4"/>
      <c r="D4" s="5" t="s">
        <v>16</v>
      </c>
      <c r="E4" s="4" t="s">
        <v>17</v>
      </c>
      <c r="F4" s="4" t="s">
        <v>18</v>
      </c>
      <c r="G4" s="6" t="s">
        <v>22</v>
      </c>
      <c r="H4" s="4" t="s">
        <v>23</v>
      </c>
      <c r="I4" s="7">
        <v>10000000</v>
      </c>
      <c r="J4" s="7">
        <v>9000000</v>
      </c>
      <c r="K4" s="7">
        <v>1000000</v>
      </c>
      <c r="L4" s="7">
        <v>0</v>
      </c>
      <c r="M4" s="7">
        <v>9000000</v>
      </c>
      <c r="N4" s="7">
        <f t="shared" ref="N4:N79" si="0">M4-J4</f>
        <v>0</v>
      </c>
    </row>
    <row r="5" spans="1:14" ht="15.9" x14ac:dyDescent="0.45">
      <c r="A5" s="3">
        <v>1</v>
      </c>
      <c r="B5" s="4" t="s">
        <v>24</v>
      </c>
      <c r="C5" s="4"/>
      <c r="D5" s="5" t="s">
        <v>16</v>
      </c>
      <c r="E5" s="4" t="s">
        <v>25</v>
      </c>
      <c r="F5" s="4" t="s">
        <v>26</v>
      </c>
      <c r="G5" s="6" t="s">
        <v>27</v>
      </c>
      <c r="H5" s="4" t="s">
        <v>28</v>
      </c>
      <c r="I5" s="7">
        <v>300000</v>
      </c>
      <c r="J5" s="7">
        <v>240000</v>
      </c>
      <c r="K5" s="7">
        <v>60000</v>
      </c>
      <c r="L5" s="7">
        <v>0</v>
      </c>
      <c r="M5" s="7">
        <f>200000+40000</f>
        <v>240000</v>
      </c>
      <c r="N5" s="7">
        <f t="shared" si="0"/>
        <v>0</v>
      </c>
    </row>
    <row r="6" spans="1:14" ht="15.9" x14ac:dyDescent="0.45">
      <c r="A6" s="8">
        <v>1</v>
      </c>
      <c r="B6" s="9" t="s">
        <v>29</v>
      </c>
      <c r="C6" s="9"/>
      <c r="D6" s="10" t="s">
        <v>30</v>
      </c>
      <c r="E6" s="9" t="s">
        <v>31</v>
      </c>
      <c r="F6" s="9" t="s">
        <v>18</v>
      </c>
      <c r="G6" s="11" t="s">
        <v>32</v>
      </c>
      <c r="H6" s="9" t="s">
        <v>33</v>
      </c>
      <c r="I6" s="12">
        <v>37239815</v>
      </c>
      <c r="J6" s="12">
        <v>37045395</v>
      </c>
      <c r="K6" s="12">
        <v>0</v>
      </c>
      <c r="L6" s="12">
        <v>194420</v>
      </c>
      <c r="M6" s="7">
        <v>37045395</v>
      </c>
      <c r="N6" s="7">
        <f t="shared" si="0"/>
        <v>0</v>
      </c>
    </row>
    <row r="7" spans="1:14" ht="15.9" x14ac:dyDescent="0.45">
      <c r="A7" s="3">
        <v>1</v>
      </c>
      <c r="B7" s="4" t="s">
        <v>34</v>
      </c>
      <c r="C7" s="4"/>
      <c r="D7" s="5" t="s">
        <v>16</v>
      </c>
      <c r="E7" s="4" t="s">
        <v>35</v>
      </c>
      <c r="F7" s="4" t="s">
        <v>36</v>
      </c>
      <c r="G7" s="6" t="s">
        <v>32</v>
      </c>
      <c r="H7" s="4" t="s">
        <v>37</v>
      </c>
      <c r="I7" s="7">
        <v>375000</v>
      </c>
      <c r="J7" s="7">
        <v>300000</v>
      </c>
      <c r="K7" s="7">
        <v>18000</v>
      </c>
      <c r="L7" s="7">
        <v>57000</v>
      </c>
      <c r="M7" s="7">
        <v>240000</v>
      </c>
      <c r="N7" s="7">
        <f t="shared" si="0"/>
        <v>-60000</v>
      </c>
    </row>
    <row r="8" spans="1:14" ht="15.9" x14ac:dyDescent="0.45">
      <c r="A8" s="3">
        <v>1</v>
      </c>
      <c r="B8" s="4" t="s">
        <v>38</v>
      </c>
      <c r="C8" s="4"/>
      <c r="D8" s="5" t="s">
        <v>30</v>
      </c>
      <c r="E8" s="4" t="s">
        <v>17</v>
      </c>
      <c r="F8" s="4" t="s">
        <v>39</v>
      </c>
      <c r="G8" s="6" t="s">
        <v>40</v>
      </c>
      <c r="H8" s="4" t="s">
        <v>41</v>
      </c>
      <c r="I8" s="7">
        <v>8105280</v>
      </c>
      <c r="J8" s="7">
        <v>8105280</v>
      </c>
      <c r="K8" s="7">
        <v>0</v>
      </c>
      <c r="L8" s="7">
        <v>0</v>
      </c>
      <c r="M8" s="7">
        <v>8105280</v>
      </c>
      <c r="N8" s="7">
        <f t="shared" si="0"/>
        <v>0</v>
      </c>
    </row>
    <row r="9" spans="1:14" ht="15.9" x14ac:dyDescent="0.45">
      <c r="A9" s="3">
        <v>1</v>
      </c>
      <c r="B9" s="4" t="s">
        <v>42</v>
      </c>
      <c r="C9" s="4"/>
      <c r="D9" s="5" t="s">
        <v>30</v>
      </c>
      <c r="E9" s="4" t="s">
        <v>35</v>
      </c>
      <c r="F9" s="4" t="s">
        <v>43</v>
      </c>
      <c r="G9" s="6" t="s">
        <v>44</v>
      </c>
      <c r="H9" s="4" t="s">
        <v>45</v>
      </c>
      <c r="I9" s="7">
        <v>500000</v>
      </c>
      <c r="J9" s="7">
        <v>500000</v>
      </c>
      <c r="K9" s="7">
        <v>0</v>
      </c>
      <c r="L9" s="7">
        <v>0</v>
      </c>
      <c r="M9" s="7">
        <v>500000</v>
      </c>
      <c r="N9" s="7">
        <f t="shared" si="0"/>
        <v>0</v>
      </c>
    </row>
    <row r="10" spans="1:14" ht="15.9" x14ac:dyDescent="0.45">
      <c r="A10" s="3">
        <v>1</v>
      </c>
      <c r="B10" s="4" t="s">
        <v>46</v>
      </c>
      <c r="C10" s="4"/>
      <c r="D10" s="5" t="s">
        <v>30</v>
      </c>
      <c r="E10" s="4" t="s">
        <v>35</v>
      </c>
      <c r="F10" s="4" t="s">
        <v>47</v>
      </c>
      <c r="G10" s="6" t="s">
        <v>44</v>
      </c>
      <c r="H10" s="4" t="s">
        <v>48</v>
      </c>
      <c r="I10" s="7">
        <v>670124</v>
      </c>
      <c r="J10" s="7">
        <v>50000</v>
      </c>
      <c r="K10" s="7">
        <v>0</v>
      </c>
      <c r="L10" s="7">
        <v>620124</v>
      </c>
      <c r="M10" s="7">
        <v>50000</v>
      </c>
      <c r="N10" s="7">
        <f t="shared" si="0"/>
        <v>0</v>
      </c>
    </row>
    <row r="11" spans="1:14" ht="15.9" x14ac:dyDescent="0.45">
      <c r="A11" s="3">
        <v>1</v>
      </c>
      <c r="B11" s="4" t="s">
        <v>49</v>
      </c>
      <c r="C11" s="4"/>
      <c r="D11" s="5" t="s">
        <v>30</v>
      </c>
      <c r="E11" s="4" t="s">
        <v>50</v>
      </c>
      <c r="F11" s="4" t="s">
        <v>51</v>
      </c>
      <c r="G11" s="6" t="s">
        <v>44</v>
      </c>
      <c r="H11" s="4" t="s">
        <v>52</v>
      </c>
      <c r="I11" s="7">
        <v>1250000</v>
      </c>
      <c r="J11" s="7">
        <v>1000000</v>
      </c>
      <c r="K11" s="7">
        <v>250000</v>
      </c>
      <c r="L11" s="7">
        <v>0</v>
      </c>
      <c r="M11" s="7">
        <v>1000000</v>
      </c>
      <c r="N11" s="7">
        <f t="shared" si="0"/>
        <v>0</v>
      </c>
    </row>
    <row r="12" spans="1:14" ht="15.9" x14ac:dyDescent="0.45">
      <c r="A12" s="3">
        <v>1</v>
      </c>
      <c r="B12" s="4" t="s">
        <v>49</v>
      </c>
      <c r="C12" s="4"/>
      <c r="D12" s="5" t="s">
        <v>30</v>
      </c>
      <c r="E12" s="4" t="s">
        <v>25</v>
      </c>
      <c r="F12" s="4" t="s">
        <v>51</v>
      </c>
      <c r="G12" s="6" t="s">
        <v>44</v>
      </c>
      <c r="H12" s="4" t="s">
        <v>52</v>
      </c>
      <c r="I12" s="7">
        <v>2162460</v>
      </c>
      <c r="J12" s="7">
        <v>1729968</v>
      </c>
      <c r="K12" s="7">
        <v>432492</v>
      </c>
      <c r="L12" s="7">
        <v>0</v>
      </c>
      <c r="M12" s="7">
        <v>1720000</v>
      </c>
      <c r="N12" s="7">
        <f t="shared" si="0"/>
        <v>-9968</v>
      </c>
    </row>
    <row r="13" spans="1:14" ht="15.9" x14ac:dyDescent="0.45">
      <c r="A13" s="3">
        <v>1</v>
      </c>
      <c r="B13" s="4" t="s">
        <v>53</v>
      </c>
      <c r="C13" s="4"/>
      <c r="D13" s="5" t="s">
        <v>16</v>
      </c>
      <c r="E13" s="4" t="s">
        <v>35</v>
      </c>
      <c r="F13" s="4" t="s">
        <v>54</v>
      </c>
      <c r="G13" s="6" t="s">
        <v>44</v>
      </c>
      <c r="H13" s="4" t="s">
        <v>55</v>
      </c>
      <c r="I13" s="7">
        <v>275000</v>
      </c>
      <c r="J13" s="7">
        <v>220000</v>
      </c>
      <c r="K13" s="7">
        <v>55000</v>
      </c>
      <c r="L13" s="7">
        <v>0</v>
      </c>
      <c r="M13" s="7">
        <v>220000</v>
      </c>
      <c r="N13" s="7">
        <f t="shared" si="0"/>
        <v>0</v>
      </c>
    </row>
    <row r="14" spans="1:14" ht="15.9" x14ac:dyDescent="0.45">
      <c r="A14" s="3">
        <v>1</v>
      </c>
      <c r="B14" s="4" t="s">
        <v>56</v>
      </c>
      <c r="C14" s="4"/>
      <c r="D14" s="5" t="s">
        <v>16</v>
      </c>
      <c r="E14" s="4" t="s">
        <v>35</v>
      </c>
      <c r="F14" s="4" t="s">
        <v>57</v>
      </c>
      <c r="G14" s="6" t="s">
        <v>44</v>
      </c>
      <c r="H14" s="4" t="s">
        <v>58</v>
      </c>
      <c r="I14" s="7">
        <v>250000</v>
      </c>
      <c r="J14" s="7">
        <v>200000</v>
      </c>
      <c r="K14" s="7">
        <v>50000</v>
      </c>
      <c r="L14" s="7">
        <v>0</v>
      </c>
      <c r="M14" s="7">
        <v>200000</v>
      </c>
      <c r="N14" s="7">
        <f t="shared" si="0"/>
        <v>0</v>
      </c>
    </row>
    <row r="15" spans="1:14" ht="15.9" x14ac:dyDescent="0.45">
      <c r="A15" s="3">
        <v>1</v>
      </c>
      <c r="B15" s="4" t="s">
        <v>59</v>
      </c>
      <c r="C15" s="4"/>
      <c r="D15" s="5" t="s">
        <v>30</v>
      </c>
      <c r="E15" s="4" t="s">
        <v>35</v>
      </c>
      <c r="F15" s="4" t="s">
        <v>60</v>
      </c>
      <c r="G15" s="6" t="s">
        <v>61</v>
      </c>
      <c r="H15" s="4" t="s">
        <v>62</v>
      </c>
      <c r="I15" s="7">
        <v>1613680</v>
      </c>
      <c r="J15" s="7">
        <v>1613680</v>
      </c>
      <c r="K15" s="7">
        <v>0</v>
      </c>
      <c r="L15" s="7">
        <v>0</v>
      </c>
      <c r="M15" s="7">
        <v>1613680</v>
      </c>
      <c r="N15" s="7">
        <f t="shared" si="0"/>
        <v>0</v>
      </c>
    </row>
    <row r="16" spans="1:14" ht="15.9" x14ac:dyDescent="0.45">
      <c r="A16" s="13">
        <v>1</v>
      </c>
      <c r="B16" s="14" t="s">
        <v>63</v>
      </c>
      <c r="C16" s="14"/>
      <c r="D16" s="15" t="s">
        <v>16</v>
      </c>
      <c r="E16" s="14" t="s">
        <v>64</v>
      </c>
      <c r="F16" s="14" t="s">
        <v>65</v>
      </c>
      <c r="G16" s="16" t="s">
        <v>61</v>
      </c>
      <c r="H16" s="14" t="s">
        <v>66</v>
      </c>
      <c r="I16" s="17">
        <v>205500</v>
      </c>
      <c r="J16" s="17">
        <v>164400</v>
      </c>
      <c r="K16" s="17">
        <v>0</v>
      </c>
      <c r="L16" s="17">
        <v>41100</v>
      </c>
      <c r="M16" s="7">
        <v>164000</v>
      </c>
      <c r="N16" s="7">
        <f t="shared" si="0"/>
        <v>-400</v>
      </c>
    </row>
    <row r="17" spans="1:14" ht="15.9" x14ac:dyDescent="0.45">
      <c r="A17" s="3">
        <v>1</v>
      </c>
      <c r="B17" s="4" t="s">
        <v>67</v>
      </c>
      <c r="C17" s="4"/>
      <c r="D17" s="5" t="s">
        <v>30</v>
      </c>
      <c r="E17" s="4" t="s">
        <v>35</v>
      </c>
      <c r="F17" s="4" t="s">
        <v>68</v>
      </c>
      <c r="G17" s="6" t="s">
        <v>69</v>
      </c>
      <c r="H17" s="4" t="s">
        <v>70</v>
      </c>
      <c r="I17" s="7">
        <v>737500</v>
      </c>
      <c r="J17" s="7">
        <v>50000</v>
      </c>
      <c r="K17" s="7">
        <v>0</v>
      </c>
      <c r="L17" s="7">
        <v>687500</v>
      </c>
      <c r="M17" s="7">
        <v>50000</v>
      </c>
      <c r="N17" s="7">
        <f t="shared" si="0"/>
        <v>0</v>
      </c>
    </row>
    <row r="18" spans="1:14" ht="15.9" x14ac:dyDescent="0.45">
      <c r="A18" s="3">
        <v>1</v>
      </c>
      <c r="B18" s="4" t="s">
        <v>71</v>
      </c>
      <c r="C18" s="4"/>
      <c r="D18" s="5" t="s">
        <v>16</v>
      </c>
      <c r="E18" s="4" t="s">
        <v>35</v>
      </c>
      <c r="F18" s="4" t="s">
        <v>72</v>
      </c>
      <c r="G18" s="6" t="s">
        <v>73</v>
      </c>
      <c r="H18" s="4" t="s">
        <v>74</v>
      </c>
      <c r="I18" s="7">
        <v>300000</v>
      </c>
      <c r="J18" s="7">
        <v>240000</v>
      </c>
      <c r="K18" s="7">
        <v>60000</v>
      </c>
      <c r="L18" s="7">
        <v>0</v>
      </c>
      <c r="M18" s="7">
        <v>240000</v>
      </c>
      <c r="N18" s="7">
        <f t="shared" si="0"/>
        <v>0</v>
      </c>
    </row>
    <row r="19" spans="1:14" ht="15.9" x14ac:dyDescent="0.45">
      <c r="A19" s="3">
        <v>1</v>
      </c>
      <c r="B19" s="4" t="s">
        <v>75</v>
      </c>
      <c r="C19" s="4"/>
      <c r="D19" s="5" t="s">
        <v>16</v>
      </c>
      <c r="E19" s="4" t="s">
        <v>35</v>
      </c>
      <c r="F19" s="4" t="s">
        <v>76</v>
      </c>
      <c r="G19" s="6" t="s">
        <v>73</v>
      </c>
      <c r="H19" s="4" t="s">
        <v>77</v>
      </c>
      <c r="I19" s="7">
        <v>275000</v>
      </c>
      <c r="J19" s="7">
        <v>220000</v>
      </c>
      <c r="K19" s="7">
        <v>55000</v>
      </c>
      <c r="L19" s="7">
        <v>0</v>
      </c>
      <c r="M19" s="7">
        <v>220000</v>
      </c>
      <c r="N19" s="7">
        <f t="shared" si="0"/>
        <v>0</v>
      </c>
    </row>
    <row r="20" spans="1:14" ht="15.9" x14ac:dyDescent="0.45">
      <c r="A20" s="3">
        <v>1</v>
      </c>
      <c r="B20" s="4" t="s">
        <v>78</v>
      </c>
      <c r="C20" s="4"/>
      <c r="D20" s="5" t="s">
        <v>16</v>
      </c>
      <c r="E20" s="4" t="s">
        <v>17</v>
      </c>
      <c r="F20" s="4" t="s">
        <v>79</v>
      </c>
      <c r="G20" s="6" t="s">
        <v>80</v>
      </c>
      <c r="H20" s="4" t="s">
        <v>81</v>
      </c>
      <c r="I20" s="7">
        <v>1155000</v>
      </c>
      <c r="J20" s="7">
        <v>924000</v>
      </c>
      <c r="K20" s="7">
        <v>231000</v>
      </c>
      <c r="L20" s="7">
        <v>0</v>
      </c>
      <c r="M20" s="7">
        <v>924000</v>
      </c>
      <c r="N20" s="7">
        <f t="shared" si="0"/>
        <v>0</v>
      </c>
    </row>
    <row r="21" spans="1:14" ht="15.9" x14ac:dyDescent="0.45">
      <c r="A21" s="3">
        <v>1</v>
      </c>
      <c r="B21" s="5" t="s">
        <v>82</v>
      </c>
      <c r="C21" s="5"/>
      <c r="D21" s="5" t="s">
        <v>30</v>
      </c>
      <c r="E21" s="5">
        <v>5337</v>
      </c>
      <c r="F21" s="18" t="s">
        <v>83</v>
      </c>
      <c r="G21" s="6" t="s">
        <v>19</v>
      </c>
      <c r="H21" s="6" t="s">
        <v>84</v>
      </c>
      <c r="I21" s="7">
        <v>45000000</v>
      </c>
      <c r="J21" s="7">
        <f>I21*0.8</f>
        <v>36000000</v>
      </c>
      <c r="K21" s="7">
        <f>I21*0.2</f>
        <v>9000000</v>
      </c>
      <c r="L21" s="7">
        <v>0</v>
      </c>
      <c r="M21" s="7">
        <v>36000000</v>
      </c>
      <c r="N21" s="7">
        <f>M21-J21</f>
        <v>0</v>
      </c>
    </row>
    <row r="22" spans="1:14" ht="15.9" x14ac:dyDescent="0.45">
      <c r="A22" s="3">
        <v>1</v>
      </c>
      <c r="B22" s="5" t="s">
        <v>85</v>
      </c>
      <c r="C22" s="5"/>
      <c r="D22" s="5" t="s">
        <v>86</v>
      </c>
      <c r="E22" s="5" t="s">
        <v>87</v>
      </c>
      <c r="F22" s="18" t="s">
        <v>88</v>
      </c>
      <c r="G22" s="6" t="s">
        <v>65</v>
      </c>
      <c r="H22" s="19" t="s">
        <v>89</v>
      </c>
      <c r="I22" s="7">
        <v>8413165</v>
      </c>
      <c r="J22" s="7">
        <v>6730532</v>
      </c>
      <c r="K22" s="7">
        <v>1682633</v>
      </c>
      <c r="L22" s="7">
        <v>0</v>
      </c>
      <c r="M22" s="7">
        <v>6730532</v>
      </c>
      <c r="N22" s="7">
        <f>M22-J22</f>
        <v>0</v>
      </c>
    </row>
    <row r="23" spans="1:14" ht="15.9" x14ac:dyDescent="0.45">
      <c r="A23" s="13">
        <v>2</v>
      </c>
      <c r="B23" s="14" t="s">
        <v>90</v>
      </c>
      <c r="C23" s="14"/>
      <c r="D23" s="15" t="s">
        <v>30</v>
      </c>
      <c r="E23" s="14" t="s">
        <v>91</v>
      </c>
      <c r="F23" s="14" t="s">
        <v>92</v>
      </c>
      <c r="G23" s="16" t="s">
        <v>93</v>
      </c>
      <c r="H23" s="14" t="s">
        <v>94</v>
      </c>
      <c r="I23" s="17">
        <v>3094444</v>
      </c>
      <c r="J23" s="17">
        <v>600000</v>
      </c>
      <c r="K23" s="17">
        <v>2457444</v>
      </c>
      <c r="L23" s="17">
        <v>37000</v>
      </c>
      <c r="M23" s="7">
        <v>600000</v>
      </c>
      <c r="N23" s="7">
        <f t="shared" si="0"/>
        <v>0</v>
      </c>
    </row>
    <row r="24" spans="1:14" ht="15.9" x14ac:dyDescent="0.45">
      <c r="A24" s="3">
        <v>2</v>
      </c>
      <c r="B24" s="4" t="s">
        <v>95</v>
      </c>
      <c r="C24" s="4"/>
      <c r="D24" s="5" t="s">
        <v>16</v>
      </c>
      <c r="E24" s="4" t="s">
        <v>96</v>
      </c>
      <c r="F24" s="4" t="s">
        <v>97</v>
      </c>
      <c r="G24" s="6" t="s">
        <v>98</v>
      </c>
      <c r="H24" s="4" t="s">
        <v>99</v>
      </c>
      <c r="I24" s="7">
        <v>365000</v>
      </c>
      <c r="J24" s="7">
        <v>292000</v>
      </c>
      <c r="K24" s="7">
        <v>73000</v>
      </c>
      <c r="L24" s="7">
        <v>0</v>
      </c>
      <c r="M24" s="7">
        <v>292000</v>
      </c>
      <c r="N24" s="7">
        <f t="shared" si="0"/>
        <v>0</v>
      </c>
    </row>
    <row r="25" spans="1:14" ht="15.9" x14ac:dyDescent="0.45">
      <c r="A25" s="3">
        <v>2</v>
      </c>
      <c r="B25" s="4" t="s">
        <v>100</v>
      </c>
      <c r="C25" s="4"/>
      <c r="D25" s="5" t="s">
        <v>16</v>
      </c>
      <c r="E25" s="4" t="s">
        <v>35</v>
      </c>
      <c r="F25" s="4" t="s">
        <v>101</v>
      </c>
      <c r="G25" s="6" t="s">
        <v>102</v>
      </c>
      <c r="H25" s="4" t="s">
        <v>103</v>
      </c>
      <c r="I25" s="7">
        <v>250000</v>
      </c>
      <c r="J25" s="7">
        <v>200000</v>
      </c>
      <c r="K25" s="7">
        <v>50000</v>
      </c>
      <c r="L25" s="7">
        <v>0</v>
      </c>
      <c r="M25" s="7">
        <v>200000</v>
      </c>
      <c r="N25" s="7">
        <f t="shared" si="0"/>
        <v>0</v>
      </c>
    </row>
    <row r="26" spans="1:14" ht="15.9" x14ac:dyDescent="0.45">
      <c r="A26" s="3">
        <v>2</v>
      </c>
      <c r="B26" s="4" t="s">
        <v>104</v>
      </c>
      <c r="C26" s="4"/>
      <c r="D26" s="5" t="s">
        <v>16</v>
      </c>
      <c r="E26" s="4" t="s">
        <v>35</v>
      </c>
      <c r="F26" s="4" t="s">
        <v>105</v>
      </c>
      <c r="G26" s="6" t="s">
        <v>102</v>
      </c>
      <c r="H26" s="4" t="s">
        <v>106</v>
      </c>
      <c r="I26" s="7">
        <v>400000</v>
      </c>
      <c r="J26" s="7">
        <v>320000</v>
      </c>
      <c r="K26" s="7">
        <v>80000</v>
      </c>
      <c r="L26" s="7">
        <v>0</v>
      </c>
      <c r="M26" s="7">
        <v>320000</v>
      </c>
      <c r="N26" s="7">
        <f t="shared" si="0"/>
        <v>0</v>
      </c>
    </row>
    <row r="27" spans="1:14" ht="15.9" x14ac:dyDescent="0.45">
      <c r="A27" s="3">
        <v>2</v>
      </c>
      <c r="B27" s="4" t="s">
        <v>107</v>
      </c>
      <c r="C27" s="4"/>
      <c r="D27" s="5" t="s">
        <v>16</v>
      </c>
      <c r="E27" s="4" t="s">
        <v>35</v>
      </c>
      <c r="F27" s="4" t="s">
        <v>108</v>
      </c>
      <c r="G27" s="6" t="s">
        <v>102</v>
      </c>
      <c r="H27" s="4" t="s">
        <v>109</v>
      </c>
      <c r="I27" s="7">
        <v>400000</v>
      </c>
      <c r="J27" s="7">
        <v>320000</v>
      </c>
      <c r="K27" s="7">
        <v>80000</v>
      </c>
      <c r="L27" s="7">
        <v>0</v>
      </c>
      <c r="M27" s="7">
        <v>320000</v>
      </c>
      <c r="N27" s="7">
        <f t="shared" si="0"/>
        <v>0</v>
      </c>
    </row>
    <row r="28" spans="1:14" ht="15.9" x14ac:dyDescent="0.45">
      <c r="A28" s="13">
        <v>2</v>
      </c>
      <c r="B28" s="14" t="s">
        <v>110</v>
      </c>
      <c r="C28" s="14"/>
      <c r="D28" s="15" t="s">
        <v>30</v>
      </c>
      <c r="E28" s="14" t="s">
        <v>111</v>
      </c>
      <c r="F28" s="14" t="s">
        <v>112</v>
      </c>
      <c r="G28" s="16" t="s">
        <v>113</v>
      </c>
      <c r="H28" s="14" t="s">
        <v>114</v>
      </c>
      <c r="I28" s="17">
        <v>9670012</v>
      </c>
      <c r="J28" s="17">
        <v>7736010</v>
      </c>
      <c r="K28" s="17">
        <v>1934002</v>
      </c>
      <c r="L28" s="17">
        <v>0</v>
      </c>
      <c r="M28" s="7">
        <v>7736010</v>
      </c>
      <c r="N28" s="7">
        <f t="shared" si="0"/>
        <v>0</v>
      </c>
    </row>
    <row r="29" spans="1:14" ht="15.9" x14ac:dyDescent="0.45">
      <c r="A29" s="13">
        <v>2</v>
      </c>
      <c r="B29" s="14" t="s">
        <v>110</v>
      </c>
      <c r="C29" s="14"/>
      <c r="D29" s="15" t="s">
        <v>30</v>
      </c>
      <c r="E29" s="14" t="s">
        <v>115</v>
      </c>
      <c r="F29" s="14" t="s">
        <v>112</v>
      </c>
      <c r="G29" s="16" t="s">
        <v>113</v>
      </c>
      <c r="H29" s="14" t="s">
        <v>114</v>
      </c>
      <c r="I29" s="17">
        <v>4675558</v>
      </c>
      <c r="J29" s="17">
        <v>3740446</v>
      </c>
      <c r="K29" s="17">
        <v>935112</v>
      </c>
      <c r="L29" s="17">
        <v>0</v>
      </c>
      <c r="M29" s="7">
        <v>3740446</v>
      </c>
      <c r="N29" s="7">
        <f t="shared" si="0"/>
        <v>0</v>
      </c>
    </row>
    <row r="30" spans="1:14" ht="15.9" x14ac:dyDescent="0.45">
      <c r="A30" s="13">
        <v>2</v>
      </c>
      <c r="B30" s="14" t="s">
        <v>110</v>
      </c>
      <c r="C30" s="14"/>
      <c r="D30" s="15" t="s">
        <v>30</v>
      </c>
      <c r="E30" s="14" t="s">
        <v>91</v>
      </c>
      <c r="F30" s="14" t="s">
        <v>112</v>
      </c>
      <c r="G30" s="16" t="s">
        <v>113</v>
      </c>
      <c r="H30" s="14" t="s">
        <v>114</v>
      </c>
      <c r="I30" s="17">
        <f>4895042+7000000</f>
        <v>11895042</v>
      </c>
      <c r="J30" s="17">
        <f>2000000+7000000</f>
        <v>9000000</v>
      </c>
      <c r="K30" s="17">
        <v>2895042</v>
      </c>
      <c r="L30" s="17">
        <v>0</v>
      </c>
      <c r="M30" s="7">
        <v>12471544</v>
      </c>
      <c r="N30" s="7">
        <f t="shared" si="0"/>
        <v>3471544</v>
      </c>
    </row>
    <row r="31" spans="1:14" ht="15.9" x14ac:dyDescent="0.45">
      <c r="A31" s="3">
        <v>2</v>
      </c>
      <c r="B31" s="4" t="s">
        <v>116</v>
      </c>
      <c r="C31" s="4"/>
      <c r="D31" s="5" t="s">
        <v>16</v>
      </c>
      <c r="E31" s="4" t="s">
        <v>117</v>
      </c>
      <c r="F31" s="4" t="s">
        <v>97</v>
      </c>
      <c r="G31" s="6" t="s">
        <v>118</v>
      </c>
      <c r="H31" s="4" t="s">
        <v>119</v>
      </c>
      <c r="I31" s="7">
        <v>450000</v>
      </c>
      <c r="J31" s="7">
        <v>360000</v>
      </c>
      <c r="K31" s="7">
        <v>90000</v>
      </c>
      <c r="L31" s="7">
        <v>0</v>
      </c>
      <c r="M31" s="7">
        <v>360000</v>
      </c>
      <c r="N31" s="7">
        <f t="shared" si="0"/>
        <v>0</v>
      </c>
    </row>
    <row r="32" spans="1:14" ht="15.9" x14ac:dyDescent="0.45">
      <c r="A32" s="13">
        <v>2</v>
      </c>
      <c r="B32" s="14" t="s">
        <v>120</v>
      </c>
      <c r="C32" s="14"/>
      <c r="D32" s="15" t="s">
        <v>30</v>
      </c>
      <c r="E32" s="14" t="s">
        <v>91</v>
      </c>
      <c r="F32" s="14" t="s">
        <v>121</v>
      </c>
      <c r="G32" s="16" t="s">
        <v>122</v>
      </c>
      <c r="H32" s="14" t="s">
        <v>123</v>
      </c>
      <c r="I32" s="17">
        <v>3636160</v>
      </c>
      <c r="J32" s="17">
        <v>2908928</v>
      </c>
      <c r="K32" s="17">
        <v>727232</v>
      </c>
      <c r="L32" s="17">
        <v>0</v>
      </c>
      <c r="M32" s="7">
        <v>3392000</v>
      </c>
      <c r="N32" s="7">
        <f t="shared" si="0"/>
        <v>483072</v>
      </c>
    </row>
    <row r="33" spans="1:14" ht="15.9" x14ac:dyDescent="0.45">
      <c r="A33" s="3">
        <v>2</v>
      </c>
      <c r="B33" s="4" t="s">
        <v>124</v>
      </c>
      <c r="C33" s="4"/>
      <c r="D33" s="5" t="s">
        <v>16</v>
      </c>
      <c r="E33" s="4" t="s">
        <v>35</v>
      </c>
      <c r="F33" s="4" t="s">
        <v>125</v>
      </c>
      <c r="G33" s="6" t="s">
        <v>122</v>
      </c>
      <c r="H33" s="4" t="s">
        <v>126</v>
      </c>
      <c r="I33" s="7">
        <v>400000</v>
      </c>
      <c r="J33" s="7">
        <v>320000</v>
      </c>
      <c r="K33" s="7">
        <v>80000</v>
      </c>
      <c r="L33" s="7">
        <v>0</v>
      </c>
      <c r="M33" s="7">
        <v>320000</v>
      </c>
      <c r="N33" s="7">
        <f t="shared" si="0"/>
        <v>0</v>
      </c>
    </row>
    <row r="34" spans="1:14" ht="15.9" x14ac:dyDescent="0.45">
      <c r="A34" s="3">
        <v>2</v>
      </c>
      <c r="B34" s="5" t="s">
        <v>127</v>
      </c>
      <c r="C34" s="5"/>
      <c r="D34" s="5" t="s">
        <v>128</v>
      </c>
      <c r="E34" s="5" t="s">
        <v>129</v>
      </c>
      <c r="F34" s="4" t="s">
        <v>130</v>
      </c>
      <c r="G34" s="6" t="s">
        <v>98</v>
      </c>
      <c r="H34" s="4" t="s">
        <v>131</v>
      </c>
      <c r="I34" s="7">
        <v>600000</v>
      </c>
      <c r="J34" s="7">
        <f>I34*0.8</f>
        <v>480000</v>
      </c>
      <c r="K34" s="7">
        <f>I34*0.2</f>
        <v>120000</v>
      </c>
      <c r="L34" s="7">
        <v>0</v>
      </c>
      <c r="M34" s="7">
        <v>960000</v>
      </c>
      <c r="N34" s="7">
        <f>M34-J34</f>
        <v>480000</v>
      </c>
    </row>
    <row r="35" spans="1:14" ht="15.9" x14ac:dyDescent="0.45">
      <c r="A35" s="3">
        <v>2</v>
      </c>
      <c r="B35" s="5" t="s">
        <v>127</v>
      </c>
      <c r="C35" s="5"/>
      <c r="D35" s="5" t="s">
        <v>128</v>
      </c>
      <c r="E35" s="5" t="s">
        <v>132</v>
      </c>
      <c r="F35" s="4" t="s">
        <v>130</v>
      </c>
      <c r="G35" s="6" t="s">
        <v>98</v>
      </c>
      <c r="H35" s="4" t="s">
        <v>133</v>
      </c>
      <c r="I35" s="7">
        <v>1230604</v>
      </c>
      <c r="J35" s="7">
        <v>615302</v>
      </c>
      <c r="K35" s="7">
        <v>615302</v>
      </c>
      <c r="L35" s="7">
        <v>0</v>
      </c>
      <c r="M35" s="7">
        <v>615302</v>
      </c>
      <c r="N35" s="7">
        <f>M35-J35</f>
        <v>0</v>
      </c>
    </row>
    <row r="36" spans="1:14" ht="15.9" x14ac:dyDescent="0.45">
      <c r="A36" s="3">
        <v>5</v>
      </c>
      <c r="B36" s="4" t="s">
        <v>688</v>
      </c>
      <c r="C36" s="4"/>
      <c r="D36" s="5" t="s">
        <v>30</v>
      </c>
      <c r="E36" s="4" t="s">
        <v>35</v>
      </c>
      <c r="F36" s="4" t="s">
        <v>689</v>
      </c>
      <c r="G36" s="34" t="s">
        <v>690</v>
      </c>
      <c r="H36" s="4" t="s">
        <v>691</v>
      </c>
      <c r="I36" s="7">
        <v>1243280</v>
      </c>
      <c r="J36" s="7">
        <v>1243280</v>
      </c>
      <c r="K36" s="7">
        <v>0</v>
      </c>
      <c r="L36" s="7">
        <v>0</v>
      </c>
      <c r="M36" s="35">
        <v>1243280</v>
      </c>
      <c r="N36" s="7">
        <f t="shared" ref="N36:N47" si="1">M36-J36</f>
        <v>0</v>
      </c>
    </row>
    <row r="37" spans="1:14" ht="15.9" x14ac:dyDescent="0.45">
      <c r="A37" s="3">
        <v>5</v>
      </c>
      <c r="B37" s="4" t="s">
        <v>692</v>
      </c>
      <c r="C37" s="4"/>
      <c r="D37" s="5" t="s">
        <v>30</v>
      </c>
      <c r="E37" s="4" t="s">
        <v>35</v>
      </c>
      <c r="F37" s="4" t="s">
        <v>693</v>
      </c>
      <c r="G37" s="34" t="s">
        <v>690</v>
      </c>
      <c r="H37" s="4" t="s">
        <v>694</v>
      </c>
      <c r="I37" s="7">
        <v>1252000</v>
      </c>
      <c r="J37" s="7">
        <v>1252000</v>
      </c>
      <c r="K37" s="7">
        <v>0</v>
      </c>
      <c r="L37" s="7">
        <v>0</v>
      </c>
      <c r="M37" s="35">
        <v>1252000</v>
      </c>
      <c r="N37" s="7">
        <f t="shared" si="1"/>
        <v>0</v>
      </c>
    </row>
    <row r="38" spans="1:14" ht="15.9" x14ac:dyDescent="0.45">
      <c r="A38" s="3">
        <v>5</v>
      </c>
      <c r="B38" s="4" t="s">
        <v>695</v>
      </c>
      <c r="C38" s="4"/>
      <c r="D38" s="5" t="s">
        <v>30</v>
      </c>
      <c r="E38" s="4" t="s">
        <v>35</v>
      </c>
      <c r="F38" s="4" t="s">
        <v>696</v>
      </c>
      <c r="G38" s="34" t="s">
        <v>697</v>
      </c>
      <c r="H38" s="4" t="s">
        <v>698</v>
      </c>
      <c r="I38" s="7">
        <v>5845501</v>
      </c>
      <c r="J38" s="7">
        <v>5069453</v>
      </c>
      <c r="K38" s="7">
        <v>0</v>
      </c>
      <c r="L38" s="7">
        <v>776048</v>
      </c>
      <c r="M38" s="35">
        <v>5069453</v>
      </c>
      <c r="N38" s="7">
        <f t="shared" si="1"/>
        <v>0</v>
      </c>
    </row>
    <row r="39" spans="1:14" ht="15.9" x14ac:dyDescent="0.45">
      <c r="A39" s="3">
        <v>5</v>
      </c>
      <c r="B39" s="4" t="s">
        <v>699</v>
      </c>
      <c r="C39" s="4"/>
      <c r="D39" s="5" t="s">
        <v>30</v>
      </c>
      <c r="E39" s="4" t="s">
        <v>35</v>
      </c>
      <c r="F39" s="4" t="s">
        <v>700</v>
      </c>
      <c r="G39" s="34" t="s">
        <v>701</v>
      </c>
      <c r="H39" s="4" t="s">
        <v>702</v>
      </c>
      <c r="I39" s="7">
        <v>2747400</v>
      </c>
      <c r="J39" s="7">
        <v>2197920</v>
      </c>
      <c r="K39" s="7">
        <v>0</v>
      </c>
      <c r="L39" s="7">
        <v>549480</v>
      </c>
      <c r="M39" s="35">
        <v>2197920</v>
      </c>
      <c r="N39" s="7">
        <f t="shared" si="1"/>
        <v>0</v>
      </c>
    </row>
    <row r="40" spans="1:14" ht="15.9" x14ac:dyDescent="0.45">
      <c r="A40" s="3">
        <v>5</v>
      </c>
      <c r="B40" s="4" t="s">
        <v>703</v>
      </c>
      <c r="C40" s="4"/>
      <c r="D40" s="5" t="s">
        <v>16</v>
      </c>
      <c r="E40" s="4" t="s">
        <v>96</v>
      </c>
      <c r="F40" s="4" t="s">
        <v>704</v>
      </c>
      <c r="G40" s="34" t="s">
        <v>705</v>
      </c>
      <c r="H40" s="4" t="s">
        <v>706</v>
      </c>
      <c r="I40" s="7">
        <v>640000</v>
      </c>
      <c r="J40" s="7">
        <v>512000</v>
      </c>
      <c r="K40" s="7">
        <v>128000</v>
      </c>
      <c r="L40" s="7">
        <v>0</v>
      </c>
      <c r="M40" s="35">
        <v>512000</v>
      </c>
      <c r="N40" s="7">
        <f t="shared" si="1"/>
        <v>0</v>
      </c>
    </row>
    <row r="41" spans="1:14" ht="15.9" x14ac:dyDescent="0.45">
      <c r="A41" s="3">
        <v>5</v>
      </c>
      <c r="B41" s="4" t="s">
        <v>707</v>
      </c>
      <c r="C41" s="4"/>
      <c r="D41" s="5" t="s">
        <v>30</v>
      </c>
      <c r="E41" s="4" t="s">
        <v>17</v>
      </c>
      <c r="F41" s="4" t="s">
        <v>708</v>
      </c>
      <c r="G41" s="34" t="s">
        <v>709</v>
      </c>
      <c r="H41" s="4" t="s">
        <v>710</v>
      </c>
      <c r="I41" s="7">
        <v>3302240</v>
      </c>
      <c r="J41" s="7">
        <v>2641792</v>
      </c>
      <c r="K41" s="7">
        <v>660448</v>
      </c>
      <c r="L41" s="7">
        <v>0</v>
      </c>
      <c r="M41" s="35">
        <v>2641792</v>
      </c>
      <c r="N41" s="7">
        <f t="shared" si="1"/>
        <v>0</v>
      </c>
    </row>
    <row r="42" spans="1:14" ht="15.9" x14ac:dyDescent="0.45">
      <c r="A42" s="3">
        <v>5</v>
      </c>
      <c r="B42" s="4" t="s">
        <v>711</v>
      </c>
      <c r="C42" s="4"/>
      <c r="D42" s="5" t="s">
        <v>30</v>
      </c>
      <c r="E42" s="4" t="s">
        <v>17</v>
      </c>
      <c r="F42" s="4" t="s">
        <v>712</v>
      </c>
      <c r="G42" s="34" t="s">
        <v>713</v>
      </c>
      <c r="H42" s="4" t="s">
        <v>714</v>
      </c>
      <c r="I42" s="7">
        <v>814132</v>
      </c>
      <c r="J42" s="7">
        <v>814132</v>
      </c>
      <c r="K42" s="7">
        <v>0</v>
      </c>
      <c r="L42" s="7">
        <v>0</v>
      </c>
      <c r="M42" s="35">
        <v>814132</v>
      </c>
      <c r="N42" s="7">
        <f t="shared" si="1"/>
        <v>0</v>
      </c>
    </row>
    <row r="43" spans="1:14" ht="15.9" x14ac:dyDescent="0.45">
      <c r="A43" s="3">
        <v>5</v>
      </c>
      <c r="B43" s="4" t="s">
        <v>715</v>
      </c>
      <c r="C43" s="4"/>
      <c r="D43" s="5" t="s">
        <v>30</v>
      </c>
      <c r="E43" s="4" t="s">
        <v>17</v>
      </c>
      <c r="F43" s="4" t="s">
        <v>716</v>
      </c>
      <c r="G43" s="34" t="s">
        <v>713</v>
      </c>
      <c r="H43" s="4" t="s">
        <v>717</v>
      </c>
      <c r="I43" s="7">
        <v>991820</v>
      </c>
      <c r="J43" s="7">
        <v>991820</v>
      </c>
      <c r="K43" s="7">
        <v>0</v>
      </c>
      <c r="L43" s="7">
        <v>0</v>
      </c>
      <c r="M43" s="35">
        <v>991820</v>
      </c>
      <c r="N43" s="7">
        <f t="shared" si="1"/>
        <v>0</v>
      </c>
    </row>
    <row r="44" spans="1:14" ht="15.9" x14ac:dyDescent="0.45">
      <c r="A44" s="3">
        <v>5</v>
      </c>
      <c r="B44" s="4" t="s">
        <v>718</v>
      </c>
      <c r="C44" s="4"/>
      <c r="D44" s="5" t="s">
        <v>16</v>
      </c>
      <c r="E44" s="4" t="s">
        <v>153</v>
      </c>
      <c r="F44" s="4" t="s">
        <v>65</v>
      </c>
      <c r="G44" s="34" t="s">
        <v>713</v>
      </c>
      <c r="H44" s="4" t="s">
        <v>719</v>
      </c>
      <c r="I44" s="7">
        <v>186900</v>
      </c>
      <c r="J44" s="7">
        <v>186900</v>
      </c>
      <c r="K44" s="7">
        <v>0</v>
      </c>
      <c r="L44" s="7">
        <v>0</v>
      </c>
      <c r="M44" s="36">
        <v>187000</v>
      </c>
      <c r="N44" s="7">
        <f t="shared" si="1"/>
        <v>100</v>
      </c>
    </row>
    <row r="45" spans="1:14" ht="15.9" x14ac:dyDescent="0.45">
      <c r="A45" s="3">
        <v>5</v>
      </c>
      <c r="B45" s="4" t="s">
        <v>720</v>
      </c>
      <c r="C45" s="4"/>
      <c r="D45" s="5" t="s">
        <v>30</v>
      </c>
      <c r="E45" s="4" t="s">
        <v>17</v>
      </c>
      <c r="F45" s="4" t="s">
        <v>721</v>
      </c>
      <c r="G45" s="34" t="s">
        <v>713</v>
      </c>
      <c r="H45" s="4" t="s">
        <v>722</v>
      </c>
      <c r="I45" s="7">
        <v>2984110</v>
      </c>
      <c r="J45" s="7">
        <v>2984110</v>
      </c>
      <c r="K45" s="7">
        <v>0</v>
      </c>
      <c r="L45" s="7">
        <v>0</v>
      </c>
      <c r="M45" s="35">
        <v>2984110</v>
      </c>
      <c r="N45" s="7">
        <f t="shared" si="1"/>
        <v>0</v>
      </c>
    </row>
    <row r="46" spans="1:14" ht="15.9" x14ac:dyDescent="0.45">
      <c r="A46" s="13">
        <v>5</v>
      </c>
      <c r="B46" s="14" t="s">
        <v>723</v>
      </c>
      <c r="C46" s="14"/>
      <c r="D46" s="15" t="s">
        <v>16</v>
      </c>
      <c r="E46" s="14" t="s">
        <v>724</v>
      </c>
      <c r="F46" s="14" t="s">
        <v>185</v>
      </c>
      <c r="G46" s="37" t="s">
        <v>725</v>
      </c>
      <c r="H46" s="14" t="s">
        <v>726</v>
      </c>
      <c r="I46" s="17">
        <v>167500</v>
      </c>
      <c r="J46" s="17">
        <v>134000</v>
      </c>
      <c r="K46" s="17">
        <v>0</v>
      </c>
      <c r="L46" s="17">
        <v>33500</v>
      </c>
      <c r="M46" s="38">
        <v>134000</v>
      </c>
      <c r="N46" s="7">
        <f t="shared" si="1"/>
        <v>0</v>
      </c>
    </row>
    <row r="47" spans="1:14" ht="15.9" x14ac:dyDescent="0.45">
      <c r="A47" s="3">
        <v>5</v>
      </c>
      <c r="B47" s="4" t="s">
        <v>727</v>
      </c>
      <c r="C47" s="4"/>
      <c r="D47" s="5" t="s">
        <v>16</v>
      </c>
      <c r="E47" s="4" t="s">
        <v>35</v>
      </c>
      <c r="F47" s="4" t="s">
        <v>65</v>
      </c>
      <c r="G47" s="34" t="s">
        <v>728</v>
      </c>
      <c r="H47" s="4" t="s">
        <v>729</v>
      </c>
      <c r="I47" s="7">
        <v>300000</v>
      </c>
      <c r="J47" s="7">
        <v>240000</v>
      </c>
      <c r="K47" s="7">
        <v>30000</v>
      </c>
      <c r="L47" s="7">
        <v>30000</v>
      </c>
      <c r="M47" s="35">
        <v>240000</v>
      </c>
      <c r="N47" s="7">
        <f t="shared" si="1"/>
        <v>0</v>
      </c>
    </row>
    <row r="48" spans="1:14" ht="15.9" x14ac:dyDescent="0.45">
      <c r="A48" s="3">
        <v>6</v>
      </c>
      <c r="B48" s="4" t="s">
        <v>134</v>
      </c>
      <c r="C48" s="4"/>
      <c r="D48" s="5" t="s">
        <v>30</v>
      </c>
      <c r="E48" s="4" t="s">
        <v>50</v>
      </c>
      <c r="F48" s="4" t="s">
        <v>135</v>
      </c>
      <c r="G48" s="6" t="s">
        <v>136</v>
      </c>
      <c r="H48" s="4" t="s">
        <v>137</v>
      </c>
      <c r="I48" s="7">
        <v>1371854</v>
      </c>
      <c r="J48" s="7">
        <v>1097483</v>
      </c>
      <c r="K48" s="7">
        <v>274371</v>
      </c>
      <c r="L48" s="7">
        <v>0</v>
      </c>
      <c r="M48" s="7">
        <v>1097000</v>
      </c>
      <c r="N48" s="7">
        <f t="shared" si="0"/>
        <v>-483</v>
      </c>
    </row>
    <row r="49" spans="1:14" ht="15.9" x14ac:dyDescent="0.45">
      <c r="A49" s="3">
        <v>6</v>
      </c>
      <c r="B49" s="4" t="s">
        <v>134</v>
      </c>
      <c r="C49" s="4"/>
      <c r="D49" s="5" t="s">
        <v>30</v>
      </c>
      <c r="E49" s="4" t="s">
        <v>138</v>
      </c>
      <c r="F49" s="4" t="s">
        <v>135</v>
      </c>
      <c r="G49" s="6" t="s">
        <v>136</v>
      </c>
      <c r="H49" s="4" t="s">
        <v>137</v>
      </c>
      <c r="I49" s="7">
        <v>2637325</v>
      </c>
      <c r="J49" s="7">
        <v>2087460</v>
      </c>
      <c r="K49" s="7">
        <v>549865</v>
      </c>
      <c r="L49" s="7">
        <v>0</v>
      </c>
      <c r="M49" s="7">
        <v>2199000</v>
      </c>
      <c r="N49" s="7">
        <f t="shared" si="0"/>
        <v>111540</v>
      </c>
    </row>
    <row r="50" spans="1:14" ht="15.9" x14ac:dyDescent="0.45">
      <c r="A50" s="3">
        <v>6</v>
      </c>
      <c r="B50" s="4" t="s">
        <v>134</v>
      </c>
      <c r="C50" s="4"/>
      <c r="D50" s="5" t="s">
        <v>30</v>
      </c>
      <c r="E50" s="4" t="s">
        <v>25</v>
      </c>
      <c r="F50" s="4" t="s">
        <v>135</v>
      </c>
      <c r="G50" s="6" t="s">
        <v>136</v>
      </c>
      <c r="H50" s="4" t="s">
        <v>137</v>
      </c>
      <c r="I50" s="7">
        <v>17599141</v>
      </c>
      <c r="J50" s="7">
        <v>11505697</v>
      </c>
      <c r="K50" s="7">
        <v>3848424</v>
      </c>
      <c r="L50" s="7">
        <v>2245020</v>
      </c>
      <c r="M50" s="7">
        <v>10703057</v>
      </c>
      <c r="N50" s="7">
        <f t="shared" si="0"/>
        <v>-802640</v>
      </c>
    </row>
    <row r="51" spans="1:14" ht="15.9" x14ac:dyDescent="0.45">
      <c r="A51" s="3">
        <v>6</v>
      </c>
      <c r="B51" s="4" t="s">
        <v>139</v>
      </c>
      <c r="C51" s="4"/>
      <c r="D51" s="5" t="s">
        <v>30</v>
      </c>
      <c r="E51" s="4" t="s">
        <v>17</v>
      </c>
      <c r="F51" s="4" t="s">
        <v>140</v>
      </c>
      <c r="G51" s="6" t="s">
        <v>141</v>
      </c>
      <c r="H51" s="4" t="s">
        <v>142</v>
      </c>
      <c r="I51" s="7">
        <f>21812724+31778488</f>
        <v>53591212</v>
      </c>
      <c r="J51" s="7">
        <f>5000000+31778488</f>
        <v>36778488</v>
      </c>
      <c r="K51" s="7">
        <v>16812724</v>
      </c>
      <c r="L51" s="7">
        <v>0</v>
      </c>
      <c r="M51" s="7">
        <v>44220000</v>
      </c>
      <c r="N51" s="7">
        <f t="shared" si="0"/>
        <v>7441512</v>
      </c>
    </row>
    <row r="52" spans="1:14" ht="15.9" x14ac:dyDescent="0.45">
      <c r="A52" s="3">
        <v>6</v>
      </c>
      <c r="B52" s="4" t="s">
        <v>143</v>
      </c>
      <c r="C52" s="4"/>
      <c r="D52" s="5" t="s">
        <v>144</v>
      </c>
      <c r="E52" s="4" t="s">
        <v>25</v>
      </c>
      <c r="F52" s="4" t="s">
        <v>145</v>
      </c>
      <c r="G52" s="6" t="s">
        <v>146</v>
      </c>
      <c r="H52" s="4" t="s">
        <v>147</v>
      </c>
      <c r="I52" s="7">
        <v>175000</v>
      </c>
      <c r="J52" s="7">
        <v>140000</v>
      </c>
      <c r="K52" s="7">
        <v>35000</v>
      </c>
      <c r="L52" s="7">
        <v>0</v>
      </c>
      <c r="M52" s="7">
        <v>140000</v>
      </c>
      <c r="N52" s="7">
        <f t="shared" si="0"/>
        <v>0</v>
      </c>
    </row>
    <row r="53" spans="1:14" ht="15.9" x14ac:dyDescent="0.45">
      <c r="A53" s="3">
        <v>7</v>
      </c>
      <c r="B53" s="4" t="s">
        <v>148</v>
      </c>
      <c r="C53" s="4"/>
      <c r="D53" s="5" t="s">
        <v>16</v>
      </c>
      <c r="E53" s="4" t="s">
        <v>96</v>
      </c>
      <c r="F53" s="4" t="s">
        <v>149</v>
      </c>
      <c r="G53" s="6" t="s">
        <v>150</v>
      </c>
      <c r="H53" s="4" t="s">
        <v>151</v>
      </c>
      <c r="I53" s="7">
        <v>2000000</v>
      </c>
      <c r="J53" s="7">
        <v>1600000</v>
      </c>
      <c r="K53" s="7">
        <v>400000</v>
      </c>
      <c r="L53" s="7">
        <v>0</v>
      </c>
      <c r="M53" s="7">
        <v>1600000</v>
      </c>
      <c r="N53" s="7">
        <f t="shared" si="0"/>
        <v>0</v>
      </c>
    </row>
    <row r="54" spans="1:14" ht="15.9" x14ac:dyDescent="0.45">
      <c r="A54" s="3">
        <v>7</v>
      </c>
      <c r="B54" s="4" t="s">
        <v>152</v>
      </c>
      <c r="C54" s="4"/>
      <c r="D54" s="5" t="s">
        <v>30</v>
      </c>
      <c r="E54" s="4" t="s">
        <v>153</v>
      </c>
      <c r="F54" s="4" t="s">
        <v>154</v>
      </c>
      <c r="G54" s="6" t="s">
        <v>150</v>
      </c>
      <c r="H54" s="4" t="s">
        <v>155</v>
      </c>
      <c r="I54" s="7">
        <v>4186000</v>
      </c>
      <c r="J54" s="7">
        <v>2686000</v>
      </c>
      <c r="K54" s="7">
        <v>0</v>
      </c>
      <c r="L54" s="7">
        <v>1500000</v>
      </c>
      <c r="M54" s="7">
        <v>2686000</v>
      </c>
      <c r="N54" s="7">
        <f t="shared" si="0"/>
        <v>0</v>
      </c>
    </row>
    <row r="55" spans="1:14" ht="15.9" x14ac:dyDescent="0.45">
      <c r="A55" s="13">
        <v>7</v>
      </c>
      <c r="B55" s="14" t="s">
        <v>156</v>
      </c>
      <c r="C55" s="14"/>
      <c r="D55" s="15" t="s">
        <v>16</v>
      </c>
      <c r="E55" s="14" t="s">
        <v>64</v>
      </c>
      <c r="F55" s="14" t="s">
        <v>157</v>
      </c>
      <c r="G55" s="16" t="s">
        <v>158</v>
      </c>
      <c r="H55" s="14" t="s">
        <v>159</v>
      </c>
      <c r="I55" s="17">
        <v>95000</v>
      </c>
      <c r="J55" s="17">
        <v>76000</v>
      </c>
      <c r="K55" s="17">
        <v>0</v>
      </c>
      <c r="L55" s="17">
        <v>19000</v>
      </c>
      <c r="M55" s="7">
        <v>76000</v>
      </c>
      <c r="N55" s="7">
        <f t="shared" si="0"/>
        <v>0</v>
      </c>
    </row>
    <row r="56" spans="1:14" ht="15.9" x14ac:dyDescent="0.45">
      <c r="A56" s="3">
        <v>7</v>
      </c>
      <c r="B56" s="4" t="s">
        <v>160</v>
      </c>
      <c r="C56" s="4"/>
      <c r="D56" s="5" t="s">
        <v>16</v>
      </c>
      <c r="E56" s="4" t="s">
        <v>17</v>
      </c>
      <c r="F56" s="4" t="s">
        <v>140</v>
      </c>
      <c r="G56" s="6" t="s">
        <v>161</v>
      </c>
      <c r="H56" s="4" t="s">
        <v>162</v>
      </c>
      <c r="I56" s="7">
        <v>775000</v>
      </c>
      <c r="J56" s="7">
        <v>620000</v>
      </c>
      <c r="K56" s="7">
        <v>155000</v>
      </c>
      <c r="L56" s="7">
        <v>0</v>
      </c>
      <c r="M56" s="7">
        <v>620000</v>
      </c>
      <c r="N56" s="7">
        <f t="shared" si="0"/>
        <v>0</v>
      </c>
    </row>
    <row r="57" spans="1:14" ht="15.9" x14ac:dyDescent="0.45">
      <c r="A57" s="3">
        <v>7</v>
      </c>
      <c r="B57" s="4" t="s">
        <v>163</v>
      </c>
      <c r="C57" s="4"/>
      <c r="D57" s="5" t="s">
        <v>30</v>
      </c>
      <c r="E57" s="4" t="s">
        <v>17</v>
      </c>
      <c r="F57" s="4" t="s">
        <v>18</v>
      </c>
      <c r="G57" s="6" t="s">
        <v>164</v>
      </c>
      <c r="H57" s="4" t="s">
        <v>165</v>
      </c>
      <c r="I57" s="7">
        <v>4283929</v>
      </c>
      <c r="J57" s="7">
        <v>4283929</v>
      </c>
      <c r="K57" s="7">
        <v>0</v>
      </c>
      <c r="L57" s="7">
        <v>0</v>
      </c>
      <c r="M57" s="7">
        <v>4283928</v>
      </c>
      <c r="N57" s="7">
        <f t="shared" si="0"/>
        <v>-1</v>
      </c>
    </row>
    <row r="58" spans="1:14" ht="15.9" x14ac:dyDescent="0.45">
      <c r="A58" s="3">
        <v>7</v>
      </c>
      <c r="B58" s="4" t="s">
        <v>166</v>
      </c>
      <c r="C58" s="4"/>
      <c r="D58" s="5" t="s">
        <v>16</v>
      </c>
      <c r="E58" s="4" t="s">
        <v>17</v>
      </c>
      <c r="F58" s="4" t="s">
        <v>39</v>
      </c>
      <c r="G58" s="6" t="s">
        <v>164</v>
      </c>
      <c r="H58" s="4" t="s">
        <v>167</v>
      </c>
      <c r="I58" s="7">
        <v>415000</v>
      </c>
      <c r="J58" s="7">
        <v>332000</v>
      </c>
      <c r="K58" s="7">
        <v>83000</v>
      </c>
      <c r="L58" s="7">
        <v>0</v>
      </c>
      <c r="M58" s="7">
        <v>332000</v>
      </c>
      <c r="N58" s="7">
        <f t="shared" si="0"/>
        <v>0</v>
      </c>
    </row>
    <row r="59" spans="1:14" ht="15.9" x14ac:dyDescent="0.45">
      <c r="A59" s="3">
        <v>7</v>
      </c>
      <c r="B59" s="4" t="s">
        <v>168</v>
      </c>
      <c r="C59" s="4"/>
      <c r="D59" s="5" t="s">
        <v>30</v>
      </c>
      <c r="E59" s="4" t="s">
        <v>25</v>
      </c>
      <c r="F59" s="4" t="s">
        <v>169</v>
      </c>
      <c r="G59" s="6" t="s">
        <v>170</v>
      </c>
      <c r="H59" s="4" t="s">
        <v>171</v>
      </c>
      <c r="I59" s="7">
        <v>1664760</v>
      </c>
      <c r="J59" s="7">
        <v>1331808</v>
      </c>
      <c r="K59" s="7">
        <v>332952</v>
      </c>
      <c r="L59" s="7">
        <v>0</v>
      </c>
      <c r="M59" s="7">
        <v>1464000</v>
      </c>
      <c r="N59" s="7">
        <f t="shared" si="0"/>
        <v>132192</v>
      </c>
    </row>
    <row r="60" spans="1:14" ht="15.9" x14ac:dyDescent="0.45">
      <c r="A60" s="3">
        <v>7</v>
      </c>
      <c r="B60" s="5" t="s">
        <v>172</v>
      </c>
      <c r="C60" s="5"/>
      <c r="D60" s="5" t="s">
        <v>128</v>
      </c>
      <c r="E60" s="5" t="s">
        <v>173</v>
      </c>
      <c r="F60" s="4" t="s">
        <v>174</v>
      </c>
      <c r="G60" s="6" t="s">
        <v>150</v>
      </c>
      <c r="H60" s="4" t="s">
        <v>175</v>
      </c>
      <c r="I60" s="7">
        <v>648000</v>
      </c>
      <c r="J60" s="7">
        <f>I60*0.8</f>
        <v>518400</v>
      </c>
      <c r="K60" s="7">
        <f>I60*0.2</f>
        <v>129600</v>
      </c>
      <c r="L60" s="7">
        <v>0</v>
      </c>
      <c r="M60" s="7">
        <v>518400</v>
      </c>
      <c r="N60" s="7">
        <f>M60-J60</f>
        <v>0</v>
      </c>
    </row>
    <row r="61" spans="1:14" ht="15.9" x14ac:dyDescent="0.45">
      <c r="A61" s="3">
        <v>7</v>
      </c>
      <c r="B61" s="5" t="s">
        <v>172</v>
      </c>
      <c r="C61" s="5"/>
      <c r="D61" s="5" t="s">
        <v>30</v>
      </c>
      <c r="E61" s="5" t="s">
        <v>173</v>
      </c>
      <c r="F61" s="4" t="s">
        <v>174</v>
      </c>
      <c r="G61" s="6" t="s">
        <v>150</v>
      </c>
      <c r="H61" s="4" t="s">
        <v>176</v>
      </c>
      <c r="I61" s="7">
        <v>150000</v>
      </c>
      <c r="J61" s="7">
        <f t="shared" ref="J61:J66" si="2">I61*0.8</f>
        <v>120000</v>
      </c>
      <c r="K61" s="7">
        <f>I61*0.2</f>
        <v>30000</v>
      </c>
      <c r="L61" s="7">
        <v>0</v>
      </c>
      <c r="M61" s="7">
        <v>120000</v>
      </c>
      <c r="N61" s="7">
        <f t="shared" ref="N61:N67" si="3">M61-J61</f>
        <v>0</v>
      </c>
    </row>
    <row r="62" spans="1:14" ht="15.9" x14ac:dyDescent="0.45">
      <c r="A62" s="3">
        <v>7</v>
      </c>
      <c r="B62" s="5" t="s">
        <v>172</v>
      </c>
      <c r="C62" s="5"/>
      <c r="D62" s="5" t="s">
        <v>30</v>
      </c>
      <c r="E62" s="5" t="s">
        <v>173</v>
      </c>
      <c r="F62" s="4" t="s">
        <v>174</v>
      </c>
      <c r="G62" s="6" t="s">
        <v>150</v>
      </c>
      <c r="H62" s="4" t="s">
        <v>177</v>
      </c>
      <c r="I62" s="7">
        <v>250000</v>
      </c>
      <c r="J62" s="7">
        <f t="shared" si="2"/>
        <v>200000</v>
      </c>
      <c r="K62" s="7">
        <f>I62*0.2</f>
        <v>50000</v>
      </c>
      <c r="L62" s="7">
        <v>0</v>
      </c>
      <c r="M62" s="7">
        <v>200000</v>
      </c>
      <c r="N62" s="7">
        <f t="shared" si="3"/>
        <v>0</v>
      </c>
    </row>
    <row r="63" spans="1:14" ht="15.9" x14ac:dyDescent="0.45">
      <c r="A63" s="3">
        <v>7</v>
      </c>
      <c r="B63" s="5" t="s">
        <v>172</v>
      </c>
      <c r="C63" s="5"/>
      <c r="D63" s="5" t="s">
        <v>178</v>
      </c>
      <c r="E63" s="5" t="s">
        <v>173</v>
      </c>
      <c r="F63" s="4" t="s">
        <v>174</v>
      </c>
      <c r="G63" s="6" t="s">
        <v>150</v>
      </c>
      <c r="H63" s="4" t="s">
        <v>179</v>
      </c>
      <c r="I63" s="7">
        <v>1140000</v>
      </c>
      <c r="J63" s="7">
        <f t="shared" si="2"/>
        <v>912000</v>
      </c>
      <c r="K63" s="7">
        <f>I63*0.2</f>
        <v>228000</v>
      </c>
      <c r="L63" s="7">
        <v>0</v>
      </c>
      <c r="M63" s="7">
        <v>912000</v>
      </c>
      <c r="N63" s="7">
        <f t="shared" si="3"/>
        <v>0</v>
      </c>
    </row>
    <row r="64" spans="1:14" ht="15.9" x14ac:dyDescent="0.45">
      <c r="A64" s="3">
        <v>7</v>
      </c>
      <c r="B64" s="5" t="s">
        <v>172</v>
      </c>
      <c r="C64" s="5"/>
      <c r="D64" s="5" t="s">
        <v>86</v>
      </c>
      <c r="E64" s="5" t="s">
        <v>129</v>
      </c>
      <c r="F64" s="4" t="s">
        <v>174</v>
      </c>
      <c r="G64" s="6" t="s">
        <v>150</v>
      </c>
      <c r="H64" s="4" t="s">
        <v>180</v>
      </c>
      <c r="I64" s="7">
        <v>50000</v>
      </c>
      <c r="J64" s="7">
        <f t="shared" si="2"/>
        <v>40000</v>
      </c>
      <c r="K64" s="7">
        <f>I64*0.2</f>
        <v>10000</v>
      </c>
      <c r="L64" s="7">
        <v>0</v>
      </c>
      <c r="M64" s="7">
        <v>40000</v>
      </c>
      <c r="N64" s="7">
        <f t="shared" si="3"/>
        <v>0</v>
      </c>
    </row>
    <row r="65" spans="1:14" ht="15.9" x14ac:dyDescent="0.45">
      <c r="A65" s="3">
        <v>7</v>
      </c>
      <c r="B65" s="5" t="s">
        <v>172</v>
      </c>
      <c r="C65" s="5"/>
      <c r="D65" s="5" t="s">
        <v>178</v>
      </c>
      <c r="E65" s="5" t="s">
        <v>129</v>
      </c>
      <c r="F65" s="4" t="s">
        <v>174</v>
      </c>
      <c r="G65" s="6" t="s">
        <v>150</v>
      </c>
      <c r="H65" s="4" t="s">
        <v>181</v>
      </c>
      <c r="I65" s="7">
        <v>2878514</v>
      </c>
      <c r="J65" s="7">
        <v>2302810</v>
      </c>
      <c r="K65" s="7">
        <v>575704</v>
      </c>
      <c r="L65" s="7">
        <v>0</v>
      </c>
      <c r="M65" s="7">
        <v>2303000</v>
      </c>
      <c r="N65" s="7">
        <f t="shared" si="3"/>
        <v>190</v>
      </c>
    </row>
    <row r="66" spans="1:14" ht="15.9" x14ac:dyDescent="0.45">
      <c r="A66" s="3">
        <v>7</v>
      </c>
      <c r="B66" s="5" t="s">
        <v>172</v>
      </c>
      <c r="C66" s="5"/>
      <c r="D66" s="5" t="s">
        <v>128</v>
      </c>
      <c r="E66" s="5" t="s">
        <v>129</v>
      </c>
      <c r="F66" s="4" t="s">
        <v>174</v>
      </c>
      <c r="G66" s="6" t="s">
        <v>150</v>
      </c>
      <c r="H66" s="4" t="s">
        <v>182</v>
      </c>
      <c r="I66" s="7">
        <v>120000</v>
      </c>
      <c r="J66" s="7">
        <f t="shared" si="2"/>
        <v>96000</v>
      </c>
      <c r="K66" s="7">
        <f>I66*0.2</f>
        <v>24000</v>
      </c>
      <c r="L66" s="7">
        <v>0</v>
      </c>
      <c r="M66" s="7">
        <v>80000</v>
      </c>
      <c r="N66" s="7">
        <f t="shared" si="3"/>
        <v>-16000</v>
      </c>
    </row>
    <row r="67" spans="1:14" ht="15.9" x14ac:dyDescent="0.45">
      <c r="A67" s="3">
        <v>7</v>
      </c>
      <c r="B67" s="5" t="s">
        <v>172</v>
      </c>
      <c r="C67" s="5"/>
      <c r="D67" s="5" t="s">
        <v>86</v>
      </c>
      <c r="E67" s="5" t="s">
        <v>129</v>
      </c>
      <c r="F67" s="4" t="s">
        <v>174</v>
      </c>
      <c r="G67" s="6" t="s">
        <v>150</v>
      </c>
      <c r="H67" s="4" t="s">
        <v>183</v>
      </c>
      <c r="I67" s="7">
        <v>401776</v>
      </c>
      <c r="J67" s="7">
        <v>321420</v>
      </c>
      <c r="K67" s="7">
        <v>80356</v>
      </c>
      <c r="L67" s="7">
        <v>0</v>
      </c>
      <c r="M67" s="7">
        <v>268000</v>
      </c>
      <c r="N67" s="7">
        <f t="shared" si="3"/>
        <v>-53420</v>
      </c>
    </row>
    <row r="68" spans="1:14" ht="15.9" x14ac:dyDescent="0.45">
      <c r="A68" s="13">
        <v>8</v>
      </c>
      <c r="B68" s="14" t="s">
        <v>184</v>
      </c>
      <c r="C68" s="14"/>
      <c r="D68" s="15" t="s">
        <v>16</v>
      </c>
      <c r="E68" s="14" t="s">
        <v>138</v>
      </c>
      <c r="F68" s="14" t="s">
        <v>185</v>
      </c>
      <c r="G68" s="16" t="s">
        <v>186</v>
      </c>
      <c r="H68" s="14" t="s">
        <v>187</v>
      </c>
      <c r="I68" s="17">
        <v>135535</v>
      </c>
      <c r="J68" s="17">
        <v>108428</v>
      </c>
      <c r="K68" s="17">
        <v>0</v>
      </c>
      <c r="L68" s="17">
        <v>27107</v>
      </c>
      <c r="M68" s="7">
        <v>108428</v>
      </c>
      <c r="N68" s="7">
        <f t="shared" si="0"/>
        <v>0</v>
      </c>
    </row>
    <row r="69" spans="1:14" ht="15.9" x14ac:dyDescent="0.45">
      <c r="A69" s="3">
        <v>8</v>
      </c>
      <c r="B69" s="4" t="s">
        <v>188</v>
      </c>
      <c r="C69" s="4"/>
      <c r="D69" s="5" t="s">
        <v>30</v>
      </c>
      <c r="E69" s="4" t="s">
        <v>35</v>
      </c>
      <c r="F69" s="4" t="s">
        <v>189</v>
      </c>
      <c r="G69" s="6" t="s">
        <v>190</v>
      </c>
      <c r="H69" s="4" t="s">
        <v>191</v>
      </c>
      <c r="I69" s="7">
        <v>2251440</v>
      </c>
      <c r="J69" s="7">
        <v>2251440</v>
      </c>
      <c r="K69" s="7">
        <v>0</v>
      </c>
      <c r="L69" s="7">
        <v>0</v>
      </c>
      <c r="M69" s="7">
        <v>2251440</v>
      </c>
      <c r="N69" s="7">
        <f t="shared" si="0"/>
        <v>0</v>
      </c>
    </row>
    <row r="70" spans="1:14" ht="15.9" x14ac:dyDescent="0.45">
      <c r="A70" s="13">
        <v>8</v>
      </c>
      <c r="B70" s="14" t="s">
        <v>192</v>
      </c>
      <c r="C70" s="14"/>
      <c r="D70" s="15" t="s">
        <v>16</v>
      </c>
      <c r="E70" s="14" t="s">
        <v>193</v>
      </c>
      <c r="F70" s="14" t="s">
        <v>194</v>
      </c>
      <c r="G70" s="16" t="s">
        <v>190</v>
      </c>
      <c r="H70" s="14" t="s">
        <v>195</v>
      </c>
      <c r="I70" s="17">
        <v>165000</v>
      </c>
      <c r="J70" s="17">
        <v>132000</v>
      </c>
      <c r="K70" s="17">
        <v>0</v>
      </c>
      <c r="L70" s="17">
        <v>33000</v>
      </c>
      <c r="M70" s="7">
        <v>132000</v>
      </c>
      <c r="N70" s="7">
        <f t="shared" si="0"/>
        <v>0</v>
      </c>
    </row>
    <row r="71" spans="1:14" ht="15.9" x14ac:dyDescent="0.45">
      <c r="A71" s="13">
        <v>8</v>
      </c>
      <c r="B71" s="14" t="s">
        <v>192</v>
      </c>
      <c r="C71" s="14"/>
      <c r="D71" s="15" t="s">
        <v>30</v>
      </c>
      <c r="E71" s="14" t="s">
        <v>193</v>
      </c>
      <c r="F71" s="14" t="s">
        <v>194</v>
      </c>
      <c r="G71" s="16" t="s">
        <v>190</v>
      </c>
      <c r="H71" s="14" t="s">
        <v>196</v>
      </c>
      <c r="I71" s="17">
        <v>1027240</v>
      </c>
      <c r="J71" s="17">
        <v>748000</v>
      </c>
      <c r="K71" s="17">
        <v>0</v>
      </c>
      <c r="L71" s="17">
        <v>279240</v>
      </c>
      <c r="M71" s="7">
        <v>748000</v>
      </c>
      <c r="N71" s="7">
        <f t="shared" si="0"/>
        <v>0</v>
      </c>
    </row>
    <row r="72" spans="1:14" ht="15.9" x14ac:dyDescent="0.45">
      <c r="A72" s="13">
        <v>8</v>
      </c>
      <c r="B72" s="14" t="s">
        <v>197</v>
      </c>
      <c r="C72" s="14"/>
      <c r="D72" s="15" t="s">
        <v>16</v>
      </c>
      <c r="E72" s="14" t="s">
        <v>193</v>
      </c>
      <c r="F72" s="14" t="s">
        <v>65</v>
      </c>
      <c r="G72" s="16" t="s">
        <v>198</v>
      </c>
      <c r="H72" s="14" t="s">
        <v>199</v>
      </c>
      <c r="I72" s="17">
        <v>310000</v>
      </c>
      <c r="J72" s="17">
        <v>248000</v>
      </c>
      <c r="K72" s="17">
        <v>0</v>
      </c>
      <c r="L72" s="17">
        <v>62000</v>
      </c>
      <c r="M72" s="7">
        <v>248000</v>
      </c>
      <c r="N72" s="7">
        <f t="shared" si="0"/>
        <v>0</v>
      </c>
    </row>
    <row r="73" spans="1:14" ht="15.9" x14ac:dyDescent="0.45">
      <c r="A73" s="3">
        <v>8</v>
      </c>
      <c r="B73" s="4" t="s">
        <v>200</v>
      </c>
      <c r="C73" s="4"/>
      <c r="D73" s="5" t="s">
        <v>30</v>
      </c>
      <c r="E73" s="4" t="s">
        <v>35</v>
      </c>
      <c r="F73" s="4" t="s">
        <v>201</v>
      </c>
      <c r="G73" s="6" t="s">
        <v>202</v>
      </c>
      <c r="H73" s="4" t="s">
        <v>203</v>
      </c>
      <c r="I73" s="7">
        <v>545940</v>
      </c>
      <c r="J73" s="7">
        <v>50000</v>
      </c>
      <c r="K73" s="7">
        <v>0</v>
      </c>
      <c r="L73" s="7">
        <v>495940</v>
      </c>
      <c r="M73" s="7">
        <v>50000</v>
      </c>
      <c r="N73" s="7">
        <f t="shared" si="0"/>
        <v>0</v>
      </c>
    </row>
    <row r="74" spans="1:14" ht="15.9" x14ac:dyDescent="0.45">
      <c r="A74" s="3">
        <v>8</v>
      </c>
      <c r="B74" s="4" t="s">
        <v>204</v>
      </c>
      <c r="C74" s="4"/>
      <c r="D74" s="5" t="s">
        <v>16</v>
      </c>
      <c r="E74" s="4" t="s">
        <v>35</v>
      </c>
      <c r="F74" s="4" t="s">
        <v>205</v>
      </c>
      <c r="G74" s="6" t="s">
        <v>202</v>
      </c>
      <c r="H74" s="4" t="s">
        <v>206</v>
      </c>
      <c r="I74" s="7">
        <v>250000</v>
      </c>
      <c r="J74" s="7">
        <v>200000</v>
      </c>
      <c r="K74" s="7">
        <v>24000</v>
      </c>
      <c r="L74" s="7">
        <v>26000</v>
      </c>
      <c r="M74" s="7">
        <v>200000</v>
      </c>
      <c r="N74" s="7">
        <f t="shared" si="0"/>
        <v>0</v>
      </c>
    </row>
    <row r="75" spans="1:14" ht="15.9" x14ac:dyDescent="0.45">
      <c r="A75" s="3">
        <v>8</v>
      </c>
      <c r="B75" s="4" t="s">
        <v>207</v>
      </c>
      <c r="C75" s="4"/>
      <c r="D75" s="5" t="s">
        <v>30</v>
      </c>
      <c r="E75" s="4" t="s">
        <v>153</v>
      </c>
      <c r="F75" s="4" t="s">
        <v>65</v>
      </c>
      <c r="G75" s="6" t="s">
        <v>208</v>
      </c>
      <c r="H75" s="4" t="s">
        <v>155</v>
      </c>
      <c r="I75" s="7">
        <v>4765190</v>
      </c>
      <c r="J75" s="7">
        <v>2989250</v>
      </c>
      <c r="K75" s="7">
        <v>0</v>
      </c>
      <c r="L75" s="7">
        <v>1775940</v>
      </c>
      <c r="M75" s="7">
        <v>2989250</v>
      </c>
      <c r="N75" s="7">
        <f t="shared" si="0"/>
        <v>0</v>
      </c>
    </row>
    <row r="76" spans="1:14" ht="15.9" x14ac:dyDescent="0.45">
      <c r="A76" s="13">
        <v>8</v>
      </c>
      <c r="B76" s="14" t="s">
        <v>209</v>
      </c>
      <c r="C76" s="14"/>
      <c r="D76" s="15" t="s">
        <v>16</v>
      </c>
      <c r="E76" s="14" t="s">
        <v>193</v>
      </c>
      <c r="F76" s="14" t="s">
        <v>210</v>
      </c>
      <c r="G76" s="16" t="s">
        <v>208</v>
      </c>
      <c r="H76" s="14" t="s">
        <v>211</v>
      </c>
      <c r="I76" s="17">
        <v>140000</v>
      </c>
      <c r="J76" s="17">
        <v>112000</v>
      </c>
      <c r="K76" s="17">
        <v>0</v>
      </c>
      <c r="L76" s="17">
        <v>28000</v>
      </c>
      <c r="M76" s="7">
        <v>112000</v>
      </c>
      <c r="N76" s="7">
        <f t="shared" si="0"/>
        <v>0</v>
      </c>
    </row>
    <row r="77" spans="1:14" ht="15.9" x14ac:dyDescent="0.45">
      <c r="A77" s="3">
        <v>8</v>
      </c>
      <c r="B77" s="4" t="s">
        <v>212</v>
      </c>
      <c r="C77" s="4"/>
      <c r="D77" s="5" t="s">
        <v>30</v>
      </c>
      <c r="E77" s="4" t="s">
        <v>213</v>
      </c>
      <c r="F77" s="4" t="s">
        <v>214</v>
      </c>
      <c r="G77" s="6" t="s">
        <v>215</v>
      </c>
      <c r="H77" s="4" t="s">
        <v>216</v>
      </c>
      <c r="I77" s="7">
        <v>1079461</v>
      </c>
      <c r="J77" s="7">
        <v>863569</v>
      </c>
      <c r="K77" s="7">
        <v>215892</v>
      </c>
      <c r="L77" s="7">
        <v>0</v>
      </c>
      <c r="M77" s="7">
        <v>863569</v>
      </c>
      <c r="N77" s="7">
        <f t="shared" si="0"/>
        <v>0</v>
      </c>
    </row>
    <row r="78" spans="1:14" ht="15.9" x14ac:dyDescent="0.45">
      <c r="A78" s="3">
        <v>8</v>
      </c>
      <c r="B78" s="4" t="s">
        <v>212</v>
      </c>
      <c r="C78" s="4"/>
      <c r="D78" s="5" t="s">
        <v>30</v>
      </c>
      <c r="E78" s="4" t="s">
        <v>17</v>
      </c>
      <c r="F78" s="4" t="s">
        <v>214</v>
      </c>
      <c r="G78" s="6" t="s">
        <v>215</v>
      </c>
      <c r="H78" s="4" t="s">
        <v>216</v>
      </c>
      <c r="I78" s="7">
        <v>4935279</v>
      </c>
      <c r="J78" s="7">
        <v>3948223</v>
      </c>
      <c r="K78" s="7">
        <v>987056</v>
      </c>
      <c r="L78" s="7">
        <v>0</v>
      </c>
      <c r="M78" s="7">
        <v>3948223</v>
      </c>
      <c r="N78" s="7">
        <f t="shared" si="0"/>
        <v>0</v>
      </c>
    </row>
    <row r="79" spans="1:14" ht="15.9" x14ac:dyDescent="0.45">
      <c r="A79" s="3">
        <v>8</v>
      </c>
      <c r="B79" s="4" t="s">
        <v>212</v>
      </c>
      <c r="C79" s="4"/>
      <c r="D79" s="5" t="s">
        <v>30</v>
      </c>
      <c r="E79" s="4" t="s">
        <v>217</v>
      </c>
      <c r="F79" s="4" t="s">
        <v>214</v>
      </c>
      <c r="G79" s="6" t="s">
        <v>215</v>
      </c>
      <c r="H79" s="4" t="s">
        <v>216</v>
      </c>
      <c r="I79" s="7">
        <v>475000</v>
      </c>
      <c r="J79" s="7">
        <v>475000</v>
      </c>
      <c r="K79" s="7">
        <v>0</v>
      </c>
      <c r="L79" s="7">
        <v>0</v>
      </c>
      <c r="M79" s="7">
        <v>475000</v>
      </c>
      <c r="N79" s="7">
        <f t="shared" si="0"/>
        <v>0</v>
      </c>
    </row>
    <row r="80" spans="1:14" ht="15.9" x14ac:dyDescent="0.45">
      <c r="A80" s="3">
        <v>8</v>
      </c>
      <c r="B80" s="4" t="s">
        <v>218</v>
      </c>
      <c r="C80" s="4"/>
      <c r="D80" s="5" t="s">
        <v>16</v>
      </c>
      <c r="E80" s="4" t="s">
        <v>17</v>
      </c>
      <c r="F80" s="4" t="s">
        <v>219</v>
      </c>
      <c r="G80" s="6" t="s">
        <v>215</v>
      </c>
      <c r="H80" s="4" t="s">
        <v>220</v>
      </c>
      <c r="I80" s="7">
        <v>1200000</v>
      </c>
      <c r="J80" s="7">
        <v>960000</v>
      </c>
      <c r="K80" s="7">
        <v>240000</v>
      </c>
      <c r="L80" s="7">
        <v>0</v>
      </c>
      <c r="M80" s="7">
        <v>960000</v>
      </c>
      <c r="N80" s="7">
        <f t="shared" ref="N80:N158" si="4">M80-J80</f>
        <v>0</v>
      </c>
    </row>
    <row r="81" spans="1:14" ht="15.9" x14ac:dyDescent="0.45">
      <c r="A81" s="3">
        <v>8</v>
      </c>
      <c r="B81" s="4" t="s">
        <v>221</v>
      </c>
      <c r="C81" s="4"/>
      <c r="D81" s="5" t="s">
        <v>16</v>
      </c>
      <c r="E81" s="4" t="s">
        <v>17</v>
      </c>
      <c r="F81" s="4" t="s">
        <v>18</v>
      </c>
      <c r="G81" s="6" t="s">
        <v>215</v>
      </c>
      <c r="H81" s="4" t="s">
        <v>222</v>
      </c>
      <c r="I81" s="7">
        <v>600000</v>
      </c>
      <c r="J81" s="7">
        <v>540000</v>
      </c>
      <c r="K81" s="7">
        <v>60000</v>
      </c>
      <c r="L81" s="7">
        <v>0</v>
      </c>
      <c r="M81" s="7">
        <v>540000</v>
      </c>
      <c r="N81" s="7">
        <f t="shared" si="4"/>
        <v>0</v>
      </c>
    </row>
    <row r="82" spans="1:14" ht="15.9" x14ac:dyDescent="0.45">
      <c r="A82" s="3">
        <v>8</v>
      </c>
      <c r="B82" s="4" t="s">
        <v>223</v>
      </c>
      <c r="C82" s="4"/>
      <c r="D82" s="5" t="s">
        <v>16</v>
      </c>
      <c r="E82" s="4" t="s">
        <v>17</v>
      </c>
      <c r="F82" s="4" t="s">
        <v>39</v>
      </c>
      <c r="G82" s="6" t="s">
        <v>224</v>
      </c>
      <c r="H82" s="4" t="s">
        <v>225</v>
      </c>
      <c r="I82" s="7">
        <v>2161400</v>
      </c>
      <c r="J82" s="7">
        <v>1729120</v>
      </c>
      <c r="K82" s="7">
        <v>432280</v>
      </c>
      <c r="L82" s="7">
        <v>0</v>
      </c>
      <c r="M82" s="7">
        <v>1729120</v>
      </c>
      <c r="N82" s="7">
        <f t="shared" si="4"/>
        <v>0</v>
      </c>
    </row>
    <row r="83" spans="1:14" ht="15.9" x14ac:dyDescent="0.45">
      <c r="A83" s="3">
        <v>8</v>
      </c>
      <c r="B83" s="4" t="s">
        <v>226</v>
      </c>
      <c r="C83" s="4"/>
      <c r="D83" s="5" t="s">
        <v>16</v>
      </c>
      <c r="E83" s="4" t="s">
        <v>17</v>
      </c>
      <c r="F83" s="4" t="s">
        <v>65</v>
      </c>
      <c r="G83" s="6" t="s">
        <v>215</v>
      </c>
      <c r="H83" s="4" t="s">
        <v>227</v>
      </c>
      <c r="I83" s="7">
        <v>1200000</v>
      </c>
      <c r="J83" s="7">
        <v>960000</v>
      </c>
      <c r="K83" s="7">
        <v>240000</v>
      </c>
      <c r="L83" s="7">
        <v>0</v>
      </c>
      <c r="M83" s="7">
        <v>960000</v>
      </c>
      <c r="N83" s="7">
        <f t="shared" si="4"/>
        <v>0</v>
      </c>
    </row>
    <row r="84" spans="1:14" ht="15.9" x14ac:dyDescent="0.45">
      <c r="A84" s="3">
        <v>8</v>
      </c>
      <c r="B84" s="4" t="s">
        <v>228</v>
      </c>
      <c r="C84" s="4"/>
      <c r="D84" s="5" t="s">
        <v>16</v>
      </c>
      <c r="E84" s="4" t="s">
        <v>17</v>
      </c>
      <c r="F84" s="4" t="s">
        <v>229</v>
      </c>
      <c r="G84" s="6" t="s">
        <v>215</v>
      </c>
      <c r="H84" s="4" t="s">
        <v>230</v>
      </c>
      <c r="I84" s="7">
        <v>200000</v>
      </c>
      <c r="J84" s="7">
        <v>160000</v>
      </c>
      <c r="K84" s="7">
        <v>40000</v>
      </c>
      <c r="L84" s="7">
        <v>0</v>
      </c>
      <c r="M84" s="7">
        <v>288000</v>
      </c>
      <c r="N84" s="7">
        <f t="shared" si="4"/>
        <v>128000</v>
      </c>
    </row>
    <row r="85" spans="1:14" ht="15.9" x14ac:dyDescent="0.45">
      <c r="A85" s="3">
        <v>8</v>
      </c>
      <c r="B85" s="4" t="s">
        <v>231</v>
      </c>
      <c r="C85" s="4"/>
      <c r="D85" s="5" t="s">
        <v>30</v>
      </c>
      <c r="E85" s="4" t="s">
        <v>213</v>
      </c>
      <c r="F85" s="4" t="s">
        <v>232</v>
      </c>
      <c r="G85" s="6" t="s">
        <v>233</v>
      </c>
      <c r="H85" s="4" t="s">
        <v>234</v>
      </c>
      <c r="I85" s="7">
        <v>879793</v>
      </c>
      <c r="J85" s="7">
        <v>703834</v>
      </c>
      <c r="K85" s="7">
        <v>175959</v>
      </c>
      <c r="L85" s="7">
        <v>0</v>
      </c>
      <c r="M85" s="7">
        <v>703834</v>
      </c>
      <c r="N85" s="7">
        <f t="shared" si="4"/>
        <v>0</v>
      </c>
    </row>
    <row r="86" spans="1:14" ht="15.9" x14ac:dyDescent="0.45">
      <c r="A86" s="3">
        <v>8</v>
      </c>
      <c r="B86" s="4" t="s">
        <v>231</v>
      </c>
      <c r="C86" s="4"/>
      <c r="D86" s="5" t="s">
        <v>16</v>
      </c>
      <c r="E86" s="4" t="s">
        <v>17</v>
      </c>
      <c r="F86" s="4" t="s">
        <v>232</v>
      </c>
      <c r="G86" s="6" t="s">
        <v>233</v>
      </c>
      <c r="H86" s="4" t="s">
        <v>235</v>
      </c>
      <c r="I86" s="7">
        <v>250000</v>
      </c>
      <c r="J86" s="7">
        <v>250000</v>
      </c>
      <c r="K86" s="7">
        <v>0</v>
      </c>
      <c r="L86" s="7">
        <v>0</v>
      </c>
      <c r="M86" s="7">
        <v>250000</v>
      </c>
      <c r="N86" s="7">
        <f t="shared" si="4"/>
        <v>0</v>
      </c>
    </row>
    <row r="87" spans="1:14" ht="15.9" x14ac:dyDescent="0.45">
      <c r="A87" s="3">
        <v>8</v>
      </c>
      <c r="B87" s="4" t="s">
        <v>231</v>
      </c>
      <c r="C87" s="4"/>
      <c r="D87" s="5" t="s">
        <v>30</v>
      </c>
      <c r="E87" s="4" t="s">
        <v>236</v>
      </c>
      <c r="F87" s="4" t="s">
        <v>232</v>
      </c>
      <c r="G87" s="6" t="s">
        <v>233</v>
      </c>
      <c r="H87" s="4" t="s">
        <v>234</v>
      </c>
      <c r="I87" s="7">
        <v>7633193</v>
      </c>
      <c r="J87" s="7">
        <v>5000000</v>
      </c>
      <c r="K87" s="7">
        <v>2633193</v>
      </c>
      <c r="L87" s="7">
        <v>0</v>
      </c>
      <c r="M87" s="7">
        <v>7500000</v>
      </c>
      <c r="N87" s="7">
        <f t="shared" si="4"/>
        <v>2500000</v>
      </c>
    </row>
    <row r="88" spans="1:14" ht="15.9" x14ac:dyDescent="0.45">
      <c r="A88" s="3">
        <v>8</v>
      </c>
      <c r="B88" s="4" t="s">
        <v>237</v>
      </c>
      <c r="C88" s="4"/>
      <c r="D88" s="5" t="s">
        <v>16</v>
      </c>
      <c r="E88" s="4" t="s">
        <v>17</v>
      </c>
      <c r="F88" s="4" t="s">
        <v>39</v>
      </c>
      <c r="G88" s="6" t="s">
        <v>233</v>
      </c>
      <c r="H88" s="4" t="s">
        <v>238</v>
      </c>
      <c r="I88" s="7">
        <v>3000000</v>
      </c>
      <c r="J88" s="7">
        <v>2400000</v>
      </c>
      <c r="K88" s="7">
        <v>600000</v>
      </c>
      <c r="L88" s="7">
        <v>0</v>
      </c>
      <c r="M88" s="7">
        <v>2400000</v>
      </c>
      <c r="N88" s="7">
        <f t="shared" si="4"/>
        <v>0</v>
      </c>
    </row>
    <row r="89" spans="1:14" ht="15.9" x14ac:dyDescent="0.45">
      <c r="A89" s="3">
        <v>8</v>
      </c>
      <c r="B89" s="4" t="s">
        <v>239</v>
      </c>
      <c r="C89" s="4"/>
      <c r="D89" s="5" t="s">
        <v>30</v>
      </c>
      <c r="E89" s="4" t="s">
        <v>236</v>
      </c>
      <c r="F89" s="4" t="s">
        <v>39</v>
      </c>
      <c r="G89" s="6" t="s">
        <v>240</v>
      </c>
      <c r="H89" s="4" t="s">
        <v>241</v>
      </c>
      <c r="I89" s="7">
        <v>4328220</v>
      </c>
      <c r="J89" s="7">
        <v>3462576</v>
      </c>
      <c r="K89" s="7">
        <v>865644</v>
      </c>
      <c r="L89" s="7">
        <v>0</v>
      </c>
      <c r="M89" s="7">
        <v>3680000</v>
      </c>
      <c r="N89" s="7">
        <f t="shared" si="4"/>
        <v>217424</v>
      </c>
    </row>
    <row r="90" spans="1:14" ht="15.9" x14ac:dyDescent="0.45">
      <c r="A90" s="3">
        <v>8</v>
      </c>
      <c r="B90" s="4" t="s">
        <v>242</v>
      </c>
      <c r="C90" s="4"/>
      <c r="D90" s="5" t="s">
        <v>16</v>
      </c>
      <c r="E90" s="4" t="s">
        <v>96</v>
      </c>
      <c r="F90" s="4" t="s">
        <v>243</v>
      </c>
      <c r="G90" s="6" t="s">
        <v>244</v>
      </c>
      <c r="H90" s="4" t="s">
        <v>245</v>
      </c>
      <c r="I90" s="7">
        <v>300000</v>
      </c>
      <c r="J90" s="7">
        <v>240000</v>
      </c>
      <c r="K90" s="7">
        <v>60000</v>
      </c>
      <c r="L90" s="7">
        <v>0</v>
      </c>
      <c r="M90" s="7">
        <v>240000</v>
      </c>
      <c r="N90" s="7">
        <f t="shared" si="4"/>
        <v>0</v>
      </c>
    </row>
    <row r="91" spans="1:14" ht="15.9" x14ac:dyDescent="0.45">
      <c r="A91" s="3">
        <v>8</v>
      </c>
      <c r="B91" s="4" t="s">
        <v>242</v>
      </c>
      <c r="C91" s="4"/>
      <c r="D91" s="5" t="s">
        <v>30</v>
      </c>
      <c r="E91" s="4" t="s">
        <v>96</v>
      </c>
      <c r="F91" s="4" t="s">
        <v>243</v>
      </c>
      <c r="G91" s="6" t="s">
        <v>244</v>
      </c>
      <c r="H91" s="4" t="s">
        <v>246</v>
      </c>
      <c r="I91" s="7">
        <v>1115488</v>
      </c>
      <c r="J91" s="7">
        <v>200000</v>
      </c>
      <c r="K91" s="7">
        <v>915488</v>
      </c>
      <c r="L91" s="7">
        <v>0</v>
      </c>
      <c r="M91" s="7">
        <v>200000</v>
      </c>
      <c r="N91" s="7">
        <f t="shared" si="4"/>
        <v>0</v>
      </c>
    </row>
    <row r="92" spans="1:14" ht="15.9" x14ac:dyDescent="0.45">
      <c r="A92" s="3">
        <v>8</v>
      </c>
      <c r="B92" s="4" t="s">
        <v>247</v>
      </c>
      <c r="C92" s="4"/>
      <c r="D92" s="5" t="s">
        <v>16</v>
      </c>
      <c r="E92" s="4" t="s">
        <v>248</v>
      </c>
      <c r="F92" s="4" t="s">
        <v>65</v>
      </c>
      <c r="G92" s="6" t="s">
        <v>244</v>
      </c>
      <c r="H92" s="4" t="s">
        <v>249</v>
      </c>
      <c r="I92" s="7">
        <v>390000</v>
      </c>
      <c r="J92" s="7">
        <v>351000</v>
      </c>
      <c r="K92" s="7">
        <v>39000</v>
      </c>
      <c r="L92" s="7">
        <v>0</v>
      </c>
      <c r="M92" s="7">
        <v>351000</v>
      </c>
      <c r="N92" s="7">
        <f t="shared" si="4"/>
        <v>0</v>
      </c>
    </row>
    <row r="93" spans="1:14" ht="15.9" x14ac:dyDescent="0.45">
      <c r="A93" s="3">
        <v>8</v>
      </c>
      <c r="B93" s="4" t="s">
        <v>247</v>
      </c>
      <c r="C93" s="4"/>
      <c r="D93" s="5" t="s">
        <v>144</v>
      </c>
      <c r="E93" s="4" t="s">
        <v>248</v>
      </c>
      <c r="F93" s="4" t="s">
        <v>65</v>
      </c>
      <c r="G93" s="6" t="s">
        <v>244</v>
      </c>
      <c r="H93" s="4" t="s">
        <v>250</v>
      </c>
      <c r="I93" s="7">
        <v>235000</v>
      </c>
      <c r="J93" s="7">
        <v>211500</v>
      </c>
      <c r="K93" s="7">
        <v>23500</v>
      </c>
      <c r="L93" s="7">
        <v>0</v>
      </c>
      <c r="M93" s="7">
        <v>211500</v>
      </c>
      <c r="N93" s="7">
        <f t="shared" si="4"/>
        <v>0</v>
      </c>
    </row>
    <row r="94" spans="1:14" ht="15.9" x14ac:dyDescent="0.45">
      <c r="A94" s="3">
        <v>8</v>
      </c>
      <c r="B94" s="4" t="s">
        <v>251</v>
      </c>
      <c r="C94" s="4"/>
      <c r="D94" s="5" t="s">
        <v>30</v>
      </c>
      <c r="E94" s="4" t="s">
        <v>213</v>
      </c>
      <c r="F94" s="4" t="s">
        <v>65</v>
      </c>
      <c r="G94" s="6" t="s">
        <v>80</v>
      </c>
      <c r="H94" s="4" t="s">
        <v>252</v>
      </c>
      <c r="I94" s="7">
        <v>2974423</v>
      </c>
      <c r="J94" s="7">
        <v>2974423</v>
      </c>
      <c r="K94" s="7">
        <v>0</v>
      </c>
      <c r="L94" s="7">
        <v>0</v>
      </c>
      <c r="M94" s="7">
        <v>2974423</v>
      </c>
      <c r="N94" s="7">
        <f t="shared" si="4"/>
        <v>0</v>
      </c>
    </row>
    <row r="95" spans="1:14" ht="15.9" x14ac:dyDescent="0.45">
      <c r="A95" s="3">
        <v>8</v>
      </c>
      <c r="B95" s="4" t="s">
        <v>251</v>
      </c>
      <c r="C95" s="4"/>
      <c r="D95" s="5" t="s">
        <v>30</v>
      </c>
      <c r="E95" s="4" t="s">
        <v>236</v>
      </c>
      <c r="F95" s="4" t="s">
        <v>65</v>
      </c>
      <c r="G95" s="6" t="s">
        <v>80</v>
      </c>
      <c r="H95" s="4" t="s">
        <v>252</v>
      </c>
      <c r="I95" s="7">
        <v>1901117</v>
      </c>
      <c r="J95" s="7">
        <v>1901117</v>
      </c>
      <c r="K95" s="7">
        <v>0</v>
      </c>
      <c r="L95" s="7">
        <v>0</v>
      </c>
      <c r="M95" s="7">
        <v>1671000</v>
      </c>
      <c r="N95" s="7">
        <f t="shared" si="4"/>
        <v>-230117</v>
      </c>
    </row>
    <row r="96" spans="1:14" ht="15.9" x14ac:dyDescent="0.45">
      <c r="A96" s="3">
        <v>8</v>
      </c>
      <c r="B96" s="4" t="s">
        <v>253</v>
      </c>
      <c r="C96" s="4"/>
      <c r="D96" s="5" t="s">
        <v>128</v>
      </c>
      <c r="E96" s="4" t="s">
        <v>254</v>
      </c>
      <c r="F96" s="4" t="s">
        <v>255</v>
      </c>
      <c r="G96" s="6" t="s">
        <v>65</v>
      </c>
      <c r="H96" s="4" t="s">
        <v>256</v>
      </c>
      <c r="I96" s="7">
        <v>1462042</v>
      </c>
      <c r="J96" s="7">
        <v>1169634</v>
      </c>
      <c r="K96" s="7">
        <v>292408</v>
      </c>
      <c r="L96" s="7">
        <v>0</v>
      </c>
      <c r="M96" s="7">
        <v>1170000</v>
      </c>
      <c r="N96" s="7">
        <f t="shared" si="4"/>
        <v>366</v>
      </c>
    </row>
    <row r="97" spans="1:14" s="30" customFormat="1" ht="15.9" x14ac:dyDescent="0.45">
      <c r="A97" s="25">
        <v>8</v>
      </c>
      <c r="B97" s="26" t="s">
        <v>257</v>
      </c>
      <c r="C97" s="26"/>
      <c r="D97" s="26" t="s">
        <v>30</v>
      </c>
      <c r="E97" s="26" t="s">
        <v>258</v>
      </c>
      <c r="F97" s="27" t="s">
        <v>259</v>
      </c>
      <c r="G97" s="28" t="s">
        <v>65</v>
      </c>
      <c r="H97" s="28" t="s">
        <v>260</v>
      </c>
      <c r="I97" s="29">
        <v>20000000</v>
      </c>
      <c r="J97" s="29">
        <f>I97*0.8</f>
        <v>16000000</v>
      </c>
      <c r="K97" s="29">
        <f>I97*0.2</f>
        <v>4000000</v>
      </c>
      <c r="L97" s="29">
        <v>0</v>
      </c>
      <c r="M97" s="29"/>
      <c r="N97" s="29">
        <f t="shared" si="4"/>
        <v>-16000000</v>
      </c>
    </row>
    <row r="98" spans="1:14" ht="15.9" x14ac:dyDescent="0.45">
      <c r="A98" s="3">
        <v>8</v>
      </c>
      <c r="B98" s="5" t="s">
        <v>261</v>
      </c>
      <c r="C98" s="5"/>
      <c r="D98" s="5" t="s">
        <v>128</v>
      </c>
      <c r="E98" s="5" t="s">
        <v>129</v>
      </c>
      <c r="F98" s="4" t="s">
        <v>262</v>
      </c>
      <c r="G98" s="6" t="s">
        <v>263</v>
      </c>
      <c r="H98" s="4" t="s">
        <v>264</v>
      </c>
      <c r="I98" s="7">
        <v>400000</v>
      </c>
      <c r="J98" s="7">
        <f t="shared" ref="J98:J103" si="5">I98*0.8</f>
        <v>320000</v>
      </c>
      <c r="K98" s="7">
        <f t="shared" ref="K98:K103" si="6">I98*0.2</f>
        <v>80000</v>
      </c>
      <c r="L98" s="7">
        <v>0</v>
      </c>
      <c r="M98" s="7">
        <v>320000</v>
      </c>
      <c r="N98" s="7">
        <f>M98-J98</f>
        <v>0</v>
      </c>
    </row>
    <row r="99" spans="1:14" ht="15.9" x14ac:dyDescent="0.45">
      <c r="A99" s="3">
        <v>8</v>
      </c>
      <c r="B99" s="5" t="s">
        <v>261</v>
      </c>
      <c r="C99" s="5"/>
      <c r="D99" s="5" t="s">
        <v>128</v>
      </c>
      <c r="E99" s="5" t="s">
        <v>173</v>
      </c>
      <c r="F99" s="4" t="s">
        <v>262</v>
      </c>
      <c r="G99" s="6" t="s">
        <v>263</v>
      </c>
      <c r="H99" s="4" t="s">
        <v>265</v>
      </c>
      <c r="I99" s="7">
        <v>600000</v>
      </c>
      <c r="J99" s="7">
        <f t="shared" si="5"/>
        <v>480000</v>
      </c>
      <c r="K99" s="7">
        <f t="shared" si="6"/>
        <v>120000</v>
      </c>
      <c r="L99" s="7">
        <v>0</v>
      </c>
      <c r="M99" s="7">
        <v>480000</v>
      </c>
      <c r="N99" s="7">
        <f t="shared" ref="N99:N103" si="7">M99-J99</f>
        <v>0</v>
      </c>
    </row>
    <row r="100" spans="1:14" ht="15.9" x14ac:dyDescent="0.45">
      <c r="A100" s="3">
        <v>8</v>
      </c>
      <c r="B100" s="5" t="s">
        <v>261</v>
      </c>
      <c r="C100" s="5"/>
      <c r="D100" s="5" t="s">
        <v>178</v>
      </c>
      <c r="E100" s="5" t="s">
        <v>129</v>
      </c>
      <c r="F100" s="4" t="s">
        <v>262</v>
      </c>
      <c r="G100" s="6" t="s">
        <v>263</v>
      </c>
      <c r="H100" s="4" t="s">
        <v>266</v>
      </c>
      <c r="I100" s="7">
        <v>1000000</v>
      </c>
      <c r="J100" s="7">
        <f t="shared" si="5"/>
        <v>800000</v>
      </c>
      <c r="K100" s="7">
        <f t="shared" si="6"/>
        <v>200000</v>
      </c>
      <c r="L100" s="7">
        <v>0</v>
      </c>
      <c r="M100" s="7">
        <v>800000</v>
      </c>
      <c r="N100" s="7">
        <f t="shared" si="7"/>
        <v>0</v>
      </c>
    </row>
    <row r="101" spans="1:14" ht="15.9" x14ac:dyDescent="0.45">
      <c r="A101" s="3">
        <v>8</v>
      </c>
      <c r="B101" s="5" t="s">
        <v>261</v>
      </c>
      <c r="C101" s="5"/>
      <c r="D101" s="5" t="s">
        <v>30</v>
      </c>
      <c r="E101" s="5" t="s">
        <v>129</v>
      </c>
      <c r="F101" s="4" t="s">
        <v>262</v>
      </c>
      <c r="G101" s="6" t="s">
        <v>263</v>
      </c>
      <c r="H101" s="4" t="s">
        <v>267</v>
      </c>
      <c r="I101" s="7">
        <v>75000</v>
      </c>
      <c r="J101" s="7">
        <f t="shared" si="5"/>
        <v>60000</v>
      </c>
      <c r="K101" s="7">
        <f t="shared" si="6"/>
        <v>15000</v>
      </c>
      <c r="L101" s="7">
        <v>0</v>
      </c>
      <c r="M101" s="7">
        <v>60000</v>
      </c>
      <c r="N101" s="7">
        <f t="shared" si="7"/>
        <v>0</v>
      </c>
    </row>
    <row r="102" spans="1:14" ht="15.9" x14ac:dyDescent="0.45">
      <c r="A102" s="3">
        <v>8</v>
      </c>
      <c r="B102" s="5" t="s">
        <v>261</v>
      </c>
      <c r="C102" s="5"/>
      <c r="D102" s="5" t="s">
        <v>30</v>
      </c>
      <c r="E102" s="5" t="s">
        <v>173</v>
      </c>
      <c r="F102" s="4" t="s">
        <v>262</v>
      </c>
      <c r="G102" s="6" t="s">
        <v>263</v>
      </c>
      <c r="H102" s="4" t="s">
        <v>268</v>
      </c>
      <c r="I102" s="7">
        <v>75000</v>
      </c>
      <c r="J102" s="7">
        <f t="shared" si="5"/>
        <v>60000</v>
      </c>
      <c r="K102" s="7">
        <f t="shared" si="6"/>
        <v>15000</v>
      </c>
      <c r="L102" s="7">
        <v>0</v>
      </c>
      <c r="M102" s="7">
        <v>60000</v>
      </c>
      <c r="N102" s="7">
        <f t="shared" si="7"/>
        <v>0</v>
      </c>
    </row>
    <row r="103" spans="1:14" ht="15.9" x14ac:dyDescent="0.45">
      <c r="A103" s="3">
        <v>8</v>
      </c>
      <c r="B103" s="5" t="s">
        <v>261</v>
      </c>
      <c r="C103" s="5"/>
      <c r="D103" s="5" t="s">
        <v>178</v>
      </c>
      <c r="E103" s="5" t="s">
        <v>129</v>
      </c>
      <c r="F103" s="4" t="s">
        <v>262</v>
      </c>
      <c r="G103" s="6" t="s">
        <v>263</v>
      </c>
      <c r="H103" s="4" t="s">
        <v>269</v>
      </c>
      <c r="I103" s="7">
        <v>750000</v>
      </c>
      <c r="J103" s="7">
        <f t="shared" si="5"/>
        <v>600000</v>
      </c>
      <c r="K103" s="7">
        <f t="shared" si="6"/>
        <v>150000</v>
      </c>
      <c r="L103" s="7">
        <v>0</v>
      </c>
      <c r="M103" s="7">
        <v>600000</v>
      </c>
      <c r="N103" s="7">
        <f t="shared" si="7"/>
        <v>0</v>
      </c>
    </row>
    <row r="104" spans="1:14" ht="15.9" x14ac:dyDescent="0.45">
      <c r="A104" s="3">
        <v>10</v>
      </c>
      <c r="B104" s="4" t="s">
        <v>270</v>
      </c>
      <c r="C104" s="4"/>
      <c r="D104" s="5" t="s">
        <v>30</v>
      </c>
      <c r="E104" s="4" t="s">
        <v>271</v>
      </c>
      <c r="F104" s="4" t="s">
        <v>272</v>
      </c>
      <c r="G104" s="6" t="s">
        <v>273</v>
      </c>
      <c r="H104" s="4" t="s">
        <v>274</v>
      </c>
      <c r="I104" s="7">
        <v>6203932</v>
      </c>
      <c r="J104" s="7">
        <v>4963145</v>
      </c>
      <c r="K104" s="7">
        <v>1240787</v>
      </c>
      <c r="L104" s="7">
        <v>0</v>
      </c>
      <c r="M104" s="7">
        <v>4963145</v>
      </c>
      <c r="N104" s="7">
        <f t="shared" si="4"/>
        <v>0</v>
      </c>
    </row>
    <row r="105" spans="1:14" ht="15.9" x14ac:dyDescent="0.45">
      <c r="A105" s="3">
        <v>10</v>
      </c>
      <c r="B105" s="4" t="s">
        <v>270</v>
      </c>
      <c r="C105" s="4"/>
      <c r="D105" s="5" t="s">
        <v>30</v>
      </c>
      <c r="E105" s="4" t="s">
        <v>275</v>
      </c>
      <c r="F105" s="4" t="s">
        <v>272</v>
      </c>
      <c r="G105" s="6" t="s">
        <v>273</v>
      </c>
      <c r="H105" s="4" t="s">
        <v>274</v>
      </c>
      <c r="I105" s="7">
        <v>9779388</v>
      </c>
      <c r="J105" s="7">
        <v>7823511</v>
      </c>
      <c r="K105" s="7">
        <v>1955877</v>
      </c>
      <c r="L105" s="7">
        <v>0</v>
      </c>
      <c r="M105" s="7">
        <v>8076855</v>
      </c>
      <c r="N105" s="7">
        <f t="shared" si="4"/>
        <v>253344</v>
      </c>
    </row>
    <row r="106" spans="1:14" ht="15.9" x14ac:dyDescent="0.45">
      <c r="A106" s="3">
        <v>10</v>
      </c>
      <c r="B106" s="4" t="s">
        <v>276</v>
      </c>
      <c r="C106" s="4"/>
      <c r="D106" s="5" t="s">
        <v>30</v>
      </c>
      <c r="E106" s="4" t="s">
        <v>248</v>
      </c>
      <c r="F106" s="4" t="s">
        <v>277</v>
      </c>
      <c r="G106" s="6" t="s">
        <v>278</v>
      </c>
      <c r="H106" s="4" t="s">
        <v>279</v>
      </c>
      <c r="I106" s="7">
        <v>710000</v>
      </c>
      <c r="J106" s="7">
        <v>639000</v>
      </c>
      <c r="K106" s="7">
        <v>71000</v>
      </c>
      <c r="L106" s="7">
        <v>0</v>
      </c>
      <c r="M106" s="7">
        <v>639000</v>
      </c>
      <c r="N106" s="7">
        <f t="shared" si="4"/>
        <v>0</v>
      </c>
    </row>
    <row r="107" spans="1:14" ht="15.9" x14ac:dyDescent="0.45">
      <c r="A107" s="3">
        <v>10</v>
      </c>
      <c r="B107" s="4" t="s">
        <v>280</v>
      </c>
      <c r="C107" s="4"/>
      <c r="D107" s="5" t="s">
        <v>30</v>
      </c>
      <c r="E107" s="4" t="s">
        <v>17</v>
      </c>
      <c r="F107" s="4" t="s">
        <v>281</v>
      </c>
      <c r="G107" s="6" t="s">
        <v>282</v>
      </c>
      <c r="H107" s="4" t="s">
        <v>283</v>
      </c>
      <c r="I107" s="7">
        <v>2513660</v>
      </c>
      <c r="J107" s="7">
        <v>2010928</v>
      </c>
      <c r="K107" s="7">
        <v>502732</v>
      </c>
      <c r="L107" s="7">
        <v>0</v>
      </c>
      <c r="M107" s="7">
        <v>2010928</v>
      </c>
      <c r="N107" s="7">
        <f t="shared" si="4"/>
        <v>0</v>
      </c>
    </row>
    <row r="108" spans="1:14" ht="15.9" x14ac:dyDescent="0.45">
      <c r="A108" s="3">
        <v>10</v>
      </c>
      <c r="B108" s="4" t="s">
        <v>284</v>
      </c>
      <c r="C108" s="4"/>
      <c r="D108" s="5" t="s">
        <v>16</v>
      </c>
      <c r="E108" s="4" t="s">
        <v>35</v>
      </c>
      <c r="F108" s="4" t="s">
        <v>285</v>
      </c>
      <c r="G108" s="6" t="s">
        <v>282</v>
      </c>
      <c r="H108" s="4" t="s">
        <v>286</v>
      </c>
      <c r="I108" s="7">
        <v>275000</v>
      </c>
      <c r="J108" s="7">
        <v>220000</v>
      </c>
      <c r="K108" s="7">
        <v>55000</v>
      </c>
      <c r="L108" s="7">
        <v>0</v>
      </c>
      <c r="M108" s="7">
        <v>220000</v>
      </c>
      <c r="N108" s="7">
        <f t="shared" si="4"/>
        <v>0</v>
      </c>
    </row>
    <row r="109" spans="1:14" ht="15.9" x14ac:dyDescent="0.45">
      <c r="A109" s="3">
        <v>10</v>
      </c>
      <c r="B109" s="4" t="s">
        <v>287</v>
      </c>
      <c r="C109" s="4"/>
      <c r="D109" s="5" t="s">
        <v>30</v>
      </c>
      <c r="E109" s="4" t="s">
        <v>17</v>
      </c>
      <c r="F109" s="4" t="s">
        <v>288</v>
      </c>
      <c r="G109" s="6" t="s">
        <v>289</v>
      </c>
      <c r="H109" s="4" t="s">
        <v>290</v>
      </c>
      <c r="I109" s="7">
        <v>62682193</v>
      </c>
      <c r="J109" s="7">
        <v>62682193</v>
      </c>
      <c r="K109" s="7">
        <v>0</v>
      </c>
      <c r="L109" s="7">
        <v>0</v>
      </c>
      <c r="M109" s="7">
        <v>62682000</v>
      </c>
      <c r="N109" s="7">
        <f t="shared" si="4"/>
        <v>-193</v>
      </c>
    </row>
    <row r="110" spans="1:14" ht="15.9" x14ac:dyDescent="0.45">
      <c r="A110" s="3">
        <v>10</v>
      </c>
      <c r="B110" s="4" t="s">
        <v>291</v>
      </c>
      <c r="C110" s="4"/>
      <c r="D110" s="5" t="s">
        <v>30</v>
      </c>
      <c r="E110" s="4" t="s">
        <v>275</v>
      </c>
      <c r="F110" s="4" t="s">
        <v>292</v>
      </c>
      <c r="G110" s="6" t="s">
        <v>289</v>
      </c>
      <c r="H110" s="4" t="s">
        <v>293</v>
      </c>
      <c r="I110" s="7">
        <v>4630000</v>
      </c>
      <c r="J110" s="7">
        <v>3200000</v>
      </c>
      <c r="K110" s="7">
        <v>715000</v>
      </c>
      <c r="L110" s="7">
        <v>715000</v>
      </c>
      <c r="M110" s="7">
        <v>3200000</v>
      </c>
      <c r="N110" s="7">
        <f t="shared" si="4"/>
        <v>0</v>
      </c>
    </row>
    <row r="111" spans="1:14" ht="15.9" x14ac:dyDescent="0.45">
      <c r="A111" s="3">
        <v>10</v>
      </c>
      <c r="B111" s="4" t="s">
        <v>294</v>
      </c>
      <c r="C111" s="4"/>
      <c r="D111" s="5" t="s">
        <v>30</v>
      </c>
      <c r="E111" s="4" t="s">
        <v>17</v>
      </c>
      <c r="F111" s="4" t="s">
        <v>295</v>
      </c>
      <c r="G111" s="6" t="s">
        <v>289</v>
      </c>
      <c r="H111" s="4" t="s">
        <v>296</v>
      </c>
      <c r="I111" s="7">
        <v>2715500</v>
      </c>
      <c r="J111" s="7">
        <v>2443950</v>
      </c>
      <c r="K111" s="7">
        <v>271550</v>
      </c>
      <c r="L111" s="7">
        <v>0</v>
      </c>
      <c r="M111" s="7">
        <v>2443950</v>
      </c>
      <c r="N111" s="7">
        <f t="shared" si="4"/>
        <v>0</v>
      </c>
    </row>
    <row r="112" spans="1:14" ht="15.9" x14ac:dyDescent="0.45">
      <c r="A112" s="3">
        <v>10</v>
      </c>
      <c r="B112" s="4" t="s">
        <v>297</v>
      </c>
      <c r="C112" s="4"/>
      <c r="D112" s="5" t="s">
        <v>16</v>
      </c>
      <c r="E112" s="4" t="s">
        <v>298</v>
      </c>
      <c r="F112" s="4" t="s">
        <v>299</v>
      </c>
      <c r="G112" s="6" t="s">
        <v>300</v>
      </c>
      <c r="H112" s="4" t="s">
        <v>301</v>
      </c>
      <c r="I112" s="7">
        <v>625000</v>
      </c>
      <c r="J112" s="7">
        <v>500000</v>
      </c>
      <c r="K112" s="7">
        <v>125000</v>
      </c>
      <c r="L112" s="7">
        <v>0</v>
      </c>
      <c r="M112" s="7">
        <v>500000</v>
      </c>
      <c r="N112" s="7">
        <f t="shared" si="4"/>
        <v>0</v>
      </c>
    </row>
    <row r="113" spans="1:14" ht="15.9" x14ac:dyDescent="0.45">
      <c r="A113" s="3">
        <v>10</v>
      </c>
      <c r="B113" s="4" t="s">
        <v>302</v>
      </c>
      <c r="C113" s="4"/>
      <c r="D113" s="5" t="s">
        <v>16</v>
      </c>
      <c r="E113" s="4" t="s">
        <v>35</v>
      </c>
      <c r="F113" s="4" t="s">
        <v>303</v>
      </c>
      <c r="G113" s="6" t="s">
        <v>304</v>
      </c>
      <c r="H113" s="4" t="s">
        <v>305</v>
      </c>
      <c r="I113" s="7">
        <v>250000</v>
      </c>
      <c r="J113" s="7">
        <v>200000</v>
      </c>
      <c r="K113" s="7">
        <v>50000</v>
      </c>
      <c r="L113" s="7">
        <v>0</v>
      </c>
      <c r="M113" s="7">
        <v>200000</v>
      </c>
      <c r="N113" s="7">
        <f t="shared" si="4"/>
        <v>0</v>
      </c>
    </row>
    <row r="114" spans="1:14" ht="15.9" x14ac:dyDescent="0.45">
      <c r="A114" s="3">
        <v>10</v>
      </c>
      <c r="B114" s="4" t="s">
        <v>306</v>
      </c>
      <c r="C114" s="4"/>
      <c r="D114" s="5" t="s">
        <v>16</v>
      </c>
      <c r="E114" s="4" t="s">
        <v>17</v>
      </c>
      <c r="F114" s="4" t="s">
        <v>307</v>
      </c>
      <c r="G114" s="6" t="s">
        <v>308</v>
      </c>
      <c r="H114" s="4" t="s">
        <v>309</v>
      </c>
      <c r="I114" s="7">
        <v>680000</v>
      </c>
      <c r="J114" s="7">
        <v>612000</v>
      </c>
      <c r="K114" s="7">
        <v>68000</v>
      </c>
      <c r="L114" s="7">
        <v>0</v>
      </c>
      <c r="M114" s="7">
        <v>612000</v>
      </c>
      <c r="N114" s="7">
        <f t="shared" si="4"/>
        <v>0</v>
      </c>
    </row>
    <row r="115" spans="1:14" ht="15.9" x14ac:dyDescent="0.45">
      <c r="A115" s="3">
        <v>10</v>
      </c>
      <c r="B115" s="4" t="s">
        <v>310</v>
      </c>
      <c r="C115" s="4"/>
      <c r="D115" s="5" t="s">
        <v>16</v>
      </c>
      <c r="E115" s="4" t="s">
        <v>96</v>
      </c>
      <c r="F115" s="4" t="s">
        <v>311</v>
      </c>
      <c r="G115" s="6" t="s">
        <v>312</v>
      </c>
      <c r="H115" s="4" t="s">
        <v>313</v>
      </c>
      <c r="I115" s="7">
        <v>309000</v>
      </c>
      <c r="J115" s="7">
        <v>247200</v>
      </c>
      <c r="K115" s="7">
        <v>61800</v>
      </c>
      <c r="L115" s="7">
        <v>0</v>
      </c>
      <c r="M115" s="7">
        <v>247200</v>
      </c>
      <c r="N115" s="7">
        <f t="shared" si="4"/>
        <v>0</v>
      </c>
    </row>
    <row r="116" spans="1:14" ht="15.9" x14ac:dyDescent="0.45">
      <c r="A116" s="3">
        <v>10</v>
      </c>
      <c r="B116" s="4" t="s">
        <v>314</v>
      </c>
      <c r="C116" s="4"/>
      <c r="D116" s="5" t="s">
        <v>16</v>
      </c>
      <c r="E116" s="4" t="s">
        <v>35</v>
      </c>
      <c r="F116" s="4" t="s">
        <v>315</v>
      </c>
      <c r="G116" s="6" t="s">
        <v>316</v>
      </c>
      <c r="H116" s="4" t="s">
        <v>317</v>
      </c>
      <c r="I116" s="7">
        <v>400000</v>
      </c>
      <c r="J116" s="7">
        <v>320000</v>
      </c>
      <c r="K116" s="7">
        <v>80000</v>
      </c>
      <c r="L116" s="7">
        <v>0</v>
      </c>
      <c r="M116" s="7">
        <v>320000</v>
      </c>
      <c r="N116" s="7">
        <f t="shared" si="4"/>
        <v>0</v>
      </c>
    </row>
    <row r="117" spans="1:14" ht="15.9" x14ac:dyDescent="0.45">
      <c r="A117" s="13">
        <v>10</v>
      </c>
      <c r="B117" s="14" t="s">
        <v>318</v>
      </c>
      <c r="C117" s="14"/>
      <c r="D117" s="15" t="s">
        <v>30</v>
      </c>
      <c r="E117" s="14" t="s">
        <v>275</v>
      </c>
      <c r="F117" s="14" t="s">
        <v>319</v>
      </c>
      <c r="G117" s="16" t="s">
        <v>320</v>
      </c>
      <c r="H117" s="14" t="s">
        <v>321</v>
      </c>
      <c r="I117" s="17">
        <v>9416460</v>
      </c>
      <c r="J117" s="17">
        <v>7533168</v>
      </c>
      <c r="K117" s="17">
        <v>1883292</v>
      </c>
      <c r="L117" s="17">
        <v>0</v>
      </c>
      <c r="M117" s="7">
        <v>7440000</v>
      </c>
      <c r="N117" s="7">
        <f t="shared" si="4"/>
        <v>-93168</v>
      </c>
    </row>
    <row r="118" spans="1:14" ht="15.9" x14ac:dyDescent="0.45">
      <c r="A118" s="3">
        <v>10</v>
      </c>
      <c r="B118" s="4" t="s">
        <v>322</v>
      </c>
      <c r="C118" s="4"/>
      <c r="D118" s="5" t="s">
        <v>16</v>
      </c>
      <c r="E118" s="4" t="s">
        <v>35</v>
      </c>
      <c r="F118" s="4" t="s">
        <v>323</v>
      </c>
      <c r="G118" s="6" t="s">
        <v>320</v>
      </c>
      <c r="H118" s="4" t="s">
        <v>324</v>
      </c>
      <c r="I118" s="7">
        <v>275000</v>
      </c>
      <c r="J118" s="7">
        <v>220000</v>
      </c>
      <c r="K118" s="7">
        <v>55000</v>
      </c>
      <c r="L118" s="7">
        <v>0</v>
      </c>
      <c r="M118" s="7">
        <v>220000</v>
      </c>
      <c r="N118" s="7">
        <f t="shared" si="4"/>
        <v>0</v>
      </c>
    </row>
    <row r="119" spans="1:14" ht="15.9" x14ac:dyDescent="0.45">
      <c r="A119" s="3">
        <v>10</v>
      </c>
      <c r="B119" s="4" t="s">
        <v>322</v>
      </c>
      <c r="C119" s="4"/>
      <c r="D119" s="5" t="s">
        <v>144</v>
      </c>
      <c r="E119" s="4" t="s">
        <v>35</v>
      </c>
      <c r="F119" s="4" t="s">
        <v>323</v>
      </c>
      <c r="G119" s="6" t="s">
        <v>320</v>
      </c>
      <c r="H119" s="4" t="s">
        <v>325</v>
      </c>
      <c r="I119" s="7">
        <v>55000</v>
      </c>
      <c r="J119" s="7">
        <v>44000</v>
      </c>
      <c r="K119" s="7">
        <v>0</v>
      </c>
      <c r="L119" s="7">
        <v>11000</v>
      </c>
      <c r="M119" s="7">
        <v>44000</v>
      </c>
      <c r="N119" s="7">
        <f t="shared" si="4"/>
        <v>0</v>
      </c>
    </row>
    <row r="120" spans="1:14" ht="15.9" x14ac:dyDescent="0.45">
      <c r="A120" s="3">
        <v>10</v>
      </c>
      <c r="B120" s="4" t="s">
        <v>326</v>
      </c>
      <c r="C120" s="4"/>
      <c r="D120" s="5" t="s">
        <v>16</v>
      </c>
      <c r="E120" s="4" t="s">
        <v>35</v>
      </c>
      <c r="F120" s="4" t="s">
        <v>327</v>
      </c>
      <c r="G120" s="6" t="s">
        <v>320</v>
      </c>
      <c r="H120" s="4" t="s">
        <v>328</v>
      </c>
      <c r="I120" s="7">
        <v>275000</v>
      </c>
      <c r="J120" s="7">
        <v>220000</v>
      </c>
      <c r="K120" s="7">
        <v>55000</v>
      </c>
      <c r="L120" s="7">
        <v>0</v>
      </c>
      <c r="M120" s="7">
        <v>220000</v>
      </c>
      <c r="N120" s="7">
        <f t="shared" si="4"/>
        <v>0</v>
      </c>
    </row>
    <row r="121" spans="1:14" ht="15.9" x14ac:dyDescent="0.45">
      <c r="A121" s="3">
        <v>10</v>
      </c>
      <c r="B121" s="4" t="s">
        <v>329</v>
      </c>
      <c r="C121" s="4"/>
      <c r="D121" s="5" t="s">
        <v>30</v>
      </c>
      <c r="E121" s="4" t="s">
        <v>330</v>
      </c>
      <c r="F121" s="4" t="s">
        <v>331</v>
      </c>
      <c r="G121" s="6" t="s">
        <v>332</v>
      </c>
      <c r="H121" s="4" t="s">
        <v>333</v>
      </c>
      <c r="I121" s="7">
        <v>485747</v>
      </c>
      <c r="J121" s="7">
        <v>485747</v>
      </c>
      <c r="K121" s="7">
        <v>0</v>
      </c>
      <c r="L121" s="7">
        <v>0</v>
      </c>
      <c r="M121" s="7">
        <v>500000</v>
      </c>
      <c r="N121" s="7">
        <f t="shared" si="4"/>
        <v>14253</v>
      </c>
    </row>
    <row r="122" spans="1:14" ht="15.9" x14ac:dyDescent="0.45">
      <c r="A122" s="3">
        <v>10</v>
      </c>
      <c r="B122" s="4" t="s">
        <v>329</v>
      </c>
      <c r="C122" s="4"/>
      <c r="D122" s="5" t="s">
        <v>30</v>
      </c>
      <c r="E122" s="4" t="s">
        <v>334</v>
      </c>
      <c r="F122" s="4" t="s">
        <v>331</v>
      </c>
      <c r="G122" s="6" t="s">
        <v>332</v>
      </c>
      <c r="H122" s="4" t="s">
        <v>333</v>
      </c>
      <c r="I122" s="7">
        <v>230671</v>
      </c>
      <c r="J122" s="7">
        <v>230671</v>
      </c>
      <c r="K122" s="7">
        <v>0</v>
      </c>
      <c r="L122" s="7">
        <v>0</v>
      </c>
      <c r="M122" s="7">
        <v>230671</v>
      </c>
      <c r="N122" s="7">
        <f t="shared" si="4"/>
        <v>0</v>
      </c>
    </row>
    <row r="123" spans="1:14" ht="15.9" x14ac:dyDescent="0.45">
      <c r="A123" s="3">
        <v>10</v>
      </c>
      <c r="B123" s="4" t="s">
        <v>329</v>
      </c>
      <c r="C123" s="4"/>
      <c r="D123" s="5" t="s">
        <v>30</v>
      </c>
      <c r="E123" s="4" t="s">
        <v>17</v>
      </c>
      <c r="F123" s="4" t="s">
        <v>331</v>
      </c>
      <c r="G123" s="6" t="s">
        <v>332</v>
      </c>
      <c r="H123" s="4" t="s">
        <v>333</v>
      </c>
      <c r="I123" s="7">
        <v>1323799</v>
      </c>
      <c r="J123" s="7">
        <v>1323799</v>
      </c>
      <c r="K123" s="7">
        <v>0</v>
      </c>
      <c r="L123" s="7">
        <v>0</v>
      </c>
      <c r="M123" s="7">
        <v>1323799</v>
      </c>
      <c r="N123" s="7">
        <f t="shared" si="4"/>
        <v>0</v>
      </c>
    </row>
    <row r="124" spans="1:14" ht="15.9" x14ac:dyDescent="0.45">
      <c r="A124" s="3">
        <v>10</v>
      </c>
      <c r="B124" s="4" t="s">
        <v>335</v>
      </c>
      <c r="C124" s="4"/>
      <c r="D124" s="5" t="s">
        <v>30</v>
      </c>
      <c r="E124" s="4" t="s">
        <v>111</v>
      </c>
      <c r="F124" s="4" t="s">
        <v>336</v>
      </c>
      <c r="G124" s="6" t="s">
        <v>332</v>
      </c>
      <c r="H124" s="4" t="s">
        <v>337</v>
      </c>
      <c r="I124" s="7">
        <v>11431598</v>
      </c>
      <c r="J124" s="7">
        <v>9145278</v>
      </c>
      <c r="K124" s="7">
        <v>2286320</v>
      </c>
      <c r="L124" s="7">
        <v>0</v>
      </c>
      <c r="M124" s="7">
        <v>9145278</v>
      </c>
      <c r="N124" s="7">
        <f t="shared" si="4"/>
        <v>0</v>
      </c>
    </row>
    <row r="125" spans="1:14" ht="15.9" x14ac:dyDescent="0.45">
      <c r="A125" s="3">
        <v>10</v>
      </c>
      <c r="B125" s="4" t="s">
        <v>335</v>
      </c>
      <c r="C125" s="4"/>
      <c r="D125" s="5" t="s">
        <v>30</v>
      </c>
      <c r="E125" s="4" t="s">
        <v>96</v>
      </c>
      <c r="F125" s="4" t="s">
        <v>336</v>
      </c>
      <c r="G125" s="6" t="s">
        <v>332</v>
      </c>
      <c r="H125" s="4" t="s">
        <v>337</v>
      </c>
      <c r="I125" s="7">
        <v>5977182</v>
      </c>
      <c r="J125" s="7">
        <v>4781746</v>
      </c>
      <c r="K125" s="7">
        <v>1195436</v>
      </c>
      <c r="L125" s="7">
        <v>0</v>
      </c>
      <c r="M125" s="7">
        <v>4781746</v>
      </c>
      <c r="N125" s="7">
        <f t="shared" si="4"/>
        <v>0</v>
      </c>
    </row>
    <row r="126" spans="1:14" ht="15.9" x14ac:dyDescent="0.45">
      <c r="A126" s="3">
        <v>10</v>
      </c>
      <c r="B126" s="4" t="s">
        <v>338</v>
      </c>
      <c r="C126" s="4"/>
      <c r="D126" s="5" t="s">
        <v>16</v>
      </c>
      <c r="E126" s="4" t="s">
        <v>17</v>
      </c>
      <c r="F126" s="4" t="s">
        <v>295</v>
      </c>
      <c r="G126" s="6" t="s">
        <v>332</v>
      </c>
      <c r="H126" s="4" t="s">
        <v>339</v>
      </c>
      <c r="I126" s="7">
        <v>300000</v>
      </c>
      <c r="J126" s="7">
        <v>270000</v>
      </c>
      <c r="K126" s="7">
        <v>30000</v>
      </c>
      <c r="L126" s="7">
        <v>0</v>
      </c>
      <c r="M126" s="7">
        <v>240000</v>
      </c>
      <c r="N126" s="7">
        <f t="shared" si="4"/>
        <v>-30000</v>
      </c>
    </row>
    <row r="127" spans="1:14" ht="15.9" x14ac:dyDescent="0.45">
      <c r="A127" s="3">
        <v>10</v>
      </c>
      <c r="B127" s="4" t="s">
        <v>338</v>
      </c>
      <c r="C127" s="4"/>
      <c r="D127" s="5" t="s">
        <v>30</v>
      </c>
      <c r="E127" s="4" t="s">
        <v>17</v>
      </c>
      <c r="F127" s="4" t="s">
        <v>295</v>
      </c>
      <c r="G127" s="6" t="s">
        <v>332</v>
      </c>
      <c r="H127" s="4" t="s">
        <v>340</v>
      </c>
      <c r="I127" s="7">
        <v>1134220</v>
      </c>
      <c r="J127" s="7">
        <v>1020798</v>
      </c>
      <c r="K127" s="7">
        <v>113422</v>
      </c>
      <c r="L127" s="7">
        <v>0</v>
      </c>
      <c r="M127" s="7">
        <v>1535000</v>
      </c>
      <c r="N127" s="7">
        <f t="shared" si="4"/>
        <v>514202</v>
      </c>
    </row>
    <row r="128" spans="1:14" ht="15.9" x14ac:dyDescent="0.45">
      <c r="A128" s="3">
        <v>10</v>
      </c>
      <c r="B128" s="4" t="s">
        <v>341</v>
      </c>
      <c r="C128" s="4"/>
      <c r="D128" s="5" t="s">
        <v>30</v>
      </c>
      <c r="E128" s="4" t="s">
        <v>96</v>
      </c>
      <c r="F128" s="4" t="s">
        <v>342</v>
      </c>
      <c r="G128" s="6" t="s">
        <v>332</v>
      </c>
      <c r="H128" s="4" t="s">
        <v>343</v>
      </c>
      <c r="I128" s="7">
        <v>35000</v>
      </c>
      <c r="J128" s="7">
        <v>35000</v>
      </c>
      <c r="K128" s="7">
        <v>0</v>
      </c>
      <c r="L128" s="7">
        <v>0</v>
      </c>
      <c r="M128" s="7">
        <v>35000</v>
      </c>
      <c r="N128" s="7">
        <f t="shared" si="4"/>
        <v>0</v>
      </c>
    </row>
    <row r="129" spans="1:14" ht="15.9" x14ac:dyDescent="0.45">
      <c r="A129" s="3">
        <v>10</v>
      </c>
      <c r="B129" s="4" t="s">
        <v>344</v>
      </c>
      <c r="C129" s="4"/>
      <c r="D129" s="5" t="s">
        <v>16</v>
      </c>
      <c r="E129" s="4" t="s">
        <v>17</v>
      </c>
      <c r="F129" s="4" t="s">
        <v>345</v>
      </c>
      <c r="G129" s="6" t="s">
        <v>332</v>
      </c>
      <c r="H129" s="4" t="s">
        <v>346</v>
      </c>
      <c r="I129" s="7">
        <v>2375000</v>
      </c>
      <c r="J129" s="7">
        <v>2137500</v>
      </c>
      <c r="K129" s="7">
        <v>237500</v>
      </c>
      <c r="L129" s="7">
        <v>0</v>
      </c>
      <c r="M129" s="7">
        <v>2137500</v>
      </c>
      <c r="N129" s="7">
        <f t="shared" si="4"/>
        <v>0</v>
      </c>
    </row>
    <row r="130" spans="1:14" ht="15.9" x14ac:dyDescent="0.45">
      <c r="A130" s="3">
        <v>10</v>
      </c>
      <c r="B130" s="4" t="s">
        <v>347</v>
      </c>
      <c r="C130" s="4"/>
      <c r="D130" s="5" t="s">
        <v>16</v>
      </c>
      <c r="E130" s="4" t="s">
        <v>35</v>
      </c>
      <c r="F130" s="4" t="s">
        <v>348</v>
      </c>
      <c r="G130" s="6" t="s">
        <v>349</v>
      </c>
      <c r="H130" s="4" t="s">
        <v>350</v>
      </c>
      <c r="I130" s="7">
        <v>400000</v>
      </c>
      <c r="J130" s="7">
        <v>320000</v>
      </c>
      <c r="K130" s="7">
        <v>80000</v>
      </c>
      <c r="L130" s="7">
        <v>0</v>
      </c>
      <c r="M130" s="7">
        <v>320000</v>
      </c>
      <c r="N130" s="7">
        <f t="shared" si="4"/>
        <v>0</v>
      </c>
    </row>
    <row r="131" spans="1:14" ht="15.9" x14ac:dyDescent="0.45">
      <c r="A131" s="3">
        <v>10</v>
      </c>
      <c r="B131" s="4" t="s">
        <v>351</v>
      </c>
      <c r="C131" s="4"/>
      <c r="D131" s="5" t="s">
        <v>30</v>
      </c>
      <c r="E131" s="4" t="s">
        <v>17</v>
      </c>
      <c r="F131" s="4" t="s">
        <v>352</v>
      </c>
      <c r="G131" s="6" t="s">
        <v>353</v>
      </c>
      <c r="H131" s="4" t="s">
        <v>354</v>
      </c>
      <c r="I131" s="7">
        <v>1924820</v>
      </c>
      <c r="J131" s="7">
        <v>1732338</v>
      </c>
      <c r="K131" s="7">
        <v>192482</v>
      </c>
      <c r="L131" s="7">
        <v>0</v>
      </c>
      <c r="M131" s="7">
        <v>1732338</v>
      </c>
      <c r="N131" s="7">
        <f t="shared" si="4"/>
        <v>0</v>
      </c>
    </row>
    <row r="132" spans="1:14" ht="15.9" x14ac:dyDescent="0.45">
      <c r="A132" s="3">
        <v>10</v>
      </c>
      <c r="B132" s="4" t="s">
        <v>355</v>
      </c>
      <c r="C132" s="4"/>
      <c r="D132" s="5" t="s">
        <v>16</v>
      </c>
      <c r="E132" s="4" t="s">
        <v>17</v>
      </c>
      <c r="F132" s="4" t="s">
        <v>356</v>
      </c>
      <c r="G132" s="6" t="s">
        <v>357</v>
      </c>
      <c r="H132" s="4" t="s">
        <v>358</v>
      </c>
      <c r="I132" s="7">
        <v>335000</v>
      </c>
      <c r="J132" s="7">
        <v>268000</v>
      </c>
      <c r="K132" s="7">
        <v>67000</v>
      </c>
      <c r="L132" s="7">
        <v>0</v>
      </c>
      <c r="M132" s="7">
        <v>268000</v>
      </c>
      <c r="N132" s="7">
        <f t="shared" si="4"/>
        <v>0</v>
      </c>
    </row>
    <row r="133" spans="1:14" ht="15.9" x14ac:dyDescent="0.45">
      <c r="A133" s="13">
        <v>10</v>
      </c>
      <c r="B133" s="14" t="s">
        <v>359</v>
      </c>
      <c r="C133" s="14"/>
      <c r="D133" s="15" t="s">
        <v>16</v>
      </c>
      <c r="E133" s="14" t="s">
        <v>360</v>
      </c>
      <c r="F133" s="14" t="s">
        <v>65</v>
      </c>
      <c r="G133" s="16" t="s">
        <v>357</v>
      </c>
      <c r="H133" s="14" t="s">
        <v>361</v>
      </c>
      <c r="I133" s="17">
        <v>205000</v>
      </c>
      <c r="J133" s="17">
        <v>164000</v>
      </c>
      <c r="K133" s="17">
        <v>0</v>
      </c>
      <c r="L133" s="17">
        <v>41000</v>
      </c>
      <c r="M133" s="7">
        <v>164000</v>
      </c>
      <c r="N133" s="7">
        <f t="shared" si="4"/>
        <v>0</v>
      </c>
    </row>
    <row r="134" spans="1:14" ht="15.9" x14ac:dyDescent="0.45">
      <c r="A134" s="3">
        <v>10</v>
      </c>
      <c r="B134" s="4" t="s">
        <v>362</v>
      </c>
      <c r="C134" s="4"/>
      <c r="D134" s="5" t="s">
        <v>16</v>
      </c>
      <c r="E134" s="4" t="s">
        <v>96</v>
      </c>
      <c r="F134" s="4" t="s">
        <v>363</v>
      </c>
      <c r="G134" s="6" t="s">
        <v>364</v>
      </c>
      <c r="H134" s="4" t="s">
        <v>365</v>
      </c>
      <c r="I134" s="7">
        <v>400000</v>
      </c>
      <c r="J134" s="7">
        <v>320000</v>
      </c>
      <c r="K134" s="7">
        <v>80000</v>
      </c>
      <c r="L134" s="7">
        <v>0</v>
      </c>
      <c r="M134" s="7">
        <v>320000</v>
      </c>
      <c r="N134" s="7">
        <f t="shared" si="4"/>
        <v>0</v>
      </c>
    </row>
    <row r="135" spans="1:14" ht="15.9" x14ac:dyDescent="0.45">
      <c r="A135" s="13">
        <v>10</v>
      </c>
      <c r="B135" s="14" t="s">
        <v>366</v>
      </c>
      <c r="C135" s="14"/>
      <c r="D135" s="15" t="s">
        <v>16</v>
      </c>
      <c r="E135" s="14" t="s">
        <v>360</v>
      </c>
      <c r="F135" s="14" t="s">
        <v>185</v>
      </c>
      <c r="G135" s="16" t="s">
        <v>364</v>
      </c>
      <c r="H135" s="14" t="s">
        <v>367</v>
      </c>
      <c r="I135" s="17">
        <v>185000</v>
      </c>
      <c r="J135" s="17">
        <v>148000</v>
      </c>
      <c r="K135" s="17">
        <v>0</v>
      </c>
      <c r="L135" s="17">
        <v>37000</v>
      </c>
      <c r="M135" s="7">
        <v>148000</v>
      </c>
      <c r="N135" s="7">
        <f t="shared" si="4"/>
        <v>0</v>
      </c>
    </row>
    <row r="136" spans="1:14" ht="15.9" x14ac:dyDescent="0.45">
      <c r="A136" s="3">
        <v>10</v>
      </c>
      <c r="B136" s="4" t="s">
        <v>368</v>
      </c>
      <c r="C136" s="4"/>
      <c r="D136" s="5" t="s">
        <v>30</v>
      </c>
      <c r="E136" s="4" t="s">
        <v>35</v>
      </c>
      <c r="F136" s="4" t="s">
        <v>369</v>
      </c>
      <c r="G136" s="6" t="s">
        <v>370</v>
      </c>
      <c r="H136" s="4" t="s">
        <v>371</v>
      </c>
      <c r="I136" s="7">
        <v>424640</v>
      </c>
      <c r="J136" s="7">
        <v>50000</v>
      </c>
      <c r="K136" s="7">
        <v>0</v>
      </c>
      <c r="L136" s="7">
        <v>374640</v>
      </c>
      <c r="M136" s="7">
        <v>50000</v>
      </c>
      <c r="N136" s="7">
        <f t="shared" si="4"/>
        <v>0</v>
      </c>
    </row>
    <row r="137" spans="1:14" ht="15.9" x14ac:dyDescent="0.45">
      <c r="A137" s="3">
        <v>10</v>
      </c>
      <c r="B137" s="4" t="s">
        <v>372</v>
      </c>
      <c r="C137" s="4"/>
      <c r="D137" s="5" t="s">
        <v>30</v>
      </c>
      <c r="E137" s="4" t="s">
        <v>17</v>
      </c>
      <c r="F137" s="4" t="s">
        <v>373</v>
      </c>
      <c r="G137" s="6" t="s">
        <v>374</v>
      </c>
      <c r="H137" s="4" t="s">
        <v>375</v>
      </c>
      <c r="I137" s="7">
        <v>1009528</v>
      </c>
      <c r="J137" s="7">
        <v>200000</v>
      </c>
      <c r="K137" s="7">
        <v>809528</v>
      </c>
      <c r="L137" s="7">
        <v>0</v>
      </c>
      <c r="M137" s="7">
        <v>200000</v>
      </c>
      <c r="N137" s="7">
        <f t="shared" si="4"/>
        <v>0</v>
      </c>
    </row>
    <row r="138" spans="1:14" ht="15.9" x14ac:dyDescent="0.45">
      <c r="A138" s="13">
        <v>10</v>
      </c>
      <c r="B138" s="14" t="s">
        <v>376</v>
      </c>
      <c r="C138" s="14"/>
      <c r="D138" s="15" t="s">
        <v>30</v>
      </c>
      <c r="E138" s="14" t="s">
        <v>138</v>
      </c>
      <c r="F138" s="14" t="s">
        <v>185</v>
      </c>
      <c r="G138" s="16" t="s">
        <v>377</v>
      </c>
      <c r="H138" s="14" t="s">
        <v>378</v>
      </c>
      <c r="I138" s="17">
        <v>87113</v>
      </c>
      <c r="J138" s="17">
        <v>69691</v>
      </c>
      <c r="K138" s="17">
        <v>17422</v>
      </c>
      <c r="L138" s="17">
        <v>0</v>
      </c>
      <c r="M138" s="7">
        <v>69691</v>
      </c>
      <c r="N138" s="7">
        <f t="shared" si="4"/>
        <v>0</v>
      </c>
    </row>
    <row r="139" spans="1:14" ht="15.9" x14ac:dyDescent="0.45">
      <c r="A139" s="13">
        <v>10</v>
      </c>
      <c r="B139" s="14" t="s">
        <v>376</v>
      </c>
      <c r="C139" s="14"/>
      <c r="D139" s="15" t="s">
        <v>30</v>
      </c>
      <c r="E139" s="14" t="s">
        <v>275</v>
      </c>
      <c r="F139" s="14" t="s">
        <v>185</v>
      </c>
      <c r="G139" s="16" t="s">
        <v>377</v>
      </c>
      <c r="H139" s="14" t="s">
        <v>378</v>
      </c>
      <c r="I139" s="17">
        <v>3986699</v>
      </c>
      <c r="J139" s="17">
        <v>3189359</v>
      </c>
      <c r="K139" s="17">
        <v>797340</v>
      </c>
      <c r="L139" s="17">
        <v>0</v>
      </c>
      <c r="M139" s="7">
        <v>3390932</v>
      </c>
      <c r="N139" s="7">
        <f t="shared" si="4"/>
        <v>201573</v>
      </c>
    </row>
    <row r="140" spans="1:14" ht="15.9" x14ac:dyDescent="0.45">
      <c r="A140" s="13">
        <v>10</v>
      </c>
      <c r="B140" s="14" t="s">
        <v>376</v>
      </c>
      <c r="C140" s="14"/>
      <c r="D140" s="15" t="s">
        <v>30</v>
      </c>
      <c r="E140" s="14" t="s">
        <v>379</v>
      </c>
      <c r="F140" s="14" t="s">
        <v>185</v>
      </c>
      <c r="G140" s="16" t="s">
        <v>377</v>
      </c>
      <c r="H140" s="14" t="s">
        <v>378</v>
      </c>
      <c r="I140" s="17">
        <v>1074178</v>
      </c>
      <c r="J140" s="17">
        <v>859343</v>
      </c>
      <c r="K140" s="17">
        <v>214835</v>
      </c>
      <c r="L140" s="17">
        <v>0</v>
      </c>
      <c r="M140" s="7">
        <v>732329</v>
      </c>
      <c r="N140" s="7">
        <f t="shared" si="4"/>
        <v>-127014</v>
      </c>
    </row>
    <row r="141" spans="1:14" ht="15.9" x14ac:dyDescent="0.45">
      <c r="A141" s="13">
        <v>10</v>
      </c>
      <c r="B141" s="14" t="s">
        <v>376</v>
      </c>
      <c r="C141" s="14"/>
      <c r="D141" s="15" t="s">
        <v>30</v>
      </c>
      <c r="E141" s="14" t="s">
        <v>380</v>
      </c>
      <c r="F141" s="14" t="s">
        <v>185</v>
      </c>
      <c r="G141" s="16" t="s">
        <v>377</v>
      </c>
      <c r="H141" s="14" t="s">
        <v>378</v>
      </c>
      <c r="I141" s="20">
        <v>310</v>
      </c>
      <c r="J141" s="20">
        <v>247</v>
      </c>
      <c r="K141" s="20">
        <v>63</v>
      </c>
      <c r="L141" s="20">
        <v>0</v>
      </c>
      <c r="M141" s="21">
        <v>248</v>
      </c>
      <c r="N141" s="21">
        <f t="shared" si="4"/>
        <v>1</v>
      </c>
    </row>
    <row r="142" spans="1:14" ht="15.9" x14ac:dyDescent="0.45">
      <c r="A142" s="3">
        <v>10</v>
      </c>
      <c r="B142" s="4" t="s">
        <v>381</v>
      </c>
      <c r="C142" s="4"/>
      <c r="D142" s="5" t="s">
        <v>16</v>
      </c>
      <c r="E142" s="4" t="s">
        <v>35</v>
      </c>
      <c r="F142" s="4" t="s">
        <v>382</v>
      </c>
      <c r="G142" s="6" t="s">
        <v>377</v>
      </c>
      <c r="H142" s="4" t="s">
        <v>383</v>
      </c>
      <c r="I142" s="7">
        <v>400000</v>
      </c>
      <c r="J142" s="7">
        <v>320000</v>
      </c>
      <c r="K142" s="7">
        <v>80000</v>
      </c>
      <c r="L142" s="7">
        <v>0</v>
      </c>
      <c r="M142" s="7">
        <v>320000</v>
      </c>
      <c r="N142" s="7">
        <f t="shared" si="4"/>
        <v>0</v>
      </c>
    </row>
    <row r="143" spans="1:14" ht="15.9" x14ac:dyDescent="0.45">
      <c r="A143" s="3">
        <v>10</v>
      </c>
      <c r="B143" s="4" t="s">
        <v>384</v>
      </c>
      <c r="C143" s="4"/>
      <c r="D143" s="5" t="s">
        <v>30</v>
      </c>
      <c r="E143" s="4" t="s">
        <v>17</v>
      </c>
      <c r="F143" s="4" t="s">
        <v>385</v>
      </c>
      <c r="G143" s="6" t="s">
        <v>386</v>
      </c>
      <c r="H143" s="4" t="s">
        <v>387</v>
      </c>
      <c r="I143" s="7">
        <v>5280840</v>
      </c>
      <c r="J143" s="7">
        <v>4752756</v>
      </c>
      <c r="K143" s="7">
        <v>528084</v>
      </c>
      <c r="L143" s="7">
        <v>0</v>
      </c>
      <c r="M143" s="7">
        <v>4752756</v>
      </c>
      <c r="N143" s="7">
        <f t="shared" si="4"/>
        <v>0</v>
      </c>
    </row>
    <row r="144" spans="1:14" ht="15.9" x14ac:dyDescent="0.45">
      <c r="A144" s="3">
        <v>10</v>
      </c>
      <c r="B144" s="4" t="s">
        <v>388</v>
      </c>
      <c r="C144" s="4"/>
      <c r="D144" s="5" t="s">
        <v>16</v>
      </c>
      <c r="E144" s="4" t="s">
        <v>91</v>
      </c>
      <c r="F144" s="4" t="s">
        <v>389</v>
      </c>
      <c r="G144" s="6" t="s">
        <v>390</v>
      </c>
      <c r="H144" s="4" t="s">
        <v>391</v>
      </c>
      <c r="I144" s="7">
        <v>250000</v>
      </c>
      <c r="J144" s="7">
        <v>200000</v>
      </c>
      <c r="K144" s="7">
        <v>50000</v>
      </c>
      <c r="L144" s="7">
        <v>0</v>
      </c>
      <c r="M144" s="7">
        <v>200000</v>
      </c>
      <c r="N144" s="7">
        <f t="shared" si="4"/>
        <v>0</v>
      </c>
    </row>
    <row r="145" spans="1:14" ht="15.9" x14ac:dyDescent="0.45">
      <c r="A145" s="3">
        <v>10</v>
      </c>
      <c r="B145" s="4" t="s">
        <v>392</v>
      </c>
      <c r="C145" s="4"/>
      <c r="D145" s="5" t="s">
        <v>16</v>
      </c>
      <c r="E145" s="4" t="s">
        <v>35</v>
      </c>
      <c r="F145" s="4" t="s">
        <v>393</v>
      </c>
      <c r="G145" s="6" t="s">
        <v>390</v>
      </c>
      <c r="H145" s="4" t="s">
        <v>394</v>
      </c>
      <c r="I145" s="7">
        <v>400000</v>
      </c>
      <c r="J145" s="7">
        <v>320000</v>
      </c>
      <c r="K145" s="7">
        <v>80000</v>
      </c>
      <c r="L145" s="7">
        <v>0</v>
      </c>
      <c r="M145" s="7">
        <v>320000</v>
      </c>
      <c r="N145" s="7">
        <f t="shared" si="4"/>
        <v>0</v>
      </c>
    </row>
    <row r="146" spans="1:14" ht="15.9" x14ac:dyDescent="0.45">
      <c r="A146" s="3">
        <v>10</v>
      </c>
      <c r="B146" s="4" t="s">
        <v>395</v>
      </c>
      <c r="C146" s="4"/>
      <c r="D146" s="5" t="s">
        <v>16</v>
      </c>
      <c r="E146" s="4" t="s">
        <v>35</v>
      </c>
      <c r="F146" s="4" t="s">
        <v>396</v>
      </c>
      <c r="G146" s="6" t="s">
        <v>390</v>
      </c>
      <c r="H146" s="4" t="s">
        <v>397</v>
      </c>
      <c r="I146" s="7">
        <v>400000</v>
      </c>
      <c r="J146" s="7">
        <v>320000</v>
      </c>
      <c r="K146" s="7">
        <v>80000</v>
      </c>
      <c r="L146" s="7">
        <v>0</v>
      </c>
      <c r="M146" s="7">
        <v>320000</v>
      </c>
      <c r="N146" s="7">
        <f t="shared" si="4"/>
        <v>0</v>
      </c>
    </row>
    <row r="147" spans="1:14" ht="15.9" x14ac:dyDescent="0.45">
      <c r="A147" s="3">
        <v>10</v>
      </c>
      <c r="B147" s="4" t="s">
        <v>398</v>
      </c>
      <c r="C147" s="4"/>
      <c r="D147" s="5" t="s">
        <v>16</v>
      </c>
      <c r="E147" s="4" t="s">
        <v>96</v>
      </c>
      <c r="F147" s="4" t="s">
        <v>399</v>
      </c>
      <c r="G147" s="6" t="s">
        <v>390</v>
      </c>
      <c r="H147" s="4" t="s">
        <v>400</v>
      </c>
      <c r="I147" s="7">
        <v>300000</v>
      </c>
      <c r="J147" s="7">
        <v>240000</v>
      </c>
      <c r="K147" s="7">
        <v>60000</v>
      </c>
      <c r="L147" s="7">
        <v>0</v>
      </c>
      <c r="M147" s="7">
        <v>240000</v>
      </c>
      <c r="N147" s="7">
        <f t="shared" si="4"/>
        <v>0</v>
      </c>
    </row>
    <row r="148" spans="1:14" ht="15.9" x14ac:dyDescent="0.45">
      <c r="A148" s="3">
        <v>10</v>
      </c>
      <c r="B148" s="4" t="s">
        <v>401</v>
      </c>
      <c r="C148" s="4"/>
      <c r="D148" s="5" t="s">
        <v>16</v>
      </c>
      <c r="E148" s="4" t="s">
        <v>17</v>
      </c>
      <c r="F148" s="4" t="s">
        <v>39</v>
      </c>
      <c r="G148" s="6" t="s">
        <v>402</v>
      </c>
      <c r="H148" s="4" t="s">
        <v>403</v>
      </c>
      <c r="I148" s="7">
        <v>500000</v>
      </c>
      <c r="J148" s="7">
        <v>400000</v>
      </c>
      <c r="K148" s="7">
        <v>100000</v>
      </c>
      <c r="L148" s="7">
        <v>0</v>
      </c>
      <c r="M148" s="7">
        <v>400000</v>
      </c>
      <c r="N148" s="7">
        <f t="shared" si="4"/>
        <v>0</v>
      </c>
    </row>
    <row r="149" spans="1:14" ht="15.9" x14ac:dyDescent="0.45">
      <c r="A149" s="3">
        <v>10</v>
      </c>
      <c r="B149" s="4" t="s">
        <v>404</v>
      </c>
      <c r="C149" s="4"/>
      <c r="D149" s="5" t="s">
        <v>30</v>
      </c>
      <c r="E149" s="4" t="s">
        <v>254</v>
      </c>
      <c r="F149" s="4" t="s">
        <v>405</v>
      </c>
      <c r="G149" s="6" t="s">
        <v>406</v>
      </c>
      <c r="H149" s="4" t="s">
        <v>407</v>
      </c>
      <c r="I149" s="7">
        <v>1200000</v>
      </c>
      <c r="J149" s="7">
        <v>1130000</v>
      </c>
      <c r="K149" s="7">
        <v>0</v>
      </c>
      <c r="L149" s="7">
        <v>70000</v>
      </c>
      <c r="M149" s="7">
        <v>1130000</v>
      </c>
      <c r="N149" s="7">
        <f t="shared" si="4"/>
        <v>0</v>
      </c>
    </row>
    <row r="150" spans="1:14" ht="15.9" x14ac:dyDescent="0.45">
      <c r="A150" s="3">
        <v>10</v>
      </c>
      <c r="B150" s="4" t="s">
        <v>408</v>
      </c>
      <c r="C150" s="4"/>
      <c r="D150" s="5" t="s">
        <v>16</v>
      </c>
      <c r="E150" s="4" t="s">
        <v>96</v>
      </c>
      <c r="F150" s="4" t="s">
        <v>409</v>
      </c>
      <c r="G150" s="6" t="s">
        <v>406</v>
      </c>
      <c r="H150" s="4" t="s">
        <v>410</v>
      </c>
      <c r="I150" s="7">
        <v>300000</v>
      </c>
      <c r="J150" s="7">
        <v>240000</v>
      </c>
      <c r="K150" s="7">
        <v>60000</v>
      </c>
      <c r="L150" s="7">
        <v>0</v>
      </c>
      <c r="M150" s="7">
        <v>240000</v>
      </c>
      <c r="N150" s="7">
        <f t="shared" si="4"/>
        <v>0</v>
      </c>
    </row>
    <row r="151" spans="1:14" ht="15.9" x14ac:dyDescent="0.45">
      <c r="A151" s="3">
        <v>10</v>
      </c>
      <c r="B151" s="4" t="s">
        <v>411</v>
      </c>
      <c r="C151" s="4"/>
      <c r="D151" s="5" t="s">
        <v>16</v>
      </c>
      <c r="E151" s="4" t="s">
        <v>298</v>
      </c>
      <c r="F151" s="4" t="s">
        <v>412</v>
      </c>
      <c r="G151" s="6" t="s">
        <v>406</v>
      </c>
      <c r="H151" s="4" t="s">
        <v>413</v>
      </c>
      <c r="I151" s="7">
        <v>350000</v>
      </c>
      <c r="J151" s="7">
        <v>280000</v>
      </c>
      <c r="K151" s="7">
        <v>70000</v>
      </c>
      <c r="L151" s="7">
        <v>0</v>
      </c>
      <c r="M151" s="7">
        <v>280000</v>
      </c>
      <c r="N151" s="7">
        <f t="shared" si="4"/>
        <v>0</v>
      </c>
    </row>
    <row r="152" spans="1:14" ht="15.9" x14ac:dyDescent="0.45">
      <c r="A152" s="3">
        <v>10</v>
      </c>
      <c r="B152" s="4" t="s">
        <v>414</v>
      </c>
      <c r="C152" s="4"/>
      <c r="D152" s="5" t="s">
        <v>16</v>
      </c>
      <c r="E152" s="4" t="s">
        <v>17</v>
      </c>
      <c r="F152" s="4" t="s">
        <v>307</v>
      </c>
      <c r="G152" s="6" t="s">
        <v>415</v>
      </c>
      <c r="H152" s="4" t="s">
        <v>416</v>
      </c>
      <c r="I152" s="7">
        <v>1800000</v>
      </c>
      <c r="J152" s="7">
        <v>1620000</v>
      </c>
      <c r="K152" s="7">
        <v>180000</v>
      </c>
      <c r="L152" s="7">
        <v>0</v>
      </c>
      <c r="M152" s="7">
        <v>1620000</v>
      </c>
      <c r="N152" s="7">
        <f t="shared" si="4"/>
        <v>0</v>
      </c>
    </row>
    <row r="153" spans="1:14" ht="15.9" x14ac:dyDescent="0.45">
      <c r="A153" s="3">
        <v>10</v>
      </c>
      <c r="B153" s="4" t="s">
        <v>417</v>
      </c>
      <c r="C153" s="4"/>
      <c r="D153" s="5" t="s">
        <v>16</v>
      </c>
      <c r="E153" s="4" t="s">
        <v>96</v>
      </c>
      <c r="F153" s="4" t="s">
        <v>65</v>
      </c>
      <c r="G153" s="6" t="s">
        <v>418</v>
      </c>
      <c r="H153" s="4" t="s">
        <v>419</v>
      </c>
      <c r="I153" s="7">
        <v>443000</v>
      </c>
      <c r="J153" s="7">
        <v>443000</v>
      </c>
      <c r="K153" s="7">
        <v>0</v>
      </c>
      <c r="L153" s="7">
        <v>0</v>
      </c>
      <c r="M153" s="7">
        <v>443000</v>
      </c>
      <c r="N153" s="7">
        <f t="shared" si="4"/>
        <v>0</v>
      </c>
    </row>
    <row r="154" spans="1:14" ht="15.9" x14ac:dyDescent="0.45">
      <c r="A154" s="3">
        <v>10</v>
      </c>
      <c r="B154" s="5" t="s">
        <v>420</v>
      </c>
      <c r="C154" s="5"/>
      <c r="D154" s="5" t="s">
        <v>128</v>
      </c>
      <c r="E154" s="5" t="s">
        <v>129</v>
      </c>
      <c r="F154" s="4" t="s">
        <v>421</v>
      </c>
      <c r="G154" s="6" t="s">
        <v>332</v>
      </c>
      <c r="H154" s="4" t="s">
        <v>422</v>
      </c>
      <c r="I154" s="7">
        <v>780000</v>
      </c>
      <c r="J154" s="7">
        <f>I154*0.8</f>
        <v>624000</v>
      </c>
      <c r="K154" s="7">
        <f>I154*0.2</f>
        <v>156000</v>
      </c>
      <c r="L154" s="7">
        <v>0</v>
      </c>
      <c r="M154" s="7">
        <v>624000</v>
      </c>
      <c r="N154" s="7">
        <f>M154-J154</f>
        <v>0</v>
      </c>
    </row>
    <row r="155" spans="1:14" ht="15.9" x14ac:dyDescent="0.45">
      <c r="A155" s="3">
        <v>10</v>
      </c>
      <c r="B155" s="5" t="s">
        <v>420</v>
      </c>
      <c r="C155" s="5"/>
      <c r="D155" s="5" t="s">
        <v>178</v>
      </c>
      <c r="E155" s="5" t="s">
        <v>129</v>
      </c>
      <c r="F155" s="4" t="s">
        <v>421</v>
      </c>
      <c r="G155" s="6" t="s">
        <v>332</v>
      </c>
      <c r="H155" s="4" t="s">
        <v>423</v>
      </c>
      <c r="I155" s="7">
        <v>2700000</v>
      </c>
      <c r="J155" s="7">
        <f>I155*0.8</f>
        <v>2160000</v>
      </c>
      <c r="K155" s="7">
        <f>I155*0.2</f>
        <v>540000</v>
      </c>
      <c r="L155" s="7">
        <v>0</v>
      </c>
      <c r="M155" s="7">
        <v>2160000</v>
      </c>
      <c r="N155" s="7">
        <f t="shared" ref="N155:N156" si="8">M155-J155</f>
        <v>0</v>
      </c>
    </row>
    <row r="156" spans="1:14" ht="15.9" x14ac:dyDescent="0.45">
      <c r="A156" s="3">
        <v>10</v>
      </c>
      <c r="B156" s="5" t="s">
        <v>420</v>
      </c>
      <c r="C156" s="5"/>
      <c r="D156" s="5" t="s">
        <v>30</v>
      </c>
      <c r="E156" s="5" t="s">
        <v>129</v>
      </c>
      <c r="F156" s="4" t="s">
        <v>421</v>
      </c>
      <c r="G156" s="6" t="s">
        <v>332</v>
      </c>
      <c r="H156" s="4" t="s">
        <v>424</v>
      </c>
      <c r="I156" s="7">
        <v>1953200</v>
      </c>
      <c r="J156" s="7">
        <f>I156*0.8</f>
        <v>1562560</v>
      </c>
      <c r="K156" s="7">
        <f>I156*0.2</f>
        <v>390640</v>
      </c>
      <c r="L156" s="7">
        <v>0</v>
      </c>
      <c r="M156" s="7">
        <v>1563000</v>
      </c>
      <c r="N156" s="7">
        <f t="shared" si="8"/>
        <v>440</v>
      </c>
    </row>
    <row r="157" spans="1:14" ht="15.9" x14ac:dyDescent="0.45">
      <c r="A157" s="3">
        <v>11</v>
      </c>
      <c r="B157" s="4" t="s">
        <v>425</v>
      </c>
      <c r="C157" s="4"/>
      <c r="D157" s="5" t="s">
        <v>30</v>
      </c>
      <c r="E157" s="4" t="s">
        <v>35</v>
      </c>
      <c r="F157" s="4" t="s">
        <v>426</v>
      </c>
      <c r="G157" s="6" t="s">
        <v>427</v>
      </c>
      <c r="H157" s="4" t="s">
        <v>428</v>
      </c>
      <c r="I157" s="7">
        <v>2091760</v>
      </c>
      <c r="J157" s="7">
        <v>2091760</v>
      </c>
      <c r="K157" s="7">
        <v>0</v>
      </c>
      <c r="L157" s="7">
        <v>0</v>
      </c>
      <c r="M157" s="7">
        <v>2091760</v>
      </c>
      <c r="N157" s="7">
        <f t="shared" si="4"/>
        <v>0</v>
      </c>
    </row>
    <row r="158" spans="1:14" ht="15.9" x14ac:dyDescent="0.45">
      <c r="A158" s="3">
        <v>11</v>
      </c>
      <c r="B158" s="4" t="s">
        <v>429</v>
      </c>
      <c r="C158" s="4"/>
      <c r="D158" s="5" t="s">
        <v>30</v>
      </c>
      <c r="E158" s="4" t="s">
        <v>35</v>
      </c>
      <c r="F158" s="4" t="s">
        <v>430</v>
      </c>
      <c r="G158" s="6" t="s">
        <v>427</v>
      </c>
      <c r="H158" s="4" t="s">
        <v>431</v>
      </c>
      <c r="I158" s="7">
        <v>513660</v>
      </c>
      <c r="J158" s="7">
        <v>50000</v>
      </c>
      <c r="K158" s="7">
        <v>0</v>
      </c>
      <c r="L158" s="7">
        <v>463660</v>
      </c>
      <c r="M158" s="7">
        <v>50000</v>
      </c>
      <c r="N158" s="7">
        <f t="shared" si="4"/>
        <v>0</v>
      </c>
    </row>
    <row r="159" spans="1:14" ht="15.9" x14ac:dyDescent="0.45">
      <c r="A159" s="3">
        <v>11</v>
      </c>
      <c r="B159" s="4" t="s">
        <v>432</v>
      </c>
      <c r="C159" s="4"/>
      <c r="D159" s="5" t="s">
        <v>16</v>
      </c>
      <c r="E159" s="4" t="s">
        <v>96</v>
      </c>
      <c r="F159" s="4" t="s">
        <v>433</v>
      </c>
      <c r="G159" s="6" t="s">
        <v>434</v>
      </c>
      <c r="H159" s="4" t="s">
        <v>435</v>
      </c>
      <c r="I159" s="7">
        <v>840000</v>
      </c>
      <c r="J159" s="7">
        <v>672000</v>
      </c>
      <c r="K159" s="7">
        <v>168000</v>
      </c>
      <c r="L159" s="7">
        <v>0</v>
      </c>
      <c r="M159" s="7">
        <v>672000</v>
      </c>
      <c r="N159" s="7">
        <f t="shared" ref="N159:N195" si="9">M159-J159</f>
        <v>0</v>
      </c>
    </row>
    <row r="160" spans="1:14" ht="15.9" x14ac:dyDescent="0.45">
      <c r="A160" s="3">
        <v>11</v>
      </c>
      <c r="B160" s="4" t="s">
        <v>432</v>
      </c>
      <c r="C160" s="4"/>
      <c r="D160" s="5" t="s">
        <v>144</v>
      </c>
      <c r="E160" s="4" t="s">
        <v>117</v>
      </c>
      <c r="F160" s="4" t="s">
        <v>433</v>
      </c>
      <c r="G160" s="6" t="s">
        <v>434</v>
      </c>
      <c r="H160" s="4" t="s">
        <v>436</v>
      </c>
      <c r="I160" s="7">
        <v>25000</v>
      </c>
      <c r="J160" s="7">
        <v>20000</v>
      </c>
      <c r="K160" s="7">
        <v>5000</v>
      </c>
      <c r="L160" s="7">
        <v>0</v>
      </c>
      <c r="M160" s="7">
        <v>40000</v>
      </c>
      <c r="N160" s="7">
        <f t="shared" si="9"/>
        <v>20000</v>
      </c>
    </row>
    <row r="161" spans="1:14" ht="15.9" x14ac:dyDescent="0.45">
      <c r="A161" s="3">
        <v>11</v>
      </c>
      <c r="B161" s="4" t="s">
        <v>437</v>
      </c>
      <c r="C161" s="4"/>
      <c r="D161" s="5" t="s">
        <v>30</v>
      </c>
      <c r="E161" s="4" t="s">
        <v>441</v>
      </c>
      <c r="F161" s="4" t="s">
        <v>438</v>
      </c>
      <c r="G161" s="6" t="s">
        <v>439</v>
      </c>
      <c r="H161" s="4" t="s">
        <v>440</v>
      </c>
      <c r="I161" s="7">
        <v>31457692</v>
      </c>
      <c r="J161" s="7">
        <f>31457692+3482564</f>
        <v>34940256</v>
      </c>
      <c r="K161" s="7">
        <v>0</v>
      </c>
      <c r="L161" s="7">
        <v>0</v>
      </c>
      <c r="M161" s="7">
        <v>34940256</v>
      </c>
      <c r="N161" s="7">
        <f t="shared" si="9"/>
        <v>0</v>
      </c>
    </row>
    <row r="162" spans="1:14" ht="15.9" x14ac:dyDescent="0.45">
      <c r="A162" s="3">
        <v>11</v>
      </c>
      <c r="B162" s="4" t="s">
        <v>437</v>
      </c>
      <c r="C162" s="4"/>
      <c r="D162" s="5" t="s">
        <v>30</v>
      </c>
      <c r="E162" s="4" t="s">
        <v>442</v>
      </c>
      <c r="F162" s="4" t="s">
        <v>438</v>
      </c>
      <c r="G162" s="6" t="s">
        <v>439</v>
      </c>
      <c r="H162" s="4" t="s">
        <v>440</v>
      </c>
      <c r="I162" s="7">
        <v>1209852</v>
      </c>
      <c r="J162" s="7">
        <v>1209852</v>
      </c>
      <c r="K162" s="7">
        <v>0</v>
      </c>
      <c r="L162" s="7">
        <v>0</v>
      </c>
      <c r="M162" s="7">
        <v>1209852</v>
      </c>
      <c r="N162" s="7">
        <f t="shared" si="9"/>
        <v>0</v>
      </c>
    </row>
    <row r="163" spans="1:14" ht="15.9" x14ac:dyDescent="0.45">
      <c r="A163" s="3">
        <v>11</v>
      </c>
      <c r="B163" s="4" t="s">
        <v>437</v>
      </c>
      <c r="C163" s="4"/>
      <c r="D163" s="5" t="s">
        <v>30</v>
      </c>
      <c r="E163" s="4" t="s">
        <v>117</v>
      </c>
      <c r="F163" s="4" t="s">
        <v>438</v>
      </c>
      <c r="G163" s="6" t="s">
        <v>439</v>
      </c>
      <c r="H163" s="4" t="s">
        <v>440</v>
      </c>
      <c r="I163" s="7">
        <v>1000000</v>
      </c>
      <c r="J163" s="7">
        <v>1000000</v>
      </c>
      <c r="K163" s="7">
        <v>0</v>
      </c>
      <c r="L163" s="7">
        <v>0</v>
      </c>
      <c r="M163" s="7">
        <v>2000000</v>
      </c>
      <c r="N163" s="7">
        <f t="shared" si="9"/>
        <v>1000000</v>
      </c>
    </row>
    <row r="164" spans="1:14" ht="15.9" x14ac:dyDescent="0.45">
      <c r="A164" s="3">
        <v>11</v>
      </c>
      <c r="B164" s="4" t="s">
        <v>443</v>
      </c>
      <c r="C164" s="4"/>
      <c r="D164" s="5" t="s">
        <v>30</v>
      </c>
      <c r="E164" s="4" t="s">
        <v>275</v>
      </c>
      <c r="F164" s="4" t="s">
        <v>444</v>
      </c>
      <c r="G164" s="6" t="s">
        <v>439</v>
      </c>
      <c r="H164" s="4" t="s">
        <v>445</v>
      </c>
      <c r="I164" s="7">
        <v>3419460</v>
      </c>
      <c r="J164" s="7">
        <v>2735568</v>
      </c>
      <c r="K164" s="7">
        <v>683892</v>
      </c>
      <c r="L164" s="7">
        <v>0</v>
      </c>
      <c r="M164" s="7">
        <v>3280000</v>
      </c>
      <c r="N164" s="7">
        <f t="shared" si="9"/>
        <v>544432</v>
      </c>
    </row>
    <row r="165" spans="1:14" ht="15.9" x14ac:dyDescent="0.45">
      <c r="A165" s="3">
        <v>11</v>
      </c>
      <c r="B165" s="4" t="s">
        <v>446</v>
      </c>
      <c r="C165" s="4"/>
      <c r="D165" s="5" t="s">
        <v>16</v>
      </c>
      <c r="E165" s="4" t="s">
        <v>275</v>
      </c>
      <c r="F165" s="4" t="s">
        <v>447</v>
      </c>
      <c r="G165" s="6" t="s">
        <v>448</v>
      </c>
      <c r="H165" s="4" t="s">
        <v>449</v>
      </c>
      <c r="I165" s="7">
        <v>1200000</v>
      </c>
      <c r="J165" s="7">
        <v>960000</v>
      </c>
      <c r="K165" s="7">
        <v>240000</v>
      </c>
      <c r="L165" s="7">
        <v>0</v>
      </c>
      <c r="M165" s="7">
        <v>960000</v>
      </c>
      <c r="N165" s="7">
        <f t="shared" si="9"/>
        <v>0</v>
      </c>
    </row>
    <row r="166" spans="1:14" ht="15.9" x14ac:dyDescent="0.45">
      <c r="A166" s="3">
        <v>11</v>
      </c>
      <c r="B166" s="4" t="s">
        <v>446</v>
      </c>
      <c r="C166" s="4"/>
      <c r="D166" s="5" t="s">
        <v>144</v>
      </c>
      <c r="E166" s="4" t="s">
        <v>236</v>
      </c>
      <c r="F166" s="4" t="s">
        <v>447</v>
      </c>
      <c r="G166" s="6" t="s">
        <v>448</v>
      </c>
      <c r="H166" s="4" t="s">
        <v>450</v>
      </c>
      <c r="I166" s="7">
        <v>155000</v>
      </c>
      <c r="J166" s="7">
        <v>124000</v>
      </c>
      <c r="K166" s="7">
        <v>31000</v>
      </c>
      <c r="L166" s="7">
        <v>0</v>
      </c>
      <c r="M166" s="7">
        <v>160000</v>
      </c>
      <c r="N166" s="7">
        <f t="shared" si="9"/>
        <v>36000</v>
      </c>
    </row>
    <row r="167" spans="1:14" ht="15.9" x14ac:dyDescent="0.45">
      <c r="A167" s="13">
        <v>11</v>
      </c>
      <c r="B167" s="14" t="s">
        <v>451</v>
      </c>
      <c r="C167" s="14"/>
      <c r="D167" s="15" t="s">
        <v>30</v>
      </c>
      <c r="E167" s="14" t="s">
        <v>360</v>
      </c>
      <c r="F167" s="14" t="s">
        <v>438</v>
      </c>
      <c r="G167" s="16" t="s">
        <v>448</v>
      </c>
      <c r="H167" s="14" t="s">
        <v>452</v>
      </c>
      <c r="I167" s="17">
        <v>1837100</v>
      </c>
      <c r="J167" s="17">
        <v>1469680</v>
      </c>
      <c r="K167" s="17">
        <v>0</v>
      </c>
      <c r="L167" s="17">
        <v>367420</v>
      </c>
      <c r="M167" s="7">
        <v>1547920</v>
      </c>
      <c r="N167" s="7">
        <f t="shared" si="9"/>
        <v>78240</v>
      </c>
    </row>
    <row r="168" spans="1:14" ht="15.9" x14ac:dyDescent="0.45">
      <c r="A168" s="3">
        <v>11</v>
      </c>
      <c r="B168" s="4" t="s">
        <v>453</v>
      </c>
      <c r="C168" s="4"/>
      <c r="D168" s="5" t="s">
        <v>16</v>
      </c>
      <c r="E168" s="4" t="s">
        <v>96</v>
      </c>
      <c r="F168" s="4" t="s">
        <v>454</v>
      </c>
      <c r="G168" s="6" t="s">
        <v>455</v>
      </c>
      <c r="H168" s="4" t="s">
        <v>456</v>
      </c>
      <c r="I168" s="7">
        <v>300000</v>
      </c>
      <c r="J168" s="7">
        <v>240000</v>
      </c>
      <c r="K168" s="7">
        <v>60000</v>
      </c>
      <c r="L168" s="7">
        <v>0</v>
      </c>
      <c r="M168" s="7">
        <v>240000</v>
      </c>
      <c r="N168" s="7">
        <f t="shared" si="9"/>
        <v>0</v>
      </c>
    </row>
    <row r="169" spans="1:14" ht="15.9" x14ac:dyDescent="0.45">
      <c r="A169" s="3">
        <v>11</v>
      </c>
      <c r="B169" s="4" t="s">
        <v>457</v>
      </c>
      <c r="C169" s="4"/>
      <c r="D169" s="5" t="s">
        <v>16</v>
      </c>
      <c r="E169" s="4" t="s">
        <v>96</v>
      </c>
      <c r="F169" s="4" t="s">
        <v>458</v>
      </c>
      <c r="G169" s="6" t="s">
        <v>459</v>
      </c>
      <c r="H169" s="4" t="s">
        <v>460</v>
      </c>
      <c r="I169" s="7">
        <v>1750000</v>
      </c>
      <c r="J169" s="7">
        <v>1400000</v>
      </c>
      <c r="K169" s="7">
        <v>350000</v>
      </c>
      <c r="L169" s="7">
        <v>0</v>
      </c>
      <c r="M169" s="7">
        <v>1400000</v>
      </c>
      <c r="N169" s="7">
        <f t="shared" si="9"/>
        <v>0</v>
      </c>
    </row>
    <row r="170" spans="1:14" ht="15.9" x14ac:dyDescent="0.45">
      <c r="A170" s="3">
        <v>11</v>
      </c>
      <c r="B170" s="4" t="s">
        <v>461</v>
      </c>
      <c r="C170" s="4"/>
      <c r="D170" s="5" t="s">
        <v>30</v>
      </c>
      <c r="E170" s="4" t="s">
        <v>236</v>
      </c>
      <c r="F170" s="4" t="s">
        <v>454</v>
      </c>
      <c r="G170" s="6" t="s">
        <v>462</v>
      </c>
      <c r="H170" s="4" t="s">
        <v>463</v>
      </c>
      <c r="I170" s="7">
        <v>3136440</v>
      </c>
      <c r="J170" s="7">
        <v>2509152</v>
      </c>
      <c r="K170" s="7">
        <v>627288</v>
      </c>
      <c r="L170" s="7">
        <v>0</v>
      </c>
      <c r="M170" s="7">
        <v>2800000</v>
      </c>
      <c r="N170" s="7">
        <f t="shared" si="9"/>
        <v>290848</v>
      </c>
    </row>
    <row r="171" spans="1:14" ht="15.9" x14ac:dyDescent="0.45">
      <c r="A171" s="3">
        <v>11</v>
      </c>
      <c r="B171" s="4" t="s">
        <v>464</v>
      </c>
      <c r="C171" s="4"/>
      <c r="D171" s="5" t="s">
        <v>16</v>
      </c>
      <c r="E171" s="4" t="s">
        <v>35</v>
      </c>
      <c r="F171" s="4" t="s">
        <v>465</v>
      </c>
      <c r="G171" s="6" t="s">
        <v>466</v>
      </c>
      <c r="H171" s="4" t="s">
        <v>467</v>
      </c>
      <c r="I171" s="7">
        <v>300000</v>
      </c>
      <c r="J171" s="7">
        <v>240000</v>
      </c>
      <c r="K171" s="7">
        <v>60000</v>
      </c>
      <c r="L171" s="7">
        <v>0</v>
      </c>
      <c r="M171" s="7">
        <v>240000</v>
      </c>
      <c r="N171" s="7">
        <f t="shared" si="9"/>
        <v>0</v>
      </c>
    </row>
    <row r="172" spans="1:14" ht="15.9" x14ac:dyDescent="0.45">
      <c r="A172" s="3">
        <v>11</v>
      </c>
      <c r="B172" s="4" t="s">
        <v>468</v>
      </c>
      <c r="C172" s="4"/>
      <c r="D172" s="5" t="s">
        <v>30</v>
      </c>
      <c r="E172" s="4" t="s">
        <v>254</v>
      </c>
      <c r="F172" s="4" t="s">
        <v>469</v>
      </c>
      <c r="G172" s="6" t="s">
        <v>470</v>
      </c>
      <c r="H172" s="4" t="s">
        <v>471</v>
      </c>
      <c r="I172" s="7">
        <v>4543348</v>
      </c>
      <c r="J172" s="7">
        <v>3000000</v>
      </c>
      <c r="K172" s="7">
        <v>1543348</v>
      </c>
      <c r="L172" s="7">
        <v>0</v>
      </c>
      <c r="M172" s="7">
        <v>3000000</v>
      </c>
      <c r="N172" s="7">
        <f t="shared" si="9"/>
        <v>0</v>
      </c>
    </row>
    <row r="173" spans="1:14" ht="15.9" x14ac:dyDescent="0.45">
      <c r="A173" s="3">
        <v>11</v>
      </c>
      <c r="B173" s="5" t="s">
        <v>472</v>
      </c>
      <c r="C173" s="5"/>
      <c r="D173" s="5" t="s">
        <v>178</v>
      </c>
      <c r="E173" s="5" t="s">
        <v>129</v>
      </c>
      <c r="F173" s="18" t="s">
        <v>473</v>
      </c>
      <c r="G173" s="6" t="s">
        <v>462</v>
      </c>
      <c r="H173" s="19" t="s">
        <v>474</v>
      </c>
      <c r="I173" s="7">
        <v>85000</v>
      </c>
      <c r="J173" s="7">
        <f t="shared" ref="J173:J175" si="10">I173*0.8</f>
        <v>68000</v>
      </c>
      <c r="K173" s="7">
        <f t="shared" ref="K173:K183" si="11">I173*0.2</f>
        <v>17000</v>
      </c>
      <c r="L173" s="7">
        <v>0</v>
      </c>
      <c r="M173" s="7">
        <v>68000</v>
      </c>
      <c r="N173" s="7">
        <f>M173-J173</f>
        <v>0</v>
      </c>
    </row>
    <row r="174" spans="1:14" ht="15.9" x14ac:dyDescent="0.45">
      <c r="A174" s="3">
        <v>11</v>
      </c>
      <c r="B174" s="5" t="s">
        <v>472</v>
      </c>
      <c r="C174" s="5"/>
      <c r="D174" s="5" t="s">
        <v>128</v>
      </c>
      <c r="E174" s="5" t="s">
        <v>129</v>
      </c>
      <c r="F174" s="18" t="s">
        <v>475</v>
      </c>
      <c r="G174" s="6" t="s">
        <v>476</v>
      </c>
      <c r="H174" s="19" t="s">
        <v>477</v>
      </c>
      <c r="I174" s="7">
        <v>390000</v>
      </c>
      <c r="J174" s="7">
        <f t="shared" si="10"/>
        <v>312000</v>
      </c>
      <c r="K174" s="7">
        <f t="shared" si="11"/>
        <v>78000</v>
      </c>
      <c r="L174" s="7">
        <v>0</v>
      </c>
      <c r="M174" s="7">
        <v>312000</v>
      </c>
      <c r="N174" s="7">
        <f t="shared" ref="N174:N183" si="12">M174-J174</f>
        <v>0</v>
      </c>
    </row>
    <row r="175" spans="1:14" ht="15.9" x14ac:dyDescent="0.45">
      <c r="A175" s="3">
        <v>11</v>
      </c>
      <c r="B175" s="5" t="s">
        <v>472</v>
      </c>
      <c r="C175" s="5"/>
      <c r="D175" s="5" t="s">
        <v>128</v>
      </c>
      <c r="E175" s="5" t="s">
        <v>129</v>
      </c>
      <c r="F175" s="18" t="s">
        <v>473</v>
      </c>
      <c r="G175" s="6" t="s">
        <v>462</v>
      </c>
      <c r="H175" s="19" t="s">
        <v>478</v>
      </c>
      <c r="I175" s="7">
        <v>1255000</v>
      </c>
      <c r="J175" s="7">
        <f t="shared" si="10"/>
        <v>1004000</v>
      </c>
      <c r="K175" s="7">
        <f t="shared" si="11"/>
        <v>251000</v>
      </c>
      <c r="L175" s="7">
        <v>0</v>
      </c>
      <c r="M175" s="7">
        <v>756000</v>
      </c>
      <c r="N175" s="7">
        <f t="shared" si="12"/>
        <v>-248000</v>
      </c>
    </row>
    <row r="176" spans="1:14" s="30" customFormat="1" ht="15.9" x14ac:dyDescent="0.45">
      <c r="A176" s="25">
        <v>11</v>
      </c>
      <c r="B176" s="26" t="s">
        <v>479</v>
      </c>
      <c r="C176" s="26"/>
      <c r="D176" s="26" t="s">
        <v>178</v>
      </c>
      <c r="E176" s="26" t="s">
        <v>129</v>
      </c>
      <c r="F176" s="31" t="s">
        <v>480</v>
      </c>
      <c r="G176" s="28" t="s">
        <v>455</v>
      </c>
      <c r="H176" s="32" t="s">
        <v>481</v>
      </c>
      <c r="I176" s="29">
        <v>680000</v>
      </c>
      <c r="J176" s="29">
        <f>I176*0.8</f>
        <v>544000</v>
      </c>
      <c r="K176" s="29">
        <f t="shared" si="11"/>
        <v>136000</v>
      </c>
      <c r="L176" s="29">
        <v>0</v>
      </c>
      <c r="M176" s="29"/>
      <c r="N176" s="29">
        <f t="shared" si="12"/>
        <v>-544000</v>
      </c>
    </row>
    <row r="177" spans="1:14" s="30" customFormat="1" ht="15.9" x14ac:dyDescent="0.45">
      <c r="A177" s="25">
        <v>11</v>
      </c>
      <c r="B177" s="26" t="s">
        <v>479</v>
      </c>
      <c r="C177" s="26"/>
      <c r="D177" s="26" t="s">
        <v>86</v>
      </c>
      <c r="E177" s="26" t="s">
        <v>129</v>
      </c>
      <c r="F177" s="31" t="s">
        <v>480</v>
      </c>
      <c r="G177" s="28" t="s">
        <v>455</v>
      </c>
      <c r="H177" s="32" t="s">
        <v>482</v>
      </c>
      <c r="I177" s="29">
        <v>100000</v>
      </c>
      <c r="J177" s="29">
        <f>I177*0.8</f>
        <v>80000</v>
      </c>
      <c r="K177" s="29">
        <f t="shared" si="11"/>
        <v>20000</v>
      </c>
      <c r="L177" s="29">
        <v>0</v>
      </c>
      <c r="M177" s="29"/>
      <c r="N177" s="29">
        <f t="shared" si="12"/>
        <v>-80000</v>
      </c>
    </row>
    <row r="178" spans="1:14" s="30" customFormat="1" ht="15.9" x14ac:dyDescent="0.45">
      <c r="A178" s="25">
        <v>11</v>
      </c>
      <c r="B178" s="26" t="s">
        <v>479</v>
      </c>
      <c r="C178" s="26"/>
      <c r="D178" s="26" t="s">
        <v>128</v>
      </c>
      <c r="E178" s="26" t="s">
        <v>129</v>
      </c>
      <c r="F178" s="31" t="s">
        <v>480</v>
      </c>
      <c r="G178" s="28" t="s">
        <v>455</v>
      </c>
      <c r="H178" s="31" t="s">
        <v>483</v>
      </c>
      <c r="I178" s="29">
        <v>600000</v>
      </c>
      <c r="J178" s="29">
        <f>I178*0.8</f>
        <v>480000</v>
      </c>
      <c r="K178" s="29">
        <f t="shared" si="11"/>
        <v>120000</v>
      </c>
      <c r="L178" s="29">
        <v>0</v>
      </c>
      <c r="M178" s="29"/>
      <c r="N178" s="29">
        <f t="shared" si="12"/>
        <v>-480000</v>
      </c>
    </row>
    <row r="179" spans="1:14" ht="15.9" x14ac:dyDescent="0.45">
      <c r="A179" s="3">
        <v>11</v>
      </c>
      <c r="B179" s="5" t="s">
        <v>479</v>
      </c>
      <c r="C179" s="5"/>
      <c r="D179" s="5" t="s">
        <v>128</v>
      </c>
      <c r="E179" s="5" t="s">
        <v>129</v>
      </c>
      <c r="F179" s="4" t="s">
        <v>480</v>
      </c>
      <c r="G179" s="6" t="s">
        <v>455</v>
      </c>
      <c r="H179" s="4" t="s">
        <v>484</v>
      </c>
      <c r="I179" s="7">
        <v>865000</v>
      </c>
      <c r="J179" s="7">
        <f>I179*0.8</f>
        <v>692000</v>
      </c>
      <c r="K179" s="7">
        <f t="shared" si="11"/>
        <v>173000</v>
      </c>
      <c r="L179" s="7">
        <v>0</v>
      </c>
      <c r="M179" s="7">
        <v>692000</v>
      </c>
      <c r="N179" s="7">
        <f t="shared" si="12"/>
        <v>0</v>
      </c>
    </row>
    <row r="180" spans="1:14" ht="15.9" x14ac:dyDescent="0.45">
      <c r="A180" s="3">
        <v>11</v>
      </c>
      <c r="B180" s="5" t="s">
        <v>479</v>
      </c>
      <c r="C180" s="5"/>
      <c r="D180" s="5" t="s">
        <v>128</v>
      </c>
      <c r="E180" s="5" t="s">
        <v>129</v>
      </c>
      <c r="F180" s="4" t="s">
        <v>480</v>
      </c>
      <c r="G180" s="6" t="s">
        <v>455</v>
      </c>
      <c r="H180" s="4" t="s">
        <v>485</v>
      </c>
      <c r="I180" s="7">
        <v>250000</v>
      </c>
      <c r="J180" s="7">
        <f>I180*0.8</f>
        <v>200000</v>
      </c>
      <c r="K180" s="7">
        <f t="shared" si="11"/>
        <v>50000</v>
      </c>
      <c r="L180" s="7">
        <v>0</v>
      </c>
      <c r="M180" s="7">
        <v>200000</v>
      </c>
      <c r="N180" s="7">
        <f t="shared" si="12"/>
        <v>0</v>
      </c>
    </row>
    <row r="181" spans="1:14" ht="15.9" x14ac:dyDescent="0.45">
      <c r="A181" s="3">
        <v>11</v>
      </c>
      <c r="B181" s="5" t="s">
        <v>479</v>
      </c>
      <c r="C181" s="5"/>
      <c r="D181" s="5" t="s">
        <v>86</v>
      </c>
      <c r="E181" s="5" t="s">
        <v>129</v>
      </c>
      <c r="F181" s="4" t="s">
        <v>480</v>
      </c>
      <c r="G181" s="6" t="s">
        <v>455</v>
      </c>
      <c r="H181" s="4" t="s">
        <v>486</v>
      </c>
      <c r="I181" s="7">
        <v>50000</v>
      </c>
      <c r="J181" s="7">
        <f t="shared" ref="J181:J183" si="13">I181*0.8</f>
        <v>40000</v>
      </c>
      <c r="K181" s="7">
        <f t="shared" si="11"/>
        <v>10000</v>
      </c>
      <c r="L181" s="7">
        <v>0</v>
      </c>
      <c r="M181" s="7">
        <v>40000</v>
      </c>
      <c r="N181" s="7">
        <f t="shared" si="12"/>
        <v>0</v>
      </c>
    </row>
    <row r="182" spans="1:14" ht="15.9" x14ac:dyDescent="0.45">
      <c r="A182" s="3">
        <v>11</v>
      </c>
      <c r="B182" s="5" t="s">
        <v>479</v>
      </c>
      <c r="C182" s="5"/>
      <c r="D182" s="5" t="s">
        <v>178</v>
      </c>
      <c r="E182" s="5" t="s">
        <v>129</v>
      </c>
      <c r="F182" s="4" t="s">
        <v>480</v>
      </c>
      <c r="G182" s="6" t="s">
        <v>455</v>
      </c>
      <c r="H182" s="4" t="s">
        <v>487</v>
      </c>
      <c r="I182" s="7">
        <v>180000</v>
      </c>
      <c r="J182" s="7">
        <f t="shared" si="13"/>
        <v>144000</v>
      </c>
      <c r="K182" s="7">
        <f t="shared" si="11"/>
        <v>36000</v>
      </c>
      <c r="L182" s="7">
        <v>0</v>
      </c>
      <c r="M182" s="7">
        <v>144000</v>
      </c>
      <c r="N182" s="7">
        <f t="shared" si="12"/>
        <v>0</v>
      </c>
    </row>
    <row r="183" spans="1:14" ht="15.9" x14ac:dyDescent="0.45">
      <c r="A183" s="3">
        <v>11</v>
      </c>
      <c r="B183" s="5" t="s">
        <v>479</v>
      </c>
      <c r="C183" s="5"/>
      <c r="D183" s="5" t="s">
        <v>178</v>
      </c>
      <c r="E183" s="5" t="s">
        <v>129</v>
      </c>
      <c r="F183" s="4" t="s">
        <v>480</v>
      </c>
      <c r="G183" s="6" t="s">
        <v>455</v>
      </c>
      <c r="H183" s="4" t="s">
        <v>488</v>
      </c>
      <c r="I183" s="7">
        <v>525000</v>
      </c>
      <c r="J183" s="7">
        <f t="shared" si="13"/>
        <v>420000</v>
      </c>
      <c r="K183" s="7">
        <f t="shared" si="11"/>
        <v>105000</v>
      </c>
      <c r="L183" s="7">
        <v>0</v>
      </c>
      <c r="M183" s="7">
        <v>420000</v>
      </c>
      <c r="N183" s="7">
        <f t="shared" si="12"/>
        <v>0</v>
      </c>
    </row>
    <row r="184" spans="1:14" ht="15.9" x14ac:dyDescent="0.45">
      <c r="A184" s="3">
        <v>13</v>
      </c>
      <c r="B184" s="4" t="s">
        <v>489</v>
      </c>
      <c r="C184" s="4"/>
      <c r="D184" s="5" t="s">
        <v>30</v>
      </c>
      <c r="E184" s="4" t="s">
        <v>96</v>
      </c>
      <c r="F184" s="4" t="s">
        <v>65</v>
      </c>
      <c r="G184" s="6" t="s">
        <v>490</v>
      </c>
      <c r="H184" s="4" t="s">
        <v>491</v>
      </c>
      <c r="I184" s="7">
        <v>2082180</v>
      </c>
      <c r="J184" s="7">
        <v>1665744</v>
      </c>
      <c r="K184" s="7">
        <v>416436</v>
      </c>
      <c r="L184" s="7">
        <v>0</v>
      </c>
      <c r="M184" s="7">
        <v>1932000</v>
      </c>
      <c r="N184" s="7">
        <f t="shared" si="9"/>
        <v>266256</v>
      </c>
    </row>
    <row r="185" spans="1:14" ht="15.9" x14ac:dyDescent="0.45">
      <c r="A185" s="3">
        <v>13</v>
      </c>
      <c r="B185" s="4" t="s">
        <v>492</v>
      </c>
      <c r="C185" s="4"/>
      <c r="D185" s="5" t="s">
        <v>16</v>
      </c>
      <c r="E185" s="4" t="s">
        <v>17</v>
      </c>
      <c r="F185" s="4" t="s">
        <v>288</v>
      </c>
      <c r="G185" s="6" t="s">
        <v>490</v>
      </c>
      <c r="H185" s="4" t="s">
        <v>493</v>
      </c>
      <c r="I185" s="7">
        <v>2500000</v>
      </c>
      <c r="J185" s="7">
        <v>2000000</v>
      </c>
      <c r="K185" s="7">
        <v>500000</v>
      </c>
      <c r="L185" s="7">
        <v>0</v>
      </c>
      <c r="M185" s="7">
        <v>2000000</v>
      </c>
      <c r="N185" s="7">
        <f t="shared" si="9"/>
        <v>0</v>
      </c>
    </row>
    <row r="186" spans="1:14" ht="15.9" x14ac:dyDescent="0.45">
      <c r="A186" s="3">
        <v>13</v>
      </c>
      <c r="B186" s="4" t="s">
        <v>494</v>
      </c>
      <c r="C186" s="4"/>
      <c r="D186" s="5" t="s">
        <v>16</v>
      </c>
      <c r="E186" s="4" t="s">
        <v>117</v>
      </c>
      <c r="F186" s="4" t="s">
        <v>495</v>
      </c>
      <c r="G186" s="6" t="s">
        <v>496</v>
      </c>
      <c r="H186" s="4" t="s">
        <v>497</v>
      </c>
      <c r="I186" s="7">
        <v>450000</v>
      </c>
      <c r="J186" s="7">
        <v>360000</v>
      </c>
      <c r="K186" s="7">
        <v>90000</v>
      </c>
      <c r="L186" s="7">
        <v>0</v>
      </c>
      <c r="M186" s="7">
        <v>360000</v>
      </c>
      <c r="N186" s="7">
        <f t="shared" si="9"/>
        <v>0</v>
      </c>
    </row>
    <row r="187" spans="1:14" ht="15.9" x14ac:dyDescent="0.45">
      <c r="A187" s="3">
        <v>13</v>
      </c>
      <c r="B187" s="4" t="s">
        <v>498</v>
      </c>
      <c r="C187" s="4"/>
      <c r="D187" s="5" t="s">
        <v>16</v>
      </c>
      <c r="E187" s="4" t="s">
        <v>96</v>
      </c>
      <c r="F187" s="4" t="s">
        <v>499</v>
      </c>
      <c r="G187" s="6" t="s">
        <v>500</v>
      </c>
      <c r="H187" s="4" t="s">
        <v>501</v>
      </c>
      <c r="I187" s="7">
        <v>750000</v>
      </c>
      <c r="J187" s="7">
        <v>600000</v>
      </c>
      <c r="K187" s="7">
        <v>150000</v>
      </c>
      <c r="L187" s="7">
        <v>0</v>
      </c>
      <c r="M187" s="7">
        <v>600000</v>
      </c>
      <c r="N187" s="7">
        <f t="shared" si="9"/>
        <v>0</v>
      </c>
    </row>
    <row r="188" spans="1:14" ht="15.9" x14ac:dyDescent="0.45">
      <c r="A188" s="13">
        <v>13</v>
      </c>
      <c r="B188" s="14" t="s">
        <v>502</v>
      </c>
      <c r="C188" s="14"/>
      <c r="D188" s="15" t="s">
        <v>30</v>
      </c>
      <c r="E188" s="14" t="s">
        <v>503</v>
      </c>
      <c r="F188" s="14" t="s">
        <v>504</v>
      </c>
      <c r="G188" s="16" t="s">
        <v>505</v>
      </c>
      <c r="H188" s="14" t="s">
        <v>506</v>
      </c>
      <c r="I188" s="17">
        <v>331325</v>
      </c>
      <c r="J188" s="17">
        <v>331325</v>
      </c>
      <c r="K188" s="17">
        <v>0</v>
      </c>
      <c r="L188" s="17">
        <v>0</v>
      </c>
      <c r="M188" s="7">
        <v>395085</v>
      </c>
      <c r="N188" s="7">
        <f t="shared" si="9"/>
        <v>63760</v>
      </c>
    </row>
    <row r="189" spans="1:14" ht="15.9" x14ac:dyDescent="0.45">
      <c r="A189" s="3">
        <v>13</v>
      </c>
      <c r="B189" s="4" t="s">
        <v>507</v>
      </c>
      <c r="C189" s="4"/>
      <c r="D189" s="5" t="s">
        <v>30</v>
      </c>
      <c r="E189" s="4" t="s">
        <v>508</v>
      </c>
      <c r="F189" s="4" t="s">
        <v>509</v>
      </c>
      <c r="G189" s="6" t="s">
        <v>510</v>
      </c>
      <c r="H189" s="4" t="s">
        <v>511</v>
      </c>
      <c r="I189" s="7">
        <v>523660</v>
      </c>
      <c r="J189" s="7">
        <v>523660</v>
      </c>
      <c r="K189" s="7">
        <v>0</v>
      </c>
      <c r="L189" s="7">
        <v>0</v>
      </c>
      <c r="M189" s="7">
        <v>524000</v>
      </c>
      <c r="N189" s="7">
        <f t="shared" si="9"/>
        <v>340</v>
      </c>
    </row>
    <row r="190" spans="1:14" ht="15.9" x14ac:dyDescent="0.45">
      <c r="A190" s="3">
        <v>13</v>
      </c>
      <c r="B190" s="4" t="s">
        <v>507</v>
      </c>
      <c r="C190" s="4"/>
      <c r="D190" s="5" t="s">
        <v>30</v>
      </c>
      <c r="E190" s="4" t="s">
        <v>512</v>
      </c>
      <c r="F190" s="4" t="s">
        <v>509</v>
      </c>
      <c r="G190" s="6" t="s">
        <v>510</v>
      </c>
      <c r="H190" s="4" t="s">
        <v>511</v>
      </c>
      <c r="I190" s="7">
        <v>4000000</v>
      </c>
      <c r="J190" s="7">
        <v>4000000</v>
      </c>
      <c r="K190" s="7">
        <v>0</v>
      </c>
      <c r="L190" s="7">
        <v>0</v>
      </c>
      <c r="M190" s="7">
        <v>4000000</v>
      </c>
      <c r="N190" s="7">
        <f t="shared" si="9"/>
        <v>0</v>
      </c>
    </row>
    <row r="191" spans="1:14" ht="15.9" x14ac:dyDescent="0.45">
      <c r="A191" s="3">
        <v>13</v>
      </c>
      <c r="B191" s="4" t="s">
        <v>513</v>
      </c>
      <c r="C191" s="4"/>
      <c r="D191" s="5" t="s">
        <v>16</v>
      </c>
      <c r="E191" s="4" t="s">
        <v>96</v>
      </c>
      <c r="F191" s="4" t="s">
        <v>514</v>
      </c>
      <c r="G191" s="6" t="s">
        <v>510</v>
      </c>
      <c r="H191" s="4" t="s">
        <v>515</v>
      </c>
      <c r="I191" s="7">
        <v>450000</v>
      </c>
      <c r="J191" s="7">
        <v>360000</v>
      </c>
      <c r="K191" s="7">
        <v>90000</v>
      </c>
      <c r="L191" s="7">
        <v>0</v>
      </c>
      <c r="M191" s="7">
        <v>360000</v>
      </c>
      <c r="N191" s="7">
        <f t="shared" si="9"/>
        <v>0</v>
      </c>
    </row>
    <row r="192" spans="1:14" ht="15.9" x14ac:dyDescent="0.45">
      <c r="A192" s="3">
        <v>13</v>
      </c>
      <c r="B192" s="4" t="s">
        <v>516</v>
      </c>
      <c r="C192" s="4"/>
      <c r="D192" s="5" t="s">
        <v>16</v>
      </c>
      <c r="E192" s="4" t="s">
        <v>96</v>
      </c>
      <c r="F192" s="4" t="s">
        <v>517</v>
      </c>
      <c r="G192" s="6" t="s">
        <v>510</v>
      </c>
      <c r="H192" s="4" t="s">
        <v>518</v>
      </c>
      <c r="I192" s="7">
        <v>325000</v>
      </c>
      <c r="J192" s="7">
        <v>260000</v>
      </c>
      <c r="K192" s="7">
        <v>65000</v>
      </c>
      <c r="L192" s="7">
        <v>0</v>
      </c>
      <c r="M192" s="7">
        <v>260000</v>
      </c>
      <c r="N192" s="7">
        <f t="shared" si="9"/>
        <v>0</v>
      </c>
    </row>
    <row r="193" spans="1:14" ht="15.9" x14ac:dyDescent="0.45">
      <c r="A193" s="13">
        <v>13</v>
      </c>
      <c r="B193" s="14" t="s">
        <v>519</v>
      </c>
      <c r="C193" s="14"/>
      <c r="D193" s="15" t="s">
        <v>16</v>
      </c>
      <c r="E193" s="14" t="s">
        <v>520</v>
      </c>
      <c r="F193" s="14" t="s">
        <v>521</v>
      </c>
      <c r="G193" s="16" t="s">
        <v>510</v>
      </c>
      <c r="H193" s="14" t="s">
        <v>522</v>
      </c>
      <c r="I193" s="17">
        <v>192000</v>
      </c>
      <c r="J193" s="17">
        <v>153600</v>
      </c>
      <c r="K193" s="17">
        <v>0</v>
      </c>
      <c r="L193" s="17">
        <v>38400</v>
      </c>
      <c r="M193" s="7">
        <v>154000</v>
      </c>
      <c r="N193" s="7">
        <f t="shared" si="9"/>
        <v>400</v>
      </c>
    </row>
    <row r="194" spans="1:14" ht="15.9" x14ac:dyDescent="0.45">
      <c r="A194" s="3">
        <v>13</v>
      </c>
      <c r="B194" s="4" t="s">
        <v>523</v>
      </c>
      <c r="C194" s="4"/>
      <c r="D194" s="5" t="s">
        <v>30</v>
      </c>
      <c r="E194" s="4" t="s">
        <v>117</v>
      </c>
      <c r="F194" s="4" t="s">
        <v>438</v>
      </c>
      <c r="G194" s="6" t="s">
        <v>524</v>
      </c>
      <c r="H194" s="4" t="s">
        <v>525</v>
      </c>
      <c r="I194" s="7">
        <v>265476</v>
      </c>
      <c r="J194" s="7">
        <v>265476</v>
      </c>
      <c r="K194" s="7">
        <v>0</v>
      </c>
      <c r="L194" s="7">
        <v>0</v>
      </c>
      <c r="M194" s="7">
        <v>1000000</v>
      </c>
      <c r="N194" s="7">
        <f t="shared" si="9"/>
        <v>734524</v>
      </c>
    </row>
    <row r="195" spans="1:14" ht="15.9" x14ac:dyDescent="0.45">
      <c r="A195" s="3">
        <v>13</v>
      </c>
      <c r="B195" s="4" t="s">
        <v>526</v>
      </c>
      <c r="C195" s="4"/>
      <c r="D195" s="5" t="s">
        <v>30</v>
      </c>
      <c r="E195" s="4" t="s">
        <v>117</v>
      </c>
      <c r="F195" s="4" t="s">
        <v>527</v>
      </c>
      <c r="G195" s="6" t="s">
        <v>524</v>
      </c>
      <c r="H195" s="4" t="s">
        <v>528</v>
      </c>
      <c r="I195" s="7">
        <v>379004</v>
      </c>
      <c r="J195" s="7">
        <v>100000</v>
      </c>
      <c r="K195" s="7">
        <v>279004</v>
      </c>
      <c r="L195" s="7">
        <v>0</v>
      </c>
      <c r="M195" s="7">
        <v>100000</v>
      </c>
      <c r="N195" s="7">
        <f t="shared" si="9"/>
        <v>0</v>
      </c>
    </row>
    <row r="196" spans="1:14" ht="15.9" x14ac:dyDescent="0.45">
      <c r="A196" s="3">
        <v>13</v>
      </c>
      <c r="B196" s="5" t="s">
        <v>529</v>
      </c>
      <c r="C196" s="5"/>
      <c r="D196" s="5" t="s">
        <v>128</v>
      </c>
      <c r="E196" s="5" t="s">
        <v>129</v>
      </c>
      <c r="F196" s="4" t="s">
        <v>530</v>
      </c>
      <c r="G196" s="6" t="s">
        <v>510</v>
      </c>
      <c r="H196" s="4" t="s">
        <v>531</v>
      </c>
      <c r="I196" s="7">
        <v>678000</v>
      </c>
      <c r="J196" s="7">
        <f>I196*0.8</f>
        <v>542400</v>
      </c>
      <c r="K196" s="7">
        <f>I196*0.2</f>
        <v>135600</v>
      </c>
      <c r="L196" s="7">
        <v>0</v>
      </c>
      <c r="M196" s="7">
        <v>542000</v>
      </c>
      <c r="N196" s="7">
        <f>M196-J196</f>
        <v>-400</v>
      </c>
    </row>
    <row r="197" spans="1:14" ht="15.9" x14ac:dyDescent="0.45">
      <c r="A197" s="3"/>
      <c r="B197" s="4"/>
      <c r="C197" s="4"/>
      <c r="D197" s="5"/>
      <c r="E197" s="4"/>
      <c r="F197" s="4"/>
      <c r="G197" s="6"/>
      <c r="H197" s="4"/>
      <c r="I197" s="7"/>
      <c r="J197" s="7"/>
      <c r="K197" s="7"/>
      <c r="L197" s="7"/>
      <c r="M197" s="7"/>
      <c r="N197" s="7"/>
    </row>
    <row r="198" spans="1:14" ht="18.45" x14ac:dyDescent="0.5">
      <c r="A198" s="22" t="s">
        <v>532</v>
      </c>
      <c r="B198" s="4"/>
      <c r="C198" s="4"/>
      <c r="D198" s="5"/>
      <c r="E198" s="4"/>
      <c r="F198" s="4"/>
      <c r="G198" s="6"/>
      <c r="H198" s="4"/>
      <c r="I198" s="7"/>
      <c r="J198" s="7"/>
      <c r="K198" s="7"/>
      <c r="L198" s="7"/>
      <c r="M198" s="7"/>
      <c r="N198" s="7"/>
    </row>
    <row r="199" spans="1:14" ht="15.9" x14ac:dyDescent="0.45">
      <c r="A199" s="3">
        <v>70</v>
      </c>
      <c r="B199" s="4" t="s">
        <v>533</v>
      </c>
      <c r="C199" s="4"/>
      <c r="D199" s="5" t="s">
        <v>128</v>
      </c>
      <c r="E199" s="4" t="s">
        <v>96</v>
      </c>
      <c r="F199" s="4" t="s">
        <v>65</v>
      </c>
      <c r="G199" s="6" t="s">
        <v>532</v>
      </c>
      <c r="H199" s="4" t="s">
        <v>534</v>
      </c>
      <c r="I199" s="7">
        <v>1000000</v>
      </c>
      <c r="J199" s="7">
        <v>800000</v>
      </c>
      <c r="K199" s="7">
        <v>200000</v>
      </c>
      <c r="L199" s="7">
        <v>0</v>
      </c>
      <c r="M199" s="7">
        <v>800000</v>
      </c>
      <c r="N199" s="7">
        <f t="shared" ref="N199:N220" si="14">M199-J199</f>
        <v>0</v>
      </c>
    </row>
    <row r="200" spans="1:14" ht="15.9" x14ac:dyDescent="0.45">
      <c r="A200" s="3">
        <v>70</v>
      </c>
      <c r="B200" s="4" t="s">
        <v>535</v>
      </c>
      <c r="C200" s="4"/>
      <c r="D200" s="5" t="s">
        <v>16</v>
      </c>
      <c r="E200" s="4" t="s">
        <v>96</v>
      </c>
      <c r="F200" s="4"/>
      <c r="G200" s="6" t="s">
        <v>532</v>
      </c>
      <c r="H200" s="4" t="s">
        <v>536</v>
      </c>
      <c r="I200" s="7">
        <v>528000</v>
      </c>
      <c r="J200" s="7">
        <v>528000</v>
      </c>
      <c r="K200" s="7">
        <v>0</v>
      </c>
      <c r="L200" s="7">
        <v>0</v>
      </c>
      <c r="M200" s="7">
        <v>528000</v>
      </c>
      <c r="N200" s="7">
        <f t="shared" si="14"/>
        <v>0</v>
      </c>
    </row>
    <row r="201" spans="1:14" ht="15.9" x14ac:dyDescent="0.45">
      <c r="A201" s="3">
        <v>70</v>
      </c>
      <c r="B201" s="4" t="s">
        <v>537</v>
      </c>
      <c r="C201" s="4"/>
      <c r="D201" s="5" t="s">
        <v>128</v>
      </c>
      <c r="E201" s="4" t="s">
        <v>96</v>
      </c>
      <c r="F201" s="4" t="s">
        <v>65</v>
      </c>
      <c r="G201" s="6" t="s">
        <v>532</v>
      </c>
      <c r="H201" s="4" t="s">
        <v>538</v>
      </c>
      <c r="I201" s="7">
        <v>14665</v>
      </c>
      <c r="J201" s="7">
        <v>11732</v>
      </c>
      <c r="K201" s="7">
        <v>2933</v>
      </c>
      <c r="L201" s="7">
        <v>0</v>
      </c>
      <c r="M201" s="7">
        <v>11732</v>
      </c>
      <c r="N201" s="7">
        <f t="shared" si="14"/>
        <v>0</v>
      </c>
    </row>
    <row r="202" spans="1:14" ht="15.9" x14ac:dyDescent="0.45">
      <c r="A202" s="3">
        <v>70</v>
      </c>
      <c r="B202" s="4" t="s">
        <v>539</v>
      </c>
      <c r="C202" s="4"/>
      <c r="D202" s="5" t="s">
        <v>128</v>
      </c>
      <c r="E202" s="4" t="s">
        <v>17</v>
      </c>
      <c r="F202" s="4" t="s">
        <v>65</v>
      </c>
      <c r="G202" s="6" t="s">
        <v>532</v>
      </c>
      <c r="H202" s="4" t="s">
        <v>540</v>
      </c>
      <c r="I202" s="7">
        <v>825000</v>
      </c>
      <c r="J202" s="7">
        <v>660000</v>
      </c>
      <c r="K202" s="7">
        <v>165000</v>
      </c>
      <c r="L202" s="7">
        <v>0</v>
      </c>
      <c r="M202" s="7">
        <v>660000</v>
      </c>
      <c r="N202" s="7">
        <f t="shared" si="14"/>
        <v>0</v>
      </c>
    </row>
    <row r="203" spans="1:14" ht="15.9" x14ac:dyDescent="0.45">
      <c r="A203" s="3">
        <v>70</v>
      </c>
      <c r="B203" s="4" t="s">
        <v>541</v>
      </c>
      <c r="C203" s="4"/>
      <c r="D203" s="5" t="s">
        <v>128</v>
      </c>
      <c r="E203" s="4" t="s">
        <v>96</v>
      </c>
      <c r="F203" s="4" t="s">
        <v>65</v>
      </c>
      <c r="G203" s="6" t="s">
        <v>532</v>
      </c>
      <c r="H203" s="4" t="s">
        <v>542</v>
      </c>
      <c r="I203" s="7">
        <v>1200000</v>
      </c>
      <c r="J203" s="7">
        <v>960000</v>
      </c>
      <c r="K203" s="7">
        <v>240000</v>
      </c>
      <c r="L203" s="7">
        <v>0</v>
      </c>
      <c r="M203" s="7">
        <v>960000</v>
      </c>
      <c r="N203" s="7">
        <f t="shared" si="14"/>
        <v>0</v>
      </c>
    </row>
    <row r="204" spans="1:14" ht="15.9" x14ac:dyDescent="0.45">
      <c r="A204" s="3">
        <v>70</v>
      </c>
      <c r="B204" s="4" t="s">
        <v>543</v>
      </c>
      <c r="C204" s="4"/>
      <c r="D204" s="5" t="s">
        <v>30</v>
      </c>
      <c r="E204" s="4" t="s">
        <v>96</v>
      </c>
      <c r="F204" s="4" t="s">
        <v>65</v>
      </c>
      <c r="G204" s="6" t="s">
        <v>532</v>
      </c>
      <c r="H204" s="4" t="s">
        <v>544</v>
      </c>
      <c r="I204" s="7">
        <v>3338320</v>
      </c>
      <c r="J204" s="7">
        <v>3338320</v>
      </c>
      <c r="K204" s="7">
        <v>0</v>
      </c>
      <c r="L204" s="7">
        <v>0</v>
      </c>
      <c r="M204" s="7">
        <v>4000000</v>
      </c>
      <c r="N204" s="7">
        <f t="shared" si="14"/>
        <v>661680</v>
      </c>
    </row>
    <row r="205" spans="1:14" ht="15.9" x14ac:dyDescent="0.45">
      <c r="A205" s="3">
        <v>70</v>
      </c>
      <c r="B205" s="4" t="s">
        <v>545</v>
      </c>
      <c r="C205" s="4"/>
      <c r="D205" s="5" t="s">
        <v>30</v>
      </c>
      <c r="E205" s="4" t="s">
        <v>96</v>
      </c>
      <c r="F205" s="4" t="s">
        <v>65</v>
      </c>
      <c r="G205" s="6" t="s">
        <v>532</v>
      </c>
      <c r="H205" s="4" t="s">
        <v>546</v>
      </c>
      <c r="I205" s="7">
        <v>2000000</v>
      </c>
      <c r="J205" s="7">
        <v>2000000</v>
      </c>
      <c r="K205" s="7">
        <v>0</v>
      </c>
      <c r="L205" s="7">
        <v>0</v>
      </c>
      <c r="M205" s="7">
        <v>2000000</v>
      </c>
      <c r="N205" s="7">
        <f t="shared" si="14"/>
        <v>0</v>
      </c>
    </row>
    <row r="206" spans="1:14" ht="15.9" x14ac:dyDescent="0.45">
      <c r="A206" s="3">
        <v>70</v>
      </c>
      <c r="B206" s="4" t="s">
        <v>547</v>
      </c>
      <c r="C206" s="4"/>
      <c r="D206" s="5" t="s">
        <v>30</v>
      </c>
      <c r="E206" s="4" t="s">
        <v>96</v>
      </c>
      <c r="F206" s="4" t="s">
        <v>65</v>
      </c>
      <c r="G206" s="6" t="s">
        <v>532</v>
      </c>
      <c r="H206" s="4" t="s">
        <v>548</v>
      </c>
      <c r="I206" s="7">
        <v>2000000</v>
      </c>
      <c r="J206" s="7">
        <v>2000000</v>
      </c>
      <c r="K206" s="7">
        <v>0</v>
      </c>
      <c r="L206" s="7">
        <v>0</v>
      </c>
      <c r="M206" s="7">
        <v>2000000</v>
      </c>
      <c r="N206" s="7">
        <f t="shared" si="14"/>
        <v>0</v>
      </c>
    </row>
    <row r="207" spans="1:14" ht="15.9" x14ac:dyDescent="0.45">
      <c r="A207" s="3">
        <v>70</v>
      </c>
      <c r="B207" s="4" t="s">
        <v>549</v>
      </c>
      <c r="C207" s="4"/>
      <c r="D207" s="5" t="s">
        <v>30</v>
      </c>
      <c r="E207" s="4" t="s">
        <v>96</v>
      </c>
      <c r="F207" s="4" t="s">
        <v>65</v>
      </c>
      <c r="G207" s="6" t="s">
        <v>532</v>
      </c>
      <c r="H207" s="4" t="s">
        <v>550</v>
      </c>
      <c r="I207" s="7">
        <v>2000000</v>
      </c>
      <c r="J207" s="7">
        <v>2000000</v>
      </c>
      <c r="K207" s="7">
        <v>0</v>
      </c>
      <c r="L207" s="7">
        <v>0</v>
      </c>
      <c r="M207" s="7">
        <v>2000000</v>
      </c>
      <c r="N207" s="7">
        <f t="shared" si="14"/>
        <v>0</v>
      </c>
    </row>
    <row r="208" spans="1:14" ht="15.9" x14ac:dyDescent="0.45">
      <c r="A208" s="3">
        <v>70</v>
      </c>
      <c r="B208" s="4" t="s">
        <v>551</v>
      </c>
      <c r="C208" s="4"/>
      <c r="D208" s="5" t="s">
        <v>30</v>
      </c>
      <c r="E208" s="4" t="s">
        <v>96</v>
      </c>
      <c r="F208" s="4" t="s">
        <v>65</v>
      </c>
      <c r="G208" s="6" t="s">
        <v>532</v>
      </c>
      <c r="H208" s="4" t="s">
        <v>552</v>
      </c>
      <c r="I208" s="7">
        <v>2000000</v>
      </c>
      <c r="J208" s="7">
        <v>2000000</v>
      </c>
      <c r="K208" s="7">
        <v>0</v>
      </c>
      <c r="L208" s="7">
        <v>0</v>
      </c>
      <c r="M208" s="7">
        <v>2000000</v>
      </c>
      <c r="N208" s="7">
        <f t="shared" si="14"/>
        <v>0</v>
      </c>
    </row>
    <row r="209" spans="1:14" ht="15.9" x14ac:dyDescent="0.45">
      <c r="A209" s="3">
        <v>70</v>
      </c>
      <c r="B209" s="4" t="s">
        <v>553</v>
      </c>
      <c r="C209" s="4"/>
      <c r="D209" s="5" t="s">
        <v>30</v>
      </c>
      <c r="E209" s="4" t="s">
        <v>96</v>
      </c>
      <c r="F209" s="4" t="s">
        <v>65</v>
      </c>
      <c r="G209" s="6" t="s">
        <v>532</v>
      </c>
      <c r="H209" s="4" t="s">
        <v>554</v>
      </c>
      <c r="I209" s="7">
        <v>150000</v>
      </c>
      <c r="J209" s="7">
        <v>120000</v>
      </c>
      <c r="K209" s="7">
        <v>30000</v>
      </c>
      <c r="L209" s="7">
        <v>0</v>
      </c>
      <c r="M209" s="7">
        <v>120000</v>
      </c>
      <c r="N209" s="7">
        <f t="shared" si="14"/>
        <v>0</v>
      </c>
    </row>
    <row r="210" spans="1:14" ht="15.9" x14ac:dyDescent="0.45">
      <c r="A210" s="3">
        <v>70</v>
      </c>
      <c r="B210" s="4" t="s">
        <v>555</v>
      </c>
      <c r="C210" s="4"/>
      <c r="D210" s="5" t="s">
        <v>128</v>
      </c>
      <c r="E210" s="4" t="s">
        <v>17</v>
      </c>
      <c r="F210" s="4" t="s">
        <v>65</v>
      </c>
      <c r="G210" s="6" t="s">
        <v>532</v>
      </c>
      <c r="H210" s="4" t="s">
        <v>556</v>
      </c>
      <c r="I210" s="7">
        <v>2000000</v>
      </c>
      <c r="J210" s="7">
        <v>1600000</v>
      </c>
      <c r="K210" s="7">
        <v>400000</v>
      </c>
      <c r="L210" s="7">
        <v>0</v>
      </c>
      <c r="M210" s="7">
        <v>1600000</v>
      </c>
      <c r="N210" s="7">
        <f t="shared" si="14"/>
        <v>0</v>
      </c>
    </row>
    <row r="211" spans="1:14" ht="15.9" x14ac:dyDescent="0.45">
      <c r="A211" s="3">
        <v>70</v>
      </c>
      <c r="B211" s="4" t="s">
        <v>557</v>
      </c>
      <c r="C211" s="4"/>
      <c r="D211" s="5" t="s">
        <v>128</v>
      </c>
      <c r="E211" s="4" t="s">
        <v>96</v>
      </c>
      <c r="F211" s="4" t="s">
        <v>65</v>
      </c>
      <c r="G211" s="6" t="s">
        <v>532</v>
      </c>
      <c r="H211" s="4" t="s">
        <v>558</v>
      </c>
      <c r="I211" s="7">
        <v>2500000</v>
      </c>
      <c r="J211" s="7">
        <v>2000000</v>
      </c>
      <c r="K211" s="7">
        <v>500000</v>
      </c>
      <c r="L211" s="7">
        <v>0</v>
      </c>
      <c r="M211" s="7">
        <v>2000000</v>
      </c>
      <c r="N211" s="7">
        <f t="shared" si="14"/>
        <v>0</v>
      </c>
    </row>
    <row r="212" spans="1:14" ht="15.9" x14ac:dyDescent="0.45">
      <c r="A212" s="3">
        <v>70</v>
      </c>
      <c r="B212" s="4" t="s">
        <v>559</v>
      </c>
      <c r="C212" s="4"/>
      <c r="D212" s="5" t="s">
        <v>128</v>
      </c>
      <c r="E212" s="4" t="s">
        <v>17</v>
      </c>
      <c r="F212" s="4" t="s">
        <v>65</v>
      </c>
      <c r="G212" s="6" t="s">
        <v>532</v>
      </c>
      <c r="H212" s="4" t="s">
        <v>560</v>
      </c>
      <c r="I212" s="7">
        <v>15000000</v>
      </c>
      <c r="J212" s="7">
        <v>12000000</v>
      </c>
      <c r="K212" s="7">
        <v>3000000</v>
      </c>
      <c r="L212" s="7">
        <v>0</v>
      </c>
      <c r="M212" s="7">
        <v>12000000</v>
      </c>
      <c r="N212" s="7">
        <f t="shared" si="14"/>
        <v>0</v>
      </c>
    </row>
    <row r="213" spans="1:14" ht="15.9" x14ac:dyDescent="0.45">
      <c r="A213" s="3">
        <v>70</v>
      </c>
      <c r="B213" s="4" t="s">
        <v>561</v>
      </c>
      <c r="C213" s="4"/>
      <c r="D213" s="5" t="s">
        <v>128</v>
      </c>
      <c r="E213" s="4" t="s">
        <v>96</v>
      </c>
      <c r="F213" s="4" t="s">
        <v>65</v>
      </c>
      <c r="G213" s="6" t="s">
        <v>532</v>
      </c>
      <c r="H213" s="4" t="s">
        <v>562</v>
      </c>
      <c r="I213" s="7">
        <v>8000000</v>
      </c>
      <c r="J213" s="7">
        <v>6400000</v>
      </c>
      <c r="K213" s="7">
        <v>1600000</v>
      </c>
      <c r="L213" s="7">
        <v>0</v>
      </c>
      <c r="M213" s="7">
        <v>6400000</v>
      </c>
      <c r="N213" s="7">
        <f t="shared" si="14"/>
        <v>0</v>
      </c>
    </row>
    <row r="214" spans="1:14" ht="15.9" x14ac:dyDescent="0.45">
      <c r="A214" s="3">
        <v>70</v>
      </c>
      <c r="B214" s="4" t="s">
        <v>563</v>
      </c>
      <c r="C214" s="4"/>
      <c r="D214" s="5" t="s">
        <v>128</v>
      </c>
      <c r="E214" s="4" t="s">
        <v>17</v>
      </c>
      <c r="F214" s="4" t="s">
        <v>65</v>
      </c>
      <c r="G214" s="6" t="s">
        <v>532</v>
      </c>
      <c r="H214" s="4" t="s">
        <v>564</v>
      </c>
      <c r="I214" s="7">
        <v>2250000</v>
      </c>
      <c r="J214" s="7">
        <v>1800000</v>
      </c>
      <c r="K214" s="7">
        <v>450000</v>
      </c>
      <c r="L214" s="7">
        <v>0</v>
      </c>
      <c r="M214" s="7">
        <v>1800000</v>
      </c>
      <c r="N214" s="7">
        <f t="shared" si="14"/>
        <v>0</v>
      </c>
    </row>
    <row r="215" spans="1:14" ht="15.9" x14ac:dyDescent="0.45">
      <c r="A215" s="3">
        <v>70</v>
      </c>
      <c r="B215" s="4" t="s">
        <v>565</v>
      </c>
      <c r="C215" s="4"/>
      <c r="D215" s="5" t="s">
        <v>128</v>
      </c>
      <c r="E215" s="4" t="s">
        <v>96</v>
      </c>
      <c r="F215" s="4" t="s">
        <v>65</v>
      </c>
      <c r="G215" s="6" t="s">
        <v>532</v>
      </c>
      <c r="H215" s="4" t="s">
        <v>566</v>
      </c>
      <c r="I215" s="7">
        <v>500000</v>
      </c>
      <c r="J215" s="7">
        <v>400000</v>
      </c>
      <c r="K215" s="7">
        <v>100000</v>
      </c>
      <c r="L215" s="7">
        <v>0</v>
      </c>
      <c r="M215" s="7">
        <v>400000</v>
      </c>
      <c r="N215" s="7">
        <f t="shared" si="14"/>
        <v>0</v>
      </c>
    </row>
    <row r="216" spans="1:14" ht="15.9" x14ac:dyDescent="0.45">
      <c r="A216" s="3">
        <v>70</v>
      </c>
      <c r="B216" s="4" t="s">
        <v>567</v>
      </c>
      <c r="C216" s="4"/>
      <c r="D216" s="5" t="s">
        <v>16</v>
      </c>
      <c r="E216" s="4" t="s">
        <v>568</v>
      </c>
      <c r="F216" s="4" t="s">
        <v>65</v>
      </c>
      <c r="G216" s="6" t="s">
        <v>532</v>
      </c>
      <c r="H216" s="4" t="s">
        <v>569</v>
      </c>
      <c r="I216" s="7">
        <v>35000</v>
      </c>
      <c r="J216" s="7">
        <v>35000</v>
      </c>
      <c r="K216" s="7">
        <v>0</v>
      </c>
      <c r="L216" s="7">
        <v>0</v>
      </c>
      <c r="M216" s="7">
        <v>35000</v>
      </c>
      <c r="N216" s="7">
        <f t="shared" si="14"/>
        <v>0</v>
      </c>
    </row>
    <row r="217" spans="1:14" ht="15.9" x14ac:dyDescent="0.45">
      <c r="A217" s="3">
        <v>70</v>
      </c>
      <c r="B217" s="4" t="s">
        <v>567</v>
      </c>
      <c r="C217" s="4"/>
      <c r="D217" s="5" t="s">
        <v>30</v>
      </c>
      <c r="E217" s="4" t="s">
        <v>568</v>
      </c>
      <c r="F217" s="4" t="s">
        <v>65</v>
      </c>
      <c r="G217" s="6" t="s">
        <v>532</v>
      </c>
      <c r="H217" s="4" t="s">
        <v>570</v>
      </c>
      <c r="I217" s="7">
        <v>883780</v>
      </c>
      <c r="J217" s="7">
        <v>883780</v>
      </c>
      <c r="K217" s="7">
        <v>0</v>
      </c>
      <c r="L217" s="7">
        <v>0</v>
      </c>
      <c r="M217" s="7">
        <v>883780</v>
      </c>
      <c r="N217" s="7">
        <f t="shared" si="14"/>
        <v>0</v>
      </c>
    </row>
    <row r="218" spans="1:14" ht="15.9" x14ac:dyDescent="0.45">
      <c r="A218" s="3">
        <v>70</v>
      </c>
      <c r="B218" s="4" t="s">
        <v>571</v>
      </c>
      <c r="C218" s="4"/>
      <c r="D218" s="5" t="s">
        <v>128</v>
      </c>
      <c r="E218" s="4" t="s">
        <v>17</v>
      </c>
      <c r="F218" s="4" t="s">
        <v>65</v>
      </c>
      <c r="G218" s="6" t="s">
        <v>532</v>
      </c>
      <c r="H218" s="4" t="s">
        <v>572</v>
      </c>
      <c r="I218" s="7">
        <v>2000000</v>
      </c>
      <c r="J218" s="7">
        <v>1600000</v>
      </c>
      <c r="K218" s="7">
        <v>400000</v>
      </c>
      <c r="L218" s="7">
        <v>0</v>
      </c>
      <c r="M218" s="7">
        <v>1600000</v>
      </c>
      <c r="N218" s="7">
        <f t="shared" si="14"/>
        <v>0</v>
      </c>
    </row>
    <row r="219" spans="1:14" ht="15.9" x14ac:dyDescent="0.45">
      <c r="A219" s="3">
        <v>70</v>
      </c>
      <c r="B219" s="4" t="s">
        <v>573</v>
      </c>
      <c r="C219" s="4"/>
      <c r="D219" s="5" t="s">
        <v>128</v>
      </c>
      <c r="E219" s="4" t="s">
        <v>96</v>
      </c>
      <c r="F219" s="4" t="s">
        <v>65</v>
      </c>
      <c r="G219" s="6" t="s">
        <v>532</v>
      </c>
      <c r="H219" s="4" t="s">
        <v>574</v>
      </c>
      <c r="I219" s="7">
        <v>850000</v>
      </c>
      <c r="J219" s="7">
        <v>680000</v>
      </c>
      <c r="K219" s="7">
        <v>170000</v>
      </c>
      <c r="L219" s="7">
        <v>0</v>
      </c>
      <c r="M219" s="7">
        <v>680000</v>
      </c>
      <c r="N219" s="7">
        <f t="shared" si="14"/>
        <v>0</v>
      </c>
    </row>
    <row r="220" spans="1:14" ht="15.9" x14ac:dyDescent="0.45">
      <c r="A220" s="3">
        <v>70</v>
      </c>
      <c r="B220" s="5" t="s">
        <v>575</v>
      </c>
      <c r="C220" s="5"/>
      <c r="D220" s="5" t="s">
        <v>128</v>
      </c>
      <c r="E220" s="5" t="s">
        <v>576</v>
      </c>
      <c r="F220" s="4" t="s">
        <v>577</v>
      </c>
      <c r="G220" s="6" t="s">
        <v>577</v>
      </c>
      <c r="H220" s="5" t="s">
        <v>578</v>
      </c>
      <c r="I220" s="7">
        <v>4688115</v>
      </c>
      <c r="J220" s="7">
        <v>3261248</v>
      </c>
      <c r="K220" s="7">
        <v>590439</v>
      </c>
      <c r="L220" s="7">
        <v>836428</v>
      </c>
      <c r="M220" s="7">
        <v>3312019</v>
      </c>
      <c r="N220" s="7">
        <f t="shared" si="14"/>
        <v>50771</v>
      </c>
    </row>
    <row r="221" spans="1:14" ht="15.9" x14ac:dyDescent="0.45">
      <c r="A221" s="3"/>
      <c r="B221" s="5"/>
      <c r="C221" s="5"/>
      <c r="D221" s="5"/>
      <c r="E221" s="5"/>
      <c r="F221" s="4"/>
      <c r="G221" s="6"/>
      <c r="H221" s="5"/>
      <c r="I221" s="7"/>
      <c r="J221" s="7"/>
      <c r="K221" s="7"/>
      <c r="L221" s="7"/>
      <c r="M221" s="7"/>
      <c r="N221" s="7"/>
    </row>
    <row r="222" spans="1:14" ht="18.45" x14ac:dyDescent="0.5">
      <c r="A222" s="22" t="s">
        <v>579</v>
      </c>
      <c r="B222" s="5"/>
      <c r="C222" s="5"/>
      <c r="D222" s="5"/>
      <c r="E222" s="5"/>
      <c r="F222" s="4"/>
      <c r="G222" s="6"/>
      <c r="H222" s="5"/>
      <c r="I222" s="7"/>
      <c r="J222" s="7"/>
      <c r="K222" s="7"/>
      <c r="L222" s="7"/>
      <c r="M222" s="7"/>
      <c r="N222" s="7"/>
    </row>
    <row r="223" spans="1:14" ht="15.9" x14ac:dyDescent="0.45">
      <c r="A223" s="3">
        <v>71</v>
      </c>
      <c r="B223" s="4" t="s">
        <v>580</v>
      </c>
      <c r="C223" s="4"/>
      <c r="D223" s="5" t="s">
        <v>30</v>
      </c>
      <c r="E223" s="4" t="s">
        <v>568</v>
      </c>
      <c r="F223" s="4" t="s">
        <v>65</v>
      </c>
      <c r="G223" s="6" t="s">
        <v>418</v>
      </c>
      <c r="H223" s="4" t="s">
        <v>581</v>
      </c>
      <c r="I223" s="7">
        <v>1000000</v>
      </c>
      <c r="J223" s="7">
        <v>1000000</v>
      </c>
      <c r="K223" s="7">
        <v>0</v>
      </c>
      <c r="L223" s="7">
        <v>0</v>
      </c>
      <c r="M223" s="7">
        <v>1000000</v>
      </c>
      <c r="N223" s="7">
        <f t="shared" ref="N223:N284" si="15">M223-J223</f>
        <v>0</v>
      </c>
    </row>
    <row r="224" spans="1:14" ht="15.9" x14ac:dyDescent="0.45">
      <c r="A224" s="13">
        <v>71</v>
      </c>
      <c r="B224" s="14" t="s">
        <v>582</v>
      </c>
      <c r="C224" s="14"/>
      <c r="D224" s="15" t="s">
        <v>16</v>
      </c>
      <c r="E224" s="14" t="s">
        <v>568</v>
      </c>
      <c r="F224" s="14" t="s">
        <v>65</v>
      </c>
      <c r="G224" s="16" t="s">
        <v>418</v>
      </c>
      <c r="H224" s="14" t="s">
        <v>583</v>
      </c>
      <c r="I224" s="17">
        <v>55000</v>
      </c>
      <c r="J224" s="17">
        <v>49500</v>
      </c>
      <c r="K224" s="17">
        <v>5500</v>
      </c>
      <c r="L224" s="17">
        <v>0</v>
      </c>
      <c r="M224" s="7">
        <v>49500</v>
      </c>
      <c r="N224" s="7">
        <f t="shared" si="15"/>
        <v>0</v>
      </c>
    </row>
    <row r="225" spans="1:14" ht="15.9" x14ac:dyDescent="0.45">
      <c r="A225" s="13">
        <v>71</v>
      </c>
      <c r="B225" s="14" t="s">
        <v>582</v>
      </c>
      <c r="C225" s="14"/>
      <c r="D225" s="15" t="s">
        <v>30</v>
      </c>
      <c r="E225" s="14" t="s">
        <v>568</v>
      </c>
      <c r="F225" s="14" t="s">
        <v>65</v>
      </c>
      <c r="G225" s="16" t="s">
        <v>418</v>
      </c>
      <c r="H225" s="14" t="s">
        <v>584</v>
      </c>
      <c r="I225" s="17">
        <v>420420</v>
      </c>
      <c r="J225" s="17">
        <v>378378</v>
      </c>
      <c r="K225" s="17">
        <v>42042</v>
      </c>
      <c r="L225" s="17">
        <v>0</v>
      </c>
      <c r="M225" s="7">
        <v>378378</v>
      </c>
      <c r="N225" s="7">
        <f t="shared" si="15"/>
        <v>0</v>
      </c>
    </row>
    <row r="226" spans="1:14" ht="15.9" x14ac:dyDescent="0.45">
      <c r="A226" s="13">
        <v>71</v>
      </c>
      <c r="B226" s="14" t="s">
        <v>585</v>
      </c>
      <c r="C226" s="14"/>
      <c r="D226" s="15" t="s">
        <v>16</v>
      </c>
      <c r="E226" s="14" t="s">
        <v>568</v>
      </c>
      <c r="F226" s="14" t="s">
        <v>65</v>
      </c>
      <c r="G226" s="16" t="s">
        <v>418</v>
      </c>
      <c r="H226" s="14" t="s">
        <v>586</v>
      </c>
      <c r="I226" s="17">
        <v>887000</v>
      </c>
      <c r="J226" s="17">
        <v>798300</v>
      </c>
      <c r="K226" s="17">
        <v>88700</v>
      </c>
      <c r="L226" s="17">
        <v>0</v>
      </c>
      <c r="M226" s="7">
        <v>798300</v>
      </c>
      <c r="N226" s="7">
        <f t="shared" si="15"/>
        <v>0</v>
      </c>
    </row>
    <row r="227" spans="1:14" ht="15.9" x14ac:dyDescent="0.45">
      <c r="A227" s="3">
        <v>71</v>
      </c>
      <c r="B227" s="4" t="s">
        <v>587</v>
      </c>
      <c r="C227" s="4"/>
      <c r="D227" s="5" t="s">
        <v>16</v>
      </c>
      <c r="E227" s="4" t="s">
        <v>568</v>
      </c>
      <c r="F227" s="4" t="s">
        <v>65</v>
      </c>
      <c r="G227" s="6" t="s">
        <v>418</v>
      </c>
      <c r="H227" s="4" t="s">
        <v>588</v>
      </c>
      <c r="I227" s="7">
        <v>140000</v>
      </c>
      <c r="J227" s="7">
        <v>126000</v>
      </c>
      <c r="K227" s="7">
        <v>14000</v>
      </c>
      <c r="L227" s="7">
        <v>0</v>
      </c>
      <c r="M227" s="7">
        <v>126000</v>
      </c>
      <c r="N227" s="7">
        <f t="shared" si="15"/>
        <v>0</v>
      </c>
    </row>
    <row r="228" spans="1:14" ht="15.9" x14ac:dyDescent="0.45">
      <c r="A228" s="3">
        <v>71</v>
      </c>
      <c r="B228" s="4" t="s">
        <v>587</v>
      </c>
      <c r="C228" s="4"/>
      <c r="D228" s="5" t="s">
        <v>16</v>
      </c>
      <c r="E228" s="4" t="s">
        <v>568</v>
      </c>
      <c r="F228" s="4" t="s">
        <v>65</v>
      </c>
      <c r="G228" s="6" t="s">
        <v>418</v>
      </c>
      <c r="H228" s="4" t="s">
        <v>589</v>
      </c>
      <c r="I228" s="7">
        <v>60000</v>
      </c>
      <c r="J228" s="7">
        <v>54000</v>
      </c>
      <c r="K228" s="7">
        <v>6000</v>
      </c>
      <c r="L228" s="7">
        <v>0</v>
      </c>
      <c r="M228" s="7">
        <v>54000</v>
      </c>
      <c r="N228" s="7">
        <f t="shared" si="15"/>
        <v>0</v>
      </c>
    </row>
    <row r="229" spans="1:14" ht="15.9" x14ac:dyDescent="0.45">
      <c r="A229" s="3">
        <v>71</v>
      </c>
      <c r="B229" s="4" t="s">
        <v>587</v>
      </c>
      <c r="C229" s="4"/>
      <c r="D229" s="5" t="s">
        <v>30</v>
      </c>
      <c r="E229" s="4" t="s">
        <v>568</v>
      </c>
      <c r="F229" s="4" t="s">
        <v>65</v>
      </c>
      <c r="G229" s="6" t="s">
        <v>418</v>
      </c>
      <c r="H229" s="4" t="s">
        <v>590</v>
      </c>
      <c r="I229" s="7">
        <v>737368</v>
      </c>
      <c r="J229" s="7">
        <v>500000</v>
      </c>
      <c r="K229" s="7">
        <v>237368</v>
      </c>
      <c r="L229" s="7">
        <v>0</v>
      </c>
      <c r="M229" s="7">
        <v>500000</v>
      </c>
      <c r="N229" s="7">
        <f t="shared" si="15"/>
        <v>0</v>
      </c>
    </row>
    <row r="230" spans="1:14" ht="15.9" x14ac:dyDescent="0.45">
      <c r="A230" s="3">
        <v>71</v>
      </c>
      <c r="B230" s="4" t="s">
        <v>591</v>
      </c>
      <c r="C230" s="4"/>
      <c r="D230" s="5" t="s">
        <v>16</v>
      </c>
      <c r="E230" s="4" t="s">
        <v>568</v>
      </c>
      <c r="F230" s="4" t="s">
        <v>65</v>
      </c>
      <c r="G230" s="6" t="s">
        <v>418</v>
      </c>
      <c r="H230" s="4" t="s">
        <v>592</v>
      </c>
      <c r="I230" s="7">
        <v>370000</v>
      </c>
      <c r="J230" s="7">
        <v>370000</v>
      </c>
      <c r="K230" s="7">
        <v>0</v>
      </c>
      <c r="L230" s="7">
        <v>0</v>
      </c>
      <c r="M230" s="7">
        <v>370000</v>
      </c>
      <c r="N230" s="7">
        <f t="shared" si="15"/>
        <v>0</v>
      </c>
    </row>
    <row r="231" spans="1:14" ht="15.9" x14ac:dyDescent="0.45">
      <c r="A231" s="3">
        <v>71</v>
      </c>
      <c r="B231" s="4" t="s">
        <v>593</v>
      </c>
      <c r="C231" s="4"/>
      <c r="D231" s="5" t="s">
        <v>16</v>
      </c>
      <c r="E231" s="4" t="s">
        <v>568</v>
      </c>
      <c r="F231" s="4" t="s">
        <v>65</v>
      </c>
      <c r="G231" s="6" t="s">
        <v>418</v>
      </c>
      <c r="H231" s="4" t="s">
        <v>594</v>
      </c>
      <c r="I231" s="7">
        <v>487500</v>
      </c>
      <c r="J231" s="7">
        <v>487500</v>
      </c>
      <c r="K231" s="7">
        <v>0</v>
      </c>
      <c r="L231" s="7">
        <v>0</v>
      </c>
      <c r="M231" s="7">
        <v>487500</v>
      </c>
      <c r="N231" s="7">
        <f t="shared" si="15"/>
        <v>0</v>
      </c>
    </row>
    <row r="232" spans="1:14" ht="15.9" x14ac:dyDescent="0.45">
      <c r="A232" s="13">
        <v>71</v>
      </c>
      <c r="B232" s="14" t="s">
        <v>595</v>
      </c>
      <c r="C232" s="14"/>
      <c r="D232" s="15" t="s">
        <v>16</v>
      </c>
      <c r="E232" s="14" t="s">
        <v>568</v>
      </c>
      <c r="F232" s="14" t="s">
        <v>65</v>
      </c>
      <c r="G232" s="16" t="s">
        <v>418</v>
      </c>
      <c r="H232" s="14" t="s">
        <v>596</v>
      </c>
      <c r="I232" s="17">
        <v>88000</v>
      </c>
      <c r="J232" s="17">
        <v>88000</v>
      </c>
      <c r="K232" s="17">
        <v>0</v>
      </c>
      <c r="L232" s="17">
        <v>0</v>
      </c>
      <c r="M232" s="7">
        <v>88000</v>
      </c>
      <c r="N232" s="7">
        <f t="shared" si="15"/>
        <v>0</v>
      </c>
    </row>
    <row r="233" spans="1:14" ht="15.9" x14ac:dyDescent="0.45">
      <c r="A233" s="3">
        <v>71</v>
      </c>
      <c r="B233" s="4" t="s">
        <v>597</v>
      </c>
      <c r="C233" s="4"/>
      <c r="D233" s="5" t="s">
        <v>16</v>
      </c>
      <c r="E233" s="4" t="s">
        <v>568</v>
      </c>
      <c r="F233" s="4" t="s">
        <v>65</v>
      </c>
      <c r="G233" s="6" t="s">
        <v>418</v>
      </c>
      <c r="H233" s="4" t="s">
        <v>598</v>
      </c>
      <c r="I233" s="7">
        <v>900000</v>
      </c>
      <c r="J233" s="7">
        <v>900000</v>
      </c>
      <c r="K233" s="7">
        <v>0</v>
      </c>
      <c r="L233" s="7">
        <v>0</v>
      </c>
      <c r="M233" s="7">
        <v>900000</v>
      </c>
      <c r="N233" s="7">
        <f t="shared" si="15"/>
        <v>0</v>
      </c>
    </row>
    <row r="234" spans="1:14" ht="15.9" x14ac:dyDescent="0.45">
      <c r="A234" s="13">
        <v>72</v>
      </c>
      <c r="B234" s="14" t="s">
        <v>599</v>
      </c>
      <c r="C234" s="14"/>
      <c r="D234" s="15" t="s">
        <v>16</v>
      </c>
      <c r="E234" s="14" t="s">
        <v>568</v>
      </c>
      <c r="F234" s="14" t="s">
        <v>65</v>
      </c>
      <c r="G234" s="16" t="s">
        <v>600</v>
      </c>
      <c r="H234" s="14" t="s">
        <v>601</v>
      </c>
      <c r="I234" s="17">
        <v>450000</v>
      </c>
      <c r="J234" s="17">
        <v>450000</v>
      </c>
      <c r="K234" s="17">
        <v>0</v>
      </c>
      <c r="L234" s="17">
        <v>0</v>
      </c>
      <c r="M234" s="7">
        <v>450000</v>
      </c>
      <c r="N234" s="7">
        <f t="shared" si="15"/>
        <v>0</v>
      </c>
    </row>
    <row r="235" spans="1:14" ht="15.9" x14ac:dyDescent="0.45">
      <c r="A235" s="13">
        <v>72</v>
      </c>
      <c r="B235" s="14" t="s">
        <v>599</v>
      </c>
      <c r="C235" s="14"/>
      <c r="D235" s="15" t="s">
        <v>30</v>
      </c>
      <c r="E235" s="14" t="s">
        <v>568</v>
      </c>
      <c r="F235" s="14" t="s">
        <v>65</v>
      </c>
      <c r="G235" s="16" t="s">
        <v>600</v>
      </c>
      <c r="H235" s="14" t="s">
        <v>602</v>
      </c>
      <c r="I235" s="17">
        <v>1000000</v>
      </c>
      <c r="J235" s="17">
        <v>1000000</v>
      </c>
      <c r="K235" s="17">
        <v>0</v>
      </c>
      <c r="L235" s="17">
        <v>0</v>
      </c>
      <c r="M235" s="7">
        <v>1000000</v>
      </c>
      <c r="N235" s="7">
        <f t="shared" si="15"/>
        <v>0</v>
      </c>
    </row>
    <row r="236" spans="1:14" ht="15.9" x14ac:dyDescent="0.45">
      <c r="A236" s="13">
        <v>72</v>
      </c>
      <c r="B236" s="14" t="s">
        <v>603</v>
      </c>
      <c r="C236" s="14"/>
      <c r="D236" s="15" t="s">
        <v>16</v>
      </c>
      <c r="E236" s="14" t="s">
        <v>568</v>
      </c>
      <c r="F236" s="14" t="s">
        <v>65</v>
      </c>
      <c r="G236" s="16" t="s">
        <v>600</v>
      </c>
      <c r="H236" s="14" t="s">
        <v>604</v>
      </c>
      <c r="I236" s="17">
        <v>475000</v>
      </c>
      <c r="J236" s="17">
        <v>475000</v>
      </c>
      <c r="K236" s="17">
        <v>0</v>
      </c>
      <c r="L236" s="17">
        <v>0</v>
      </c>
      <c r="M236" s="7">
        <v>475000</v>
      </c>
      <c r="N236" s="7">
        <f t="shared" si="15"/>
        <v>0</v>
      </c>
    </row>
    <row r="237" spans="1:14" ht="15.9" x14ac:dyDescent="0.45">
      <c r="A237" s="13">
        <v>72</v>
      </c>
      <c r="B237" s="14" t="s">
        <v>603</v>
      </c>
      <c r="C237" s="14"/>
      <c r="D237" s="15" t="s">
        <v>30</v>
      </c>
      <c r="E237" s="14" t="s">
        <v>568</v>
      </c>
      <c r="F237" s="14" t="s">
        <v>65</v>
      </c>
      <c r="G237" s="16" t="s">
        <v>600</v>
      </c>
      <c r="H237" s="14" t="s">
        <v>605</v>
      </c>
      <c r="I237" s="17">
        <v>50000</v>
      </c>
      <c r="J237" s="17">
        <v>50000</v>
      </c>
      <c r="K237" s="17">
        <v>0</v>
      </c>
      <c r="L237" s="17">
        <v>0</v>
      </c>
      <c r="M237" s="7">
        <v>50000</v>
      </c>
      <c r="N237" s="7">
        <f t="shared" si="15"/>
        <v>0</v>
      </c>
    </row>
    <row r="238" spans="1:14" ht="15.9" x14ac:dyDescent="0.45">
      <c r="A238" s="13">
        <v>72</v>
      </c>
      <c r="B238" s="14" t="s">
        <v>606</v>
      </c>
      <c r="C238" s="14"/>
      <c r="D238" s="15" t="s">
        <v>16</v>
      </c>
      <c r="E238" s="14" t="s">
        <v>568</v>
      </c>
      <c r="F238" s="14" t="s">
        <v>65</v>
      </c>
      <c r="G238" s="16" t="s">
        <v>600</v>
      </c>
      <c r="H238" s="14" t="s">
        <v>586</v>
      </c>
      <c r="I238" s="17">
        <v>203000</v>
      </c>
      <c r="J238" s="17">
        <v>182700</v>
      </c>
      <c r="K238" s="17">
        <v>20300</v>
      </c>
      <c r="L238" s="17">
        <v>0</v>
      </c>
      <c r="M238" s="7">
        <v>182700</v>
      </c>
      <c r="N238" s="7">
        <f t="shared" si="15"/>
        <v>0</v>
      </c>
    </row>
    <row r="239" spans="1:14" ht="15.9" x14ac:dyDescent="0.45">
      <c r="A239" s="3">
        <v>72</v>
      </c>
      <c r="B239" s="4" t="s">
        <v>607</v>
      </c>
      <c r="C239" s="4"/>
      <c r="D239" s="5" t="s">
        <v>16</v>
      </c>
      <c r="E239" s="4" t="s">
        <v>568</v>
      </c>
      <c r="F239" s="4" t="s">
        <v>65</v>
      </c>
      <c r="G239" s="6" t="s">
        <v>600</v>
      </c>
      <c r="H239" s="4" t="s">
        <v>588</v>
      </c>
      <c r="I239" s="7">
        <v>175000</v>
      </c>
      <c r="J239" s="7">
        <v>157500</v>
      </c>
      <c r="K239" s="7">
        <v>17500</v>
      </c>
      <c r="L239" s="7">
        <v>0</v>
      </c>
      <c r="M239" s="7">
        <v>157500</v>
      </c>
      <c r="N239" s="7">
        <f t="shared" si="15"/>
        <v>0</v>
      </c>
    </row>
    <row r="240" spans="1:14" ht="15.9" x14ac:dyDescent="0.45">
      <c r="A240" s="3">
        <v>72</v>
      </c>
      <c r="B240" s="4" t="s">
        <v>607</v>
      </c>
      <c r="C240" s="4"/>
      <c r="D240" s="5" t="s">
        <v>16</v>
      </c>
      <c r="E240" s="4" t="s">
        <v>568</v>
      </c>
      <c r="F240" s="4" t="s">
        <v>65</v>
      </c>
      <c r="G240" s="6" t="s">
        <v>600</v>
      </c>
      <c r="H240" s="4" t="s">
        <v>589</v>
      </c>
      <c r="I240" s="7">
        <v>75000</v>
      </c>
      <c r="J240" s="7">
        <v>67500</v>
      </c>
      <c r="K240" s="7">
        <v>7500</v>
      </c>
      <c r="L240" s="7">
        <v>0</v>
      </c>
      <c r="M240" s="7">
        <v>67500</v>
      </c>
      <c r="N240" s="7">
        <f t="shared" si="15"/>
        <v>0</v>
      </c>
    </row>
    <row r="241" spans="1:14" ht="15.9" x14ac:dyDescent="0.45">
      <c r="A241" s="3">
        <v>72</v>
      </c>
      <c r="B241" s="4" t="s">
        <v>607</v>
      </c>
      <c r="C241" s="4"/>
      <c r="D241" s="5" t="s">
        <v>30</v>
      </c>
      <c r="E241" s="4" t="s">
        <v>568</v>
      </c>
      <c r="F241" s="4" t="s">
        <v>65</v>
      </c>
      <c r="G241" s="6" t="s">
        <v>600</v>
      </c>
      <c r="H241" s="4" t="s">
        <v>590</v>
      </c>
      <c r="I241" s="7">
        <v>1055100</v>
      </c>
      <c r="J241" s="7">
        <v>750000</v>
      </c>
      <c r="K241" s="7">
        <v>305100</v>
      </c>
      <c r="L241" s="7">
        <v>0</v>
      </c>
      <c r="M241" s="7">
        <v>750000</v>
      </c>
      <c r="N241" s="7">
        <f t="shared" si="15"/>
        <v>0</v>
      </c>
    </row>
    <row r="242" spans="1:14" ht="15.9" x14ac:dyDescent="0.45">
      <c r="A242" s="3">
        <v>72</v>
      </c>
      <c r="B242" s="4" t="s">
        <v>608</v>
      </c>
      <c r="C242" s="4"/>
      <c r="D242" s="5" t="s">
        <v>16</v>
      </c>
      <c r="E242" s="4" t="s">
        <v>568</v>
      </c>
      <c r="F242" s="4" t="s">
        <v>65</v>
      </c>
      <c r="G242" s="6" t="s">
        <v>600</v>
      </c>
      <c r="H242" s="4" t="s">
        <v>592</v>
      </c>
      <c r="I242" s="7">
        <v>90000</v>
      </c>
      <c r="J242" s="7">
        <v>90000</v>
      </c>
      <c r="K242" s="7">
        <v>0</v>
      </c>
      <c r="L242" s="7">
        <v>0</v>
      </c>
      <c r="M242" s="7">
        <v>90000</v>
      </c>
      <c r="N242" s="7">
        <f t="shared" si="15"/>
        <v>0</v>
      </c>
    </row>
    <row r="243" spans="1:14" ht="15.9" x14ac:dyDescent="0.45">
      <c r="A243" s="3">
        <v>72</v>
      </c>
      <c r="B243" s="4" t="s">
        <v>609</v>
      </c>
      <c r="C243" s="4"/>
      <c r="D243" s="5" t="s">
        <v>16</v>
      </c>
      <c r="E243" s="4" t="s">
        <v>568</v>
      </c>
      <c r="F243" s="4" t="s">
        <v>65</v>
      </c>
      <c r="G243" s="6" t="s">
        <v>600</v>
      </c>
      <c r="H243" s="4" t="s">
        <v>594</v>
      </c>
      <c r="I243" s="7">
        <v>300000</v>
      </c>
      <c r="J243" s="7">
        <v>300000</v>
      </c>
      <c r="K243" s="7">
        <v>0</v>
      </c>
      <c r="L243" s="7">
        <v>0</v>
      </c>
      <c r="M243" s="7">
        <v>300000</v>
      </c>
      <c r="N243" s="7">
        <f t="shared" si="15"/>
        <v>0</v>
      </c>
    </row>
    <row r="244" spans="1:14" ht="15.9" x14ac:dyDescent="0.45">
      <c r="A244" s="13">
        <v>72</v>
      </c>
      <c r="B244" s="14" t="s">
        <v>610</v>
      </c>
      <c r="C244" s="14"/>
      <c r="D244" s="15" t="s">
        <v>16</v>
      </c>
      <c r="E244" s="14" t="s">
        <v>568</v>
      </c>
      <c r="F244" s="14" t="s">
        <v>65</v>
      </c>
      <c r="G244" s="16" t="s">
        <v>600</v>
      </c>
      <c r="H244" s="14" t="s">
        <v>596</v>
      </c>
      <c r="I244" s="17">
        <v>104500</v>
      </c>
      <c r="J244" s="17">
        <v>104500</v>
      </c>
      <c r="K244" s="17">
        <v>0</v>
      </c>
      <c r="L244" s="17">
        <v>0</v>
      </c>
      <c r="M244" s="7">
        <v>104500</v>
      </c>
      <c r="N244" s="7">
        <f t="shared" si="15"/>
        <v>0</v>
      </c>
    </row>
    <row r="245" spans="1:14" ht="15.9" x14ac:dyDescent="0.45">
      <c r="A245" s="3">
        <v>72</v>
      </c>
      <c r="B245" s="4" t="s">
        <v>611</v>
      </c>
      <c r="C245" s="4"/>
      <c r="D245" s="5" t="s">
        <v>16</v>
      </c>
      <c r="E245" s="4" t="s">
        <v>568</v>
      </c>
      <c r="F245" s="4" t="s">
        <v>65</v>
      </c>
      <c r="G245" s="6" t="s">
        <v>600</v>
      </c>
      <c r="H245" s="4" t="s">
        <v>598</v>
      </c>
      <c r="I245" s="7">
        <v>90000</v>
      </c>
      <c r="J245" s="7">
        <v>90000</v>
      </c>
      <c r="K245" s="7">
        <v>0</v>
      </c>
      <c r="L245" s="7">
        <v>0</v>
      </c>
      <c r="M245" s="7">
        <v>90000</v>
      </c>
      <c r="N245" s="7">
        <f t="shared" si="15"/>
        <v>0</v>
      </c>
    </row>
    <row r="246" spans="1:14" ht="15.9" x14ac:dyDescent="0.45">
      <c r="A246" s="3">
        <v>73</v>
      </c>
      <c r="B246" s="4" t="s">
        <v>612</v>
      </c>
      <c r="C246" s="4"/>
      <c r="D246" s="5" t="s">
        <v>30</v>
      </c>
      <c r="E246" s="4" t="s">
        <v>568</v>
      </c>
      <c r="F246" s="4" t="s">
        <v>65</v>
      </c>
      <c r="G246" s="6" t="s">
        <v>80</v>
      </c>
      <c r="H246" s="4" t="s">
        <v>613</v>
      </c>
      <c r="I246" s="7">
        <v>1715080</v>
      </c>
      <c r="J246" s="7">
        <v>1715080</v>
      </c>
      <c r="K246" s="7">
        <v>0</v>
      </c>
      <c r="L246" s="7">
        <v>0</v>
      </c>
      <c r="M246" s="7">
        <v>1715080</v>
      </c>
      <c r="N246" s="7">
        <f t="shared" si="15"/>
        <v>0</v>
      </c>
    </row>
    <row r="247" spans="1:14" ht="15.9" x14ac:dyDescent="0.45">
      <c r="A247" s="13">
        <v>73</v>
      </c>
      <c r="B247" s="14" t="s">
        <v>614</v>
      </c>
      <c r="C247" s="14"/>
      <c r="D247" s="15" t="s">
        <v>16</v>
      </c>
      <c r="E247" s="14" t="s">
        <v>568</v>
      </c>
      <c r="F247" s="14" t="s">
        <v>65</v>
      </c>
      <c r="G247" s="16" t="s">
        <v>80</v>
      </c>
      <c r="H247" s="14" t="s">
        <v>583</v>
      </c>
      <c r="I247" s="17">
        <v>91000</v>
      </c>
      <c r="J247" s="17">
        <v>81900</v>
      </c>
      <c r="K247" s="17">
        <v>9100</v>
      </c>
      <c r="L247" s="17">
        <v>0</v>
      </c>
      <c r="M247" s="7">
        <v>81900</v>
      </c>
      <c r="N247" s="7">
        <f t="shared" si="15"/>
        <v>0</v>
      </c>
    </row>
    <row r="248" spans="1:14" ht="15.9" x14ac:dyDescent="0.45">
      <c r="A248" s="3">
        <v>73</v>
      </c>
      <c r="B248" s="4" t="s">
        <v>615</v>
      </c>
      <c r="C248" s="4"/>
      <c r="D248" s="5" t="s">
        <v>16</v>
      </c>
      <c r="E248" s="4" t="s">
        <v>96</v>
      </c>
      <c r="F248" s="4" t="s">
        <v>65</v>
      </c>
      <c r="G248" s="6" t="s">
        <v>80</v>
      </c>
      <c r="H248" s="4" t="s">
        <v>616</v>
      </c>
      <c r="I248" s="7">
        <v>198000</v>
      </c>
      <c r="J248" s="7">
        <v>158400</v>
      </c>
      <c r="K248" s="7">
        <v>39600</v>
      </c>
      <c r="L248" s="7">
        <v>0</v>
      </c>
      <c r="M248" s="7">
        <v>158400</v>
      </c>
      <c r="N248" s="7">
        <f t="shared" si="15"/>
        <v>0</v>
      </c>
    </row>
    <row r="249" spans="1:14" ht="15.9" x14ac:dyDescent="0.45">
      <c r="A249" s="13">
        <v>73</v>
      </c>
      <c r="B249" s="14" t="s">
        <v>617</v>
      </c>
      <c r="C249" s="14"/>
      <c r="D249" s="15" t="s">
        <v>16</v>
      </c>
      <c r="E249" s="14" t="s">
        <v>568</v>
      </c>
      <c r="F249" s="14" t="s">
        <v>65</v>
      </c>
      <c r="G249" s="16" t="s">
        <v>80</v>
      </c>
      <c r="H249" s="14" t="s">
        <v>586</v>
      </c>
      <c r="I249" s="17">
        <v>557000</v>
      </c>
      <c r="J249" s="17">
        <v>501300</v>
      </c>
      <c r="K249" s="17">
        <v>55700</v>
      </c>
      <c r="L249" s="17">
        <v>0</v>
      </c>
      <c r="M249" s="7">
        <v>501300</v>
      </c>
      <c r="N249" s="7">
        <f t="shared" si="15"/>
        <v>0</v>
      </c>
    </row>
    <row r="250" spans="1:14" ht="15.9" x14ac:dyDescent="0.45">
      <c r="A250" s="3">
        <v>73</v>
      </c>
      <c r="B250" s="4" t="s">
        <v>618</v>
      </c>
      <c r="C250" s="4"/>
      <c r="D250" s="5" t="s">
        <v>16</v>
      </c>
      <c r="E250" s="4" t="s">
        <v>568</v>
      </c>
      <c r="F250" s="4" t="s">
        <v>65</v>
      </c>
      <c r="G250" s="6" t="s">
        <v>80</v>
      </c>
      <c r="H250" s="4" t="s">
        <v>592</v>
      </c>
      <c r="I250" s="7">
        <v>580000</v>
      </c>
      <c r="J250" s="7">
        <v>580000</v>
      </c>
      <c r="K250" s="7">
        <v>0</v>
      </c>
      <c r="L250" s="7">
        <v>0</v>
      </c>
      <c r="M250" s="7">
        <v>580000</v>
      </c>
      <c r="N250" s="7">
        <f t="shared" si="15"/>
        <v>0</v>
      </c>
    </row>
    <row r="251" spans="1:14" ht="15.9" x14ac:dyDescent="0.45">
      <c r="A251" s="3">
        <v>73</v>
      </c>
      <c r="B251" s="4" t="s">
        <v>619</v>
      </c>
      <c r="C251" s="4"/>
      <c r="D251" s="5" t="s">
        <v>16</v>
      </c>
      <c r="E251" s="4" t="s">
        <v>568</v>
      </c>
      <c r="F251" s="4" t="s">
        <v>65</v>
      </c>
      <c r="G251" s="6" t="s">
        <v>80</v>
      </c>
      <c r="H251" s="4" t="s">
        <v>588</v>
      </c>
      <c r="I251" s="7">
        <v>175000</v>
      </c>
      <c r="J251" s="7">
        <v>157500</v>
      </c>
      <c r="K251" s="7">
        <v>17500</v>
      </c>
      <c r="L251" s="7">
        <v>0</v>
      </c>
      <c r="M251" s="7">
        <v>157500</v>
      </c>
      <c r="N251" s="7">
        <f t="shared" si="15"/>
        <v>0</v>
      </c>
    </row>
    <row r="252" spans="1:14" ht="15.9" x14ac:dyDescent="0.45">
      <c r="A252" s="3">
        <v>73</v>
      </c>
      <c r="B252" s="4" t="s">
        <v>620</v>
      </c>
      <c r="C252" s="4"/>
      <c r="D252" s="5" t="s">
        <v>16</v>
      </c>
      <c r="E252" s="4" t="s">
        <v>568</v>
      </c>
      <c r="F252" s="4" t="s">
        <v>65</v>
      </c>
      <c r="G252" s="6" t="s">
        <v>80</v>
      </c>
      <c r="H252" s="4" t="s">
        <v>594</v>
      </c>
      <c r="I252" s="7">
        <v>525000</v>
      </c>
      <c r="J252" s="7">
        <v>525000</v>
      </c>
      <c r="K252" s="7">
        <v>0</v>
      </c>
      <c r="L252" s="7">
        <v>0</v>
      </c>
      <c r="M252" s="7">
        <v>525000</v>
      </c>
      <c r="N252" s="7">
        <f t="shared" si="15"/>
        <v>0</v>
      </c>
    </row>
    <row r="253" spans="1:14" ht="15.9" x14ac:dyDescent="0.45">
      <c r="A253" s="13">
        <v>73</v>
      </c>
      <c r="B253" s="14" t="s">
        <v>621</v>
      </c>
      <c r="C253" s="14"/>
      <c r="D253" s="15" t="s">
        <v>16</v>
      </c>
      <c r="E253" s="14" t="s">
        <v>568</v>
      </c>
      <c r="F253" s="14" t="s">
        <v>65</v>
      </c>
      <c r="G253" s="16" t="s">
        <v>80</v>
      </c>
      <c r="H253" s="14" t="s">
        <v>596</v>
      </c>
      <c r="I253" s="17">
        <v>293500</v>
      </c>
      <c r="J253" s="17">
        <v>293500</v>
      </c>
      <c r="K253" s="17">
        <v>0</v>
      </c>
      <c r="L253" s="17">
        <v>0</v>
      </c>
      <c r="M253" s="7">
        <v>293500</v>
      </c>
      <c r="N253" s="7">
        <f t="shared" si="15"/>
        <v>0</v>
      </c>
    </row>
    <row r="254" spans="1:14" ht="15.9" x14ac:dyDescent="0.45">
      <c r="A254" s="3">
        <v>73</v>
      </c>
      <c r="B254" s="4" t="s">
        <v>622</v>
      </c>
      <c r="C254" s="4"/>
      <c r="D254" s="5" t="s">
        <v>16</v>
      </c>
      <c r="E254" s="4" t="s">
        <v>568</v>
      </c>
      <c r="F254" s="4" t="s">
        <v>65</v>
      </c>
      <c r="G254" s="6" t="s">
        <v>80</v>
      </c>
      <c r="H254" s="4" t="s">
        <v>598</v>
      </c>
      <c r="I254" s="7">
        <v>1700000</v>
      </c>
      <c r="J254" s="7">
        <v>1700000</v>
      </c>
      <c r="K254" s="7">
        <v>0</v>
      </c>
      <c r="L254" s="7">
        <v>0</v>
      </c>
      <c r="M254" s="7">
        <v>1700000</v>
      </c>
      <c r="N254" s="7">
        <f t="shared" si="15"/>
        <v>0</v>
      </c>
    </row>
    <row r="255" spans="1:14" ht="15.9" x14ac:dyDescent="0.45">
      <c r="A255" s="3">
        <v>74</v>
      </c>
      <c r="B255" s="4" t="s">
        <v>623</v>
      </c>
      <c r="C255" s="4"/>
      <c r="D255" s="5" t="s">
        <v>16</v>
      </c>
      <c r="E255" s="4" t="s">
        <v>96</v>
      </c>
      <c r="F255" s="4" t="s">
        <v>65</v>
      </c>
      <c r="G255" s="6" t="s">
        <v>624</v>
      </c>
      <c r="H255" s="4" t="s">
        <v>625</v>
      </c>
      <c r="I255" s="7">
        <v>111500</v>
      </c>
      <c r="J255" s="7">
        <v>89200</v>
      </c>
      <c r="K255" s="7">
        <v>22300</v>
      </c>
      <c r="L255" s="7">
        <v>0</v>
      </c>
      <c r="M255" s="7">
        <v>89200</v>
      </c>
      <c r="N255" s="7">
        <f t="shared" si="15"/>
        <v>0</v>
      </c>
    </row>
    <row r="256" spans="1:14" ht="15.9" x14ac:dyDescent="0.45">
      <c r="A256" s="13">
        <v>74</v>
      </c>
      <c r="B256" s="14" t="s">
        <v>626</v>
      </c>
      <c r="C256" s="14"/>
      <c r="D256" s="15" t="s">
        <v>16</v>
      </c>
      <c r="E256" s="14" t="s">
        <v>568</v>
      </c>
      <c r="F256" s="14" t="s">
        <v>65</v>
      </c>
      <c r="G256" s="16" t="s">
        <v>624</v>
      </c>
      <c r="H256" s="14" t="s">
        <v>586</v>
      </c>
      <c r="I256" s="17">
        <v>633000</v>
      </c>
      <c r="J256" s="17">
        <v>569700</v>
      </c>
      <c r="K256" s="17">
        <v>63300</v>
      </c>
      <c r="L256" s="17">
        <v>0</v>
      </c>
      <c r="M256" s="7">
        <v>569700</v>
      </c>
      <c r="N256" s="7">
        <f t="shared" si="15"/>
        <v>0</v>
      </c>
    </row>
    <row r="257" spans="1:14" ht="15.9" x14ac:dyDescent="0.45">
      <c r="A257" s="3">
        <v>74</v>
      </c>
      <c r="B257" s="4" t="s">
        <v>627</v>
      </c>
      <c r="C257" s="4"/>
      <c r="D257" s="5" t="s">
        <v>16</v>
      </c>
      <c r="E257" s="4" t="s">
        <v>96</v>
      </c>
      <c r="F257" s="4" t="s">
        <v>65</v>
      </c>
      <c r="G257" s="6" t="s">
        <v>624</v>
      </c>
      <c r="H257" s="4" t="s">
        <v>628</v>
      </c>
      <c r="I257" s="7">
        <v>551000</v>
      </c>
      <c r="J257" s="7">
        <v>551000</v>
      </c>
      <c r="K257" s="7">
        <v>0</v>
      </c>
      <c r="L257" s="7">
        <v>0</v>
      </c>
      <c r="M257" s="7">
        <v>490000</v>
      </c>
      <c r="N257" s="7">
        <f t="shared" si="15"/>
        <v>-61000</v>
      </c>
    </row>
    <row r="258" spans="1:14" ht="15.9" x14ac:dyDescent="0.45">
      <c r="A258" s="3">
        <v>74</v>
      </c>
      <c r="B258" s="4" t="s">
        <v>629</v>
      </c>
      <c r="C258" s="4"/>
      <c r="D258" s="5" t="s">
        <v>16</v>
      </c>
      <c r="E258" s="4" t="s">
        <v>568</v>
      </c>
      <c r="F258" s="4" t="s">
        <v>65</v>
      </c>
      <c r="G258" s="6" t="s">
        <v>624</v>
      </c>
      <c r="H258" s="4" t="s">
        <v>592</v>
      </c>
      <c r="I258" s="7">
        <v>255000</v>
      </c>
      <c r="J258" s="7">
        <v>255000</v>
      </c>
      <c r="K258" s="7">
        <v>0</v>
      </c>
      <c r="L258" s="7">
        <v>0</v>
      </c>
      <c r="M258" s="7">
        <v>255000</v>
      </c>
      <c r="N258" s="7">
        <f t="shared" si="15"/>
        <v>0</v>
      </c>
    </row>
    <row r="259" spans="1:14" ht="15.9" x14ac:dyDescent="0.45">
      <c r="A259" s="3">
        <v>74</v>
      </c>
      <c r="B259" s="4" t="s">
        <v>630</v>
      </c>
      <c r="C259" s="4"/>
      <c r="D259" s="5" t="s">
        <v>16</v>
      </c>
      <c r="E259" s="4" t="s">
        <v>568</v>
      </c>
      <c r="F259" s="4" t="s">
        <v>65</v>
      </c>
      <c r="G259" s="6" t="s">
        <v>624</v>
      </c>
      <c r="H259" s="4" t="s">
        <v>588</v>
      </c>
      <c r="I259" s="7">
        <v>175000</v>
      </c>
      <c r="J259" s="7">
        <v>157500</v>
      </c>
      <c r="K259" s="7">
        <v>17500</v>
      </c>
      <c r="L259" s="7">
        <v>0</v>
      </c>
      <c r="M259" s="7">
        <v>157500</v>
      </c>
      <c r="N259" s="7">
        <f t="shared" si="15"/>
        <v>0</v>
      </c>
    </row>
    <row r="260" spans="1:14" ht="15.9" x14ac:dyDescent="0.45">
      <c r="A260" s="3">
        <v>74</v>
      </c>
      <c r="B260" s="4" t="s">
        <v>631</v>
      </c>
      <c r="C260" s="4"/>
      <c r="D260" s="5" t="s">
        <v>16</v>
      </c>
      <c r="E260" s="4" t="s">
        <v>568</v>
      </c>
      <c r="F260" s="4" t="s">
        <v>65</v>
      </c>
      <c r="G260" s="6" t="s">
        <v>624</v>
      </c>
      <c r="H260" s="4" t="s">
        <v>594</v>
      </c>
      <c r="I260" s="7">
        <v>262500</v>
      </c>
      <c r="J260" s="7">
        <v>262500</v>
      </c>
      <c r="K260" s="7">
        <v>0</v>
      </c>
      <c r="L260" s="7">
        <v>0</v>
      </c>
      <c r="M260" s="7">
        <v>262500</v>
      </c>
      <c r="N260" s="7">
        <f t="shared" si="15"/>
        <v>0</v>
      </c>
    </row>
    <row r="261" spans="1:14" ht="15.9" x14ac:dyDescent="0.45">
      <c r="A261" s="13">
        <v>74</v>
      </c>
      <c r="B261" s="14" t="s">
        <v>632</v>
      </c>
      <c r="C261" s="14"/>
      <c r="D261" s="15" t="s">
        <v>16</v>
      </c>
      <c r="E261" s="14" t="s">
        <v>568</v>
      </c>
      <c r="F261" s="14" t="s">
        <v>65</v>
      </c>
      <c r="G261" s="16" t="s">
        <v>624</v>
      </c>
      <c r="H261" s="14" t="s">
        <v>596</v>
      </c>
      <c r="I261" s="17">
        <v>114500</v>
      </c>
      <c r="J261" s="17">
        <v>114500</v>
      </c>
      <c r="K261" s="17">
        <v>0</v>
      </c>
      <c r="L261" s="17">
        <v>0</v>
      </c>
      <c r="M261" s="7">
        <v>114500</v>
      </c>
      <c r="N261" s="7">
        <f t="shared" si="15"/>
        <v>0</v>
      </c>
    </row>
    <row r="262" spans="1:14" ht="15.9" x14ac:dyDescent="0.45">
      <c r="A262" s="3">
        <v>74</v>
      </c>
      <c r="B262" s="4" t="s">
        <v>633</v>
      </c>
      <c r="C262" s="4"/>
      <c r="D262" s="5" t="s">
        <v>16</v>
      </c>
      <c r="E262" s="4" t="s">
        <v>568</v>
      </c>
      <c r="F262" s="4" t="s">
        <v>65</v>
      </c>
      <c r="G262" s="6" t="s">
        <v>624</v>
      </c>
      <c r="H262" s="4" t="s">
        <v>598</v>
      </c>
      <c r="I262" s="7">
        <v>400000</v>
      </c>
      <c r="J262" s="7">
        <v>400000</v>
      </c>
      <c r="K262" s="7">
        <v>0</v>
      </c>
      <c r="L262" s="7">
        <v>0</v>
      </c>
      <c r="M262" s="7">
        <v>400000</v>
      </c>
      <c r="N262" s="7">
        <f t="shared" si="15"/>
        <v>0</v>
      </c>
    </row>
    <row r="263" spans="1:14" ht="15.9" x14ac:dyDescent="0.45">
      <c r="A263" s="3">
        <v>75</v>
      </c>
      <c r="B263" s="4" t="s">
        <v>634</v>
      </c>
      <c r="C263" s="4"/>
      <c r="D263" s="5" t="s">
        <v>128</v>
      </c>
      <c r="E263" s="4" t="s">
        <v>635</v>
      </c>
      <c r="F263" s="4" t="s">
        <v>65</v>
      </c>
      <c r="G263" s="6" t="s">
        <v>532</v>
      </c>
      <c r="H263" s="4" t="s">
        <v>636</v>
      </c>
      <c r="I263" s="7">
        <f>2233240+1121326</f>
        <v>3354566</v>
      </c>
      <c r="J263" s="7">
        <f>1786592+897061</f>
        <v>2683653</v>
      </c>
      <c r="K263" s="7">
        <f>446648+224265</f>
        <v>670913</v>
      </c>
      <c r="L263" s="7">
        <v>0</v>
      </c>
      <c r="M263" s="7">
        <v>2684000</v>
      </c>
      <c r="N263" s="7">
        <f t="shared" si="15"/>
        <v>347</v>
      </c>
    </row>
    <row r="264" spans="1:14" ht="15.9" x14ac:dyDescent="0.45">
      <c r="A264" s="3">
        <v>76</v>
      </c>
      <c r="B264" s="4" t="s">
        <v>637</v>
      </c>
      <c r="C264" s="4"/>
      <c r="D264" s="5" t="s">
        <v>128</v>
      </c>
      <c r="E264" s="4" t="s">
        <v>254</v>
      </c>
      <c r="F264" s="4" t="s">
        <v>65</v>
      </c>
      <c r="G264" s="6" t="s">
        <v>532</v>
      </c>
      <c r="H264" s="4" t="s">
        <v>638</v>
      </c>
      <c r="I264" s="7">
        <v>2105886</v>
      </c>
      <c r="J264" s="7">
        <v>1684709</v>
      </c>
      <c r="K264" s="7">
        <v>421177</v>
      </c>
      <c r="L264" s="7">
        <v>0</v>
      </c>
      <c r="M264" s="7">
        <v>1685000</v>
      </c>
      <c r="N264" s="7">
        <f t="shared" si="15"/>
        <v>291</v>
      </c>
    </row>
    <row r="265" spans="1:14" ht="15.9" x14ac:dyDescent="0.45">
      <c r="A265" s="3" t="s">
        <v>639</v>
      </c>
      <c r="B265" s="4" t="s">
        <v>640</v>
      </c>
      <c r="C265" s="4"/>
      <c r="D265" s="5" t="s">
        <v>30</v>
      </c>
      <c r="E265" s="4" t="s">
        <v>96</v>
      </c>
      <c r="F265" s="4" t="s">
        <v>65</v>
      </c>
      <c r="G265" s="6" t="s">
        <v>418</v>
      </c>
      <c r="H265" s="4" t="s">
        <v>252</v>
      </c>
      <c r="I265" s="7">
        <v>4582220</v>
      </c>
      <c r="J265" s="7">
        <v>3665776</v>
      </c>
      <c r="K265" s="7">
        <v>916444</v>
      </c>
      <c r="L265" s="7">
        <v>0</v>
      </c>
      <c r="M265" s="7">
        <v>4600000</v>
      </c>
      <c r="N265" s="7">
        <f t="shared" si="15"/>
        <v>934224</v>
      </c>
    </row>
    <row r="266" spans="1:14" ht="15.9" x14ac:dyDescent="0.45">
      <c r="A266" s="3" t="s">
        <v>641</v>
      </c>
      <c r="B266" s="4" t="s">
        <v>642</v>
      </c>
      <c r="C266" s="4"/>
      <c r="D266" s="5" t="s">
        <v>16</v>
      </c>
      <c r="E266" s="4" t="s">
        <v>96</v>
      </c>
      <c r="F266" s="4" t="s">
        <v>65</v>
      </c>
      <c r="G266" s="6" t="s">
        <v>418</v>
      </c>
      <c r="H266" s="4" t="s">
        <v>628</v>
      </c>
      <c r="I266" s="7">
        <v>525000</v>
      </c>
      <c r="J266" s="7">
        <v>525000</v>
      </c>
      <c r="K266" s="7">
        <v>0</v>
      </c>
      <c r="L266" s="7">
        <v>0</v>
      </c>
      <c r="M266" s="7">
        <v>525000</v>
      </c>
      <c r="N266" s="7">
        <f t="shared" si="15"/>
        <v>0</v>
      </c>
    </row>
    <row r="267" spans="1:14" ht="15.9" x14ac:dyDescent="0.45">
      <c r="A267" s="23" t="s">
        <v>643</v>
      </c>
      <c r="B267" s="5" t="s">
        <v>644</v>
      </c>
      <c r="C267" s="5"/>
      <c r="D267" s="5" t="s">
        <v>128</v>
      </c>
      <c r="E267" s="5" t="s">
        <v>173</v>
      </c>
      <c r="F267" s="4" t="s">
        <v>645</v>
      </c>
      <c r="G267" s="6" t="s">
        <v>136</v>
      </c>
      <c r="H267" s="4" t="s">
        <v>646</v>
      </c>
      <c r="I267" s="7">
        <v>550000</v>
      </c>
      <c r="J267" s="7">
        <f>I267*0.8</f>
        <v>440000</v>
      </c>
      <c r="K267" s="7">
        <f>I267*0.2</f>
        <v>110000</v>
      </c>
      <c r="L267" s="7">
        <v>0</v>
      </c>
      <c r="M267" s="7">
        <v>440000</v>
      </c>
      <c r="N267" s="7">
        <f t="shared" si="15"/>
        <v>0</v>
      </c>
    </row>
    <row r="268" spans="1:14" ht="15.9" x14ac:dyDescent="0.45">
      <c r="A268" s="3" t="s">
        <v>647</v>
      </c>
      <c r="B268" s="4" t="s">
        <v>648</v>
      </c>
      <c r="C268" s="4"/>
      <c r="D268" s="5" t="s">
        <v>30</v>
      </c>
      <c r="E268" s="4" t="s">
        <v>17</v>
      </c>
      <c r="F268" s="4" t="s">
        <v>219</v>
      </c>
      <c r="G268" s="6" t="s">
        <v>649</v>
      </c>
      <c r="H268" s="4" t="s">
        <v>650</v>
      </c>
      <c r="I268" s="7">
        <v>8065004</v>
      </c>
      <c r="J268" s="7">
        <v>5000000</v>
      </c>
      <c r="K268" s="7">
        <v>3065004</v>
      </c>
      <c r="L268" s="7">
        <v>0</v>
      </c>
      <c r="M268" s="7">
        <v>5000000</v>
      </c>
      <c r="N268" s="7">
        <f t="shared" si="15"/>
        <v>0</v>
      </c>
    </row>
    <row r="269" spans="1:14" ht="15.9" x14ac:dyDescent="0.45">
      <c r="A269" s="3" t="s">
        <v>647</v>
      </c>
      <c r="B269" s="4" t="s">
        <v>648</v>
      </c>
      <c r="C269" s="4"/>
      <c r="D269" s="5" t="s">
        <v>30</v>
      </c>
      <c r="E269" s="4" t="s">
        <v>17</v>
      </c>
      <c r="F269" s="4" t="s">
        <v>219</v>
      </c>
      <c r="G269" s="6" t="s">
        <v>649</v>
      </c>
      <c r="H269" s="4" t="s">
        <v>650</v>
      </c>
      <c r="I269" s="7">
        <v>7260016</v>
      </c>
      <c r="J269" s="7">
        <v>7260016</v>
      </c>
      <c r="K269" s="7">
        <v>0</v>
      </c>
      <c r="L269" s="7">
        <v>0</v>
      </c>
      <c r="M269" s="7">
        <v>7260016</v>
      </c>
      <c r="N269" s="7">
        <f t="shared" si="15"/>
        <v>0</v>
      </c>
    </row>
    <row r="270" spans="1:14" ht="15.9" x14ac:dyDescent="0.45">
      <c r="A270" s="3" t="s">
        <v>647</v>
      </c>
      <c r="B270" s="4" t="s">
        <v>651</v>
      </c>
      <c r="C270" s="4"/>
      <c r="D270" s="5" t="s">
        <v>30</v>
      </c>
      <c r="E270" s="4" t="s">
        <v>111</v>
      </c>
      <c r="F270" s="4" t="s">
        <v>65</v>
      </c>
      <c r="G270" s="6" t="s">
        <v>80</v>
      </c>
      <c r="H270" s="4" t="s">
        <v>652</v>
      </c>
      <c r="I270" s="7">
        <v>7939978</v>
      </c>
      <c r="J270" s="7">
        <v>6351982</v>
      </c>
      <c r="K270" s="7">
        <v>1587996</v>
      </c>
      <c r="L270" s="7">
        <v>0</v>
      </c>
      <c r="M270" s="7">
        <v>6351982</v>
      </c>
      <c r="N270" s="7">
        <f t="shared" si="15"/>
        <v>0</v>
      </c>
    </row>
    <row r="271" spans="1:14" ht="15.9" x14ac:dyDescent="0.45">
      <c r="A271" s="3" t="s">
        <v>647</v>
      </c>
      <c r="B271" s="4" t="s">
        <v>651</v>
      </c>
      <c r="C271" s="4"/>
      <c r="D271" s="5" t="s">
        <v>30</v>
      </c>
      <c r="E271" s="4" t="s">
        <v>96</v>
      </c>
      <c r="F271" s="4" t="s">
        <v>65</v>
      </c>
      <c r="G271" s="6" t="s">
        <v>80</v>
      </c>
      <c r="H271" s="4" t="s">
        <v>652</v>
      </c>
      <c r="I271" s="7">
        <v>4543542</v>
      </c>
      <c r="J271" s="7">
        <v>3634834</v>
      </c>
      <c r="K271" s="7">
        <v>908708</v>
      </c>
      <c r="L271" s="7">
        <v>0</v>
      </c>
      <c r="M271" s="7">
        <v>9840000</v>
      </c>
      <c r="N271" s="7">
        <f t="shared" si="15"/>
        <v>6205166</v>
      </c>
    </row>
    <row r="272" spans="1:14" ht="15.9" x14ac:dyDescent="0.45">
      <c r="A272" s="24" t="s">
        <v>653</v>
      </c>
      <c r="B272" s="5" t="s">
        <v>654</v>
      </c>
      <c r="C272" s="5"/>
      <c r="D272" s="5" t="s">
        <v>30</v>
      </c>
      <c r="E272" s="5" t="s">
        <v>655</v>
      </c>
      <c r="F272" s="18" t="s">
        <v>656</v>
      </c>
      <c r="G272" s="6" t="s">
        <v>65</v>
      </c>
      <c r="H272" s="6" t="s">
        <v>657</v>
      </c>
      <c r="I272" s="7">
        <v>45000000</v>
      </c>
      <c r="J272" s="7">
        <f>I272*0.8</f>
        <v>36000000</v>
      </c>
      <c r="K272" s="7">
        <f>I272*0.2</f>
        <v>9000000</v>
      </c>
      <c r="L272" s="7">
        <v>0</v>
      </c>
      <c r="M272" s="7">
        <v>10000000</v>
      </c>
      <c r="N272" s="7">
        <f t="shared" si="15"/>
        <v>-26000000</v>
      </c>
    </row>
    <row r="273" spans="1:14" ht="15.9" x14ac:dyDescent="0.45">
      <c r="A273" s="24" t="s">
        <v>658</v>
      </c>
      <c r="B273" s="5" t="s">
        <v>659</v>
      </c>
      <c r="C273" s="5"/>
      <c r="D273" s="5" t="s">
        <v>86</v>
      </c>
      <c r="E273" s="5">
        <v>5339</v>
      </c>
      <c r="F273" s="18" t="s">
        <v>88</v>
      </c>
      <c r="G273" s="6" t="s">
        <v>65</v>
      </c>
      <c r="H273" s="19" t="s">
        <v>660</v>
      </c>
      <c r="I273" s="7">
        <v>4750000</v>
      </c>
      <c r="J273" s="7">
        <f>I273*0.8</f>
        <v>3800000</v>
      </c>
      <c r="K273" s="7">
        <f>I273*0.2</f>
        <v>950000</v>
      </c>
      <c r="L273" s="7">
        <v>0</v>
      </c>
      <c r="M273" s="7">
        <v>3182000</v>
      </c>
      <c r="N273" s="7">
        <f t="shared" si="15"/>
        <v>-618000</v>
      </c>
    </row>
    <row r="274" spans="1:14" ht="15.9" x14ac:dyDescent="0.45">
      <c r="A274" s="24" t="s">
        <v>658</v>
      </c>
      <c r="B274" s="5" t="s">
        <v>659</v>
      </c>
      <c r="C274" s="5"/>
      <c r="D274" s="5" t="s">
        <v>178</v>
      </c>
      <c r="E274" s="5">
        <v>5339</v>
      </c>
      <c r="F274" s="18" t="s">
        <v>88</v>
      </c>
      <c r="G274" s="6" t="s">
        <v>65</v>
      </c>
      <c r="H274" s="19" t="s">
        <v>661</v>
      </c>
      <c r="I274" s="7">
        <v>2250000</v>
      </c>
      <c r="J274" s="7">
        <f>I274*0.8</f>
        <v>1800000</v>
      </c>
      <c r="K274" s="7">
        <f>I274*0.2</f>
        <v>450000</v>
      </c>
      <c r="L274" s="7">
        <v>0</v>
      </c>
      <c r="M274" s="7">
        <v>1500000</v>
      </c>
      <c r="N274" s="7">
        <f t="shared" si="15"/>
        <v>-300000</v>
      </c>
    </row>
    <row r="275" spans="1:14" ht="15.9" x14ac:dyDescent="0.45">
      <c r="A275" s="24" t="s">
        <v>658</v>
      </c>
      <c r="B275" s="5" t="s">
        <v>659</v>
      </c>
      <c r="C275" s="5" t="s">
        <v>662</v>
      </c>
      <c r="D275" s="5" t="s">
        <v>577</v>
      </c>
      <c r="E275" s="5" t="s">
        <v>87</v>
      </c>
      <c r="F275" s="18" t="s">
        <v>88</v>
      </c>
      <c r="G275" s="6" t="s">
        <v>65</v>
      </c>
      <c r="H275" s="19" t="s">
        <v>663</v>
      </c>
      <c r="I275" s="7">
        <v>2414316</v>
      </c>
      <c r="J275" s="7">
        <v>1931452</v>
      </c>
      <c r="K275" s="7">
        <v>482864</v>
      </c>
      <c r="L275" s="7">
        <v>0</v>
      </c>
      <c r="M275" s="7">
        <v>1931453</v>
      </c>
      <c r="N275" s="7">
        <f t="shared" si="15"/>
        <v>1</v>
      </c>
    </row>
    <row r="276" spans="1:14" ht="15.9" x14ac:dyDescent="0.45">
      <c r="A276" s="24" t="s">
        <v>658</v>
      </c>
      <c r="B276" s="5" t="s">
        <v>659</v>
      </c>
      <c r="C276" s="5"/>
      <c r="D276" s="5" t="s">
        <v>577</v>
      </c>
      <c r="E276" s="5">
        <v>5339</v>
      </c>
      <c r="F276" s="18" t="s">
        <v>88</v>
      </c>
      <c r="G276" s="6" t="s">
        <v>65</v>
      </c>
      <c r="H276" s="19" t="s">
        <v>664</v>
      </c>
      <c r="I276" s="7">
        <v>4108851</v>
      </c>
      <c r="J276" s="7">
        <v>3287080</v>
      </c>
      <c r="K276" s="7">
        <v>821771</v>
      </c>
      <c r="L276" s="7">
        <v>0</v>
      </c>
      <c r="M276" s="7"/>
      <c r="N276" s="7">
        <f t="shared" si="15"/>
        <v>-3287080</v>
      </c>
    </row>
    <row r="277" spans="1:14" ht="15.9" x14ac:dyDescent="0.45">
      <c r="A277" s="3" t="s">
        <v>665</v>
      </c>
      <c r="B277" s="4" t="s">
        <v>666</v>
      </c>
      <c r="C277" s="4"/>
      <c r="D277" s="5" t="s">
        <v>30</v>
      </c>
      <c r="E277" s="4" t="s">
        <v>96</v>
      </c>
      <c r="F277" s="4" t="s">
        <v>65</v>
      </c>
      <c r="G277" s="6" t="s">
        <v>80</v>
      </c>
      <c r="H277" s="4" t="s">
        <v>252</v>
      </c>
      <c r="I277" s="7">
        <v>4349460</v>
      </c>
      <c r="J277" s="7">
        <v>4349460</v>
      </c>
      <c r="K277" s="7">
        <v>0</v>
      </c>
      <c r="L277" s="7">
        <v>0</v>
      </c>
      <c r="M277" s="7">
        <v>4400000</v>
      </c>
      <c r="N277" s="7">
        <f t="shared" si="15"/>
        <v>50540</v>
      </c>
    </row>
    <row r="278" spans="1:14" ht="15.9" x14ac:dyDescent="0.45">
      <c r="A278" s="3" t="s">
        <v>667</v>
      </c>
      <c r="B278" s="4" t="s">
        <v>668</v>
      </c>
      <c r="C278" s="4"/>
      <c r="D278" s="5" t="s">
        <v>30</v>
      </c>
      <c r="E278" s="4" t="s">
        <v>254</v>
      </c>
      <c r="F278" s="4" t="s">
        <v>669</v>
      </c>
      <c r="G278" s="6" t="s">
        <v>670</v>
      </c>
      <c r="H278" s="4" t="s">
        <v>671</v>
      </c>
      <c r="I278" s="7">
        <v>11489060</v>
      </c>
      <c r="J278" s="7">
        <v>8000000</v>
      </c>
      <c r="K278" s="7">
        <v>3489060</v>
      </c>
      <c r="L278" s="7">
        <v>0</v>
      </c>
      <c r="M278" s="7">
        <v>8000000</v>
      </c>
      <c r="N278" s="7">
        <f t="shared" si="15"/>
        <v>0</v>
      </c>
    </row>
    <row r="279" spans="1:14" ht="15.9" x14ac:dyDescent="0.45">
      <c r="A279" s="3" t="s">
        <v>672</v>
      </c>
      <c r="B279" s="4" t="s">
        <v>673</v>
      </c>
      <c r="C279" s="4"/>
      <c r="D279" s="5" t="s">
        <v>30</v>
      </c>
      <c r="E279" s="4" t="s">
        <v>96</v>
      </c>
      <c r="F279" s="4" t="s">
        <v>65</v>
      </c>
      <c r="G279" s="6" t="s">
        <v>600</v>
      </c>
      <c r="H279" s="4" t="s">
        <v>674</v>
      </c>
      <c r="I279" s="7">
        <v>4298540</v>
      </c>
      <c r="J279" s="7">
        <v>4298540</v>
      </c>
      <c r="K279" s="7">
        <v>0</v>
      </c>
      <c r="L279" s="7">
        <v>0</v>
      </c>
      <c r="M279" s="7">
        <v>4300000</v>
      </c>
      <c r="N279" s="7">
        <f t="shared" si="15"/>
        <v>1460</v>
      </c>
    </row>
    <row r="280" spans="1:14" ht="15.9" x14ac:dyDescent="0.45">
      <c r="A280" s="3" t="s">
        <v>672</v>
      </c>
      <c r="B280" s="4" t="s">
        <v>675</v>
      </c>
      <c r="C280" s="4"/>
      <c r="D280" s="5" t="s">
        <v>16</v>
      </c>
      <c r="E280" s="4" t="s">
        <v>96</v>
      </c>
      <c r="F280" s="4" t="s">
        <v>65</v>
      </c>
      <c r="G280" s="6" t="s">
        <v>600</v>
      </c>
      <c r="H280" s="4" t="s">
        <v>676</v>
      </c>
      <c r="I280" s="7">
        <v>590500</v>
      </c>
      <c r="J280" s="7">
        <v>590500</v>
      </c>
      <c r="K280" s="7">
        <v>0</v>
      </c>
      <c r="L280" s="7">
        <v>0</v>
      </c>
      <c r="M280" s="7">
        <v>590500</v>
      </c>
      <c r="N280" s="7">
        <f t="shared" si="15"/>
        <v>0</v>
      </c>
    </row>
    <row r="281" spans="1:14" ht="15.9" x14ac:dyDescent="0.45">
      <c r="A281" s="3" t="s">
        <v>677</v>
      </c>
      <c r="B281" s="4" t="s">
        <v>678</v>
      </c>
      <c r="C281" s="4"/>
      <c r="D281" s="5" t="s">
        <v>16</v>
      </c>
      <c r="E281" s="4" t="s">
        <v>96</v>
      </c>
      <c r="F281" s="4" t="s">
        <v>65</v>
      </c>
      <c r="G281" s="6" t="s">
        <v>600</v>
      </c>
      <c r="H281" s="4" t="s">
        <v>679</v>
      </c>
      <c r="I281" s="7">
        <v>525000</v>
      </c>
      <c r="J281" s="7">
        <v>525000</v>
      </c>
      <c r="K281" s="7">
        <v>0</v>
      </c>
      <c r="L281" s="7">
        <v>0</v>
      </c>
      <c r="M281" s="7">
        <v>525000</v>
      </c>
      <c r="N281" s="7">
        <f t="shared" si="15"/>
        <v>0</v>
      </c>
    </row>
    <row r="282" spans="1:14" ht="15.9" x14ac:dyDescent="0.45">
      <c r="A282" s="3" t="s">
        <v>680</v>
      </c>
      <c r="B282" s="4" t="s">
        <v>681</v>
      </c>
      <c r="C282" s="4"/>
      <c r="D282" s="5" t="s">
        <v>16</v>
      </c>
      <c r="E282" s="4" t="s">
        <v>96</v>
      </c>
      <c r="F282" s="4" t="s">
        <v>65</v>
      </c>
      <c r="G282" s="6" t="s">
        <v>624</v>
      </c>
      <c r="H282" s="4" t="s">
        <v>419</v>
      </c>
      <c r="I282" s="7">
        <v>325000</v>
      </c>
      <c r="J282" s="7">
        <v>325000</v>
      </c>
      <c r="K282" s="7">
        <v>0</v>
      </c>
      <c r="L282" s="7">
        <v>0</v>
      </c>
      <c r="M282" s="7">
        <v>325000</v>
      </c>
      <c r="N282" s="7">
        <f t="shared" si="15"/>
        <v>0</v>
      </c>
    </row>
    <row r="283" spans="1:14" ht="15.9" x14ac:dyDescent="0.45">
      <c r="A283" s="3" t="s">
        <v>682</v>
      </c>
      <c r="B283" s="4" t="s">
        <v>683</v>
      </c>
      <c r="C283" s="4"/>
      <c r="D283" s="5" t="s">
        <v>16</v>
      </c>
      <c r="E283" s="4" t="s">
        <v>96</v>
      </c>
      <c r="F283" s="4" t="s">
        <v>65</v>
      </c>
      <c r="G283" s="6" t="s">
        <v>624</v>
      </c>
      <c r="H283" s="4" t="s">
        <v>628</v>
      </c>
      <c r="I283" s="7">
        <v>490000</v>
      </c>
      <c r="J283" s="7">
        <v>490000</v>
      </c>
      <c r="K283" s="7">
        <v>0</v>
      </c>
      <c r="L283" s="7">
        <v>0</v>
      </c>
      <c r="M283" s="7">
        <v>490000</v>
      </c>
      <c r="N283" s="7">
        <f t="shared" si="15"/>
        <v>0</v>
      </c>
    </row>
    <row r="284" spans="1:14" ht="15.9" x14ac:dyDescent="0.45">
      <c r="A284" s="23" t="s">
        <v>684</v>
      </c>
      <c r="B284" s="5" t="s">
        <v>662</v>
      </c>
      <c r="C284" s="5"/>
      <c r="D284" s="5" t="s">
        <v>30</v>
      </c>
      <c r="E284" s="5" t="s">
        <v>685</v>
      </c>
      <c r="F284" s="18" t="s">
        <v>686</v>
      </c>
      <c r="G284" s="6" t="s">
        <v>65</v>
      </c>
      <c r="H284" s="19" t="s">
        <v>687</v>
      </c>
      <c r="I284" s="7">
        <v>2035102</v>
      </c>
      <c r="J284" s="7">
        <v>1628081</v>
      </c>
      <c r="K284" s="7">
        <v>407021</v>
      </c>
      <c r="L284" s="7">
        <v>0</v>
      </c>
      <c r="M284" s="7">
        <v>1628000</v>
      </c>
      <c r="N284" s="7">
        <f t="shared" si="15"/>
        <v>-81</v>
      </c>
    </row>
  </sheetData>
  <mergeCells count="1">
    <mergeCell ref="A1:N1"/>
  </mergeCells>
  <printOptions horizontalCentered="1" gridLines="1"/>
  <pageMargins left="0.2" right="0.2" top="0.5" bottom="0.25" header="0.3" footer="0.3"/>
  <pageSetup paperSize="5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1A540-91E9-4ED0-A0B9-1E85E337D551}">
  <dimension ref="A1:N109"/>
  <sheetViews>
    <sheetView tabSelected="1" workbookViewId="0">
      <selection sqref="A1:N1"/>
    </sheetView>
  </sheetViews>
  <sheetFormatPr defaultRowHeight="14.6" x14ac:dyDescent="0.4"/>
  <cols>
    <col min="2" max="2" width="11.84375" bestFit="1" customWidth="1"/>
    <col min="4" max="4" width="8.3828125" customWidth="1"/>
    <col min="5" max="5" width="11.921875" customWidth="1"/>
    <col min="6" max="6" width="34.15234375" bestFit="1" customWidth="1"/>
    <col min="7" max="7" width="24.3828125" bestFit="1" customWidth="1"/>
    <col min="8" max="8" width="73" bestFit="1" customWidth="1"/>
    <col min="9" max="9" width="14.15234375" customWidth="1"/>
    <col min="10" max="10" width="12.3828125" customWidth="1"/>
    <col min="11" max="11" width="8.53515625" customWidth="1"/>
    <col min="13" max="13" width="14.69140625" bestFit="1" customWidth="1"/>
    <col min="14" max="14" width="19.3046875" bestFit="1" customWidth="1"/>
  </cols>
  <sheetData>
    <row r="1" spans="1:14" ht="31.3" customHeight="1" x14ac:dyDescent="0.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54" customHeight="1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9" t="s">
        <v>7</v>
      </c>
      <c r="H2" s="2" t="s">
        <v>8</v>
      </c>
      <c r="I2" s="1" t="s">
        <v>730</v>
      </c>
      <c r="J2" s="1" t="s">
        <v>731</v>
      </c>
      <c r="K2" s="1" t="s">
        <v>732</v>
      </c>
      <c r="L2" s="1" t="s">
        <v>733</v>
      </c>
      <c r="M2" s="1" t="s">
        <v>734</v>
      </c>
      <c r="N2" s="1" t="s">
        <v>735</v>
      </c>
    </row>
    <row r="3" spans="1:14" ht="15.9" x14ac:dyDescent="0.45">
      <c r="A3" s="3">
        <v>3</v>
      </c>
      <c r="B3" s="4" t="s">
        <v>736</v>
      </c>
      <c r="C3" s="4"/>
      <c r="D3" s="5" t="s">
        <v>16</v>
      </c>
      <c r="E3" s="4" t="s">
        <v>35</v>
      </c>
      <c r="F3" s="4" t="s">
        <v>65</v>
      </c>
      <c r="G3" s="34" t="s">
        <v>737</v>
      </c>
      <c r="H3" s="4" t="s">
        <v>738</v>
      </c>
      <c r="I3" s="7">
        <v>400000</v>
      </c>
      <c r="J3" s="7">
        <v>320000</v>
      </c>
      <c r="K3" s="7">
        <v>82340</v>
      </c>
      <c r="L3" s="7">
        <v>-2340</v>
      </c>
      <c r="M3" s="38">
        <v>320000</v>
      </c>
      <c r="N3" s="7">
        <f t="shared" ref="N3:N21" si="0">M3-J3</f>
        <v>0</v>
      </c>
    </row>
    <row r="4" spans="1:14" ht="15.9" x14ac:dyDescent="0.45">
      <c r="A4" s="13">
        <v>3</v>
      </c>
      <c r="B4" s="14" t="s">
        <v>739</v>
      </c>
      <c r="C4" s="14"/>
      <c r="D4" s="15" t="s">
        <v>16</v>
      </c>
      <c r="E4" s="14" t="s">
        <v>520</v>
      </c>
      <c r="F4" s="14" t="s">
        <v>65</v>
      </c>
      <c r="G4" s="37" t="s">
        <v>740</v>
      </c>
      <c r="H4" s="14" t="s">
        <v>66</v>
      </c>
      <c r="I4" s="17">
        <v>160000</v>
      </c>
      <c r="J4" s="17">
        <v>128000</v>
      </c>
      <c r="K4" s="17">
        <v>0</v>
      </c>
      <c r="L4" s="17">
        <v>32000</v>
      </c>
      <c r="M4" s="38">
        <v>128000</v>
      </c>
      <c r="N4" s="7">
        <f t="shared" si="0"/>
        <v>0</v>
      </c>
    </row>
    <row r="5" spans="1:14" ht="15.9" x14ac:dyDescent="0.45">
      <c r="A5" s="3">
        <v>3</v>
      </c>
      <c r="B5" s="4" t="s">
        <v>741</v>
      </c>
      <c r="C5" s="4"/>
      <c r="D5" s="5" t="s">
        <v>30</v>
      </c>
      <c r="E5" s="4" t="s">
        <v>117</v>
      </c>
      <c r="F5" s="4" t="s">
        <v>742</v>
      </c>
      <c r="G5" s="34" t="s">
        <v>743</v>
      </c>
      <c r="H5" s="4" t="s">
        <v>744</v>
      </c>
      <c r="I5" s="7">
        <v>613100</v>
      </c>
      <c r="J5" s="7">
        <v>490480</v>
      </c>
      <c r="K5" s="7">
        <v>61310</v>
      </c>
      <c r="L5" s="7">
        <v>61310</v>
      </c>
      <c r="M5" s="38">
        <v>534000</v>
      </c>
      <c r="N5" s="7">
        <f t="shared" si="0"/>
        <v>43520</v>
      </c>
    </row>
    <row r="6" spans="1:14" ht="15.9" x14ac:dyDescent="0.45">
      <c r="A6" s="3">
        <v>3</v>
      </c>
      <c r="B6" s="4" t="s">
        <v>745</v>
      </c>
      <c r="C6" s="4"/>
      <c r="D6" s="5" t="s">
        <v>16</v>
      </c>
      <c r="E6" s="4" t="s">
        <v>35</v>
      </c>
      <c r="F6" s="4" t="s">
        <v>746</v>
      </c>
      <c r="G6" s="34" t="s">
        <v>747</v>
      </c>
      <c r="H6" s="4" t="s">
        <v>748</v>
      </c>
      <c r="I6" s="7">
        <v>300000</v>
      </c>
      <c r="J6" s="7">
        <v>240000</v>
      </c>
      <c r="K6" s="7">
        <v>30000</v>
      </c>
      <c r="L6" s="7">
        <v>30000</v>
      </c>
      <c r="M6" s="38">
        <v>240000</v>
      </c>
      <c r="N6" s="7">
        <f t="shared" si="0"/>
        <v>0</v>
      </c>
    </row>
    <row r="7" spans="1:14" ht="15.9" x14ac:dyDescent="0.45">
      <c r="A7" s="3">
        <v>3</v>
      </c>
      <c r="B7" s="4" t="s">
        <v>745</v>
      </c>
      <c r="C7" s="4"/>
      <c r="D7" s="5" t="s">
        <v>30</v>
      </c>
      <c r="E7" s="4" t="s">
        <v>35</v>
      </c>
      <c r="F7" s="4" t="s">
        <v>746</v>
      </c>
      <c r="G7" s="34" t="s">
        <v>747</v>
      </c>
      <c r="H7" s="4" t="s">
        <v>749</v>
      </c>
      <c r="I7" s="7">
        <v>898200</v>
      </c>
      <c r="J7" s="7">
        <v>50000</v>
      </c>
      <c r="K7" s="7">
        <v>0</v>
      </c>
      <c r="L7" s="7">
        <v>848200</v>
      </c>
      <c r="M7" s="38">
        <v>50000</v>
      </c>
      <c r="N7" s="7">
        <f t="shared" si="0"/>
        <v>0</v>
      </c>
    </row>
    <row r="8" spans="1:14" ht="15.9" x14ac:dyDescent="0.45">
      <c r="A8" s="3">
        <v>3</v>
      </c>
      <c r="B8" s="4" t="s">
        <v>750</v>
      </c>
      <c r="C8" s="4"/>
      <c r="D8" s="5" t="s">
        <v>30</v>
      </c>
      <c r="E8" s="4" t="s">
        <v>248</v>
      </c>
      <c r="F8" s="4" t="s">
        <v>751</v>
      </c>
      <c r="G8" s="34" t="s">
        <v>752</v>
      </c>
      <c r="H8" s="4" t="s">
        <v>753</v>
      </c>
      <c r="I8" s="7">
        <v>400000</v>
      </c>
      <c r="J8" s="7">
        <v>400000</v>
      </c>
      <c r="K8" s="7">
        <v>0</v>
      </c>
      <c r="L8" s="7">
        <v>0</v>
      </c>
      <c r="M8" s="38">
        <v>400000</v>
      </c>
      <c r="N8" s="7">
        <f t="shared" si="0"/>
        <v>0</v>
      </c>
    </row>
    <row r="9" spans="1:14" ht="15.9" x14ac:dyDescent="0.45">
      <c r="A9" s="3">
        <v>3</v>
      </c>
      <c r="B9" s="4" t="s">
        <v>750</v>
      </c>
      <c r="C9" s="4"/>
      <c r="D9" s="5" t="s">
        <v>30</v>
      </c>
      <c r="E9" s="4" t="s">
        <v>248</v>
      </c>
      <c r="F9" s="4" t="s">
        <v>751</v>
      </c>
      <c r="G9" s="34" t="s">
        <v>752</v>
      </c>
      <c r="H9" s="4" t="s">
        <v>753</v>
      </c>
      <c r="I9" s="7">
        <v>201820</v>
      </c>
      <c r="J9" s="7">
        <v>201820</v>
      </c>
      <c r="K9" s="7">
        <v>0</v>
      </c>
      <c r="L9" s="7">
        <v>0</v>
      </c>
      <c r="M9" s="38">
        <v>201820</v>
      </c>
      <c r="N9" s="7">
        <f t="shared" si="0"/>
        <v>0</v>
      </c>
    </row>
    <row r="10" spans="1:14" ht="15.9" x14ac:dyDescent="0.45">
      <c r="A10" s="3">
        <v>3</v>
      </c>
      <c r="B10" s="4" t="s">
        <v>754</v>
      </c>
      <c r="C10" s="4"/>
      <c r="D10" s="5" t="s">
        <v>30</v>
      </c>
      <c r="E10" s="4" t="s">
        <v>35</v>
      </c>
      <c r="F10" s="4" t="s">
        <v>755</v>
      </c>
      <c r="G10" s="34" t="s">
        <v>752</v>
      </c>
      <c r="H10" s="4" t="s">
        <v>756</v>
      </c>
      <c r="I10" s="7">
        <v>2063900</v>
      </c>
      <c r="J10" s="7">
        <v>1651120</v>
      </c>
      <c r="K10" s="7">
        <v>0</v>
      </c>
      <c r="L10" s="7">
        <v>412780</v>
      </c>
      <c r="M10" s="35">
        <v>1651120</v>
      </c>
      <c r="N10" s="7">
        <f t="shared" si="0"/>
        <v>0</v>
      </c>
    </row>
    <row r="11" spans="1:14" ht="15.9" x14ac:dyDescent="0.45">
      <c r="A11" s="3">
        <v>3</v>
      </c>
      <c r="B11" s="4" t="s">
        <v>757</v>
      </c>
      <c r="C11" s="4"/>
      <c r="D11" s="5" t="s">
        <v>16</v>
      </c>
      <c r="E11" s="4" t="s">
        <v>35</v>
      </c>
      <c r="F11" s="4" t="s">
        <v>758</v>
      </c>
      <c r="G11" s="34" t="s">
        <v>759</v>
      </c>
      <c r="H11" s="4" t="s">
        <v>760</v>
      </c>
      <c r="I11" s="7">
        <v>325000</v>
      </c>
      <c r="J11" s="7">
        <v>260000</v>
      </c>
      <c r="K11" s="7">
        <v>65000</v>
      </c>
      <c r="L11" s="7">
        <v>0</v>
      </c>
      <c r="M11" s="38">
        <v>200000</v>
      </c>
      <c r="N11" s="7">
        <f t="shared" si="0"/>
        <v>-60000</v>
      </c>
    </row>
    <row r="12" spans="1:14" ht="15.9" x14ac:dyDescent="0.45">
      <c r="A12" s="3">
        <v>3</v>
      </c>
      <c r="B12" s="4" t="s">
        <v>761</v>
      </c>
      <c r="C12" s="4"/>
      <c r="D12" s="5" t="s">
        <v>16</v>
      </c>
      <c r="E12" s="4" t="s">
        <v>35</v>
      </c>
      <c r="F12" s="4" t="s">
        <v>762</v>
      </c>
      <c r="G12" s="34" t="s">
        <v>763</v>
      </c>
      <c r="H12" s="4" t="s">
        <v>764</v>
      </c>
      <c r="I12" s="7">
        <v>300000</v>
      </c>
      <c r="J12" s="7">
        <v>240000</v>
      </c>
      <c r="K12" s="7">
        <v>16940</v>
      </c>
      <c r="L12" s="7">
        <v>43060</v>
      </c>
      <c r="M12" s="38">
        <v>240000</v>
      </c>
      <c r="N12" s="7">
        <f t="shared" si="0"/>
        <v>0</v>
      </c>
    </row>
    <row r="13" spans="1:14" ht="15.9" x14ac:dyDescent="0.45">
      <c r="A13" s="3">
        <v>3</v>
      </c>
      <c r="B13" s="4" t="s">
        <v>761</v>
      </c>
      <c r="C13" s="4"/>
      <c r="D13" s="5" t="s">
        <v>144</v>
      </c>
      <c r="E13" s="4" t="s">
        <v>35</v>
      </c>
      <c r="F13" s="4" t="s">
        <v>762</v>
      </c>
      <c r="G13" s="34" t="s">
        <v>763</v>
      </c>
      <c r="H13" s="4" t="s">
        <v>765</v>
      </c>
      <c r="I13" s="7">
        <v>51000</v>
      </c>
      <c r="J13" s="7">
        <v>40800</v>
      </c>
      <c r="K13" s="7">
        <v>0</v>
      </c>
      <c r="L13" s="7">
        <v>10200</v>
      </c>
      <c r="M13" s="35">
        <v>40800</v>
      </c>
      <c r="N13" s="7">
        <f t="shared" si="0"/>
        <v>0</v>
      </c>
    </row>
    <row r="14" spans="1:14" ht="15.9" x14ac:dyDescent="0.45">
      <c r="A14" s="3">
        <v>15</v>
      </c>
      <c r="B14" s="4" t="s">
        <v>766</v>
      </c>
      <c r="C14" s="4"/>
      <c r="D14" s="5" t="s">
        <v>16</v>
      </c>
      <c r="E14" s="4" t="s">
        <v>117</v>
      </c>
      <c r="F14" s="4" t="s">
        <v>767</v>
      </c>
      <c r="G14" s="34" t="s">
        <v>768</v>
      </c>
      <c r="H14" s="4" t="s">
        <v>769</v>
      </c>
      <c r="I14" s="7">
        <v>300000</v>
      </c>
      <c r="J14" s="7">
        <v>240000</v>
      </c>
      <c r="K14" s="7">
        <v>60000</v>
      </c>
      <c r="L14" s="7">
        <v>0</v>
      </c>
      <c r="M14" s="38">
        <v>240000</v>
      </c>
      <c r="N14" s="7">
        <f t="shared" si="0"/>
        <v>0</v>
      </c>
    </row>
    <row r="15" spans="1:14" ht="15.9" x14ac:dyDescent="0.45">
      <c r="A15" s="3">
        <v>15</v>
      </c>
      <c r="B15" s="4" t="s">
        <v>770</v>
      </c>
      <c r="C15" s="4"/>
      <c r="D15" s="5" t="s">
        <v>16</v>
      </c>
      <c r="E15" s="4" t="s">
        <v>117</v>
      </c>
      <c r="F15" s="4" t="s">
        <v>771</v>
      </c>
      <c r="G15" s="34" t="s">
        <v>772</v>
      </c>
      <c r="H15" s="4" t="s">
        <v>773</v>
      </c>
      <c r="I15" s="7">
        <v>460000</v>
      </c>
      <c r="J15" s="7">
        <v>368000</v>
      </c>
      <c r="K15" s="7">
        <v>92000</v>
      </c>
      <c r="L15" s="7">
        <v>0</v>
      </c>
      <c r="M15" s="38">
        <v>368000</v>
      </c>
      <c r="N15" s="7">
        <f t="shared" si="0"/>
        <v>0</v>
      </c>
    </row>
    <row r="16" spans="1:14" ht="15.9" x14ac:dyDescent="0.45">
      <c r="A16" s="13">
        <v>15</v>
      </c>
      <c r="B16" s="14" t="s">
        <v>774</v>
      </c>
      <c r="C16" s="14"/>
      <c r="D16" s="15" t="s">
        <v>30</v>
      </c>
      <c r="E16" s="14" t="s">
        <v>775</v>
      </c>
      <c r="F16" s="14" t="s">
        <v>185</v>
      </c>
      <c r="G16" s="37" t="s">
        <v>776</v>
      </c>
      <c r="H16" s="14" t="s">
        <v>777</v>
      </c>
      <c r="I16" s="17">
        <v>547820</v>
      </c>
      <c r="J16" s="17">
        <v>547820</v>
      </c>
      <c r="K16" s="17">
        <v>0</v>
      </c>
      <c r="L16" s="17">
        <v>0</v>
      </c>
      <c r="M16" s="7">
        <v>547820</v>
      </c>
      <c r="N16" s="7">
        <f t="shared" si="0"/>
        <v>0</v>
      </c>
    </row>
    <row r="17" spans="1:14" ht="15.9" x14ac:dyDescent="0.45">
      <c r="A17" s="3">
        <v>15</v>
      </c>
      <c r="B17" s="4" t="s">
        <v>778</v>
      </c>
      <c r="C17" s="4"/>
      <c r="D17" s="5" t="s">
        <v>16</v>
      </c>
      <c r="E17" s="4" t="s">
        <v>35</v>
      </c>
      <c r="F17" s="4" t="s">
        <v>779</v>
      </c>
      <c r="G17" s="34" t="s">
        <v>776</v>
      </c>
      <c r="H17" s="4" t="s">
        <v>780</v>
      </c>
      <c r="I17" s="7">
        <v>400000</v>
      </c>
      <c r="J17" s="7">
        <v>320000</v>
      </c>
      <c r="K17" s="7">
        <v>80000</v>
      </c>
      <c r="L17" s="7">
        <v>0</v>
      </c>
      <c r="M17" s="38">
        <v>320000</v>
      </c>
      <c r="N17" s="7">
        <f t="shared" si="0"/>
        <v>0</v>
      </c>
    </row>
    <row r="18" spans="1:14" ht="15.9" x14ac:dyDescent="0.45">
      <c r="A18" s="13">
        <v>15</v>
      </c>
      <c r="B18" s="14" t="s">
        <v>781</v>
      </c>
      <c r="C18" s="14"/>
      <c r="D18" s="15" t="s">
        <v>16</v>
      </c>
      <c r="E18" s="14" t="s">
        <v>782</v>
      </c>
      <c r="F18" s="14" t="s">
        <v>185</v>
      </c>
      <c r="G18" s="37" t="s">
        <v>776</v>
      </c>
      <c r="H18" s="14" t="s">
        <v>783</v>
      </c>
      <c r="I18" s="17">
        <v>245000</v>
      </c>
      <c r="J18" s="17">
        <v>196000</v>
      </c>
      <c r="K18" s="17">
        <v>49000</v>
      </c>
      <c r="L18" s="17">
        <v>0</v>
      </c>
      <c r="M18" s="38">
        <v>196000</v>
      </c>
      <c r="N18" s="7">
        <f t="shared" si="0"/>
        <v>0</v>
      </c>
    </row>
    <row r="19" spans="1:14" ht="15.9" x14ac:dyDescent="0.45">
      <c r="A19" s="3">
        <v>15</v>
      </c>
      <c r="B19" s="4" t="s">
        <v>784</v>
      </c>
      <c r="C19" s="4"/>
      <c r="D19" s="5" t="s">
        <v>30</v>
      </c>
      <c r="E19" s="4" t="s">
        <v>17</v>
      </c>
      <c r="F19" s="4" t="s">
        <v>785</v>
      </c>
      <c r="G19" s="34" t="s">
        <v>786</v>
      </c>
      <c r="H19" s="4" t="s">
        <v>787</v>
      </c>
      <c r="I19" s="7">
        <v>901720</v>
      </c>
      <c r="J19" s="7">
        <v>811548</v>
      </c>
      <c r="K19" s="7">
        <v>90172</v>
      </c>
      <c r="L19" s="7">
        <v>0</v>
      </c>
      <c r="M19" s="35">
        <v>811548</v>
      </c>
      <c r="N19" s="7">
        <f t="shared" si="0"/>
        <v>0</v>
      </c>
    </row>
    <row r="20" spans="1:14" ht="15.9" x14ac:dyDescent="0.45">
      <c r="A20" s="3">
        <v>15</v>
      </c>
      <c r="B20" s="4" t="s">
        <v>788</v>
      </c>
      <c r="C20" s="4"/>
      <c r="D20" s="5" t="s">
        <v>16</v>
      </c>
      <c r="E20" s="4" t="s">
        <v>789</v>
      </c>
      <c r="F20" s="4" t="s">
        <v>790</v>
      </c>
      <c r="G20" s="34" t="s">
        <v>786</v>
      </c>
      <c r="H20" s="4" t="s">
        <v>791</v>
      </c>
      <c r="I20" s="7">
        <v>87471</v>
      </c>
      <c r="J20" s="7">
        <v>69977</v>
      </c>
      <c r="K20" s="7">
        <v>17494</v>
      </c>
      <c r="L20" s="7">
        <v>0</v>
      </c>
      <c r="M20" s="38">
        <v>69977</v>
      </c>
      <c r="N20" s="7">
        <f t="shared" si="0"/>
        <v>0</v>
      </c>
    </row>
    <row r="21" spans="1:14" ht="15.9" x14ac:dyDescent="0.45">
      <c r="A21" s="3">
        <v>15</v>
      </c>
      <c r="B21" s="4" t="s">
        <v>788</v>
      </c>
      <c r="C21" s="4"/>
      <c r="D21" s="5" t="s">
        <v>16</v>
      </c>
      <c r="E21" s="4" t="s">
        <v>792</v>
      </c>
      <c r="F21" s="4" t="s">
        <v>790</v>
      </c>
      <c r="G21" s="34" t="s">
        <v>786</v>
      </c>
      <c r="H21" s="4" t="s">
        <v>791</v>
      </c>
      <c r="I21" s="7">
        <v>302529</v>
      </c>
      <c r="J21" s="7">
        <v>242023</v>
      </c>
      <c r="K21" s="7">
        <v>60506</v>
      </c>
      <c r="L21" s="7">
        <v>0</v>
      </c>
      <c r="M21" s="38">
        <v>242023</v>
      </c>
      <c r="N21" s="7">
        <f t="shared" si="0"/>
        <v>0</v>
      </c>
    </row>
    <row r="22" spans="1:14" ht="15.9" x14ac:dyDescent="0.45">
      <c r="A22" s="3"/>
      <c r="B22" s="4"/>
      <c r="C22" s="4"/>
      <c r="D22" s="5"/>
      <c r="E22" s="4"/>
      <c r="F22" s="4"/>
      <c r="G22" s="34"/>
      <c r="H22" s="4"/>
      <c r="I22" s="7"/>
      <c r="J22" s="7"/>
      <c r="K22" s="7"/>
      <c r="L22" s="7"/>
      <c r="M22" s="38"/>
      <c r="N22" s="7"/>
    </row>
    <row r="23" spans="1:14" ht="18.45" x14ac:dyDescent="0.5">
      <c r="A23" s="22" t="s">
        <v>532</v>
      </c>
      <c r="B23" s="4"/>
      <c r="C23" s="4"/>
      <c r="D23" s="5"/>
      <c r="E23" s="4"/>
      <c r="F23" s="4"/>
      <c r="G23" s="34"/>
      <c r="H23" s="4"/>
      <c r="I23" s="7"/>
      <c r="J23" s="7"/>
      <c r="K23" s="7"/>
      <c r="L23" s="7"/>
      <c r="M23" s="38"/>
      <c r="N23" s="7"/>
    </row>
    <row r="24" spans="1:14" ht="15.9" x14ac:dyDescent="0.45">
      <c r="A24" s="3">
        <v>70</v>
      </c>
      <c r="B24" s="4" t="s">
        <v>533</v>
      </c>
      <c r="C24" s="4"/>
      <c r="D24" s="5" t="s">
        <v>128</v>
      </c>
      <c r="E24" s="4" t="s">
        <v>96</v>
      </c>
      <c r="F24" s="4" t="s">
        <v>65</v>
      </c>
      <c r="G24" s="34" t="s">
        <v>532</v>
      </c>
      <c r="H24" s="4" t="s">
        <v>534</v>
      </c>
      <c r="I24" s="7">
        <v>1000000</v>
      </c>
      <c r="J24" s="7">
        <v>800000</v>
      </c>
      <c r="K24" s="7">
        <v>200000</v>
      </c>
      <c r="L24" s="7">
        <v>0</v>
      </c>
      <c r="M24" s="38">
        <v>800000</v>
      </c>
      <c r="N24" s="7">
        <f t="shared" ref="N24:N45" si="1">M24-J24</f>
        <v>0</v>
      </c>
    </row>
    <row r="25" spans="1:14" ht="15.9" x14ac:dyDescent="0.45">
      <c r="A25" s="3">
        <v>70</v>
      </c>
      <c r="B25" s="4" t="s">
        <v>535</v>
      </c>
      <c r="C25" s="4"/>
      <c r="D25" s="5" t="s">
        <v>16</v>
      </c>
      <c r="E25" s="4" t="s">
        <v>96</v>
      </c>
      <c r="F25" s="4" t="s">
        <v>65</v>
      </c>
      <c r="G25" s="34" t="s">
        <v>532</v>
      </c>
      <c r="H25" s="4" t="s">
        <v>536</v>
      </c>
      <c r="I25" s="7">
        <v>528000</v>
      </c>
      <c r="J25" s="7">
        <v>528000</v>
      </c>
      <c r="K25" s="7">
        <v>0</v>
      </c>
      <c r="L25" s="7">
        <v>0</v>
      </c>
      <c r="M25" s="38">
        <v>528000</v>
      </c>
      <c r="N25" s="7">
        <f t="shared" si="1"/>
        <v>0</v>
      </c>
    </row>
    <row r="26" spans="1:14" ht="15.9" x14ac:dyDescent="0.45">
      <c r="A26" s="3">
        <v>70</v>
      </c>
      <c r="B26" s="4" t="s">
        <v>537</v>
      </c>
      <c r="C26" s="4"/>
      <c r="D26" s="5" t="s">
        <v>128</v>
      </c>
      <c r="E26" s="4" t="s">
        <v>96</v>
      </c>
      <c r="F26" s="4" t="s">
        <v>65</v>
      </c>
      <c r="G26" s="34" t="s">
        <v>532</v>
      </c>
      <c r="H26" s="4" t="s">
        <v>538</v>
      </c>
      <c r="I26" s="7">
        <v>14665</v>
      </c>
      <c r="J26" s="7">
        <v>11732</v>
      </c>
      <c r="K26" s="7">
        <v>2933</v>
      </c>
      <c r="L26" s="7">
        <v>0</v>
      </c>
      <c r="M26" s="35">
        <v>11732</v>
      </c>
      <c r="N26" s="7">
        <f t="shared" si="1"/>
        <v>0</v>
      </c>
    </row>
    <row r="27" spans="1:14" ht="15.9" x14ac:dyDescent="0.45">
      <c r="A27" s="3">
        <v>70</v>
      </c>
      <c r="B27" s="4" t="s">
        <v>539</v>
      </c>
      <c r="C27" s="4"/>
      <c r="D27" s="5" t="s">
        <v>128</v>
      </c>
      <c r="E27" s="4" t="s">
        <v>17</v>
      </c>
      <c r="F27" s="4" t="s">
        <v>65</v>
      </c>
      <c r="G27" s="34" t="s">
        <v>532</v>
      </c>
      <c r="H27" s="4" t="s">
        <v>540</v>
      </c>
      <c r="I27" s="7">
        <v>825000</v>
      </c>
      <c r="J27" s="7">
        <v>660000</v>
      </c>
      <c r="K27" s="7">
        <v>165000</v>
      </c>
      <c r="L27" s="7">
        <v>0</v>
      </c>
      <c r="M27" s="35">
        <v>660000</v>
      </c>
      <c r="N27" s="7">
        <f t="shared" si="1"/>
        <v>0</v>
      </c>
    </row>
    <row r="28" spans="1:14" ht="15.9" x14ac:dyDescent="0.45">
      <c r="A28" s="3">
        <v>70</v>
      </c>
      <c r="B28" s="4" t="s">
        <v>541</v>
      </c>
      <c r="C28" s="4"/>
      <c r="D28" s="5" t="s">
        <v>128</v>
      </c>
      <c r="E28" s="4" t="s">
        <v>96</v>
      </c>
      <c r="F28" s="4" t="s">
        <v>65</v>
      </c>
      <c r="G28" s="34" t="s">
        <v>532</v>
      </c>
      <c r="H28" s="4" t="s">
        <v>542</v>
      </c>
      <c r="I28" s="7">
        <v>1200000</v>
      </c>
      <c r="J28" s="7">
        <v>960000</v>
      </c>
      <c r="K28" s="7">
        <v>240000</v>
      </c>
      <c r="L28" s="7">
        <v>0</v>
      </c>
      <c r="M28" s="35">
        <v>960000</v>
      </c>
      <c r="N28" s="7">
        <f t="shared" si="1"/>
        <v>0</v>
      </c>
    </row>
    <row r="29" spans="1:14" ht="15.9" x14ac:dyDescent="0.45">
      <c r="A29" s="3">
        <v>70</v>
      </c>
      <c r="B29" s="4" t="s">
        <v>543</v>
      </c>
      <c r="C29" s="4"/>
      <c r="D29" s="5" t="s">
        <v>30</v>
      </c>
      <c r="E29" s="4" t="s">
        <v>96</v>
      </c>
      <c r="F29" s="4" t="s">
        <v>65</v>
      </c>
      <c r="G29" s="34" t="s">
        <v>532</v>
      </c>
      <c r="H29" s="4" t="s">
        <v>544</v>
      </c>
      <c r="I29" s="7">
        <v>3338320</v>
      </c>
      <c r="J29" s="7">
        <v>3338320</v>
      </c>
      <c r="K29" s="7">
        <v>0</v>
      </c>
      <c r="L29" s="7">
        <v>0</v>
      </c>
      <c r="M29" s="38">
        <v>4000000</v>
      </c>
      <c r="N29" s="7">
        <f t="shared" si="1"/>
        <v>661680</v>
      </c>
    </row>
    <row r="30" spans="1:14" ht="15.9" x14ac:dyDescent="0.45">
      <c r="A30" s="3">
        <v>70</v>
      </c>
      <c r="B30" s="4" t="s">
        <v>545</v>
      </c>
      <c r="C30" s="4"/>
      <c r="D30" s="5" t="s">
        <v>30</v>
      </c>
      <c r="E30" s="4" t="s">
        <v>96</v>
      </c>
      <c r="F30" s="4" t="s">
        <v>65</v>
      </c>
      <c r="G30" s="34" t="s">
        <v>532</v>
      </c>
      <c r="H30" s="4" t="s">
        <v>546</v>
      </c>
      <c r="I30" s="7">
        <v>2000000</v>
      </c>
      <c r="J30" s="7">
        <v>2000000</v>
      </c>
      <c r="K30" s="7">
        <v>0</v>
      </c>
      <c r="L30" s="7">
        <v>0</v>
      </c>
      <c r="M30" s="38">
        <v>2000000</v>
      </c>
      <c r="N30" s="7">
        <f t="shared" si="1"/>
        <v>0</v>
      </c>
    </row>
    <row r="31" spans="1:14" ht="15.9" x14ac:dyDescent="0.45">
      <c r="A31" s="3">
        <v>70</v>
      </c>
      <c r="B31" s="4" t="s">
        <v>547</v>
      </c>
      <c r="C31" s="4"/>
      <c r="D31" s="5" t="s">
        <v>30</v>
      </c>
      <c r="E31" s="4" t="s">
        <v>96</v>
      </c>
      <c r="F31" s="4" t="s">
        <v>65</v>
      </c>
      <c r="G31" s="34" t="s">
        <v>532</v>
      </c>
      <c r="H31" s="4" t="s">
        <v>548</v>
      </c>
      <c r="I31" s="7">
        <v>2000000</v>
      </c>
      <c r="J31" s="7">
        <v>2000000</v>
      </c>
      <c r="K31" s="7">
        <v>0</v>
      </c>
      <c r="L31" s="7">
        <v>0</v>
      </c>
      <c r="M31" s="38">
        <v>2000000</v>
      </c>
      <c r="N31" s="7">
        <f t="shared" si="1"/>
        <v>0</v>
      </c>
    </row>
    <row r="32" spans="1:14" ht="15.9" x14ac:dyDescent="0.45">
      <c r="A32" s="3">
        <v>70</v>
      </c>
      <c r="B32" s="4" t="s">
        <v>549</v>
      </c>
      <c r="C32" s="4"/>
      <c r="D32" s="5" t="s">
        <v>30</v>
      </c>
      <c r="E32" s="4" t="s">
        <v>96</v>
      </c>
      <c r="F32" s="4" t="s">
        <v>65</v>
      </c>
      <c r="G32" s="34" t="s">
        <v>532</v>
      </c>
      <c r="H32" s="4" t="s">
        <v>550</v>
      </c>
      <c r="I32" s="7">
        <v>2000000</v>
      </c>
      <c r="J32" s="7">
        <v>2000000</v>
      </c>
      <c r="K32" s="7">
        <v>0</v>
      </c>
      <c r="L32" s="7">
        <v>0</v>
      </c>
      <c r="M32" s="38">
        <v>2000000</v>
      </c>
      <c r="N32" s="7">
        <f t="shared" si="1"/>
        <v>0</v>
      </c>
    </row>
    <row r="33" spans="1:14" ht="15.9" x14ac:dyDescent="0.45">
      <c r="A33" s="3">
        <v>70</v>
      </c>
      <c r="B33" s="4" t="s">
        <v>551</v>
      </c>
      <c r="C33" s="4"/>
      <c r="D33" s="5" t="s">
        <v>30</v>
      </c>
      <c r="E33" s="4" t="s">
        <v>96</v>
      </c>
      <c r="F33" s="4" t="s">
        <v>65</v>
      </c>
      <c r="G33" s="34" t="s">
        <v>532</v>
      </c>
      <c r="H33" s="4" t="s">
        <v>552</v>
      </c>
      <c r="I33" s="7">
        <v>2000000</v>
      </c>
      <c r="J33" s="7">
        <v>2000000</v>
      </c>
      <c r="K33" s="7">
        <v>0</v>
      </c>
      <c r="L33" s="7">
        <v>0</v>
      </c>
      <c r="M33" s="38">
        <v>2000000</v>
      </c>
      <c r="N33" s="7">
        <f t="shared" si="1"/>
        <v>0</v>
      </c>
    </row>
    <row r="34" spans="1:14" ht="15.9" x14ac:dyDescent="0.45">
      <c r="A34" s="3">
        <v>70</v>
      </c>
      <c r="B34" s="4" t="s">
        <v>553</v>
      </c>
      <c r="C34" s="4"/>
      <c r="D34" s="5" t="s">
        <v>30</v>
      </c>
      <c r="E34" s="4" t="s">
        <v>96</v>
      </c>
      <c r="F34" s="4" t="s">
        <v>65</v>
      </c>
      <c r="G34" s="34" t="s">
        <v>532</v>
      </c>
      <c r="H34" s="4" t="s">
        <v>554</v>
      </c>
      <c r="I34" s="7">
        <v>150000</v>
      </c>
      <c r="J34" s="7">
        <v>120000</v>
      </c>
      <c r="K34" s="7">
        <v>30000</v>
      </c>
      <c r="L34" s="7">
        <v>0</v>
      </c>
      <c r="M34" s="35">
        <v>120000</v>
      </c>
      <c r="N34" s="7">
        <f t="shared" si="1"/>
        <v>0</v>
      </c>
    </row>
    <row r="35" spans="1:14" ht="15.9" x14ac:dyDescent="0.45">
      <c r="A35" s="3">
        <v>70</v>
      </c>
      <c r="B35" s="4" t="s">
        <v>555</v>
      </c>
      <c r="C35" s="4"/>
      <c r="D35" s="5" t="s">
        <v>128</v>
      </c>
      <c r="E35" s="4" t="s">
        <v>17</v>
      </c>
      <c r="F35" s="4" t="s">
        <v>65</v>
      </c>
      <c r="G35" s="34" t="s">
        <v>532</v>
      </c>
      <c r="H35" s="4" t="s">
        <v>556</v>
      </c>
      <c r="I35" s="7">
        <v>2000000</v>
      </c>
      <c r="J35" s="7">
        <v>1600000</v>
      </c>
      <c r="K35" s="7">
        <v>400000</v>
      </c>
      <c r="L35" s="7">
        <v>0</v>
      </c>
      <c r="M35" s="35">
        <v>1600000</v>
      </c>
      <c r="N35" s="7">
        <f t="shared" si="1"/>
        <v>0</v>
      </c>
    </row>
    <row r="36" spans="1:14" ht="15.9" x14ac:dyDescent="0.45">
      <c r="A36" s="3">
        <v>70</v>
      </c>
      <c r="B36" s="4" t="s">
        <v>557</v>
      </c>
      <c r="C36" s="4"/>
      <c r="D36" s="5" t="s">
        <v>128</v>
      </c>
      <c r="E36" s="4" t="s">
        <v>96</v>
      </c>
      <c r="F36" s="4" t="s">
        <v>65</v>
      </c>
      <c r="G36" s="34" t="s">
        <v>532</v>
      </c>
      <c r="H36" s="4" t="s">
        <v>558</v>
      </c>
      <c r="I36" s="7">
        <v>2500000</v>
      </c>
      <c r="J36" s="7">
        <v>2000000</v>
      </c>
      <c r="K36" s="7">
        <v>500000</v>
      </c>
      <c r="L36" s="7">
        <v>0</v>
      </c>
      <c r="M36" s="35">
        <v>2000000</v>
      </c>
      <c r="N36" s="7">
        <f t="shared" si="1"/>
        <v>0</v>
      </c>
    </row>
    <row r="37" spans="1:14" ht="15.9" x14ac:dyDescent="0.45">
      <c r="A37" s="3">
        <v>70</v>
      </c>
      <c r="B37" s="4" t="s">
        <v>559</v>
      </c>
      <c r="C37" s="4"/>
      <c r="D37" s="5" t="s">
        <v>128</v>
      </c>
      <c r="E37" s="4" t="s">
        <v>17</v>
      </c>
      <c r="F37" s="4" t="s">
        <v>65</v>
      </c>
      <c r="G37" s="34" t="s">
        <v>532</v>
      </c>
      <c r="H37" s="4" t="s">
        <v>560</v>
      </c>
      <c r="I37" s="7">
        <v>15000000</v>
      </c>
      <c r="J37" s="7">
        <v>12000000</v>
      </c>
      <c r="K37" s="7">
        <v>3000000</v>
      </c>
      <c r="L37" s="7">
        <v>0</v>
      </c>
      <c r="M37" s="35">
        <v>12000000</v>
      </c>
      <c r="N37" s="7">
        <f t="shared" si="1"/>
        <v>0</v>
      </c>
    </row>
    <row r="38" spans="1:14" ht="15.9" x14ac:dyDescent="0.45">
      <c r="A38" s="3">
        <v>70</v>
      </c>
      <c r="B38" s="4" t="s">
        <v>561</v>
      </c>
      <c r="C38" s="4"/>
      <c r="D38" s="5" t="s">
        <v>128</v>
      </c>
      <c r="E38" s="4" t="s">
        <v>96</v>
      </c>
      <c r="F38" s="4" t="s">
        <v>65</v>
      </c>
      <c r="G38" s="34" t="s">
        <v>532</v>
      </c>
      <c r="H38" s="4" t="s">
        <v>562</v>
      </c>
      <c r="I38" s="7">
        <v>8000000</v>
      </c>
      <c r="J38" s="7">
        <v>6400000</v>
      </c>
      <c r="K38" s="7">
        <v>1600000</v>
      </c>
      <c r="L38" s="7">
        <v>0</v>
      </c>
      <c r="M38" s="35">
        <v>6400000</v>
      </c>
      <c r="N38" s="7">
        <f t="shared" si="1"/>
        <v>0</v>
      </c>
    </row>
    <row r="39" spans="1:14" ht="15.9" x14ac:dyDescent="0.45">
      <c r="A39" s="3">
        <v>70</v>
      </c>
      <c r="B39" s="4" t="s">
        <v>563</v>
      </c>
      <c r="C39" s="4"/>
      <c r="D39" s="5" t="s">
        <v>128</v>
      </c>
      <c r="E39" s="4" t="s">
        <v>17</v>
      </c>
      <c r="F39" s="4" t="s">
        <v>65</v>
      </c>
      <c r="G39" s="34" t="s">
        <v>532</v>
      </c>
      <c r="H39" s="4" t="s">
        <v>564</v>
      </c>
      <c r="I39" s="7">
        <v>2250000</v>
      </c>
      <c r="J39" s="7">
        <v>1800000</v>
      </c>
      <c r="K39" s="7">
        <v>450000</v>
      </c>
      <c r="L39" s="7">
        <v>0</v>
      </c>
      <c r="M39" s="38">
        <v>1800000</v>
      </c>
      <c r="N39" s="7">
        <f t="shared" si="1"/>
        <v>0</v>
      </c>
    </row>
    <row r="40" spans="1:14" ht="15.9" x14ac:dyDescent="0.45">
      <c r="A40" s="3">
        <v>70</v>
      </c>
      <c r="B40" s="4" t="s">
        <v>565</v>
      </c>
      <c r="C40" s="4"/>
      <c r="D40" s="5" t="s">
        <v>128</v>
      </c>
      <c r="E40" s="4" t="s">
        <v>96</v>
      </c>
      <c r="F40" s="4" t="s">
        <v>65</v>
      </c>
      <c r="G40" s="34" t="s">
        <v>532</v>
      </c>
      <c r="H40" s="4" t="s">
        <v>566</v>
      </c>
      <c r="I40" s="7">
        <v>500000</v>
      </c>
      <c r="J40" s="7">
        <v>400000</v>
      </c>
      <c r="K40" s="7">
        <v>100000</v>
      </c>
      <c r="L40" s="7">
        <v>0</v>
      </c>
      <c r="M40" s="38">
        <v>400000</v>
      </c>
      <c r="N40" s="7">
        <f t="shared" si="1"/>
        <v>0</v>
      </c>
    </row>
    <row r="41" spans="1:14" ht="15.9" x14ac:dyDescent="0.45">
      <c r="A41" s="3">
        <v>70</v>
      </c>
      <c r="B41" s="4" t="s">
        <v>567</v>
      </c>
      <c r="C41" s="4"/>
      <c r="D41" s="5" t="s">
        <v>16</v>
      </c>
      <c r="E41" s="4" t="s">
        <v>568</v>
      </c>
      <c r="F41" s="4" t="s">
        <v>65</v>
      </c>
      <c r="G41" s="34" t="s">
        <v>532</v>
      </c>
      <c r="H41" s="4" t="s">
        <v>569</v>
      </c>
      <c r="I41" s="7">
        <v>35000</v>
      </c>
      <c r="J41" s="7">
        <v>35000</v>
      </c>
      <c r="K41" s="7">
        <v>0</v>
      </c>
      <c r="L41" s="7">
        <v>0</v>
      </c>
      <c r="M41" s="35">
        <v>35000</v>
      </c>
      <c r="N41" s="7">
        <f t="shared" si="1"/>
        <v>0</v>
      </c>
    </row>
    <row r="42" spans="1:14" ht="15.9" x14ac:dyDescent="0.45">
      <c r="A42" s="3">
        <v>70</v>
      </c>
      <c r="B42" s="4" t="s">
        <v>567</v>
      </c>
      <c r="C42" s="4"/>
      <c r="D42" s="5" t="s">
        <v>30</v>
      </c>
      <c r="E42" s="4" t="s">
        <v>568</v>
      </c>
      <c r="F42" s="4" t="s">
        <v>65</v>
      </c>
      <c r="G42" s="34" t="s">
        <v>532</v>
      </c>
      <c r="H42" s="4" t="s">
        <v>570</v>
      </c>
      <c r="I42" s="7">
        <v>883780</v>
      </c>
      <c r="J42" s="7">
        <v>883780</v>
      </c>
      <c r="K42" s="7">
        <v>0</v>
      </c>
      <c r="L42" s="7">
        <v>0</v>
      </c>
      <c r="M42" s="35">
        <v>883780</v>
      </c>
      <c r="N42" s="7">
        <f t="shared" si="1"/>
        <v>0</v>
      </c>
    </row>
    <row r="43" spans="1:14" ht="15.9" x14ac:dyDescent="0.45">
      <c r="A43" s="3">
        <v>70</v>
      </c>
      <c r="B43" s="4" t="s">
        <v>571</v>
      </c>
      <c r="C43" s="4"/>
      <c r="D43" s="5" t="s">
        <v>128</v>
      </c>
      <c r="E43" s="4" t="s">
        <v>17</v>
      </c>
      <c r="F43" s="4" t="s">
        <v>65</v>
      </c>
      <c r="G43" s="34" t="s">
        <v>532</v>
      </c>
      <c r="H43" s="4" t="s">
        <v>572</v>
      </c>
      <c r="I43" s="7">
        <v>2000000</v>
      </c>
      <c r="J43" s="7">
        <v>1600000</v>
      </c>
      <c r="K43" s="7">
        <v>400000</v>
      </c>
      <c r="L43" s="7">
        <v>0</v>
      </c>
      <c r="M43" s="38">
        <v>1600000</v>
      </c>
      <c r="N43" s="7">
        <f t="shared" si="1"/>
        <v>0</v>
      </c>
    </row>
    <row r="44" spans="1:14" ht="15.9" x14ac:dyDescent="0.45">
      <c r="A44" s="3">
        <v>70</v>
      </c>
      <c r="B44" s="4" t="s">
        <v>573</v>
      </c>
      <c r="C44" s="4"/>
      <c r="D44" s="5" t="s">
        <v>128</v>
      </c>
      <c r="E44" s="4" t="s">
        <v>96</v>
      </c>
      <c r="F44" s="4" t="s">
        <v>65</v>
      </c>
      <c r="G44" s="34" t="s">
        <v>532</v>
      </c>
      <c r="H44" s="4" t="s">
        <v>574</v>
      </c>
      <c r="I44" s="7">
        <v>850000</v>
      </c>
      <c r="J44" s="7">
        <v>680000</v>
      </c>
      <c r="K44" s="7">
        <v>170000</v>
      </c>
      <c r="L44" s="7">
        <v>0</v>
      </c>
      <c r="M44" s="35">
        <v>680000</v>
      </c>
      <c r="N44" s="7">
        <f t="shared" si="1"/>
        <v>0</v>
      </c>
    </row>
    <row r="45" spans="1:14" ht="15.9" x14ac:dyDescent="0.45">
      <c r="A45" s="3">
        <v>70</v>
      </c>
      <c r="B45" s="40" t="s">
        <v>575</v>
      </c>
      <c r="C45" s="40"/>
      <c r="D45" s="40" t="s">
        <v>128</v>
      </c>
      <c r="E45" s="40" t="s">
        <v>576</v>
      </c>
      <c r="F45" s="4" t="s">
        <v>577</v>
      </c>
      <c r="G45" s="34" t="s">
        <v>577</v>
      </c>
      <c r="H45" s="5" t="s">
        <v>578</v>
      </c>
      <c r="I45" s="41">
        <v>4688115</v>
      </c>
      <c r="J45" s="41">
        <v>3261248</v>
      </c>
      <c r="K45" s="41">
        <v>590439</v>
      </c>
      <c r="L45" s="41">
        <v>836428</v>
      </c>
      <c r="M45" s="7">
        <v>3312019</v>
      </c>
      <c r="N45" s="7">
        <f t="shared" si="1"/>
        <v>50771</v>
      </c>
    </row>
    <row r="46" spans="1:14" ht="15.9" x14ac:dyDescent="0.45">
      <c r="A46" s="3"/>
      <c r="B46" s="40"/>
      <c r="C46" s="40"/>
      <c r="D46" s="40"/>
      <c r="E46" s="40"/>
      <c r="F46" s="4"/>
      <c r="G46" s="34"/>
      <c r="H46" s="5"/>
      <c r="I46" s="41"/>
      <c r="J46" s="41"/>
      <c r="K46" s="41"/>
      <c r="L46" s="41"/>
      <c r="M46" s="7"/>
      <c r="N46" s="7"/>
    </row>
    <row r="47" spans="1:14" ht="18.45" x14ac:dyDescent="0.5">
      <c r="A47" s="22" t="s">
        <v>579</v>
      </c>
      <c r="B47" s="40"/>
      <c r="C47" s="40"/>
      <c r="D47" s="40"/>
      <c r="E47" s="40"/>
      <c r="F47" s="4"/>
      <c r="G47" s="34"/>
      <c r="H47" s="5"/>
      <c r="I47" s="41"/>
      <c r="J47" s="41"/>
      <c r="K47" s="41"/>
      <c r="L47" s="41"/>
      <c r="M47" s="7"/>
      <c r="N47" s="7"/>
    </row>
    <row r="48" spans="1:14" ht="15.9" x14ac:dyDescent="0.45">
      <c r="A48" s="3">
        <v>71</v>
      </c>
      <c r="B48" s="4" t="s">
        <v>580</v>
      </c>
      <c r="C48" s="4"/>
      <c r="D48" s="5" t="s">
        <v>30</v>
      </c>
      <c r="E48" s="4" t="s">
        <v>568</v>
      </c>
      <c r="F48" s="4" t="s">
        <v>65</v>
      </c>
      <c r="G48" s="34" t="s">
        <v>418</v>
      </c>
      <c r="H48" s="4" t="s">
        <v>581</v>
      </c>
      <c r="I48" s="7">
        <v>1000000</v>
      </c>
      <c r="J48" s="7">
        <v>1000000</v>
      </c>
      <c r="K48" s="7">
        <v>0</v>
      </c>
      <c r="L48" s="7">
        <v>0</v>
      </c>
      <c r="M48" s="35">
        <v>1000000</v>
      </c>
      <c r="N48" s="7">
        <f t="shared" ref="N48:N109" si="2">M48-J48</f>
        <v>0</v>
      </c>
    </row>
    <row r="49" spans="1:14" ht="15.9" x14ac:dyDescent="0.45">
      <c r="A49" s="13">
        <v>71</v>
      </c>
      <c r="B49" s="14" t="s">
        <v>582</v>
      </c>
      <c r="C49" s="14"/>
      <c r="D49" s="15" t="s">
        <v>16</v>
      </c>
      <c r="E49" s="14" t="s">
        <v>568</v>
      </c>
      <c r="F49" s="14" t="s">
        <v>65</v>
      </c>
      <c r="G49" s="37" t="s">
        <v>418</v>
      </c>
      <c r="H49" s="14" t="s">
        <v>583</v>
      </c>
      <c r="I49" s="17">
        <v>55000</v>
      </c>
      <c r="J49" s="17">
        <v>49500</v>
      </c>
      <c r="K49" s="17">
        <v>5500</v>
      </c>
      <c r="L49" s="17">
        <v>0</v>
      </c>
      <c r="M49" s="35">
        <v>49500</v>
      </c>
      <c r="N49" s="7">
        <f t="shared" si="2"/>
        <v>0</v>
      </c>
    </row>
    <row r="50" spans="1:14" ht="15.9" x14ac:dyDescent="0.45">
      <c r="A50" s="13">
        <v>71</v>
      </c>
      <c r="B50" s="14" t="s">
        <v>582</v>
      </c>
      <c r="C50" s="14"/>
      <c r="D50" s="15" t="s">
        <v>30</v>
      </c>
      <c r="E50" s="14" t="s">
        <v>568</v>
      </c>
      <c r="F50" s="14" t="s">
        <v>65</v>
      </c>
      <c r="G50" s="37" t="s">
        <v>418</v>
      </c>
      <c r="H50" s="14" t="s">
        <v>584</v>
      </c>
      <c r="I50" s="17">
        <v>420420</v>
      </c>
      <c r="J50" s="17">
        <v>378378</v>
      </c>
      <c r="K50" s="17">
        <v>42042</v>
      </c>
      <c r="L50" s="17">
        <v>0</v>
      </c>
      <c r="M50" s="35">
        <v>378378</v>
      </c>
      <c r="N50" s="7">
        <f t="shared" si="2"/>
        <v>0</v>
      </c>
    </row>
    <row r="51" spans="1:14" ht="15.9" x14ac:dyDescent="0.45">
      <c r="A51" s="13">
        <v>71</v>
      </c>
      <c r="B51" s="14" t="s">
        <v>585</v>
      </c>
      <c r="C51" s="14"/>
      <c r="D51" s="15" t="s">
        <v>16</v>
      </c>
      <c r="E51" s="14" t="s">
        <v>568</v>
      </c>
      <c r="F51" s="14" t="s">
        <v>65</v>
      </c>
      <c r="G51" s="37" t="s">
        <v>418</v>
      </c>
      <c r="H51" s="14" t="s">
        <v>586</v>
      </c>
      <c r="I51" s="17">
        <v>887000</v>
      </c>
      <c r="J51" s="17">
        <v>798300</v>
      </c>
      <c r="K51" s="17">
        <v>88700</v>
      </c>
      <c r="L51" s="17">
        <v>0</v>
      </c>
      <c r="M51" s="35">
        <v>798300</v>
      </c>
      <c r="N51" s="7">
        <f t="shared" si="2"/>
        <v>0</v>
      </c>
    </row>
    <row r="52" spans="1:14" ht="15.9" x14ac:dyDescent="0.45">
      <c r="A52" s="3">
        <v>71</v>
      </c>
      <c r="B52" s="4" t="s">
        <v>587</v>
      </c>
      <c r="C52" s="4"/>
      <c r="D52" s="5" t="s">
        <v>16</v>
      </c>
      <c r="E52" s="4" t="s">
        <v>568</v>
      </c>
      <c r="F52" s="4" t="s">
        <v>65</v>
      </c>
      <c r="G52" s="34" t="s">
        <v>418</v>
      </c>
      <c r="H52" s="4" t="s">
        <v>588</v>
      </c>
      <c r="I52" s="7">
        <v>140000</v>
      </c>
      <c r="J52" s="7">
        <v>126000</v>
      </c>
      <c r="K52" s="7">
        <v>14000</v>
      </c>
      <c r="L52" s="7">
        <v>0</v>
      </c>
      <c r="M52" s="35">
        <v>126000</v>
      </c>
      <c r="N52" s="7">
        <f t="shared" si="2"/>
        <v>0</v>
      </c>
    </row>
    <row r="53" spans="1:14" ht="15.9" x14ac:dyDescent="0.45">
      <c r="A53" s="3">
        <v>71</v>
      </c>
      <c r="B53" s="4" t="s">
        <v>587</v>
      </c>
      <c r="C53" s="4"/>
      <c r="D53" s="5" t="s">
        <v>16</v>
      </c>
      <c r="E53" s="4" t="s">
        <v>568</v>
      </c>
      <c r="F53" s="4" t="s">
        <v>65</v>
      </c>
      <c r="G53" s="34" t="s">
        <v>418</v>
      </c>
      <c r="H53" s="4" t="s">
        <v>589</v>
      </c>
      <c r="I53" s="7">
        <v>60000</v>
      </c>
      <c r="J53" s="7">
        <v>54000</v>
      </c>
      <c r="K53" s="7">
        <v>6000</v>
      </c>
      <c r="L53" s="7">
        <v>0</v>
      </c>
      <c r="M53" s="35">
        <v>54000</v>
      </c>
      <c r="N53" s="7">
        <f t="shared" si="2"/>
        <v>0</v>
      </c>
    </row>
    <row r="54" spans="1:14" ht="15.9" x14ac:dyDescent="0.45">
      <c r="A54" s="3">
        <v>71</v>
      </c>
      <c r="B54" s="4" t="s">
        <v>587</v>
      </c>
      <c r="C54" s="4"/>
      <c r="D54" s="5" t="s">
        <v>30</v>
      </c>
      <c r="E54" s="4" t="s">
        <v>568</v>
      </c>
      <c r="F54" s="4" t="s">
        <v>65</v>
      </c>
      <c r="G54" s="34" t="s">
        <v>418</v>
      </c>
      <c r="H54" s="4" t="s">
        <v>590</v>
      </c>
      <c r="I54" s="7">
        <v>737368</v>
      </c>
      <c r="J54" s="7">
        <v>500000</v>
      </c>
      <c r="K54" s="7">
        <v>237368</v>
      </c>
      <c r="L54" s="7">
        <v>0</v>
      </c>
      <c r="M54" s="35">
        <v>500000</v>
      </c>
      <c r="N54" s="7">
        <f t="shared" si="2"/>
        <v>0</v>
      </c>
    </row>
    <row r="55" spans="1:14" ht="15.9" x14ac:dyDescent="0.45">
      <c r="A55" s="3">
        <v>71</v>
      </c>
      <c r="B55" s="4" t="s">
        <v>591</v>
      </c>
      <c r="C55" s="4"/>
      <c r="D55" s="5" t="s">
        <v>16</v>
      </c>
      <c r="E55" s="4" t="s">
        <v>568</v>
      </c>
      <c r="F55" s="4" t="s">
        <v>65</v>
      </c>
      <c r="G55" s="34" t="s">
        <v>418</v>
      </c>
      <c r="H55" s="4" t="s">
        <v>592</v>
      </c>
      <c r="I55" s="7">
        <v>370000</v>
      </c>
      <c r="J55" s="7">
        <v>370000</v>
      </c>
      <c r="K55" s="7">
        <v>0</v>
      </c>
      <c r="L55" s="7">
        <v>0</v>
      </c>
      <c r="M55" s="35">
        <v>370000</v>
      </c>
      <c r="N55" s="7">
        <f t="shared" si="2"/>
        <v>0</v>
      </c>
    </row>
    <row r="56" spans="1:14" ht="15.9" x14ac:dyDescent="0.45">
      <c r="A56" s="3">
        <v>71</v>
      </c>
      <c r="B56" s="4" t="s">
        <v>593</v>
      </c>
      <c r="C56" s="4"/>
      <c r="D56" s="5" t="s">
        <v>16</v>
      </c>
      <c r="E56" s="4" t="s">
        <v>568</v>
      </c>
      <c r="F56" s="4" t="s">
        <v>65</v>
      </c>
      <c r="G56" s="34" t="s">
        <v>418</v>
      </c>
      <c r="H56" s="4" t="s">
        <v>594</v>
      </c>
      <c r="I56" s="7">
        <v>487500</v>
      </c>
      <c r="J56" s="7">
        <v>487500</v>
      </c>
      <c r="K56" s="7">
        <v>0</v>
      </c>
      <c r="L56" s="7">
        <v>0</v>
      </c>
      <c r="M56" s="35">
        <v>487500</v>
      </c>
      <c r="N56" s="7">
        <f t="shared" si="2"/>
        <v>0</v>
      </c>
    </row>
    <row r="57" spans="1:14" ht="15.9" x14ac:dyDescent="0.45">
      <c r="A57" s="13">
        <v>71</v>
      </c>
      <c r="B57" s="14" t="s">
        <v>595</v>
      </c>
      <c r="C57" s="14"/>
      <c r="D57" s="15" t="s">
        <v>16</v>
      </c>
      <c r="E57" s="14" t="s">
        <v>568</v>
      </c>
      <c r="F57" s="14" t="s">
        <v>65</v>
      </c>
      <c r="G57" s="37" t="s">
        <v>418</v>
      </c>
      <c r="H57" s="14" t="s">
        <v>596</v>
      </c>
      <c r="I57" s="17">
        <v>88000</v>
      </c>
      <c r="J57" s="17">
        <v>88000</v>
      </c>
      <c r="K57" s="17">
        <v>0</v>
      </c>
      <c r="L57" s="17">
        <v>0</v>
      </c>
      <c r="M57" s="35">
        <v>88000</v>
      </c>
      <c r="N57" s="7">
        <f t="shared" si="2"/>
        <v>0</v>
      </c>
    </row>
    <row r="58" spans="1:14" ht="15.9" x14ac:dyDescent="0.45">
      <c r="A58" s="3">
        <v>71</v>
      </c>
      <c r="B58" s="4" t="s">
        <v>597</v>
      </c>
      <c r="C58" s="4"/>
      <c r="D58" s="5" t="s">
        <v>16</v>
      </c>
      <c r="E58" s="4" t="s">
        <v>568</v>
      </c>
      <c r="F58" s="4" t="s">
        <v>65</v>
      </c>
      <c r="G58" s="34" t="s">
        <v>418</v>
      </c>
      <c r="H58" s="4" t="s">
        <v>598</v>
      </c>
      <c r="I58" s="7">
        <v>900000</v>
      </c>
      <c r="J58" s="7">
        <v>900000</v>
      </c>
      <c r="K58" s="7">
        <v>0</v>
      </c>
      <c r="L58" s="7">
        <v>0</v>
      </c>
      <c r="M58" s="35">
        <v>900000</v>
      </c>
      <c r="N58" s="7">
        <f t="shared" si="2"/>
        <v>0</v>
      </c>
    </row>
    <row r="59" spans="1:14" ht="15.9" x14ac:dyDescent="0.45">
      <c r="A59" s="13">
        <v>72</v>
      </c>
      <c r="B59" s="14" t="s">
        <v>599</v>
      </c>
      <c r="C59" s="14"/>
      <c r="D59" s="15" t="s">
        <v>16</v>
      </c>
      <c r="E59" s="14" t="s">
        <v>568</v>
      </c>
      <c r="F59" s="14" t="s">
        <v>65</v>
      </c>
      <c r="G59" s="37" t="s">
        <v>600</v>
      </c>
      <c r="H59" s="14" t="s">
        <v>601</v>
      </c>
      <c r="I59" s="17">
        <v>450000</v>
      </c>
      <c r="J59" s="17">
        <v>450000</v>
      </c>
      <c r="K59" s="17">
        <v>0</v>
      </c>
      <c r="L59" s="17">
        <v>0</v>
      </c>
      <c r="M59" s="35">
        <v>450000</v>
      </c>
      <c r="N59" s="7">
        <f t="shared" si="2"/>
        <v>0</v>
      </c>
    </row>
    <row r="60" spans="1:14" ht="15.9" x14ac:dyDescent="0.45">
      <c r="A60" s="13">
        <v>72</v>
      </c>
      <c r="B60" s="14" t="s">
        <v>599</v>
      </c>
      <c r="C60" s="14"/>
      <c r="D60" s="15" t="s">
        <v>30</v>
      </c>
      <c r="E60" s="14" t="s">
        <v>568</v>
      </c>
      <c r="F60" s="14" t="s">
        <v>65</v>
      </c>
      <c r="G60" s="37" t="s">
        <v>600</v>
      </c>
      <c r="H60" s="14" t="s">
        <v>602</v>
      </c>
      <c r="I60" s="17">
        <v>1000000</v>
      </c>
      <c r="J60" s="17">
        <v>1000000</v>
      </c>
      <c r="K60" s="17">
        <v>0</v>
      </c>
      <c r="L60" s="17">
        <v>0</v>
      </c>
      <c r="M60" s="35">
        <v>1000000</v>
      </c>
      <c r="N60" s="7">
        <f t="shared" si="2"/>
        <v>0</v>
      </c>
    </row>
    <row r="61" spans="1:14" ht="15.9" x14ac:dyDescent="0.45">
      <c r="A61" s="13">
        <v>72</v>
      </c>
      <c r="B61" s="14" t="s">
        <v>603</v>
      </c>
      <c r="C61" s="14"/>
      <c r="D61" s="15" t="s">
        <v>16</v>
      </c>
      <c r="E61" s="14" t="s">
        <v>568</v>
      </c>
      <c r="F61" s="14" t="s">
        <v>65</v>
      </c>
      <c r="G61" s="37" t="s">
        <v>600</v>
      </c>
      <c r="H61" s="14" t="s">
        <v>604</v>
      </c>
      <c r="I61" s="17">
        <v>475000</v>
      </c>
      <c r="J61" s="17">
        <v>475000</v>
      </c>
      <c r="K61" s="17">
        <v>0</v>
      </c>
      <c r="L61" s="17">
        <v>0</v>
      </c>
      <c r="M61" s="35">
        <v>475000</v>
      </c>
      <c r="N61" s="7">
        <f t="shared" si="2"/>
        <v>0</v>
      </c>
    </row>
    <row r="62" spans="1:14" ht="15.9" x14ac:dyDescent="0.45">
      <c r="A62" s="13">
        <v>72</v>
      </c>
      <c r="B62" s="14" t="s">
        <v>603</v>
      </c>
      <c r="C62" s="14"/>
      <c r="D62" s="15" t="s">
        <v>30</v>
      </c>
      <c r="E62" s="14" t="s">
        <v>568</v>
      </c>
      <c r="F62" s="14" t="s">
        <v>65</v>
      </c>
      <c r="G62" s="37" t="s">
        <v>600</v>
      </c>
      <c r="H62" s="14" t="s">
        <v>605</v>
      </c>
      <c r="I62" s="17">
        <v>50000</v>
      </c>
      <c r="J62" s="17">
        <v>50000</v>
      </c>
      <c r="K62" s="17">
        <v>0</v>
      </c>
      <c r="L62" s="17">
        <v>0</v>
      </c>
      <c r="M62" s="35">
        <v>50000</v>
      </c>
      <c r="N62" s="7">
        <f t="shared" si="2"/>
        <v>0</v>
      </c>
    </row>
    <row r="63" spans="1:14" ht="15.9" x14ac:dyDescent="0.45">
      <c r="A63" s="13">
        <v>72</v>
      </c>
      <c r="B63" s="14" t="s">
        <v>606</v>
      </c>
      <c r="C63" s="14"/>
      <c r="D63" s="15" t="s">
        <v>16</v>
      </c>
      <c r="E63" s="14" t="s">
        <v>568</v>
      </c>
      <c r="F63" s="14" t="s">
        <v>65</v>
      </c>
      <c r="G63" s="37" t="s">
        <v>600</v>
      </c>
      <c r="H63" s="14" t="s">
        <v>586</v>
      </c>
      <c r="I63" s="17">
        <v>203000</v>
      </c>
      <c r="J63" s="17">
        <v>182700</v>
      </c>
      <c r="K63" s="17">
        <v>20300</v>
      </c>
      <c r="L63" s="17">
        <v>0</v>
      </c>
      <c r="M63" s="35">
        <v>182700</v>
      </c>
      <c r="N63" s="7">
        <f t="shared" si="2"/>
        <v>0</v>
      </c>
    </row>
    <row r="64" spans="1:14" ht="15.9" x14ac:dyDescent="0.45">
      <c r="A64" s="3">
        <v>72</v>
      </c>
      <c r="B64" s="4" t="s">
        <v>607</v>
      </c>
      <c r="C64" s="4"/>
      <c r="D64" s="5" t="s">
        <v>16</v>
      </c>
      <c r="E64" s="4" t="s">
        <v>568</v>
      </c>
      <c r="F64" s="4" t="s">
        <v>65</v>
      </c>
      <c r="G64" s="34" t="s">
        <v>600</v>
      </c>
      <c r="H64" s="4" t="s">
        <v>588</v>
      </c>
      <c r="I64" s="7">
        <v>175000</v>
      </c>
      <c r="J64" s="7">
        <v>157500</v>
      </c>
      <c r="K64" s="7">
        <v>17500</v>
      </c>
      <c r="L64" s="7">
        <v>0</v>
      </c>
      <c r="M64" s="35">
        <v>157500</v>
      </c>
      <c r="N64" s="7">
        <f t="shared" si="2"/>
        <v>0</v>
      </c>
    </row>
    <row r="65" spans="1:14" ht="15.9" x14ac:dyDescent="0.45">
      <c r="A65" s="3">
        <v>72</v>
      </c>
      <c r="B65" s="4" t="s">
        <v>607</v>
      </c>
      <c r="C65" s="4"/>
      <c r="D65" s="5" t="s">
        <v>16</v>
      </c>
      <c r="E65" s="4" t="s">
        <v>568</v>
      </c>
      <c r="F65" s="4" t="s">
        <v>65</v>
      </c>
      <c r="G65" s="34" t="s">
        <v>600</v>
      </c>
      <c r="H65" s="4" t="s">
        <v>589</v>
      </c>
      <c r="I65" s="7">
        <v>75000</v>
      </c>
      <c r="J65" s="7">
        <v>67500</v>
      </c>
      <c r="K65" s="7">
        <v>7500</v>
      </c>
      <c r="L65" s="7">
        <v>0</v>
      </c>
      <c r="M65" s="35">
        <v>67500</v>
      </c>
      <c r="N65" s="7">
        <f t="shared" si="2"/>
        <v>0</v>
      </c>
    </row>
    <row r="66" spans="1:14" ht="15.9" x14ac:dyDescent="0.45">
      <c r="A66" s="3">
        <v>72</v>
      </c>
      <c r="B66" s="4" t="s">
        <v>607</v>
      </c>
      <c r="C66" s="4"/>
      <c r="D66" s="5" t="s">
        <v>30</v>
      </c>
      <c r="E66" s="4" t="s">
        <v>568</v>
      </c>
      <c r="F66" s="4" t="s">
        <v>65</v>
      </c>
      <c r="G66" s="34" t="s">
        <v>600</v>
      </c>
      <c r="H66" s="4" t="s">
        <v>590</v>
      </c>
      <c r="I66" s="7">
        <v>1055100</v>
      </c>
      <c r="J66" s="7">
        <v>750000</v>
      </c>
      <c r="K66" s="7">
        <v>305100</v>
      </c>
      <c r="L66" s="7">
        <v>0</v>
      </c>
      <c r="M66" s="35">
        <v>750000</v>
      </c>
      <c r="N66" s="7">
        <f t="shared" si="2"/>
        <v>0</v>
      </c>
    </row>
    <row r="67" spans="1:14" ht="15.9" x14ac:dyDescent="0.45">
      <c r="A67" s="3">
        <v>72</v>
      </c>
      <c r="B67" s="4" t="s">
        <v>608</v>
      </c>
      <c r="C67" s="4"/>
      <c r="D67" s="5" t="s">
        <v>16</v>
      </c>
      <c r="E67" s="4" t="s">
        <v>568</v>
      </c>
      <c r="F67" s="4" t="s">
        <v>65</v>
      </c>
      <c r="G67" s="34" t="s">
        <v>600</v>
      </c>
      <c r="H67" s="4" t="s">
        <v>592</v>
      </c>
      <c r="I67" s="7">
        <v>90000</v>
      </c>
      <c r="J67" s="7">
        <v>90000</v>
      </c>
      <c r="K67" s="7">
        <v>0</v>
      </c>
      <c r="L67" s="7">
        <v>0</v>
      </c>
      <c r="M67" s="35">
        <v>90000</v>
      </c>
      <c r="N67" s="7">
        <f t="shared" si="2"/>
        <v>0</v>
      </c>
    </row>
    <row r="68" spans="1:14" ht="15.9" x14ac:dyDescent="0.45">
      <c r="A68" s="3">
        <v>72</v>
      </c>
      <c r="B68" s="4" t="s">
        <v>609</v>
      </c>
      <c r="C68" s="4"/>
      <c r="D68" s="5" t="s">
        <v>16</v>
      </c>
      <c r="E68" s="4" t="s">
        <v>568</v>
      </c>
      <c r="F68" s="4" t="s">
        <v>65</v>
      </c>
      <c r="G68" s="34" t="s">
        <v>600</v>
      </c>
      <c r="H68" s="4" t="s">
        <v>594</v>
      </c>
      <c r="I68" s="7">
        <v>300000</v>
      </c>
      <c r="J68" s="7">
        <v>300000</v>
      </c>
      <c r="K68" s="7">
        <v>0</v>
      </c>
      <c r="L68" s="7">
        <v>0</v>
      </c>
      <c r="M68" s="35">
        <v>300000</v>
      </c>
      <c r="N68" s="7">
        <f t="shared" si="2"/>
        <v>0</v>
      </c>
    </row>
    <row r="69" spans="1:14" ht="15.9" x14ac:dyDescent="0.45">
      <c r="A69" s="13">
        <v>72</v>
      </c>
      <c r="B69" s="14" t="s">
        <v>610</v>
      </c>
      <c r="C69" s="14"/>
      <c r="D69" s="15" t="s">
        <v>16</v>
      </c>
      <c r="E69" s="14" t="s">
        <v>568</v>
      </c>
      <c r="F69" s="14" t="s">
        <v>65</v>
      </c>
      <c r="G69" s="37" t="s">
        <v>600</v>
      </c>
      <c r="H69" s="14" t="s">
        <v>596</v>
      </c>
      <c r="I69" s="17">
        <v>104500</v>
      </c>
      <c r="J69" s="17">
        <v>104500</v>
      </c>
      <c r="K69" s="17">
        <v>0</v>
      </c>
      <c r="L69" s="17">
        <v>0</v>
      </c>
      <c r="M69" s="35">
        <v>104500</v>
      </c>
      <c r="N69" s="7">
        <f t="shared" si="2"/>
        <v>0</v>
      </c>
    </row>
    <row r="70" spans="1:14" ht="15.9" x14ac:dyDescent="0.45">
      <c r="A70" s="3">
        <v>72</v>
      </c>
      <c r="B70" s="4" t="s">
        <v>611</v>
      </c>
      <c r="C70" s="4"/>
      <c r="D70" s="5" t="s">
        <v>16</v>
      </c>
      <c r="E70" s="4" t="s">
        <v>568</v>
      </c>
      <c r="F70" s="4" t="s">
        <v>65</v>
      </c>
      <c r="G70" s="34" t="s">
        <v>600</v>
      </c>
      <c r="H70" s="4" t="s">
        <v>598</v>
      </c>
      <c r="I70" s="7">
        <v>90000</v>
      </c>
      <c r="J70" s="7">
        <v>90000</v>
      </c>
      <c r="K70" s="7">
        <v>0</v>
      </c>
      <c r="L70" s="7">
        <v>0</v>
      </c>
      <c r="M70" s="35">
        <v>90000</v>
      </c>
      <c r="N70" s="7">
        <f t="shared" si="2"/>
        <v>0</v>
      </c>
    </row>
    <row r="71" spans="1:14" ht="15.9" x14ac:dyDescent="0.45">
      <c r="A71" s="3">
        <v>73</v>
      </c>
      <c r="B71" s="4" t="s">
        <v>612</v>
      </c>
      <c r="C71" s="4"/>
      <c r="D71" s="5" t="s">
        <v>30</v>
      </c>
      <c r="E71" s="4" t="s">
        <v>568</v>
      </c>
      <c r="F71" s="4" t="s">
        <v>65</v>
      </c>
      <c r="G71" s="34" t="s">
        <v>80</v>
      </c>
      <c r="H71" s="4" t="s">
        <v>613</v>
      </c>
      <c r="I71" s="7">
        <v>1715080</v>
      </c>
      <c r="J71" s="7">
        <v>1715080</v>
      </c>
      <c r="K71" s="7">
        <v>0</v>
      </c>
      <c r="L71" s="7">
        <v>0</v>
      </c>
      <c r="M71" s="35">
        <v>1715080</v>
      </c>
      <c r="N71" s="7">
        <f t="shared" si="2"/>
        <v>0</v>
      </c>
    </row>
    <row r="72" spans="1:14" ht="15.9" x14ac:dyDescent="0.45">
      <c r="A72" s="13">
        <v>73</v>
      </c>
      <c r="B72" s="14" t="s">
        <v>614</v>
      </c>
      <c r="C72" s="14"/>
      <c r="D72" s="15" t="s">
        <v>16</v>
      </c>
      <c r="E72" s="14" t="s">
        <v>568</v>
      </c>
      <c r="F72" s="14" t="s">
        <v>65</v>
      </c>
      <c r="G72" s="37" t="s">
        <v>80</v>
      </c>
      <c r="H72" s="14" t="s">
        <v>583</v>
      </c>
      <c r="I72" s="17">
        <v>91000</v>
      </c>
      <c r="J72" s="17">
        <v>81900</v>
      </c>
      <c r="K72" s="17">
        <v>9100</v>
      </c>
      <c r="L72" s="17">
        <v>0</v>
      </c>
      <c r="M72" s="35">
        <v>81900</v>
      </c>
      <c r="N72" s="7">
        <f t="shared" si="2"/>
        <v>0</v>
      </c>
    </row>
    <row r="73" spans="1:14" ht="15.9" x14ac:dyDescent="0.45">
      <c r="A73" s="3">
        <v>73</v>
      </c>
      <c r="B73" s="4" t="s">
        <v>615</v>
      </c>
      <c r="C73" s="4"/>
      <c r="D73" s="5" t="s">
        <v>16</v>
      </c>
      <c r="E73" s="4" t="s">
        <v>96</v>
      </c>
      <c r="F73" s="4" t="s">
        <v>65</v>
      </c>
      <c r="G73" s="34" t="s">
        <v>80</v>
      </c>
      <c r="H73" s="4" t="s">
        <v>616</v>
      </c>
      <c r="I73" s="7">
        <v>198000</v>
      </c>
      <c r="J73" s="7">
        <v>158400</v>
      </c>
      <c r="K73" s="7">
        <v>39600</v>
      </c>
      <c r="L73" s="7">
        <v>0</v>
      </c>
      <c r="M73" s="38">
        <v>158400</v>
      </c>
      <c r="N73" s="7">
        <f t="shared" si="2"/>
        <v>0</v>
      </c>
    </row>
    <row r="74" spans="1:14" ht="15.9" x14ac:dyDescent="0.45">
      <c r="A74" s="13">
        <v>73</v>
      </c>
      <c r="B74" s="14" t="s">
        <v>617</v>
      </c>
      <c r="C74" s="14"/>
      <c r="D74" s="15" t="s">
        <v>16</v>
      </c>
      <c r="E74" s="14" t="s">
        <v>568</v>
      </c>
      <c r="F74" s="14" t="s">
        <v>65</v>
      </c>
      <c r="G74" s="37" t="s">
        <v>80</v>
      </c>
      <c r="H74" s="14" t="s">
        <v>586</v>
      </c>
      <c r="I74" s="17">
        <v>557000</v>
      </c>
      <c r="J74" s="17">
        <v>501300</v>
      </c>
      <c r="K74" s="17">
        <v>55700</v>
      </c>
      <c r="L74" s="17">
        <v>0</v>
      </c>
      <c r="M74" s="35">
        <v>501300</v>
      </c>
      <c r="N74" s="7">
        <f t="shared" si="2"/>
        <v>0</v>
      </c>
    </row>
    <row r="75" spans="1:14" ht="15.9" x14ac:dyDescent="0.45">
      <c r="A75" s="3">
        <v>73</v>
      </c>
      <c r="B75" s="4" t="s">
        <v>618</v>
      </c>
      <c r="C75" s="4"/>
      <c r="D75" s="5" t="s">
        <v>16</v>
      </c>
      <c r="E75" s="4" t="s">
        <v>568</v>
      </c>
      <c r="F75" s="4" t="s">
        <v>65</v>
      </c>
      <c r="G75" s="34" t="s">
        <v>80</v>
      </c>
      <c r="H75" s="4" t="s">
        <v>592</v>
      </c>
      <c r="I75" s="7">
        <v>580000</v>
      </c>
      <c r="J75" s="7">
        <v>580000</v>
      </c>
      <c r="K75" s="7">
        <v>0</v>
      </c>
      <c r="L75" s="7">
        <v>0</v>
      </c>
      <c r="M75" s="35">
        <v>580000</v>
      </c>
      <c r="N75" s="7">
        <f t="shared" si="2"/>
        <v>0</v>
      </c>
    </row>
    <row r="76" spans="1:14" ht="15.9" x14ac:dyDescent="0.45">
      <c r="A76" s="3">
        <v>73</v>
      </c>
      <c r="B76" s="4" t="s">
        <v>619</v>
      </c>
      <c r="C76" s="4"/>
      <c r="D76" s="5" t="s">
        <v>16</v>
      </c>
      <c r="E76" s="4" t="s">
        <v>568</v>
      </c>
      <c r="F76" s="4" t="s">
        <v>65</v>
      </c>
      <c r="G76" s="34" t="s">
        <v>80</v>
      </c>
      <c r="H76" s="4" t="s">
        <v>588</v>
      </c>
      <c r="I76" s="7">
        <v>175000</v>
      </c>
      <c r="J76" s="7">
        <v>157500</v>
      </c>
      <c r="K76" s="7">
        <v>17500</v>
      </c>
      <c r="L76" s="7">
        <v>0</v>
      </c>
      <c r="M76" s="35">
        <v>157500</v>
      </c>
      <c r="N76" s="7">
        <f t="shared" si="2"/>
        <v>0</v>
      </c>
    </row>
    <row r="77" spans="1:14" ht="15.9" x14ac:dyDescent="0.45">
      <c r="A77" s="3">
        <v>73</v>
      </c>
      <c r="B77" s="4" t="s">
        <v>620</v>
      </c>
      <c r="C77" s="4"/>
      <c r="D77" s="5" t="s">
        <v>16</v>
      </c>
      <c r="E77" s="4" t="s">
        <v>568</v>
      </c>
      <c r="F77" s="4" t="s">
        <v>65</v>
      </c>
      <c r="G77" s="34" t="s">
        <v>80</v>
      </c>
      <c r="H77" s="4" t="s">
        <v>594</v>
      </c>
      <c r="I77" s="7">
        <v>525000</v>
      </c>
      <c r="J77" s="7">
        <v>525000</v>
      </c>
      <c r="K77" s="7">
        <v>0</v>
      </c>
      <c r="L77" s="7">
        <v>0</v>
      </c>
      <c r="M77" s="35">
        <v>525000</v>
      </c>
      <c r="N77" s="7">
        <f t="shared" si="2"/>
        <v>0</v>
      </c>
    </row>
    <row r="78" spans="1:14" ht="15.9" x14ac:dyDescent="0.45">
      <c r="A78" s="13">
        <v>73</v>
      </c>
      <c r="B78" s="14" t="s">
        <v>621</v>
      </c>
      <c r="C78" s="14"/>
      <c r="D78" s="15" t="s">
        <v>16</v>
      </c>
      <c r="E78" s="14" t="s">
        <v>568</v>
      </c>
      <c r="F78" s="14" t="s">
        <v>65</v>
      </c>
      <c r="G78" s="37" t="s">
        <v>80</v>
      </c>
      <c r="H78" s="14" t="s">
        <v>596</v>
      </c>
      <c r="I78" s="17">
        <v>293500</v>
      </c>
      <c r="J78" s="17">
        <v>293500</v>
      </c>
      <c r="K78" s="17">
        <v>0</v>
      </c>
      <c r="L78" s="17">
        <v>0</v>
      </c>
      <c r="M78" s="35">
        <v>293500</v>
      </c>
      <c r="N78" s="7">
        <f t="shared" si="2"/>
        <v>0</v>
      </c>
    </row>
    <row r="79" spans="1:14" ht="15.9" x14ac:dyDescent="0.45">
      <c r="A79" s="3">
        <v>73</v>
      </c>
      <c r="B79" s="4" t="s">
        <v>622</v>
      </c>
      <c r="C79" s="4"/>
      <c r="D79" s="5" t="s">
        <v>16</v>
      </c>
      <c r="E79" s="4" t="s">
        <v>568</v>
      </c>
      <c r="F79" s="4" t="s">
        <v>65</v>
      </c>
      <c r="G79" s="34" t="s">
        <v>80</v>
      </c>
      <c r="H79" s="4" t="s">
        <v>598</v>
      </c>
      <c r="I79" s="7">
        <v>1700000</v>
      </c>
      <c r="J79" s="7">
        <v>1700000</v>
      </c>
      <c r="K79" s="7">
        <v>0</v>
      </c>
      <c r="L79" s="7">
        <v>0</v>
      </c>
      <c r="M79" s="35">
        <v>1700000</v>
      </c>
      <c r="N79" s="7">
        <f t="shared" si="2"/>
        <v>0</v>
      </c>
    </row>
    <row r="80" spans="1:14" ht="15.9" x14ac:dyDescent="0.45">
      <c r="A80" s="3">
        <v>74</v>
      </c>
      <c r="B80" s="4" t="s">
        <v>623</v>
      </c>
      <c r="C80" s="4"/>
      <c r="D80" s="5" t="s">
        <v>16</v>
      </c>
      <c r="E80" s="4" t="s">
        <v>96</v>
      </c>
      <c r="F80" s="4" t="s">
        <v>65</v>
      </c>
      <c r="G80" s="34" t="s">
        <v>624</v>
      </c>
      <c r="H80" s="4" t="s">
        <v>625</v>
      </c>
      <c r="I80" s="7">
        <v>111500</v>
      </c>
      <c r="J80" s="7">
        <v>89200</v>
      </c>
      <c r="K80" s="7">
        <v>22300</v>
      </c>
      <c r="L80" s="7">
        <v>0</v>
      </c>
      <c r="M80" s="38">
        <v>89200</v>
      </c>
      <c r="N80" s="7">
        <f t="shared" si="2"/>
        <v>0</v>
      </c>
    </row>
    <row r="81" spans="1:14" ht="15.9" x14ac:dyDescent="0.45">
      <c r="A81" s="13">
        <v>74</v>
      </c>
      <c r="B81" s="14" t="s">
        <v>626</v>
      </c>
      <c r="C81" s="14"/>
      <c r="D81" s="15" t="s">
        <v>16</v>
      </c>
      <c r="E81" s="14" t="s">
        <v>568</v>
      </c>
      <c r="F81" s="14" t="s">
        <v>65</v>
      </c>
      <c r="G81" s="37" t="s">
        <v>624</v>
      </c>
      <c r="H81" s="14" t="s">
        <v>586</v>
      </c>
      <c r="I81" s="17">
        <v>633000</v>
      </c>
      <c r="J81" s="17">
        <v>569700</v>
      </c>
      <c r="K81" s="17">
        <v>63300</v>
      </c>
      <c r="L81" s="17">
        <v>0</v>
      </c>
      <c r="M81" s="35">
        <v>569700</v>
      </c>
      <c r="N81" s="7">
        <f t="shared" si="2"/>
        <v>0</v>
      </c>
    </row>
    <row r="82" spans="1:14" ht="15.9" x14ac:dyDescent="0.45">
      <c r="A82" s="3">
        <v>74</v>
      </c>
      <c r="B82" s="4" t="s">
        <v>627</v>
      </c>
      <c r="C82" s="4"/>
      <c r="D82" s="5" t="s">
        <v>16</v>
      </c>
      <c r="E82" s="4" t="s">
        <v>96</v>
      </c>
      <c r="F82" s="4" t="s">
        <v>65</v>
      </c>
      <c r="G82" s="34" t="s">
        <v>624</v>
      </c>
      <c r="H82" s="4" t="s">
        <v>628</v>
      </c>
      <c r="I82" s="7">
        <v>551000</v>
      </c>
      <c r="J82" s="7">
        <v>551000</v>
      </c>
      <c r="K82" s="7">
        <v>0</v>
      </c>
      <c r="L82" s="7">
        <v>0</v>
      </c>
      <c r="M82" s="38">
        <v>490000</v>
      </c>
      <c r="N82" s="7">
        <f t="shared" si="2"/>
        <v>-61000</v>
      </c>
    </row>
    <row r="83" spans="1:14" ht="15.9" x14ac:dyDescent="0.45">
      <c r="A83" s="3">
        <v>74</v>
      </c>
      <c r="B83" s="4" t="s">
        <v>629</v>
      </c>
      <c r="C83" s="4"/>
      <c r="D83" s="5" t="s">
        <v>16</v>
      </c>
      <c r="E83" s="4" t="s">
        <v>568</v>
      </c>
      <c r="F83" s="4" t="s">
        <v>65</v>
      </c>
      <c r="G83" s="34" t="s">
        <v>624</v>
      </c>
      <c r="H83" s="4" t="s">
        <v>592</v>
      </c>
      <c r="I83" s="7">
        <v>255000</v>
      </c>
      <c r="J83" s="7">
        <v>255000</v>
      </c>
      <c r="K83" s="7">
        <v>0</v>
      </c>
      <c r="L83" s="7">
        <v>0</v>
      </c>
      <c r="M83" s="35">
        <v>255000</v>
      </c>
      <c r="N83" s="7">
        <f t="shared" si="2"/>
        <v>0</v>
      </c>
    </row>
    <row r="84" spans="1:14" ht="15.9" x14ac:dyDescent="0.45">
      <c r="A84" s="3">
        <v>74</v>
      </c>
      <c r="B84" s="4" t="s">
        <v>630</v>
      </c>
      <c r="C84" s="4"/>
      <c r="D84" s="5" t="s">
        <v>16</v>
      </c>
      <c r="E84" s="4" t="s">
        <v>568</v>
      </c>
      <c r="F84" s="4" t="s">
        <v>65</v>
      </c>
      <c r="G84" s="34" t="s">
        <v>624</v>
      </c>
      <c r="H84" s="4" t="s">
        <v>588</v>
      </c>
      <c r="I84" s="7">
        <v>175000</v>
      </c>
      <c r="J84" s="7">
        <v>157500</v>
      </c>
      <c r="K84" s="7">
        <v>17500</v>
      </c>
      <c r="L84" s="7">
        <v>0</v>
      </c>
      <c r="M84" s="35">
        <v>157500</v>
      </c>
      <c r="N84" s="7">
        <f t="shared" si="2"/>
        <v>0</v>
      </c>
    </row>
    <row r="85" spans="1:14" ht="15.9" x14ac:dyDescent="0.45">
      <c r="A85" s="3">
        <v>74</v>
      </c>
      <c r="B85" s="4" t="s">
        <v>631</v>
      </c>
      <c r="C85" s="4"/>
      <c r="D85" s="5" t="s">
        <v>16</v>
      </c>
      <c r="E85" s="4" t="s">
        <v>568</v>
      </c>
      <c r="F85" s="4" t="s">
        <v>65</v>
      </c>
      <c r="G85" s="34" t="s">
        <v>624</v>
      </c>
      <c r="H85" s="4" t="s">
        <v>594</v>
      </c>
      <c r="I85" s="7">
        <v>262500</v>
      </c>
      <c r="J85" s="7">
        <v>262500</v>
      </c>
      <c r="K85" s="7">
        <v>0</v>
      </c>
      <c r="L85" s="7">
        <v>0</v>
      </c>
      <c r="M85" s="35">
        <v>262500</v>
      </c>
      <c r="N85" s="7">
        <f t="shared" si="2"/>
        <v>0</v>
      </c>
    </row>
    <row r="86" spans="1:14" ht="15.9" x14ac:dyDescent="0.45">
      <c r="A86" s="13">
        <v>74</v>
      </c>
      <c r="B86" s="14" t="s">
        <v>632</v>
      </c>
      <c r="C86" s="14"/>
      <c r="D86" s="15" t="s">
        <v>16</v>
      </c>
      <c r="E86" s="14" t="s">
        <v>568</v>
      </c>
      <c r="F86" s="14" t="s">
        <v>65</v>
      </c>
      <c r="G86" s="37" t="s">
        <v>624</v>
      </c>
      <c r="H86" s="14" t="s">
        <v>596</v>
      </c>
      <c r="I86" s="17">
        <v>114500</v>
      </c>
      <c r="J86" s="17">
        <v>114500</v>
      </c>
      <c r="K86" s="17">
        <v>0</v>
      </c>
      <c r="L86" s="17">
        <v>0</v>
      </c>
      <c r="M86" s="35">
        <v>114500</v>
      </c>
      <c r="N86" s="7">
        <f t="shared" si="2"/>
        <v>0</v>
      </c>
    </row>
    <row r="87" spans="1:14" ht="15.9" x14ac:dyDescent="0.45">
      <c r="A87" s="3">
        <v>74</v>
      </c>
      <c r="B87" s="4" t="s">
        <v>633</v>
      </c>
      <c r="C87" s="4"/>
      <c r="D87" s="5" t="s">
        <v>16</v>
      </c>
      <c r="E87" s="4" t="s">
        <v>568</v>
      </c>
      <c r="F87" s="4" t="s">
        <v>65</v>
      </c>
      <c r="G87" s="34" t="s">
        <v>624</v>
      </c>
      <c r="H87" s="4" t="s">
        <v>598</v>
      </c>
      <c r="I87" s="7">
        <v>400000</v>
      </c>
      <c r="J87" s="7">
        <v>400000</v>
      </c>
      <c r="K87" s="7">
        <v>0</v>
      </c>
      <c r="L87" s="7">
        <v>0</v>
      </c>
      <c r="M87" s="35">
        <v>400000</v>
      </c>
      <c r="N87" s="7">
        <f t="shared" si="2"/>
        <v>0</v>
      </c>
    </row>
    <row r="88" spans="1:14" ht="15.9" x14ac:dyDescent="0.45">
      <c r="A88" s="3">
        <v>75</v>
      </c>
      <c r="B88" s="4" t="s">
        <v>634</v>
      </c>
      <c r="C88" s="4"/>
      <c r="D88" s="5" t="s">
        <v>128</v>
      </c>
      <c r="E88" s="4" t="s">
        <v>635</v>
      </c>
      <c r="F88" s="4" t="s">
        <v>65</v>
      </c>
      <c r="G88" s="34" t="s">
        <v>532</v>
      </c>
      <c r="H88" s="4" t="s">
        <v>636</v>
      </c>
      <c r="I88" s="7">
        <f>2233240+1121326</f>
        <v>3354566</v>
      </c>
      <c r="J88" s="7">
        <f>1786592+897061</f>
        <v>2683653</v>
      </c>
      <c r="K88" s="7">
        <f>446648+224265</f>
        <v>670913</v>
      </c>
      <c r="L88" s="7">
        <v>0</v>
      </c>
      <c r="M88" s="38">
        <v>2684000</v>
      </c>
      <c r="N88" s="7">
        <f t="shared" si="2"/>
        <v>347</v>
      </c>
    </row>
    <row r="89" spans="1:14" ht="15.9" x14ac:dyDescent="0.45">
      <c r="A89" s="3">
        <v>76</v>
      </c>
      <c r="B89" s="4" t="s">
        <v>637</v>
      </c>
      <c r="C89" s="4"/>
      <c r="D89" s="5" t="s">
        <v>128</v>
      </c>
      <c r="E89" s="4" t="s">
        <v>254</v>
      </c>
      <c r="F89" s="4" t="s">
        <v>65</v>
      </c>
      <c r="G89" s="34" t="s">
        <v>532</v>
      </c>
      <c r="H89" s="4" t="s">
        <v>638</v>
      </c>
      <c r="I89" s="7">
        <v>2105886</v>
      </c>
      <c r="J89" s="7">
        <v>1684709</v>
      </c>
      <c r="K89" s="7">
        <v>421177</v>
      </c>
      <c r="L89" s="7">
        <v>0</v>
      </c>
      <c r="M89" s="38">
        <v>1685000</v>
      </c>
      <c r="N89" s="7">
        <f t="shared" si="2"/>
        <v>291</v>
      </c>
    </row>
    <row r="90" spans="1:14" ht="15.9" x14ac:dyDescent="0.45">
      <c r="A90" s="3" t="s">
        <v>639</v>
      </c>
      <c r="B90" s="4" t="s">
        <v>640</v>
      </c>
      <c r="C90" s="4"/>
      <c r="D90" s="5" t="s">
        <v>30</v>
      </c>
      <c r="E90" s="4" t="s">
        <v>96</v>
      </c>
      <c r="F90" s="4" t="s">
        <v>65</v>
      </c>
      <c r="G90" s="34" t="s">
        <v>418</v>
      </c>
      <c r="H90" s="4" t="s">
        <v>252</v>
      </c>
      <c r="I90" s="7">
        <v>4582220</v>
      </c>
      <c r="J90" s="7">
        <v>3665776</v>
      </c>
      <c r="K90" s="7">
        <v>916444</v>
      </c>
      <c r="L90" s="7">
        <v>0</v>
      </c>
      <c r="M90" s="38">
        <v>4600000</v>
      </c>
      <c r="N90" s="7">
        <f t="shared" si="2"/>
        <v>934224</v>
      </c>
    </row>
    <row r="91" spans="1:14" ht="15.9" x14ac:dyDescent="0.45">
      <c r="A91" s="3" t="s">
        <v>641</v>
      </c>
      <c r="B91" s="4" t="s">
        <v>642</v>
      </c>
      <c r="C91" s="4"/>
      <c r="D91" s="5" t="s">
        <v>16</v>
      </c>
      <c r="E91" s="4" t="s">
        <v>96</v>
      </c>
      <c r="F91" s="4" t="s">
        <v>65</v>
      </c>
      <c r="G91" s="34" t="s">
        <v>418</v>
      </c>
      <c r="H91" s="4" t="s">
        <v>628</v>
      </c>
      <c r="I91" s="7">
        <v>525000</v>
      </c>
      <c r="J91" s="7">
        <v>525000</v>
      </c>
      <c r="K91" s="7">
        <v>0</v>
      </c>
      <c r="L91" s="7">
        <v>0</v>
      </c>
      <c r="M91" s="38">
        <v>525000</v>
      </c>
      <c r="N91" s="7">
        <f t="shared" si="2"/>
        <v>0</v>
      </c>
    </row>
    <row r="92" spans="1:14" ht="15.9" x14ac:dyDescent="0.45">
      <c r="A92" s="42" t="s">
        <v>643</v>
      </c>
      <c r="B92" s="40" t="s">
        <v>644</v>
      </c>
      <c r="C92" s="40"/>
      <c r="D92" s="40" t="s">
        <v>128</v>
      </c>
      <c r="E92" s="40" t="s">
        <v>173</v>
      </c>
      <c r="F92" s="4" t="s">
        <v>645</v>
      </c>
      <c r="G92" s="34" t="s">
        <v>136</v>
      </c>
      <c r="H92" s="4" t="s">
        <v>646</v>
      </c>
      <c r="I92" s="41">
        <v>550000</v>
      </c>
      <c r="J92" s="41">
        <f>I92*0.8</f>
        <v>440000</v>
      </c>
      <c r="K92" s="41">
        <f>I92*0.2</f>
        <v>110000</v>
      </c>
      <c r="L92" s="41">
        <v>0</v>
      </c>
      <c r="M92" s="38">
        <v>440000</v>
      </c>
      <c r="N92" s="7">
        <f t="shared" si="2"/>
        <v>0</v>
      </c>
    </row>
    <row r="93" spans="1:14" ht="15.9" x14ac:dyDescent="0.45">
      <c r="A93" s="3" t="s">
        <v>647</v>
      </c>
      <c r="B93" s="4" t="s">
        <v>648</v>
      </c>
      <c r="C93" s="4"/>
      <c r="D93" s="5" t="s">
        <v>30</v>
      </c>
      <c r="E93" s="4" t="s">
        <v>17</v>
      </c>
      <c r="F93" s="4" t="s">
        <v>219</v>
      </c>
      <c r="G93" s="34" t="s">
        <v>649</v>
      </c>
      <c r="H93" s="4" t="s">
        <v>650</v>
      </c>
      <c r="I93" s="7">
        <v>8065004</v>
      </c>
      <c r="J93" s="7">
        <v>5000000</v>
      </c>
      <c r="K93" s="7">
        <v>3065004</v>
      </c>
      <c r="L93" s="7">
        <v>0</v>
      </c>
      <c r="M93" s="7">
        <v>5000000</v>
      </c>
      <c r="N93" s="7">
        <f t="shared" si="2"/>
        <v>0</v>
      </c>
    </row>
    <row r="94" spans="1:14" ht="15.9" x14ac:dyDescent="0.45">
      <c r="A94" s="3" t="s">
        <v>647</v>
      </c>
      <c r="B94" s="4" t="s">
        <v>648</v>
      </c>
      <c r="C94" s="4"/>
      <c r="D94" s="5" t="s">
        <v>30</v>
      </c>
      <c r="E94" s="4" t="s">
        <v>17</v>
      </c>
      <c r="F94" s="4" t="s">
        <v>219</v>
      </c>
      <c r="G94" s="34" t="s">
        <v>649</v>
      </c>
      <c r="H94" s="4" t="s">
        <v>650</v>
      </c>
      <c r="I94" s="7">
        <v>7260016</v>
      </c>
      <c r="J94" s="7">
        <v>7260016</v>
      </c>
      <c r="K94" s="7">
        <v>0</v>
      </c>
      <c r="L94" s="7">
        <v>0</v>
      </c>
      <c r="M94" s="7">
        <v>7260016</v>
      </c>
      <c r="N94" s="7">
        <f t="shared" si="2"/>
        <v>0</v>
      </c>
    </row>
    <row r="95" spans="1:14" ht="15.9" x14ac:dyDescent="0.45">
      <c r="A95" s="3" t="s">
        <v>647</v>
      </c>
      <c r="B95" s="4" t="s">
        <v>651</v>
      </c>
      <c r="C95" s="4"/>
      <c r="D95" s="5" t="s">
        <v>30</v>
      </c>
      <c r="E95" s="4" t="s">
        <v>111</v>
      </c>
      <c r="F95" s="4" t="s">
        <v>65</v>
      </c>
      <c r="G95" s="34" t="s">
        <v>80</v>
      </c>
      <c r="H95" s="4" t="s">
        <v>652</v>
      </c>
      <c r="I95" s="7">
        <v>7939978</v>
      </c>
      <c r="J95" s="7">
        <v>6351982</v>
      </c>
      <c r="K95" s="7">
        <v>1587996</v>
      </c>
      <c r="L95" s="7">
        <v>0</v>
      </c>
      <c r="M95" s="38">
        <v>6351982</v>
      </c>
      <c r="N95" s="7">
        <f t="shared" si="2"/>
        <v>0</v>
      </c>
    </row>
    <row r="96" spans="1:14" ht="15.9" x14ac:dyDescent="0.45">
      <c r="A96" s="3" t="s">
        <v>647</v>
      </c>
      <c r="B96" s="4" t="s">
        <v>651</v>
      </c>
      <c r="C96" s="4"/>
      <c r="D96" s="5" t="s">
        <v>30</v>
      </c>
      <c r="E96" s="4" t="s">
        <v>96</v>
      </c>
      <c r="F96" s="4" t="s">
        <v>65</v>
      </c>
      <c r="G96" s="34" t="s">
        <v>80</v>
      </c>
      <c r="H96" s="4" t="s">
        <v>652</v>
      </c>
      <c r="I96" s="7">
        <v>4543542</v>
      </c>
      <c r="J96" s="7">
        <v>3634834</v>
      </c>
      <c r="K96" s="7">
        <v>908708</v>
      </c>
      <c r="L96" s="7">
        <v>0</v>
      </c>
      <c r="M96" s="38">
        <v>9840000</v>
      </c>
      <c r="N96" s="7">
        <f t="shared" si="2"/>
        <v>6205166</v>
      </c>
    </row>
    <row r="97" spans="1:14" ht="15.9" x14ac:dyDescent="0.45">
      <c r="A97" s="43" t="s">
        <v>653</v>
      </c>
      <c r="B97" s="40" t="s">
        <v>654</v>
      </c>
      <c r="C97" s="40"/>
      <c r="D97" s="40" t="s">
        <v>30</v>
      </c>
      <c r="E97" s="40" t="s">
        <v>655</v>
      </c>
      <c r="F97" s="18" t="s">
        <v>656</v>
      </c>
      <c r="G97" s="44" t="s">
        <v>65</v>
      </c>
      <c r="H97" s="6" t="s">
        <v>657</v>
      </c>
      <c r="I97" s="41">
        <v>45000000</v>
      </c>
      <c r="J97" s="41">
        <f>I97*0.8</f>
        <v>36000000</v>
      </c>
      <c r="K97" s="41">
        <f>I97*0.2</f>
        <v>9000000</v>
      </c>
      <c r="L97" s="41">
        <v>0</v>
      </c>
      <c r="M97" s="7">
        <v>10000000</v>
      </c>
      <c r="N97" s="7">
        <f t="shared" si="2"/>
        <v>-26000000</v>
      </c>
    </row>
    <row r="98" spans="1:14" ht="15.9" x14ac:dyDescent="0.45">
      <c r="A98" s="43" t="s">
        <v>658</v>
      </c>
      <c r="B98" s="40" t="s">
        <v>659</v>
      </c>
      <c r="C98" s="40"/>
      <c r="D98" s="40" t="s">
        <v>86</v>
      </c>
      <c r="E98" s="40">
        <v>5339</v>
      </c>
      <c r="F98" s="18" t="s">
        <v>88</v>
      </c>
      <c r="G98" s="44" t="s">
        <v>65</v>
      </c>
      <c r="H98" s="45" t="s">
        <v>660</v>
      </c>
      <c r="I98" s="41">
        <v>4750000</v>
      </c>
      <c r="J98" s="41">
        <f>I98*0.8</f>
        <v>3800000</v>
      </c>
      <c r="K98" s="41">
        <f>I98*0.2</f>
        <v>950000</v>
      </c>
      <c r="L98" s="41">
        <v>0</v>
      </c>
      <c r="M98" s="7">
        <v>3182000</v>
      </c>
      <c r="N98" s="7">
        <f t="shared" si="2"/>
        <v>-618000</v>
      </c>
    </row>
    <row r="99" spans="1:14" ht="15.9" x14ac:dyDescent="0.45">
      <c r="A99" s="43" t="s">
        <v>658</v>
      </c>
      <c r="B99" s="40" t="s">
        <v>659</v>
      </c>
      <c r="C99" s="40"/>
      <c r="D99" s="40" t="s">
        <v>178</v>
      </c>
      <c r="E99" s="40">
        <v>5339</v>
      </c>
      <c r="F99" s="18" t="s">
        <v>88</v>
      </c>
      <c r="G99" s="44" t="s">
        <v>65</v>
      </c>
      <c r="H99" s="45" t="s">
        <v>661</v>
      </c>
      <c r="I99" s="41">
        <v>2250000</v>
      </c>
      <c r="J99" s="41">
        <f>I99*0.8</f>
        <v>1800000</v>
      </c>
      <c r="K99" s="41">
        <f>I99*0.2</f>
        <v>450000</v>
      </c>
      <c r="L99" s="41">
        <v>0</v>
      </c>
      <c r="M99" s="7">
        <v>1500000</v>
      </c>
      <c r="N99" s="7">
        <f t="shared" si="2"/>
        <v>-300000</v>
      </c>
    </row>
    <row r="100" spans="1:14" ht="15.9" x14ac:dyDescent="0.45">
      <c r="A100" s="43" t="s">
        <v>658</v>
      </c>
      <c r="B100" s="40" t="s">
        <v>659</v>
      </c>
      <c r="C100" s="40" t="s">
        <v>662</v>
      </c>
      <c r="D100" s="40" t="s">
        <v>577</v>
      </c>
      <c r="E100" s="40" t="s">
        <v>87</v>
      </c>
      <c r="F100" s="18" t="s">
        <v>88</v>
      </c>
      <c r="G100" s="44" t="s">
        <v>65</v>
      </c>
      <c r="H100" s="45" t="s">
        <v>663</v>
      </c>
      <c r="I100" s="41">
        <v>2414316</v>
      </c>
      <c r="J100" s="41">
        <v>1931452</v>
      </c>
      <c r="K100" s="41">
        <v>482864</v>
      </c>
      <c r="L100" s="41">
        <v>0</v>
      </c>
      <c r="M100" s="7">
        <v>1931453</v>
      </c>
      <c r="N100" s="7">
        <f t="shared" si="2"/>
        <v>1</v>
      </c>
    </row>
    <row r="101" spans="1:14" ht="15.9" x14ac:dyDescent="0.45">
      <c r="A101" s="43" t="s">
        <v>658</v>
      </c>
      <c r="B101" s="40" t="s">
        <v>659</v>
      </c>
      <c r="C101" s="40"/>
      <c r="D101" s="40" t="s">
        <v>577</v>
      </c>
      <c r="E101" s="40">
        <v>5339</v>
      </c>
      <c r="F101" s="18" t="s">
        <v>88</v>
      </c>
      <c r="G101" s="44" t="s">
        <v>65</v>
      </c>
      <c r="H101" s="45" t="s">
        <v>664</v>
      </c>
      <c r="I101" s="41">
        <v>4108851</v>
      </c>
      <c r="J101" s="41">
        <v>3287080</v>
      </c>
      <c r="K101" s="41">
        <v>821771</v>
      </c>
      <c r="L101" s="41">
        <v>0</v>
      </c>
      <c r="M101" s="7"/>
      <c r="N101" s="7">
        <f t="shared" si="2"/>
        <v>-3287080</v>
      </c>
    </row>
    <row r="102" spans="1:14" ht="15.9" x14ac:dyDescent="0.45">
      <c r="A102" s="3" t="s">
        <v>665</v>
      </c>
      <c r="B102" s="4" t="s">
        <v>666</v>
      </c>
      <c r="C102" s="4"/>
      <c r="D102" s="5" t="s">
        <v>30</v>
      </c>
      <c r="E102" s="4" t="s">
        <v>96</v>
      </c>
      <c r="F102" s="4" t="s">
        <v>65</v>
      </c>
      <c r="G102" s="34" t="s">
        <v>80</v>
      </c>
      <c r="H102" s="4" t="s">
        <v>252</v>
      </c>
      <c r="I102" s="7">
        <v>4349460</v>
      </c>
      <c r="J102" s="7">
        <v>4349460</v>
      </c>
      <c r="K102" s="7">
        <v>0</v>
      </c>
      <c r="L102" s="7">
        <v>0</v>
      </c>
      <c r="M102" s="38">
        <v>4400000</v>
      </c>
      <c r="N102" s="7">
        <f t="shared" si="2"/>
        <v>50540</v>
      </c>
    </row>
    <row r="103" spans="1:14" ht="15.9" x14ac:dyDescent="0.45">
      <c r="A103" s="3" t="s">
        <v>667</v>
      </c>
      <c r="B103" s="4" t="s">
        <v>668</v>
      </c>
      <c r="C103" s="4"/>
      <c r="D103" s="5" t="s">
        <v>30</v>
      </c>
      <c r="E103" s="4" t="s">
        <v>254</v>
      </c>
      <c r="F103" s="4" t="s">
        <v>669</v>
      </c>
      <c r="G103" s="34" t="s">
        <v>670</v>
      </c>
      <c r="H103" s="4" t="s">
        <v>671</v>
      </c>
      <c r="I103" s="7">
        <v>11489060</v>
      </c>
      <c r="J103" s="7">
        <v>8000000</v>
      </c>
      <c r="K103" s="7">
        <v>3489060</v>
      </c>
      <c r="L103" s="7">
        <v>0</v>
      </c>
      <c r="M103" s="38">
        <v>8000000</v>
      </c>
      <c r="N103" s="7">
        <f t="shared" si="2"/>
        <v>0</v>
      </c>
    </row>
    <row r="104" spans="1:14" ht="15.9" x14ac:dyDescent="0.45">
      <c r="A104" s="3" t="s">
        <v>672</v>
      </c>
      <c r="B104" s="4" t="s">
        <v>673</v>
      </c>
      <c r="C104" s="4"/>
      <c r="D104" s="5" t="s">
        <v>30</v>
      </c>
      <c r="E104" s="4" t="s">
        <v>96</v>
      </c>
      <c r="F104" s="4" t="s">
        <v>65</v>
      </c>
      <c r="G104" s="34" t="s">
        <v>600</v>
      </c>
      <c r="H104" s="4" t="s">
        <v>674</v>
      </c>
      <c r="I104" s="7">
        <v>4298540</v>
      </c>
      <c r="J104" s="7">
        <v>4298540</v>
      </c>
      <c r="K104" s="7">
        <v>0</v>
      </c>
      <c r="L104" s="7">
        <v>0</v>
      </c>
      <c r="M104" s="38">
        <v>4300000</v>
      </c>
      <c r="N104" s="7">
        <f t="shared" si="2"/>
        <v>1460</v>
      </c>
    </row>
    <row r="105" spans="1:14" ht="15.9" x14ac:dyDescent="0.45">
      <c r="A105" s="3" t="s">
        <v>672</v>
      </c>
      <c r="B105" s="4" t="s">
        <v>675</v>
      </c>
      <c r="C105" s="4"/>
      <c r="D105" s="5" t="s">
        <v>16</v>
      </c>
      <c r="E105" s="4" t="s">
        <v>96</v>
      </c>
      <c r="F105" s="4" t="s">
        <v>65</v>
      </c>
      <c r="G105" s="34" t="s">
        <v>600</v>
      </c>
      <c r="H105" s="4" t="s">
        <v>676</v>
      </c>
      <c r="I105" s="7">
        <v>590500</v>
      </c>
      <c r="J105" s="7">
        <v>590500</v>
      </c>
      <c r="K105" s="7">
        <v>0</v>
      </c>
      <c r="L105" s="7">
        <v>0</v>
      </c>
      <c r="M105" s="38">
        <v>590500</v>
      </c>
      <c r="N105" s="7">
        <f t="shared" si="2"/>
        <v>0</v>
      </c>
    </row>
    <row r="106" spans="1:14" ht="15.9" x14ac:dyDescent="0.45">
      <c r="A106" s="3" t="s">
        <v>677</v>
      </c>
      <c r="B106" s="4" t="s">
        <v>678</v>
      </c>
      <c r="C106" s="4"/>
      <c r="D106" s="5" t="s">
        <v>16</v>
      </c>
      <c r="E106" s="4" t="s">
        <v>96</v>
      </c>
      <c r="F106" s="4" t="s">
        <v>65</v>
      </c>
      <c r="G106" s="34" t="s">
        <v>600</v>
      </c>
      <c r="H106" s="4" t="s">
        <v>679</v>
      </c>
      <c r="I106" s="7">
        <v>525000</v>
      </c>
      <c r="J106" s="7">
        <v>525000</v>
      </c>
      <c r="K106" s="7">
        <v>0</v>
      </c>
      <c r="L106" s="7">
        <v>0</v>
      </c>
      <c r="M106" s="38">
        <v>525000</v>
      </c>
      <c r="N106" s="7">
        <f t="shared" si="2"/>
        <v>0</v>
      </c>
    </row>
    <row r="107" spans="1:14" ht="15.9" x14ac:dyDescent="0.45">
      <c r="A107" s="3" t="s">
        <v>680</v>
      </c>
      <c r="B107" s="4" t="s">
        <v>681</v>
      </c>
      <c r="C107" s="4"/>
      <c r="D107" s="5" t="s">
        <v>16</v>
      </c>
      <c r="E107" s="4" t="s">
        <v>96</v>
      </c>
      <c r="F107" s="4" t="s">
        <v>65</v>
      </c>
      <c r="G107" s="34" t="s">
        <v>624</v>
      </c>
      <c r="H107" s="4" t="s">
        <v>419</v>
      </c>
      <c r="I107" s="7">
        <v>325000</v>
      </c>
      <c r="J107" s="7">
        <v>325000</v>
      </c>
      <c r="K107" s="7">
        <v>0</v>
      </c>
      <c r="L107" s="7">
        <v>0</v>
      </c>
      <c r="M107" s="38">
        <v>325000</v>
      </c>
      <c r="N107" s="7">
        <f t="shared" si="2"/>
        <v>0</v>
      </c>
    </row>
    <row r="108" spans="1:14" ht="15.9" x14ac:dyDescent="0.45">
      <c r="A108" s="3" t="s">
        <v>682</v>
      </c>
      <c r="B108" s="4" t="s">
        <v>683</v>
      </c>
      <c r="C108" s="4"/>
      <c r="D108" s="5" t="s">
        <v>16</v>
      </c>
      <c r="E108" s="4" t="s">
        <v>96</v>
      </c>
      <c r="F108" s="4" t="s">
        <v>65</v>
      </c>
      <c r="G108" s="34" t="s">
        <v>624</v>
      </c>
      <c r="H108" s="4" t="s">
        <v>628</v>
      </c>
      <c r="I108" s="7">
        <v>490000</v>
      </c>
      <c r="J108" s="7">
        <v>490000</v>
      </c>
      <c r="K108" s="7">
        <v>0</v>
      </c>
      <c r="L108" s="7">
        <v>0</v>
      </c>
      <c r="M108" s="38">
        <v>490000</v>
      </c>
      <c r="N108" s="7">
        <f t="shared" si="2"/>
        <v>0</v>
      </c>
    </row>
    <row r="109" spans="1:14" ht="15.9" x14ac:dyDescent="0.45">
      <c r="A109" s="42" t="s">
        <v>684</v>
      </c>
      <c r="B109" s="40" t="s">
        <v>662</v>
      </c>
      <c r="C109" s="40"/>
      <c r="D109" s="40" t="s">
        <v>30</v>
      </c>
      <c r="E109" s="40" t="s">
        <v>685</v>
      </c>
      <c r="F109" s="18" t="s">
        <v>686</v>
      </c>
      <c r="G109" s="44" t="s">
        <v>65</v>
      </c>
      <c r="H109" s="45" t="s">
        <v>687</v>
      </c>
      <c r="I109" s="41">
        <v>2035102</v>
      </c>
      <c r="J109" s="41">
        <v>1628081</v>
      </c>
      <c r="K109" s="41">
        <v>407021</v>
      </c>
      <c r="L109" s="41">
        <v>0</v>
      </c>
      <c r="M109" s="38">
        <v>1628000</v>
      </c>
      <c r="N109" s="7">
        <f t="shared" si="2"/>
        <v>-81</v>
      </c>
    </row>
  </sheetData>
  <mergeCells count="1">
    <mergeCell ref="A1:N1"/>
  </mergeCells>
  <printOptions horizontalCentered="1" gridLines="1"/>
  <pageMargins left="0.2" right="0.2" top="0.5" bottom="0.5" header="0.3" footer="0.3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MPO</vt:lpstr>
      <vt:lpstr>R-COG</vt:lpstr>
      <vt:lpstr>MPO!Print_Area</vt:lpstr>
      <vt:lpstr>'R-COG'!Print_Area</vt:lpstr>
      <vt:lpstr>MPO!Print_Titles</vt:lpstr>
      <vt:lpstr>'R-COG'!Print_Titles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etuka</dc:creator>
  <cp:lastModifiedBy>rose etuka</cp:lastModifiedBy>
  <cp:lastPrinted>2021-12-22T18:39:03Z</cp:lastPrinted>
  <dcterms:created xsi:type="dcterms:W3CDTF">2021-12-15T20:17:19Z</dcterms:created>
  <dcterms:modified xsi:type="dcterms:W3CDTF">2021-12-22T22:57:08Z</dcterms:modified>
</cp:coreProperties>
</file>