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ctgovexec.sharepoint.com/sites/DOTPavementDesign2/Shared Documents/Reference Materials/Design Tools/Rigid Design Tools/"/>
    </mc:Choice>
  </mc:AlternateContent>
  <xr:revisionPtr revIDLastSave="0" documentId="8_{E90F60D6-8303-41A1-B0AA-EEEEF9DFA87F}" xr6:coauthVersionLast="47" xr6:coauthVersionMax="47" xr10:uidLastSave="{00000000-0000-0000-0000-000000000000}"/>
  <bookViews>
    <workbookView xWindow="-108" yWindow="-108" windowWidth="23256" windowHeight="12576" xr2:uid="{00000000-000D-0000-FFFF-FFFF00000000}"/>
  </bookViews>
  <sheets>
    <sheet name="Introduction and Legend" sheetId="4" r:id="rId1"/>
    <sheet name="Rigid-Composite Pavement Design" sheetId="1" r:id="rId2"/>
    <sheet name="AASHTO Rigid Design" sheetId="3" state="hidden" r:id="rId3"/>
  </sheets>
  <definedNames>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0</definedName>
    <definedName name="solver_nwt" localSheetId="2" hidden="1">1</definedName>
    <definedName name="solver_opt" localSheetId="2" hidden="1">'AASHTO Rigid Design'!$C$14</definedName>
    <definedName name="solver_pre" localSheetId="2" hidden="1">0.000001</definedName>
    <definedName name="solver_rbv"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1</definedName>
    <definedName name="solver_val" localSheetId="2" hidden="1">0</definedName>
    <definedName name="solver_ver" localSheetId="2" hidden="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1" l="1"/>
  <c r="E24" i="1"/>
  <c r="B11" i="1"/>
  <c r="B10" i="1"/>
  <c r="B9" i="1"/>
  <c r="B8" i="1"/>
  <c r="B3" i="1"/>
  <c r="B7" i="1"/>
  <c r="B6" i="1"/>
  <c r="B5" i="1"/>
  <c r="B4" i="1"/>
  <c r="E77" i="1" l="1"/>
  <c r="E32" i="1"/>
  <c r="E31" i="1"/>
  <c r="E35" i="1" l="1"/>
  <c r="E18" i="1" l="1"/>
  <c r="E62" i="1" s="1"/>
  <c r="E75" i="1" l="1"/>
  <c r="D7" i="3"/>
  <c r="D4" i="3"/>
  <c r="F1043" i="3" l="1"/>
  <c r="F1035" i="3"/>
  <c r="D13" i="3"/>
  <c r="L588" i="3" s="1"/>
  <c r="D12" i="3"/>
  <c r="K487" i="3" s="1"/>
  <c r="D11" i="3"/>
  <c r="J537" i="3" s="1"/>
  <c r="D10" i="3"/>
  <c r="I742" i="3" s="1"/>
  <c r="D5" i="3"/>
  <c r="D550" i="3" s="1"/>
  <c r="F1024" i="3"/>
  <c r="F1023" i="3"/>
  <c r="F1022" i="3"/>
  <c r="F1000" i="3"/>
  <c r="F999" i="3"/>
  <c r="F998" i="3"/>
  <c r="F997" i="3"/>
  <c r="F976" i="3"/>
  <c r="F958" i="3"/>
  <c r="F957" i="3"/>
  <c r="F956" i="3"/>
  <c r="F949" i="3"/>
  <c r="F948" i="3"/>
  <c r="F925" i="3"/>
  <c r="F924" i="3"/>
  <c r="F917" i="3"/>
  <c r="F916" i="3"/>
  <c r="F915" i="3"/>
  <c r="F911" i="3"/>
  <c r="F907" i="3"/>
  <c r="F903" i="3"/>
  <c r="F902" i="3"/>
  <c r="F895" i="3"/>
  <c r="F887" i="3"/>
  <c r="F886" i="3"/>
  <c r="F880" i="3"/>
  <c r="F879" i="3"/>
  <c r="F877" i="3"/>
  <c r="F876" i="3"/>
  <c r="F875" i="3"/>
  <c r="F874" i="3"/>
  <c r="F871" i="3"/>
  <c r="F869" i="3"/>
  <c r="F865" i="3"/>
  <c r="F863" i="3"/>
  <c r="F862" i="3"/>
  <c r="F860" i="3"/>
  <c r="F856" i="3"/>
  <c r="F854" i="3"/>
  <c r="F852" i="3"/>
  <c r="F851" i="3"/>
  <c r="F850" i="3"/>
  <c r="F849" i="3"/>
  <c r="F848" i="3"/>
  <c r="F846" i="3"/>
  <c r="F845" i="3"/>
  <c r="F843" i="3"/>
  <c r="F842" i="3"/>
  <c r="F841" i="3"/>
  <c r="F839" i="3"/>
  <c r="F838" i="3"/>
  <c r="F835" i="3"/>
  <c r="F834" i="3"/>
  <c r="F833" i="3"/>
  <c r="F830" i="3"/>
  <c r="F829" i="3"/>
  <c r="F827" i="3"/>
  <c r="F825" i="3"/>
  <c r="F823" i="3"/>
  <c r="F822" i="3"/>
  <c r="F819" i="3"/>
  <c r="F818" i="3"/>
  <c r="F817" i="3"/>
  <c r="F816" i="3"/>
  <c r="F815" i="3"/>
  <c r="F814" i="3"/>
  <c r="F813" i="3"/>
  <c r="F812" i="3"/>
  <c r="F811" i="3"/>
  <c r="F810" i="3"/>
  <c r="F809" i="3"/>
  <c r="F808" i="3"/>
  <c r="F806" i="3"/>
  <c r="F804" i="3"/>
  <c r="F802" i="3"/>
  <c r="F800" i="3"/>
  <c r="F798" i="3"/>
  <c r="F797" i="3"/>
  <c r="F795" i="3"/>
  <c r="F793" i="3"/>
  <c r="F791" i="3"/>
  <c r="F789" i="3"/>
  <c r="F787" i="3"/>
  <c r="F786" i="3"/>
  <c r="F785" i="3"/>
  <c r="F784" i="3"/>
  <c r="F783" i="3"/>
  <c r="F782" i="3"/>
  <c r="F781" i="3"/>
  <c r="F780" i="3"/>
  <c r="F778" i="3"/>
  <c r="F776" i="3"/>
  <c r="F774" i="3"/>
  <c r="F772" i="3"/>
  <c r="F771" i="3"/>
  <c r="F770" i="3"/>
  <c r="F769" i="3"/>
  <c r="F768" i="3"/>
  <c r="F767" i="3"/>
  <c r="F766" i="3"/>
  <c r="F765" i="3"/>
  <c r="F764" i="3"/>
  <c r="F763" i="3"/>
  <c r="F761"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70"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E64" i="1"/>
  <c r="D8" i="3" s="1"/>
  <c r="E63" i="1"/>
  <c r="J331" i="3" l="1"/>
  <c r="J291" i="3"/>
  <c r="J307" i="3"/>
  <c r="J229" i="3"/>
  <c r="J243" i="3"/>
  <c r="J413" i="3"/>
  <c r="J259" i="3"/>
  <c r="J238" i="3"/>
  <c r="J275" i="3"/>
  <c r="J237" i="3"/>
  <c r="J247" i="3"/>
  <c r="J263" i="3"/>
  <c r="J279" i="3"/>
  <c r="J295" i="3"/>
  <c r="J311" i="3"/>
  <c r="J381" i="3"/>
  <c r="F11" i="3"/>
  <c r="J28" i="3"/>
  <c r="J32" i="3"/>
  <c r="J36" i="3"/>
  <c r="J40" i="3"/>
  <c r="J44" i="3"/>
  <c r="J48" i="3"/>
  <c r="J52" i="3"/>
  <c r="J56" i="3"/>
  <c r="J60" i="3"/>
  <c r="J64" i="3"/>
  <c r="J68" i="3"/>
  <c r="J72" i="3"/>
  <c r="J76" i="3"/>
  <c r="J80" i="3"/>
  <c r="J84" i="3"/>
  <c r="J88" i="3"/>
  <c r="J92" i="3"/>
  <c r="J96" i="3"/>
  <c r="J100" i="3"/>
  <c r="J104" i="3"/>
  <c r="J108" i="3"/>
  <c r="J112" i="3"/>
  <c r="J116" i="3"/>
  <c r="J120" i="3"/>
  <c r="J124" i="3"/>
  <c r="J128" i="3"/>
  <c r="J132" i="3"/>
  <c r="J136" i="3"/>
  <c r="J140" i="3"/>
  <c r="J144" i="3"/>
  <c r="J148" i="3"/>
  <c r="J152" i="3"/>
  <c r="J156" i="3"/>
  <c r="J160" i="3"/>
  <c r="J164" i="3"/>
  <c r="J168" i="3"/>
  <c r="J172" i="3"/>
  <c r="J176" i="3"/>
  <c r="J180" i="3"/>
  <c r="J184" i="3"/>
  <c r="J188" i="3"/>
  <c r="J192" i="3"/>
  <c r="J196" i="3"/>
  <c r="J200" i="3"/>
  <c r="J204" i="3"/>
  <c r="J208" i="3"/>
  <c r="J212" i="3"/>
  <c r="J216" i="3"/>
  <c r="J220" i="3"/>
  <c r="J224" i="3"/>
  <c r="J233" i="3"/>
  <c r="J253" i="3"/>
  <c r="J269" i="3"/>
  <c r="J285" i="3"/>
  <c r="J301" i="3"/>
  <c r="J317" i="3"/>
  <c r="J397" i="3"/>
  <c r="J25" i="3"/>
  <c r="J29" i="3"/>
  <c r="J33" i="3"/>
  <c r="J37" i="3"/>
  <c r="J41" i="3"/>
  <c r="J45" i="3"/>
  <c r="J49" i="3"/>
  <c r="J53" i="3"/>
  <c r="J57" i="3"/>
  <c r="J61" i="3"/>
  <c r="J65" i="3"/>
  <c r="J69" i="3"/>
  <c r="J73" i="3"/>
  <c r="J77" i="3"/>
  <c r="J81" i="3"/>
  <c r="J85" i="3"/>
  <c r="J89" i="3"/>
  <c r="J93" i="3"/>
  <c r="J97" i="3"/>
  <c r="J101" i="3"/>
  <c r="J105" i="3"/>
  <c r="J109" i="3"/>
  <c r="J113" i="3"/>
  <c r="J117" i="3"/>
  <c r="J121" i="3"/>
  <c r="J125" i="3"/>
  <c r="J129" i="3"/>
  <c r="J133" i="3"/>
  <c r="J137" i="3"/>
  <c r="J141" i="3"/>
  <c r="J145" i="3"/>
  <c r="J149" i="3"/>
  <c r="J153" i="3"/>
  <c r="J157" i="3"/>
  <c r="J161" i="3"/>
  <c r="J165" i="3"/>
  <c r="J169" i="3"/>
  <c r="J173" i="3"/>
  <c r="J177" i="3"/>
  <c r="J181" i="3"/>
  <c r="J185" i="3"/>
  <c r="J189" i="3"/>
  <c r="J193" i="3"/>
  <c r="J197" i="3"/>
  <c r="J201" i="3"/>
  <c r="J205" i="3"/>
  <c r="J209" i="3"/>
  <c r="J213" i="3"/>
  <c r="J217" i="3"/>
  <c r="J221" i="3"/>
  <c r="J225" i="3"/>
  <c r="J234" i="3"/>
  <c r="J249" i="3"/>
  <c r="J265" i="3"/>
  <c r="J281" i="3"/>
  <c r="J297" i="3"/>
  <c r="J313" i="3"/>
  <c r="J230" i="3"/>
  <c r="J239" i="3"/>
  <c r="J255" i="3"/>
  <c r="J271" i="3"/>
  <c r="J287" i="3"/>
  <c r="J303" i="3"/>
  <c r="J319" i="3"/>
  <c r="J26" i="3"/>
  <c r="J30" i="3"/>
  <c r="J34" i="3"/>
  <c r="J38" i="3"/>
  <c r="J42" i="3"/>
  <c r="J46" i="3"/>
  <c r="J50" i="3"/>
  <c r="J54" i="3"/>
  <c r="J58" i="3"/>
  <c r="J62" i="3"/>
  <c r="J66" i="3"/>
  <c r="J70" i="3"/>
  <c r="J74" i="3"/>
  <c r="J78" i="3"/>
  <c r="J82" i="3"/>
  <c r="J86" i="3"/>
  <c r="J90" i="3"/>
  <c r="J94" i="3"/>
  <c r="J98" i="3"/>
  <c r="J102" i="3"/>
  <c r="J106" i="3"/>
  <c r="J110" i="3"/>
  <c r="J114" i="3"/>
  <c r="J118" i="3"/>
  <c r="J122" i="3"/>
  <c r="J126" i="3"/>
  <c r="J130" i="3"/>
  <c r="J134" i="3"/>
  <c r="J138" i="3"/>
  <c r="J142" i="3"/>
  <c r="J146" i="3"/>
  <c r="J150" i="3"/>
  <c r="J154" i="3"/>
  <c r="J158" i="3"/>
  <c r="J162" i="3"/>
  <c r="J166" i="3"/>
  <c r="J170" i="3"/>
  <c r="J174" i="3"/>
  <c r="J178" i="3"/>
  <c r="J182" i="3"/>
  <c r="J186" i="3"/>
  <c r="J190" i="3"/>
  <c r="J194" i="3"/>
  <c r="J198" i="3"/>
  <c r="J202" i="3"/>
  <c r="J206" i="3"/>
  <c r="J210" i="3"/>
  <c r="J214" i="3"/>
  <c r="J218" i="3"/>
  <c r="J222" i="3"/>
  <c r="J226" i="3"/>
  <c r="J235" i="3"/>
  <c r="J245" i="3"/>
  <c r="J261" i="3"/>
  <c r="J277" i="3"/>
  <c r="J293" i="3"/>
  <c r="J309" i="3"/>
  <c r="J333" i="3"/>
  <c r="J453" i="3"/>
  <c r="J231" i="3"/>
  <c r="J251" i="3"/>
  <c r="J267" i="3"/>
  <c r="J283" i="3"/>
  <c r="J299" i="3"/>
  <c r="J315" i="3"/>
  <c r="J349" i="3"/>
  <c r="J431" i="3"/>
  <c r="J27" i="3"/>
  <c r="J31" i="3"/>
  <c r="J35" i="3"/>
  <c r="J39" i="3"/>
  <c r="J43" i="3"/>
  <c r="J47" i="3"/>
  <c r="J51" i="3"/>
  <c r="J55" i="3"/>
  <c r="J59" i="3"/>
  <c r="J63" i="3"/>
  <c r="J67" i="3"/>
  <c r="J71" i="3"/>
  <c r="J75" i="3"/>
  <c r="J79" i="3"/>
  <c r="J83" i="3"/>
  <c r="J87" i="3"/>
  <c r="J91" i="3"/>
  <c r="J95" i="3"/>
  <c r="J99" i="3"/>
  <c r="J103" i="3"/>
  <c r="J107" i="3"/>
  <c r="J111" i="3"/>
  <c r="J115" i="3"/>
  <c r="J119" i="3"/>
  <c r="J123" i="3"/>
  <c r="J127" i="3"/>
  <c r="J131" i="3"/>
  <c r="J135" i="3"/>
  <c r="J139" i="3"/>
  <c r="J143" i="3"/>
  <c r="J147" i="3"/>
  <c r="J151" i="3"/>
  <c r="J155" i="3"/>
  <c r="J159" i="3"/>
  <c r="J163" i="3"/>
  <c r="J167" i="3"/>
  <c r="J171" i="3"/>
  <c r="J175" i="3"/>
  <c r="J179" i="3"/>
  <c r="J183" i="3"/>
  <c r="J187" i="3"/>
  <c r="J191" i="3"/>
  <c r="J195" i="3"/>
  <c r="J199" i="3"/>
  <c r="J203" i="3"/>
  <c r="J207" i="3"/>
  <c r="J211" i="3"/>
  <c r="J215" i="3"/>
  <c r="J219" i="3"/>
  <c r="J223" i="3"/>
  <c r="J227" i="3"/>
  <c r="J241" i="3"/>
  <c r="J257" i="3"/>
  <c r="J273" i="3"/>
  <c r="J289" i="3"/>
  <c r="J305" i="3"/>
  <c r="J321" i="3"/>
  <c r="J365" i="3"/>
  <c r="J425" i="3"/>
  <c r="J337" i="3"/>
  <c r="J353" i="3"/>
  <c r="J369" i="3"/>
  <c r="J385" i="3"/>
  <c r="J401" i="3"/>
  <c r="J417" i="3"/>
  <c r="J327" i="3"/>
  <c r="J343" i="3"/>
  <c r="J359" i="3"/>
  <c r="J375" i="3"/>
  <c r="J391" i="3"/>
  <c r="J407" i="3"/>
  <c r="J437" i="3"/>
  <c r="J507" i="3"/>
  <c r="J323" i="3"/>
  <c r="J339" i="3"/>
  <c r="J355" i="3"/>
  <c r="J371" i="3"/>
  <c r="J387" i="3"/>
  <c r="J403" i="3"/>
  <c r="J329" i="3"/>
  <c r="J345" i="3"/>
  <c r="J361" i="3"/>
  <c r="J377" i="3"/>
  <c r="J393" i="3"/>
  <c r="J409" i="3"/>
  <c r="J517" i="3"/>
  <c r="J335" i="3"/>
  <c r="J351" i="3"/>
  <c r="J367" i="3"/>
  <c r="J383" i="3"/>
  <c r="J399" i="3"/>
  <c r="J415" i="3"/>
  <c r="J421" i="3"/>
  <c r="J427" i="3"/>
  <c r="J325" i="3"/>
  <c r="J341" i="3"/>
  <c r="J357" i="3"/>
  <c r="J373" i="3"/>
  <c r="J389" i="3"/>
  <c r="J405" i="3"/>
  <c r="J347" i="3"/>
  <c r="J363" i="3"/>
  <c r="J379" i="3"/>
  <c r="J395" i="3"/>
  <c r="J411" i="3"/>
  <c r="J527" i="3"/>
  <c r="J544" i="3"/>
  <c r="J459" i="3"/>
  <c r="J485" i="3"/>
  <c r="J539" i="3"/>
  <c r="J441" i="3"/>
  <c r="J447" i="3"/>
  <c r="J473" i="3"/>
  <c r="J479" i="3"/>
  <c r="J533" i="3"/>
  <c r="J501" i="3"/>
  <c r="J579" i="3"/>
  <c r="J443" i="3"/>
  <c r="J469" i="3"/>
  <c r="J475" i="3"/>
  <c r="J495" i="3"/>
  <c r="J457" i="3"/>
  <c r="J463" i="3"/>
  <c r="J523" i="3"/>
  <c r="J491" i="3"/>
  <c r="J511" i="3"/>
  <c r="J552" i="3"/>
  <c r="J433" i="3"/>
  <c r="J449" i="3"/>
  <c r="J465" i="3"/>
  <c r="J481" i="3"/>
  <c r="J497" i="3"/>
  <c r="J513" i="3"/>
  <c r="J529" i="3"/>
  <c r="J612" i="3"/>
  <c r="J423" i="3"/>
  <c r="J439" i="3"/>
  <c r="J455" i="3"/>
  <c r="J471" i="3"/>
  <c r="J487" i="3"/>
  <c r="J503" i="3"/>
  <c r="J519" i="3"/>
  <c r="J535" i="3"/>
  <c r="J547" i="3"/>
  <c r="J560" i="3"/>
  <c r="J636" i="3"/>
  <c r="J429" i="3"/>
  <c r="J445" i="3"/>
  <c r="J461" i="3"/>
  <c r="J477" i="3"/>
  <c r="J493" i="3"/>
  <c r="J509" i="3"/>
  <c r="J525" i="3"/>
  <c r="J576" i="3"/>
  <c r="J419" i="3"/>
  <c r="J435" i="3"/>
  <c r="J451" i="3"/>
  <c r="J467" i="3"/>
  <c r="J483" i="3"/>
  <c r="J499" i="3"/>
  <c r="J515" i="3"/>
  <c r="J531" i="3"/>
  <c r="J555" i="3"/>
  <c r="J489" i="3"/>
  <c r="J505" i="3"/>
  <c r="J521" i="3"/>
  <c r="J1026" i="3"/>
  <c r="J603" i="3"/>
  <c r="J596" i="3"/>
  <c r="J564" i="3"/>
  <c r="J644" i="3"/>
  <c r="J607" i="3"/>
  <c r="J587" i="3"/>
  <c r="J568" i="3"/>
  <c r="J556" i="3"/>
  <c r="J551" i="3"/>
  <c r="J540" i="3"/>
  <c r="J536" i="3"/>
  <c r="J532" i="3"/>
  <c r="J528" i="3"/>
  <c r="J524" i="3"/>
  <c r="J520" i="3"/>
  <c r="J516" i="3"/>
  <c r="J512" i="3"/>
  <c r="J508" i="3"/>
  <c r="J504" i="3"/>
  <c r="J500" i="3"/>
  <c r="J496" i="3"/>
  <c r="J492" i="3"/>
  <c r="J488" i="3"/>
  <c r="J484" i="3"/>
  <c r="J480" i="3"/>
  <c r="J476" i="3"/>
  <c r="J472" i="3"/>
  <c r="J468" i="3"/>
  <c r="J464" i="3"/>
  <c r="J460" i="3"/>
  <c r="J456" i="3"/>
  <c r="J452" i="3"/>
  <c r="J448" i="3"/>
  <c r="J444" i="3"/>
  <c r="J440" i="3"/>
  <c r="J436" i="3"/>
  <c r="J432" i="3"/>
  <c r="J428" i="3"/>
  <c r="J424" i="3"/>
  <c r="J420" i="3"/>
  <c r="J416" i="3"/>
  <c r="J412" i="3"/>
  <c r="J408" i="3"/>
  <c r="J404" i="3"/>
  <c r="J400" i="3"/>
  <c r="J396" i="3"/>
  <c r="J392" i="3"/>
  <c r="J388" i="3"/>
  <c r="J384" i="3"/>
  <c r="J380" i="3"/>
  <c r="J376" i="3"/>
  <c r="J372" i="3"/>
  <c r="J368" i="3"/>
  <c r="J364" i="3"/>
  <c r="J360" i="3"/>
  <c r="J356" i="3"/>
  <c r="J352" i="3"/>
  <c r="J348" i="3"/>
  <c r="J344" i="3"/>
  <c r="J340" i="3"/>
  <c r="J336" i="3"/>
  <c r="J332" i="3"/>
  <c r="J328" i="3"/>
  <c r="J324" i="3"/>
  <c r="J320" i="3"/>
  <c r="J316" i="3"/>
  <c r="J312" i="3"/>
  <c r="J308" i="3"/>
  <c r="J304" i="3"/>
  <c r="J300" i="3"/>
  <c r="J296" i="3"/>
  <c r="J292" i="3"/>
  <c r="J288" i="3"/>
  <c r="J284" i="3"/>
  <c r="J280" i="3"/>
  <c r="J276" i="3"/>
  <c r="J272" i="3"/>
  <c r="J268" i="3"/>
  <c r="J264" i="3"/>
  <c r="J260" i="3"/>
  <c r="J256" i="3"/>
  <c r="J252" i="3"/>
  <c r="J248" i="3"/>
  <c r="J244" i="3"/>
  <c r="J240" i="3"/>
  <c r="J236" i="3"/>
  <c r="J232" i="3"/>
  <c r="J228" i="3"/>
  <c r="J688" i="3"/>
  <c r="J591" i="3"/>
  <c r="J584" i="3"/>
  <c r="J571" i="3"/>
  <c r="J559" i="3"/>
  <c r="J548" i="3"/>
  <c r="J543" i="3"/>
  <c r="J538" i="3"/>
  <c r="J534" i="3"/>
  <c r="J530" i="3"/>
  <c r="J526" i="3"/>
  <c r="J522" i="3"/>
  <c r="J518" i="3"/>
  <c r="J514" i="3"/>
  <c r="J510" i="3"/>
  <c r="J506" i="3"/>
  <c r="J502" i="3"/>
  <c r="J498" i="3"/>
  <c r="J494" i="3"/>
  <c r="J490" i="3"/>
  <c r="J486" i="3"/>
  <c r="J482" i="3"/>
  <c r="J478" i="3"/>
  <c r="J474" i="3"/>
  <c r="J470" i="3"/>
  <c r="J466" i="3"/>
  <c r="J462" i="3"/>
  <c r="J458" i="3"/>
  <c r="J454" i="3"/>
  <c r="J450" i="3"/>
  <c r="J446" i="3"/>
  <c r="J442" i="3"/>
  <c r="J438" i="3"/>
  <c r="J434" i="3"/>
  <c r="J430" i="3"/>
  <c r="J426" i="3"/>
  <c r="J422" i="3"/>
  <c r="J418" i="3"/>
  <c r="J414" i="3"/>
  <c r="J410" i="3"/>
  <c r="J406" i="3"/>
  <c r="J402" i="3"/>
  <c r="J398" i="3"/>
  <c r="J394" i="3"/>
  <c r="J390" i="3"/>
  <c r="J386" i="3"/>
  <c r="J382" i="3"/>
  <c r="J378" i="3"/>
  <c r="J374" i="3"/>
  <c r="J370" i="3"/>
  <c r="J366" i="3"/>
  <c r="J362" i="3"/>
  <c r="J358" i="3"/>
  <c r="J354" i="3"/>
  <c r="J350" i="3"/>
  <c r="J346" i="3"/>
  <c r="J342" i="3"/>
  <c r="J338" i="3"/>
  <c r="J334" i="3"/>
  <c r="J330" i="3"/>
  <c r="J326" i="3"/>
  <c r="J322" i="3"/>
  <c r="J318" i="3"/>
  <c r="J314" i="3"/>
  <c r="J310" i="3"/>
  <c r="J306" i="3"/>
  <c r="J302" i="3"/>
  <c r="J298" i="3"/>
  <c r="J294" i="3"/>
  <c r="J290" i="3"/>
  <c r="J286" i="3"/>
  <c r="J282" i="3"/>
  <c r="J278" i="3"/>
  <c r="J274" i="3"/>
  <c r="J270" i="3"/>
  <c r="J266" i="3"/>
  <c r="J262" i="3"/>
  <c r="J258" i="3"/>
  <c r="J254" i="3"/>
  <c r="J250" i="3"/>
  <c r="J246" i="3"/>
  <c r="J242" i="3"/>
  <c r="J563" i="3"/>
  <c r="J575" i="3"/>
  <c r="J580" i="3"/>
  <c r="J592" i="3"/>
  <c r="J656" i="3"/>
  <c r="J608" i="3"/>
  <c r="J567" i="3"/>
  <c r="J572" i="3"/>
  <c r="J583" i="3"/>
  <c r="J588" i="3"/>
  <c r="J599" i="3"/>
  <c r="J604" i="3"/>
  <c r="J624" i="3"/>
  <c r="J595" i="3"/>
  <c r="J600" i="3"/>
  <c r="J664" i="3"/>
  <c r="J632" i="3"/>
  <c r="J668" i="3"/>
  <c r="J676" i="3"/>
  <c r="J723" i="3"/>
  <c r="J709" i="3"/>
  <c r="J704" i="3"/>
  <c r="J620" i="3"/>
  <c r="J652" i="3"/>
  <c r="J684" i="3"/>
  <c r="J731" i="3"/>
  <c r="J541" i="3"/>
  <c r="J545" i="3"/>
  <c r="J549" i="3"/>
  <c r="J553" i="3"/>
  <c r="J557" i="3"/>
  <c r="J561" i="3"/>
  <c r="J565" i="3"/>
  <c r="J569" i="3"/>
  <c r="J573" i="3"/>
  <c r="J577" i="3"/>
  <c r="J581" i="3"/>
  <c r="J585" i="3"/>
  <c r="J589" i="3"/>
  <c r="J593" i="3"/>
  <c r="J597" i="3"/>
  <c r="J601" i="3"/>
  <c r="J605" i="3"/>
  <c r="J609" i="3"/>
  <c r="J640" i="3"/>
  <c r="J672" i="3"/>
  <c r="J699" i="3"/>
  <c r="J712" i="3"/>
  <c r="J628" i="3"/>
  <c r="J660" i="3"/>
  <c r="J719" i="3"/>
  <c r="J542" i="3"/>
  <c r="J546" i="3"/>
  <c r="J550" i="3"/>
  <c r="J554" i="3"/>
  <c r="J558" i="3"/>
  <c r="J562" i="3"/>
  <c r="J566" i="3"/>
  <c r="J570" i="3"/>
  <c r="J574" i="3"/>
  <c r="J578" i="3"/>
  <c r="J582" i="3"/>
  <c r="J586" i="3"/>
  <c r="J590" i="3"/>
  <c r="J594" i="3"/>
  <c r="J598" i="3"/>
  <c r="J602" i="3"/>
  <c r="J606" i="3"/>
  <c r="J610" i="3"/>
  <c r="J616" i="3"/>
  <c r="J648" i="3"/>
  <c r="J680" i="3"/>
  <c r="J713" i="3"/>
  <c r="J611" i="3"/>
  <c r="J615" i="3"/>
  <c r="J619" i="3"/>
  <c r="J623" i="3"/>
  <c r="J627" i="3"/>
  <c r="J631" i="3"/>
  <c r="J635" i="3"/>
  <c r="J639" i="3"/>
  <c r="J643" i="3"/>
  <c r="J647" i="3"/>
  <c r="J651" i="3"/>
  <c r="J655" i="3"/>
  <c r="J659" i="3"/>
  <c r="J663" i="3"/>
  <c r="J667" i="3"/>
  <c r="J671" i="3"/>
  <c r="J675" i="3"/>
  <c r="J679" i="3"/>
  <c r="J683" i="3"/>
  <c r="J687" i="3"/>
  <c r="J692" i="3"/>
  <c r="J703" i="3"/>
  <c r="J708" i="3"/>
  <c r="J720" i="3"/>
  <c r="J613" i="3"/>
  <c r="J617" i="3"/>
  <c r="J621" i="3"/>
  <c r="J625" i="3"/>
  <c r="J629" i="3"/>
  <c r="J633" i="3"/>
  <c r="J637" i="3"/>
  <c r="J641" i="3"/>
  <c r="J645" i="3"/>
  <c r="J649" i="3"/>
  <c r="J653" i="3"/>
  <c r="J657" i="3"/>
  <c r="J661" i="3"/>
  <c r="J665" i="3"/>
  <c r="J669" i="3"/>
  <c r="J673" i="3"/>
  <c r="J677" i="3"/>
  <c r="J681" i="3"/>
  <c r="J685" i="3"/>
  <c r="J695" i="3"/>
  <c r="J700" i="3"/>
  <c r="J705" i="3"/>
  <c r="J727" i="3"/>
  <c r="J732" i="3"/>
  <c r="J711" i="3"/>
  <c r="J614" i="3"/>
  <c r="J618" i="3"/>
  <c r="J622" i="3"/>
  <c r="J626" i="3"/>
  <c r="J630" i="3"/>
  <c r="J634" i="3"/>
  <c r="J638" i="3"/>
  <c r="J642" i="3"/>
  <c r="J646" i="3"/>
  <c r="J650" i="3"/>
  <c r="J654" i="3"/>
  <c r="J658" i="3"/>
  <c r="J662" i="3"/>
  <c r="J666" i="3"/>
  <c r="J670" i="3"/>
  <c r="J674" i="3"/>
  <c r="J678" i="3"/>
  <c r="J682" i="3"/>
  <c r="J686" i="3"/>
  <c r="J691" i="3"/>
  <c r="J696" i="3"/>
  <c r="J717" i="3"/>
  <c r="J728" i="3"/>
  <c r="J689" i="3"/>
  <c r="J693" i="3"/>
  <c r="J697" i="3"/>
  <c r="J701" i="3"/>
  <c r="J715" i="3"/>
  <c r="J724" i="3"/>
  <c r="J733" i="3"/>
  <c r="J739" i="3"/>
  <c r="J729" i="3"/>
  <c r="J690" i="3"/>
  <c r="J694" i="3"/>
  <c r="J698" i="3"/>
  <c r="J707" i="3"/>
  <c r="J716" i="3"/>
  <c r="J725" i="3"/>
  <c r="J721" i="3"/>
  <c r="J735" i="3"/>
  <c r="J702" i="3"/>
  <c r="J706" i="3"/>
  <c r="J710" i="3"/>
  <c r="J714" i="3"/>
  <c r="J718" i="3"/>
  <c r="J722" i="3"/>
  <c r="J726" i="3"/>
  <c r="J730" i="3"/>
  <c r="J734" i="3"/>
  <c r="J738" i="3"/>
  <c r="J762" i="3"/>
  <c r="J736" i="3"/>
  <c r="J737" i="3"/>
  <c r="J768" i="3"/>
  <c r="J740" i="3"/>
  <c r="J764" i="3"/>
  <c r="J775" i="3"/>
  <c r="J794" i="3"/>
  <c r="J799" i="3"/>
  <c r="J766" i="3"/>
  <c r="J741" i="3"/>
  <c r="J743" i="3"/>
  <c r="J745" i="3"/>
  <c r="J747" i="3"/>
  <c r="J749" i="3"/>
  <c r="J751" i="3"/>
  <c r="J753" i="3"/>
  <c r="J755" i="3"/>
  <c r="J757" i="3"/>
  <c r="J759" i="3"/>
  <c r="J772" i="3"/>
  <c r="J789" i="3"/>
  <c r="J760" i="3"/>
  <c r="J763" i="3"/>
  <c r="J765" i="3"/>
  <c r="J767" i="3"/>
  <c r="J742" i="3"/>
  <c r="J744" i="3"/>
  <c r="J746" i="3"/>
  <c r="J748" i="3"/>
  <c r="J750" i="3"/>
  <c r="J752" i="3"/>
  <c r="J754" i="3"/>
  <c r="J756" i="3"/>
  <c r="J758" i="3"/>
  <c r="J774" i="3"/>
  <c r="J778" i="3"/>
  <c r="J802" i="3"/>
  <c r="I35" i="3"/>
  <c r="J761" i="3"/>
  <c r="J770" i="3"/>
  <c r="J807" i="3"/>
  <c r="J866" i="3"/>
  <c r="J879" i="3"/>
  <c r="J890" i="3"/>
  <c r="J963" i="3"/>
  <c r="J773" i="3"/>
  <c r="J780" i="3"/>
  <c r="J786" i="3"/>
  <c r="J804" i="3"/>
  <c r="J769" i="3"/>
  <c r="J771" i="3"/>
  <c r="J784" i="3"/>
  <c r="J791" i="3"/>
  <c r="J830" i="3"/>
  <c r="J782" i="3"/>
  <c r="J792" i="3"/>
  <c r="J813" i="3"/>
  <c r="L304" i="3"/>
  <c r="J828" i="3"/>
  <c r="J843" i="3"/>
  <c r="J862" i="3"/>
  <c r="J1097" i="3"/>
  <c r="J809" i="3"/>
  <c r="J815" i="3"/>
  <c r="J818" i="3"/>
  <c r="J824" i="3"/>
  <c r="J835" i="3"/>
  <c r="J841" i="3"/>
  <c r="J833" i="3"/>
  <c r="K90" i="3"/>
  <c r="J797" i="3"/>
  <c r="J805" i="3"/>
  <c r="J811" i="3"/>
  <c r="J821" i="3"/>
  <c r="J838" i="3"/>
  <c r="J941" i="3"/>
  <c r="J857" i="3"/>
  <c r="J913" i="3"/>
  <c r="J918" i="3"/>
  <c r="K1122" i="3"/>
  <c r="K580" i="3"/>
  <c r="K33" i="3"/>
  <c r="K36" i="3"/>
  <c r="F12" i="3"/>
  <c r="K40" i="3"/>
  <c r="K94" i="3"/>
  <c r="K237" i="3"/>
  <c r="K356" i="3"/>
  <c r="K634" i="3"/>
  <c r="J776" i="3"/>
  <c r="J779" i="3"/>
  <c r="J781" i="3"/>
  <c r="J783" i="3"/>
  <c r="J785" i="3"/>
  <c r="J787" i="3"/>
  <c r="J790" i="3"/>
  <c r="J795" i="3"/>
  <c r="J800" i="3"/>
  <c r="J803" i="3"/>
  <c r="J808" i="3"/>
  <c r="J810" i="3"/>
  <c r="J812" i="3"/>
  <c r="J814" i="3"/>
  <c r="J816" i="3"/>
  <c r="J825" i="3"/>
  <c r="J831" i="3"/>
  <c r="J836" i="3"/>
  <c r="J852" i="3"/>
  <c r="J858" i="3"/>
  <c r="J869" i="3"/>
  <c r="J979" i="3"/>
  <c r="K44" i="3"/>
  <c r="K102" i="3"/>
  <c r="K424" i="3"/>
  <c r="J777" i="3"/>
  <c r="J788" i="3"/>
  <c r="J793" i="3"/>
  <c r="J796" i="3"/>
  <c r="J798" i="3"/>
  <c r="J801" i="3"/>
  <c r="J806" i="3"/>
  <c r="J820" i="3"/>
  <c r="J823" i="3"/>
  <c r="J826" i="3"/>
  <c r="J829" i="3"/>
  <c r="J832" i="3"/>
  <c r="J834" i="3"/>
  <c r="J837" i="3"/>
  <c r="J839" i="3"/>
  <c r="J847" i="3"/>
  <c r="J850" i="3"/>
  <c r="J895" i="3"/>
  <c r="J932" i="3"/>
  <c r="J953" i="3"/>
  <c r="J959" i="3"/>
  <c r="J1015" i="3"/>
  <c r="J1030" i="3"/>
  <c r="K74" i="3"/>
  <c r="K496" i="3"/>
  <c r="J817" i="3"/>
  <c r="J819" i="3"/>
  <c r="J822" i="3"/>
  <c r="J827" i="3"/>
  <c r="J840" i="3"/>
  <c r="J842" i="3"/>
  <c r="J845" i="3"/>
  <c r="J848" i="3"/>
  <c r="J854" i="3"/>
  <c r="J884" i="3"/>
  <c r="J903" i="3"/>
  <c r="L134" i="3"/>
  <c r="L31" i="3"/>
  <c r="L102" i="3"/>
  <c r="J844" i="3"/>
  <c r="J846" i="3"/>
  <c r="J855" i="3"/>
  <c r="J882" i="3"/>
  <c r="J888" i="3"/>
  <c r="J901" i="3"/>
  <c r="J905" i="3"/>
  <c r="L190" i="3"/>
  <c r="D278" i="3"/>
  <c r="D395" i="3"/>
  <c r="J853" i="3"/>
  <c r="J868" i="3"/>
  <c r="J872" i="3"/>
  <c r="J892" i="3"/>
  <c r="J897" i="3"/>
  <c r="J902" i="3"/>
  <c r="J920" i="3"/>
  <c r="J934" i="3"/>
  <c r="J968" i="3"/>
  <c r="J989" i="3"/>
  <c r="I153" i="3"/>
  <c r="I232" i="3"/>
  <c r="J849" i="3"/>
  <c r="J851" i="3"/>
  <c r="J856" i="3"/>
  <c r="J861" i="3"/>
  <c r="J863" i="3"/>
  <c r="J878" i="3"/>
  <c r="J880" i="3"/>
  <c r="J894" i="3"/>
  <c r="J899" i="3"/>
  <c r="J908" i="3"/>
  <c r="J939" i="3"/>
  <c r="J951" i="3"/>
  <c r="J972" i="3"/>
  <c r="J1000" i="3"/>
  <c r="I129" i="3"/>
  <c r="K25" i="3"/>
  <c r="K28" i="3"/>
  <c r="K29" i="3"/>
  <c r="K32" i="3"/>
  <c r="K41" i="3"/>
  <c r="K88" i="3"/>
  <c r="K93" i="3"/>
  <c r="K198" i="3"/>
  <c r="K370" i="3"/>
  <c r="K505" i="3"/>
  <c r="K614" i="3"/>
  <c r="K641" i="3"/>
  <c r="I28" i="3"/>
  <c r="I29" i="3"/>
  <c r="K37" i="3"/>
  <c r="K45" i="3"/>
  <c r="I47" i="3"/>
  <c r="K50" i="3"/>
  <c r="I52" i="3"/>
  <c r="K55" i="3"/>
  <c r="I63" i="3"/>
  <c r="K72" i="3"/>
  <c r="K95" i="3"/>
  <c r="I97" i="3"/>
  <c r="K100" i="3"/>
  <c r="I105" i="3"/>
  <c r="I169" i="3"/>
  <c r="K180" i="3"/>
  <c r="I227" i="3"/>
  <c r="K334" i="3"/>
  <c r="K398" i="3"/>
  <c r="L37" i="3"/>
  <c r="L56" i="3"/>
  <c r="L166" i="3"/>
  <c r="L182" i="3"/>
  <c r="L224" i="3"/>
  <c r="D230" i="3"/>
  <c r="D235" i="3"/>
  <c r="L288" i="3"/>
  <c r="J860" i="3"/>
  <c r="J865" i="3"/>
  <c r="J871" i="3"/>
  <c r="J874" i="3"/>
  <c r="J876" i="3"/>
  <c r="J881" i="3"/>
  <c r="J885" i="3"/>
  <c r="J887" i="3"/>
  <c r="J891" i="3"/>
  <c r="J898" i="3"/>
  <c r="J904" i="3"/>
  <c r="J907" i="3"/>
  <c r="J914" i="3"/>
  <c r="J916" i="3"/>
  <c r="J919" i="3"/>
  <c r="J931" i="3"/>
  <c r="J938" i="3"/>
  <c r="J946" i="3"/>
  <c r="J952" i="3"/>
  <c r="J956" i="3"/>
  <c r="J958" i="3"/>
  <c r="J967" i="3"/>
  <c r="J975" i="3"/>
  <c r="J986" i="3"/>
  <c r="J1014" i="3"/>
  <c r="L59" i="3"/>
  <c r="D84" i="3"/>
  <c r="L174" i="3"/>
  <c r="D267" i="3"/>
  <c r="L511" i="3"/>
  <c r="J859" i="3"/>
  <c r="J864" i="3"/>
  <c r="J867" i="3"/>
  <c r="J870" i="3"/>
  <c r="J873" i="3"/>
  <c r="J875" i="3"/>
  <c r="J877" i="3"/>
  <c r="J883" i="3"/>
  <c r="J886" i="3"/>
  <c r="J889" i="3"/>
  <c r="J893" i="3"/>
  <c r="J896" i="3"/>
  <c r="J900" i="3"/>
  <c r="J906" i="3"/>
  <c r="J915" i="3"/>
  <c r="J917" i="3"/>
  <c r="J933" i="3"/>
  <c r="J940" i="3"/>
  <c r="J954" i="3"/>
  <c r="J957" i="3"/>
  <c r="J960" i="3"/>
  <c r="J969" i="3"/>
  <c r="J977" i="3"/>
  <c r="J996" i="3"/>
  <c r="J1083" i="3"/>
  <c r="D54" i="3"/>
  <c r="L122" i="3"/>
  <c r="L154" i="3"/>
  <c r="L198" i="3"/>
  <c r="D413" i="3"/>
  <c r="L543" i="3"/>
  <c r="I31" i="3"/>
  <c r="I32" i="3"/>
  <c r="I33" i="3"/>
  <c r="I39" i="3"/>
  <c r="I44" i="3"/>
  <c r="I45" i="3"/>
  <c r="I57" i="3"/>
  <c r="I69" i="3"/>
  <c r="I79" i="3"/>
  <c r="I82" i="3"/>
  <c r="I85" i="3"/>
  <c r="I93" i="3"/>
  <c r="I94" i="3"/>
  <c r="I95" i="3"/>
  <c r="I121" i="3"/>
  <c r="I137" i="3"/>
  <c r="I161" i="3"/>
  <c r="I185" i="3"/>
  <c r="I206" i="3"/>
  <c r="I215" i="3"/>
  <c r="I498" i="3"/>
  <c r="I25" i="3"/>
  <c r="I36" i="3"/>
  <c r="I37" i="3"/>
  <c r="I43" i="3"/>
  <c r="I66" i="3"/>
  <c r="I76" i="3"/>
  <c r="I92" i="3"/>
  <c r="I145" i="3"/>
  <c r="I174" i="3"/>
  <c r="I175" i="3"/>
  <c r="I637" i="3"/>
  <c r="I27" i="3"/>
  <c r="I40" i="3"/>
  <c r="I41" i="3"/>
  <c r="I80" i="3"/>
  <c r="I113" i="3"/>
  <c r="I188" i="3"/>
  <c r="I193" i="3"/>
  <c r="I211" i="3"/>
  <c r="I241" i="3"/>
  <c r="I303" i="3"/>
  <c r="L29" i="3"/>
  <c r="L25" i="3"/>
  <c r="L35" i="3"/>
  <c r="L41" i="3"/>
  <c r="D72" i="3"/>
  <c r="L110" i="3"/>
  <c r="L130" i="3"/>
  <c r="L142" i="3"/>
  <c r="L162" i="3"/>
  <c r="L208" i="3"/>
  <c r="D214" i="3"/>
  <c r="D219" i="3"/>
  <c r="D283" i="3"/>
  <c r="D294" i="3"/>
  <c r="D310" i="3"/>
  <c r="L320" i="3"/>
  <c r="L336" i="3"/>
  <c r="D494" i="3"/>
  <c r="D515" i="3"/>
  <c r="D547" i="3"/>
  <c r="L656" i="3"/>
  <c r="L797" i="3"/>
  <c r="L27" i="3"/>
  <c r="L33" i="3"/>
  <c r="L43" i="3"/>
  <c r="D62" i="3"/>
  <c r="L64" i="3"/>
  <c r="D68" i="3"/>
  <c r="D80" i="3"/>
  <c r="D92" i="3"/>
  <c r="L95" i="3"/>
  <c r="L98" i="3"/>
  <c r="L114" i="3"/>
  <c r="L126" i="3"/>
  <c r="L146" i="3"/>
  <c r="L158" i="3"/>
  <c r="D203" i="3"/>
  <c r="D251" i="3"/>
  <c r="D262" i="3"/>
  <c r="L272" i="3"/>
  <c r="D331" i="3"/>
  <c r="D347" i="3"/>
  <c r="D363" i="3"/>
  <c r="D379" i="3"/>
  <c r="D390" i="3"/>
  <c r="D406" i="3"/>
  <c r="D421" i="3"/>
  <c r="D430" i="3"/>
  <c r="L508" i="3"/>
  <c r="L540" i="3"/>
  <c r="D575" i="3"/>
  <c r="L39" i="3"/>
  <c r="D46" i="3"/>
  <c r="L48" i="3"/>
  <c r="L51" i="3"/>
  <c r="D76" i="3"/>
  <c r="D88" i="3"/>
  <c r="L106" i="3"/>
  <c r="L118" i="3"/>
  <c r="L138" i="3"/>
  <c r="L150" i="3"/>
  <c r="L170" i="3"/>
  <c r="L178" i="3"/>
  <c r="L186" i="3"/>
  <c r="L194" i="3"/>
  <c r="L240" i="3"/>
  <c r="D246" i="3"/>
  <c r="L256" i="3"/>
  <c r="D299" i="3"/>
  <c r="D315" i="3"/>
  <c r="D326" i="3"/>
  <c r="D342" i="3"/>
  <c r="L352" i="3"/>
  <c r="D358" i="3"/>
  <c r="L368" i="3"/>
  <c r="D374" i="3"/>
  <c r="L384" i="3"/>
  <c r="L400" i="3"/>
  <c r="D518" i="3"/>
  <c r="D9" i="3"/>
  <c r="H595" i="3" s="1"/>
  <c r="D6" i="3"/>
  <c r="E28" i="3" s="1"/>
  <c r="I252" i="3"/>
  <c r="I265" i="3"/>
  <c r="I294" i="3"/>
  <c r="I438" i="3"/>
  <c r="I597" i="3"/>
  <c r="K993" i="3"/>
  <c r="K933" i="3"/>
  <c r="K928" i="3"/>
  <c r="K908" i="3"/>
  <c r="K798" i="3"/>
  <c r="K797" i="3"/>
  <c r="K753" i="3"/>
  <c r="K659" i="3"/>
  <c r="K633" i="3"/>
  <c r="K615" i="3"/>
  <c r="K581" i="3"/>
  <c r="K577" i="3"/>
  <c r="K541" i="3"/>
  <c r="K540" i="3"/>
  <c r="K523" i="3"/>
  <c r="K509" i="3"/>
  <c r="K508" i="3"/>
  <c r="K495" i="3"/>
  <c r="K488" i="3"/>
  <c r="K472" i="3"/>
  <c r="K429" i="3"/>
  <c r="K425" i="3"/>
  <c r="K421" i="3"/>
  <c r="K399" i="3"/>
  <c r="K395" i="3"/>
  <c r="K373" i="3"/>
  <c r="K369" i="3"/>
  <c r="K357" i="3"/>
  <c r="K353" i="3"/>
  <c r="K335" i="3"/>
  <c r="K331" i="3"/>
  <c r="K309" i="3"/>
  <c r="K850" i="3"/>
  <c r="K661" i="3"/>
  <c r="K657" i="3"/>
  <c r="K656" i="3"/>
  <c r="K647" i="3"/>
  <c r="K642" i="3"/>
  <c r="K631" i="3"/>
  <c r="K617" i="3"/>
  <c r="K579" i="3"/>
  <c r="K543" i="3"/>
  <c r="K538" i="3"/>
  <c r="K521" i="3"/>
  <c r="K511" i="3"/>
  <c r="K506" i="3"/>
  <c r="K480" i="3"/>
  <c r="K427" i="3"/>
  <c r="K423" i="3"/>
  <c r="K397" i="3"/>
  <c r="K371" i="3"/>
  <c r="K355" i="3"/>
  <c r="K333" i="3"/>
  <c r="K307" i="3"/>
  <c r="K306" i="3"/>
  <c r="K305" i="3"/>
  <c r="K293" i="3"/>
  <c r="K292" i="3"/>
  <c r="K291" i="3"/>
  <c r="K290" i="3"/>
  <c r="K289" i="3"/>
  <c r="K272" i="3"/>
  <c r="K271" i="3"/>
  <c r="K270" i="3"/>
  <c r="K269" i="3"/>
  <c r="K268" i="3"/>
  <c r="K267" i="3"/>
  <c r="K208" i="3"/>
  <c r="K207" i="3"/>
  <c r="K206" i="3"/>
  <c r="K205" i="3"/>
  <c r="K204" i="3"/>
  <c r="K203" i="3"/>
  <c r="K190" i="3"/>
  <c r="K189" i="3"/>
  <c r="K188" i="3"/>
  <c r="K187" i="3"/>
  <c r="K174" i="3"/>
  <c r="K173" i="3"/>
  <c r="K997" i="3"/>
  <c r="K660" i="3"/>
  <c r="K646" i="3"/>
  <c r="K632" i="3"/>
  <c r="K616" i="3"/>
  <c r="K578" i="3"/>
  <c r="K522" i="3"/>
  <c r="K510" i="3"/>
  <c r="K507" i="3"/>
  <c r="K426" i="3"/>
  <c r="K396" i="3"/>
  <c r="K332" i="3"/>
  <c r="K250" i="3"/>
  <c r="K249" i="3"/>
  <c r="K248" i="3"/>
  <c r="K247" i="3"/>
  <c r="K246" i="3"/>
  <c r="K240" i="3"/>
  <c r="K236" i="3"/>
  <c r="K197" i="3"/>
  <c r="K179" i="3"/>
  <c r="K166" i="3"/>
  <c r="K165" i="3"/>
  <c r="K164" i="3"/>
  <c r="K163" i="3"/>
  <c r="K150" i="3"/>
  <c r="K149" i="3"/>
  <c r="K148" i="3"/>
  <c r="K147" i="3"/>
  <c r="K134" i="3"/>
  <c r="K133" i="3"/>
  <c r="K132" i="3"/>
  <c r="K131" i="3"/>
  <c r="K118" i="3"/>
  <c r="K117" i="3"/>
  <c r="K116" i="3"/>
  <c r="K115" i="3"/>
  <c r="K960" i="3"/>
  <c r="K542" i="3"/>
  <c r="K539" i="3"/>
  <c r="K479" i="3"/>
  <c r="K422" i="3"/>
  <c r="K400" i="3"/>
  <c r="K372" i="3"/>
  <c r="K354" i="3"/>
  <c r="K336" i="3"/>
  <c r="K308" i="3"/>
  <c r="K238" i="3"/>
  <c r="K195" i="3"/>
  <c r="K181" i="3"/>
  <c r="K172" i="3"/>
  <c r="K171" i="3"/>
  <c r="K158" i="3"/>
  <c r="K157" i="3"/>
  <c r="K156" i="3"/>
  <c r="K155" i="3"/>
  <c r="K142" i="3"/>
  <c r="K141" i="3"/>
  <c r="K140" i="3"/>
  <c r="K139" i="3"/>
  <c r="K126" i="3"/>
  <c r="K125" i="3"/>
  <c r="K124" i="3"/>
  <c r="K123" i="3"/>
  <c r="K110" i="3"/>
  <c r="K109" i="3"/>
  <c r="K108" i="3"/>
  <c r="K107" i="3"/>
  <c r="K83" i="3"/>
  <c r="K82" i="3"/>
  <c r="K81" i="3"/>
  <c r="K80" i="3"/>
  <c r="K67" i="3"/>
  <c r="K66" i="3"/>
  <c r="K65" i="3"/>
  <c r="I26" i="3"/>
  <c r="I30" i="3"/>
  <c r="I34" i="3"/>
  <c r="I38" i="3"/>
  <c r="I42" i="3"/>
  <c r="I46" i="3"/>
  <c r="K51" i="3"/>
  <c r="K56" i="3"/>
  <c r="I59" i="3"/>
  <c r="I60" i="3"/>
  <c r="I61" i="3"/>
  <c r="I67" i="3"/>
  <c r="I68" i="3"/>
  <c r="K73" i="3"/>
  <c r="I81" i="3"/>
  <c r="I86" i="3"/>
  <c r="K91" i="3"/>
  <c r="I96" i="3"/>
  <c r="K101" i="3"/>
  <c r="I177" i="3"/>
  <c r="K196" i="3"/>
  <c r="I201" i="3"/>
  <c r="I204" i="3"/>
  <c r="I218" i="3"/>
  <c r="I219" i="3"/>
  <c r="I220" i="3"/>
  <c r="I221" i="3"/>
  <c r="I222" i="3"/>
  <c r="I223" i="3"/>
  <c r="I224" i="3"/>
  <c r="K239" i="3"/>
  <c r="I244" i="3"/>
  <c r="I256" i="3"/>
  <c r="I257" i="3"/>
  <c r="I258" i="3"/>
  <c r="I259" i="3"/>
  <c r="I260" i="3"/>
  <c r="I261" i="3"/>
  <c r="I298" i="3"/>
  <c r="I299" i="3"/>
  <c r="I374" i="3"/>
  <c r="I383" i="3"/>
  <c r="I388" i="3"/>
  <c r="I393" i="3"/>
  <c r="I405" i="3"/>
  <c r="I406" i="3"/>
  <c r="I419" i="3"/>
  <c r="I468" i="3"/>
  <c r="K471" i="3"/>
  <c r="K524" i="3"/>
  <c r="I532" i="3"/>
  <c r="K537" i="3"/>
  <c r="K618" i="3"/>
  <c r="I626" i="3"/>
  <c r="K658" i="3"/>
  <c r="K819" i="3"/>
  <c r="K875" i="3"/>
  <c r="I866" i="3"/>
  <c r="I691" i="3"/>
  <c r="I452" i="3"/>
  <c r="I441" i="3"/>
  <c r="I434" i="3"/>
  <c r="I415" i="3"/>
  <c r="I410" i="3"/>
  <c r="I379" i="3"/>
  <c r="I378" i="3"/>
  <c r="I363" i="3"/>
  <c r="I362" i="3"/>
  <c r="I347" i="3"/>
  <c r="I346" i="3"/>
  <c r="I315" i="3"/>
  <c r="I314" i="3"/>
  <c r="I307" i="3"/>
  <c r="I306" i="3"/>
  <c r="I305" i="3"/>
  <c r="I304" i="3"/>
  <c r="I300" i="3"/>
  <c r="I295" i="3"/>
  <c r="I293" i="3"/>
  <c r="I292" i="3"/>
  <c r="I291" i="3"/>
  <c r="I290" i="3"/>
  <c r="I289" i="3"/>
  <c r="I288" i="3"/>
  <c r="I284" i="3"/>
  <c r="I279" i="3"/>
  <c r="I274" i="3"/>
  <c r="I272" i="3"/>
  <c r="I271" i="3"/>
  <c r="I270" i="3"/>
  <c r="I269" i="3"/>
  <c r="I268" i="3"/>
  <c r="I267" i="3"/>
  <c r="I266" i="3"/>
  <c r="I262" i="3"/>
  <c r="I255" i="3"/>
  <c r="I251" i="3"/>
  <c r="I749" i="3"/>
  <c r="I669" i="3"/>
  <c r="I584" i="3"/>
  <c r="I401" i="3"/>
  <c r="I337" i="3"/>
  <c r="I302" i="3"/>
  <c r="I297" i="3"/>
  <c r="I286" i="3"/>
  <c r="I281" i="3"/>
  <c r="I276" i="3"/>
  <c r="I264" i="3"/>
  <c r="I253" i="3"/>
  <c r="I242" i="3"/>
  <c r="I240" i="3"/>
  <c r="I239" i="3"/>
  <c r="I238" i="3"/>
  <c r="I237" i="3"/>
  <c r="I236" i="3"/>
  <c r="I235" i="3"/>
  <c r="I234" i="3"/>
  <c r="I230" i="3"/>
  <c r="I229" i="3"/>
  <c r="I225" i="3"/>
  <c r="I217" i="3"/>
  <c r="I212" i="3"/>
  <c r="I200" i="3"/>
  <c r="I198" i="3"/>
  <c r="I197" i="3"/>
  <c r="I196" i="3"/>
  <c r="I195" i="3"/>
  <c r="I194" i="3"/>
  <c r="I184" i="3"/>
  <c r="I182" i="3"/>
  <c r="I181" i="3"/>
  <c r="I180" i="3"/>
  <c r="I179" i="3"/>
  <c r="I178" i="3"/>
  <c r="I910" i="3"/>
  <c r="I682" i="3"/>
  <c r="I444" i="3"/>
  <c r="I367" i="3"/>
  <c r="I358" i="3"/>
  <c r="I301" i="3"/>
  <c r="I287" i="3"/>
  <c r="I278" i="3"/>
  <c r="I277" i="3"/>
  <c r="I243" i="3"/>
  <c r="I231" i="3"/>
  <c r="I228" i="3"/>
  <c r="I214" i="3"/>
  <c r="I213" i="3"/>
  <c r="I210" i="3"/>
  <c r="I205" i="3"/>
  <c r="I192" i="3"/>
  <c r="I187" i="3"/>
  <c r="I186" i="3"/>
  <c r="I183" i="3"/>
  <c r="I173" i="3"/>
  <c r="I172" i="3"/>
  <c r="I171" i="3"/>
  <c r="I170" i="3"/>
  <c r="I160" i="3"/>
  <c r="I158" i="3"/>
  <c r="I157" i="3"/>
  <c r="I156" i="3"/>
  <c r="I155" i="3"/>
  <c r="I154" i="3"/>
  <c r="I144" i="3"/>
  <c r="I142" i="3"/>
  <c r="I141" i="3"/>
  <c r="I140" i="3"/>
  <c r="I139" i="3"/>
  <c r="I138" i="3"/>
  <c r="I128" i="3"/>
  <c r="I126" i="3"/>
  <c r="I125" i="3"/>
  <c r="I124" i="3"/>
  <c r="I123" i="3"/>
  <c r="I122" i="3"/>
  <c r="I112" i="3"/>
  <c r="I110" i="3"/>
  <c r="I109" i="3"/>
  <c r="I108" i="3"/>
  <c r="I107" i="3"/>
  <c r="I106" i="3"/>
  <c r="I856" i="3"/>
  <c r="I854" i="3"/>
  <c r="I430" i="3"/>
  <c r="I296" i="3"/>
  <c r="I283" i="3"/>
  <c r="I282" i="3"/>
  <c r="I273" i="3"/>
  <c r="I263" i="3"/>
  <c r="I254" i="3"/>
  <c r="I250" i="3"/>
  <c r="I249" i="3"/>
  <c r="I248" i="3"/>
  <c r="I247" i="3"/>
  <c r="I246" i="3"/>
  <c r="I245" i="3"/>
  <c r="I233" i="3"/>
  <c r="I226" i="3"/>
  <c r="I216" i="3"/>
  <c r="I207" i="3"/>
  <c r="I203" i="3"/>
  <c r="I202" i="3"/>
  <c r="I199" i="3"/>
  <c r="I189" i="3"/>
  <c r="I176" i="3"/>
  <c r="I168" i="3"/>
  <c r="I166" i="3"/>
  <c r="I165" i="3"/>
  <c r="I164" i="3"/>
  <c r="I163" i="3"/>
  <c r="I162" i="3"/>
  <c r="I152" i="3"/>
  <c r="I150" i="3"/>
  <c r="I149" i="3"/>
  <c r="I148" i="3"/>
  <c r="I147" i="3"/>
  <c r="I146" i="3"/>
  <c r="I136" i="3"/>
  <c r="I134" i="3"/>
  <c r="I133" i="3"/>
  <c r="I132" i="3"/>
  <c r="I131" i="3"/>
  <c r="I130" i="3"/>
  <c r="I120" i="3"/>
  <c r="I118" i="3"/>
  <c r="I117" i="3"/>
  <c r="I116" i="3"/>
  <c r="I115" i="3"/>
  <c r="I114" i="3"/>
  <c r="I104" i="3"/>
  <c r="I102" i="3"/>
  <c r="I101" i="3"/>
  <c r="I100" i="3"/>
  <c r="I99" i="3"/>
  <c r="I98" i="3"/>
  <c r="I91" i="3"/>
  <c r="I90" i="3"/>
  <c r="I89" i="3"/>
  <c r="I88" i="3"/>
  <c r="I87" i="3"/>
  <c r="I77" i="3"/>
  <c r="I75" i="3"/>
  <c r="I74" i="3"/>
  <c r="I73" i="3"/>
  <c r="I72" i="3"/>
  <c r="I71" i="3"/>
  <c r="I62" i="3"/>
  <c r="I58" i="3"/>
  <c r="I56" i="3"/>
  <c r="I55" i="3"/>
  <c r="I54" i="3"/>
  <c r="I53" i="3"/>
  <c r="I51" i="3"/>
  <c r="I50" i="3"/>
  <c r="I49" i="3"/>
  <c r="I48" i="3"/>
  <c r="K49" i="3"/>
  <c r="K54" i="3"/>
  <c r="K60" i="3"/>
  <c r="K61" i="3"/>
  <c r="I64" i="3"/>
  <c r="I65" i="3"/>
  <c r="I70" i="3"/>
  <c r="K75" i="3"/>
  <c r="I78" i="3"/>
  <c r="I83" i="3"/>
  <c r="I84" i="3"/>
  <c r="K89" i="3"/>
  <c r="K99" i="3"/>
  <c r="I103" i="3"/>
  <c r="I111" i="3"/>
  <c r="I119" i="3"/>
  <c r="I127" i="3"/>
  <c r="I135" i="3"/>
  <c r="I143" i="3"/>
  <c r="I151" i="3"/>
  <c r="I159" i="3"/>
  <c r="I167" i="3"/>
  <c r="K182" i="3"/>
  <c r="I190" i="3"/>
  <c r="I191" i="3"/>
  <c r="I208" i="3"/>
  <c r="I209" i="3"/>
  <c r="K219" i="3"/>
  <c r="K220" i="3"/>
  <c r="K221" i="3"/>
  <c r="K222" i="3"/>
  <c r="K223" i="3"/>
  <c r="K224" i="3"/>
  <c r="K235" i="3"/>
  <c r="K257" i="3"/>
  <c r="K258" i="3"/>
  <c r="K259" i="3"/>
  <c r="K260" i="3"/>
  <c r="K261" i="3"/>
  <c r="I275" i="3"/>
  <c r="I280" i="3"/>
  <c r="I285" i="3"/>
  <c r="I310" i="3"/>
  <c r="I319" i="3"/>
  <c r="I324" i="3"/>
  <c r="I329" i="3"/>
  <c r="I341" i="3"/>
  <c r="I342" i="3"/>
  <c r="I351" i="3"/>
  <c r="K428" i="3"/>
  <c r="I570" i="3"/>
  <c r="K630" i="3"/>
  <c r="K648" i="3"/>
  <c r="K754" i="3"/>
  <c r="I767" i="3"/>
  <c r="I804" i="3"/>
  <c r="K901" i="3"/>
  <c r="J1037" i="3"/>
  <c r="I877" i="3"/>
  <c r="I847" i="3"/>
  <c r="I845" i="3"/>
  <c r="I843" i="3"/>
  <c r="I795" i="3"/>
  <c r="I782" i="3"/>
  <c r="I762" i="3"/>
  <c r="I746" i="3"/>
  <c r="I735" i="3"/>
  <c r="I724" i="3"/>
  <c r="I717" i="3"/>
  <c r="I675" i="3"/>
  <c r="I666" i="3"/>
  <c r="I654" i="3"/>
  <c r="I563" i="3"/>
  <c r="I550" i="3"/>
  <c r="I519" i="3"/>
  <c r="I504" i="3"/>
  <c r="I494" i="3"/>
  <c r="I484" i="3"/>
  <c r="I456" i="3"/>
  <c r="I440" i="3"/>
  <c r="I437" i="3"/>
  <c r="I433" i="3"/>
  <c r="I418" i="3"/>
  <c r="I414" i="3"/>
  <c r="I409" i="3"/>
  <c r="I404" i="3"/>
  <c r="I392" i="3"/>
  <c r="I387" i="3"/>
  <c r="I382" i="3"/>
  <c r="I377" i="3"/>
  <c r="I366" i="3"/>
  <c r="I361" i="3"/>
  <c r="I350" i="3"/>
  <c r="I345" i="3"/>
  <c r="I340" i="3"/>
  <c r="I328" i="3"/>
  <c r="I323" i="3"/>
  <c r="I318" i="3"/>
  <c r="I313" i="3"/>
  <c r="I870" i="3"/>
  <c r="I868" i="3"/>
  <c r="I858" i="3"/>
  <c r="I814" i="3"/>
  <c r="I792" i="3"/>
  <c r="I777" i="3"/>
  <c r="I772" i="3"/>
  <c r="I752" i="3"/>
  <c r="I707" i="3"/>
  <c r="I698" i="3"/>
  <c r="I685" i="3"/>
  <c r="I645" i="3"/>
  <c r="I620" i="3"/>
  <c r="I613" i="3"/>
  <c r="I600" i="3"/>
  <c r="I591" i="3"/>
  <c r="I573" i="3"/>
  <c r="I535" i="3"/>
  <c r="I515" i="3"/>
  <c r="I514" i="3"/>
  <c r="I464" i="3"/>
  <c r="I448" i="3"/>
  <c r="I445" i="3"/>
  <c r="I442" i="3"/>
  <c r="I435" i="3"/>
  <c r="I431" i="3"/>
  <c r="I429" i="3"/>
  <c r="I428" i="3"/>
  <c r="I427" i="3"/>
  <c r="I426" i="3"/>
  <c r="I425" i="3"/>
  <c r="I424" i="3"/>
  <c r="I423" i="3"/>
  <c r="I422" i="3"/>
  <c r="I421" i="3"/>
  <c r="I420" i="3"/>
  <c r="I416" i="3"/>
  <c r="I411" i="3"/>
  <c r="I407" i="3"/>
  <c r="I402" i="3"/>
  <c r="I400" i="3"/>
  <c r="I399" i="3"/>
  <c r="I398" i="3"/>
  <c r="I397" i="3"/>
  <c r="I396" i="3"/>
  <c r="I395" i="3"/>
  <c r="I394" i="3"/>
  <c r="I390" i="3"/>
  <c r="I389" i="3"/>
  <c r="I385" i="3"/>
  <c r="I384" i="3"/>
  <c r="I380" i="3"/>
  <c r="I375" i="3"/>
  <c r="I373" i="3"/>
  <c r="I372" i="3"/>
  <c r="I371" i="3"/>
  <c r="I370" i="3"/>
  <c r="I369" i="3"/>
  <c r="I368" i="3"/>
  <c r="I364" i="3"/>
  <c r="I359" i="3"/>
  <c r="I357" i="3"/>
  <c r="I356" i="3"/>
  <c r="I355" i="3"/>
  <c r="I354" i="3"/>
  <c r="I353" i="3"/>
  <c r="I352" i="3"/>
  <c r="I348" i="3"/>
  <c r="I343" i="3"/>
  <c r="I338" i="3"/>
  <c r="I336" i="3"/>
  <c r="I335" i="3"/>
  <c r="I334" i="3"/>
  <c r="I333" i="3"/>
  <c r="I332" i="3"/>
  <c r="I331" i="3"/>
  <c r="I330" i="3"/>
  <c r="I326" i="3"/>
  <c r="I325" i="3"/>
  <c r="I321" i="3"/>
  <c r="I320" i="3"/>
  <c r="I316" i="3"/>
  <c r="I311" i="3"/>
  <c r="I309" i="3"/>
  <c r="I308" i="3"/>
  <c r="I975" i="3"/>
  <c r="I801" i="3"/>
  <c r="I756" i="3"/>
  <c r="I728" i="3"/>
  <c r="I721" i="3"/>
  <c r="I714" i="3"/>
  <c r="I701" i="3"/>
  <c r="I607" i="3"/>
  <c r="I560" i="3"/>
  <c r="I460" i="3"/>
  <c r="I446" i="3"/>
  <c r="I436" i="3"/>
  <c r="I432" i="3"/>
  <c r="I417" i="3"/>
  <c r="I413" i="3"/>
  <c r="I412" i="3"/>
  <c r="I408" i="3"/>
  <c r="I403" i="3"/>
  <c r="I391" i="3"/>
  <c r="I386" i="3"/>
  <c r="I381" i="3"/>
  <c r="I376" i="3"/>
  <c r="I365" i="3"/>
  <c r="I360" i="3"/>
  <c r="I349" i="3"/>
  <c r="I344" i="3"/>
  <c r="I339" i="3"/>
  <c r="I327" i="3"/>
  <c r="I322" i="3"/>
  <c r="I317" i="3"/>
  <c r="I312" i="3"/>
  <c r="I1054" i="3"/>
  <c r="I853" i="3"/>
  <c r="I816" i="3"/>
  <c r="I806" i="3"/>
  <c r="I803" i="3"/>
  <c r="I794" i="3"/>
  <c r="I789" i="3"/>
  <c r="I784" i="3"/>
  <c r="I774" i="3"/>
  <c r="I769" i="3"/>
  <c r="I759" i="3"/>
  <c r="I748" i="3"/>
  <c r="I745" i="3"/>
  <c r="I741" i="3"/>
  <c r="I738" i="3"/>
  <c r="I734" i="3"/>
  <c r="I727" i="3"/>
  <c r="I720" i="3"/>
  <c r="I716" i="3"/>
  <c r="I713" i="3"/>
  <c r="I706" i="3"/>
  <c r="I700" i="3"/>
  <c r="I697" i="3"/>
  <c r="I690" i="3"/>
  <c r="I684" i="3"/>
  <c r="I681" i="3"/>
  <c r="I674" i="3"/>
  <c r="I668" i="3"/>
  <c r="I665" i="3"/>
  <c r="I661" i="3"/>
  <c r="I660" i="3"/>
  <c r="I659" i="3"/>
  <c r="I658" i="3"/>
  <c r="I653" i="3"/>
  <c r="I650" i="3"/>
  <c r="I644" i="3"/>
  <c r="I636" i="3"/>
  <c r="I629" i="3"/>
  <c r="I623" i="3"/>
  <c r="I612" i="3"/>
  <c r="I606" i="3"/>
  <c r="I599" i="3"/>
  <c r="I596" i="3"/>
  <c r="I590" i="3"/>
  <c r="I583" i="3"/>
  <c r="I572" i="3"/>
  <c r="I569" i="3"/>
  <c r="I562" i="3"/>
  <c r="I559" i="3"/>
  <c r="I556" i="3"/>
  <c r="I543" i="3"/>
  <c r="I542" i="3"/>
  <c r="I540" i="3"/>
  <c r="I539" i="3"/>
  <c r="I538" i="3"/>
  <c r="I534" i="3"/>
  <c r="I531" i="3"/>
  <c r="I528" i="3"/>
  <c r="I524" i="3"/>
  <c r="I523" i="3"/>
  <c r="I522" i="3"/>
  <c r="I518" i="3"/>
  <c r="I503" i="3"/>
  <c r="I500" i="3"/>
  <c r="I490" i="3"/>
  <c r="I486" i="3"/>
  <c r="I480" i="3"/>
  <c r="I474" i="3"/>
  <c r="I470" i="3"/>
  <c r="I467" i="3"/>
  <c r="I463" i="3"/>
  <c r="I459" i="3"/>
  <c r="I455" i="3"/>
  <c r="I451" i="3"/>
  <c r="I447" i="3"/>
  <c r="I443" i="3"/>
  <c r="I439" i="3"/>
  <c r="I947" i="3"/>
  <c r="I914" i="3"/>
  <c r="I871" i="3"/>
  <c r="I812" i="3"/>
  <c r="I807" i="3"/>
  <c r="I802" i="3"/>
  <c r="I799" i="3"/>
  <c r="I793" i="3"/>
  <c r="I790" i="3"/>
  <c r="I780" i="3"/>
  <c r="I778" i="3"/>
  <c r="I775" i="3"/>
  <c r="I765" i="3"/>
  <c r="I760" i="3"/>
  <c r="I757" i="3"/>
  <c r="I750" i="3"/>
  <c r="I743" i="3"/>
  <c r="I736" i="3"/>
  <c r="I732" i="3"/>
  <c r="I729" i="3"/>
  <c r="I725" i="3"/>
  <c r="I722" i="3"/>
  <c r="I718" i="3"/>
  <c r="I711" i="3"/>
  <c r="I708" i="3"/>
  <c r="I702" i="3"/>
  <c r="I695" i="3"/>
  <c r="I692" i="3"/>
  <c r="I686" i="3"/>
  <c r="I679" i="3"/>
  <c r="I676" i="3"/>
  <c r="I670" i="3"/>
  <c r="I663" i="3"/>
  <c r="I655" i="3"/>
  <c r="I638" i="3"/>
  <c r="I634" i="3"/>
  <c r="I633" i="3"/>
  <c r="I632" i="3"/>
  <c r="I631" i="3"/>
  <c r="I627" i="3"/>
  <c r="I621" i="3"/>
  <c r="I610" i="3"/>
  <c r="I604" i="3"/>
  <c r="I601" i="3"/>
  <c r="I594" i="3"/>
  <c r="I588" i="3"/>
  <c r="I585" i="3"/>
  <c r="I581" i="3"/>
  <c r="I580" i="3"/>
  <c r="I579" i="3"/>
  <c r="I578" i="3"/>
  <c r="I575" i="3"/>
  <c r="I574" i="3"/>
  <c r="I567" i="3"/>
  <c r="I564" i="3"/>
  <c r="I554" i="3"/>
  <c r="I551" i="3"/>
  <c r="I547" i="3"/>
  <c r="I546" i="3"/>
  <c r="I536" i="3"/>
  <c r="I526" i="3"/>
  <c r="I520" i="3"/>
  <c r="I516" i="3"/>
  <c r="I512" i="3"/>
  <c r="I488" i="3"/>
  <c r="I482" i="3"/>
  <c r="I478" i="3"/>
  <c r="I472" i="3"/>
  <c r="I465" i="3"/>
  <c r="I461" i="3"/>
  <c r="I457" i="3"/>
  <c r="I453" i="3"/>
  <c r="I449" i="3"/>
  <c r="I906" i="3"/>
  <c r="I873" i="3"/>
  <c r="I867" i="3"/>
  <c r="I865" i="3"/>
  <c r="I863" i="3"/>
  <c r="I859" i="3"/>
  <c r="I857" i="3"/>
  <c r="I818" i="3"/>
  <c r="I810" i="3"/>
  <c r="I805" i="3"/>
  <c r="I800" i="3"/>
  <c r="I796" i="3"/>
  <c r="I791" i="3"/>
  <c r="I788" i="3"/>
  <c r="I786" i="3"/>
  <c r="I776" i="3"/>
  <c r="I773" i="3"/>
  <c r="I761" i="3"/>
  <c r="I758" i="3"/>
  <c r="I754" i="3"/>
  <c r="I744" i="3"/>
  <c r="I740" i="3"/>
  <c r="I737" i="3"/>
  <c r="I733" i="3"/>
  <c r="I730" i="3"/>
  <c r="I726" i="3"/>
  <c r="I719" i="3"/>
  <c r="I712" i="3"/>
  <c r="I709" i="3"/>
  <c r="I703" i="3"/>
  <c r="I696" i="3"/>
  <c r="I693" i="3"/>
  <c r="I687" i="3"/>
  <c r="I680" i="3"/>
  <c r="I677" i="3"/>
  <c r="I671" i="3"/>
  <c r="I664" i="3"/>
  <c r="I652" i="3"/>
  <c r="I649" i="3"/>
  <c r="I648" i="3"/>
  <c r="I647" i="3"/>
  <c r="I643" i="3"/>
  <c r="I642" i="3"/>
  <c r="I639" i="3"/>
  <c r="I628" i="3"/>
  <c r="I622" i="3"/>
  <c r="I618" i="3"/>
  <c r="I617" i="3"/>
  <c r="I616" i="3"/>
  <c r="I615" i="3"/>
  <c r="I611" i="3"/>
  <c r="I605" i="3"/>
  <c r="I602" i="3"/>
  <c r="I595" i="3"/>
  <c r="I589" i="3"/>
  <c r="I586" i="3"/>
  <c r="I568" i="3"/>
  <c r="I565" i="3"/>
  <c r="I558" i="3"/>
  <c r="I555" i="3"/>
  <c r="I552" i="3"/>
  <c r="I548" i="3"/>
  <c r="I544" i="3"/>
  <c r="I530" i="3"/>
  <c r="I527" i="3"/>
  <c r="I511" i="3"/>
  <c r="I510" i="3"/>
  <c r="I508" i="3"/>
  <c r="I507" i="3"/>
  <c r="I506" i="3"/>
  <c r="I502" i="3"/>
  <c r="I496" i="3"/>
  <c r="I492" i="3"/>
  <c r="I476" i="3"/>
  <c r="I466" i="3"/>
  <c r="I462" i="3"/>
  <c r="I458" i="3"/>
  <c r="I454" i="3"/>
  <c r="I450" i="3"/>
  <c r="J980" i="3"/>
  <c r="J990" i="3"/>
  <c r="J1008" i="3"/>
  <c r="J1019" i="3"/>
  <c r="J1023" i="3"/>
  <c r="J1039" i="3"/>
  <c r="J976" i="3"/>
  <c r="J983" i="3"/>
  <c r="J993" i="3"/>
  <c r="J997" i="3"/>
  <c r="J999" i="3"/>
  <c r="J1012" i="3"/>
  <c r="J1020" i="3"/>
  <c r="J1041" i="3"/>
  <c r="K1119" i="3"/>
  <c r="K1113" i="3"/>
  <c r="K1069" i="3"/>
  <c r="K1051" i="3"/>
  <c r="K1035" i="3"/>
  <c r="K1027" i="3"/>
  <c r="K1005" i="3"/>
  <c r="K998" i="3"/>
  <c r="K955" i="3"/>
  <c r="K934" i="3"/>
  <c r="K926" i="3"/>
  <c r="K902" i="3"/>
  <c r="K893" i="3"/>
  <c r="K891" i="3"/>
  <c r="K889" i="3"/>
  <c r="K887" i="3"/>
  <c r="K884" i="3"/>
  <c r="K882" i="3"/>
  <c r="K880" i="3"/>
  <c r="K877" i="3"/>
  <c r="K876" i="3"/>
  <c r="K872" i="3"/>
  <c r="K868" i="3"/>
  <c r="K860" i="3"/>
  <c r="K856" i="3"/>
  <c r="K855" i="3"/>
  <c r="K851" i="3"/>
  <c r="K847" i="3"/>
  <c r="K843" i="3"/>
  <c r="K842" i="3"/>
  <c r="K839" i="3"/>
  <c r="K836" i="3"/>
  <c r="K833" i="3"/>
  <c r="K825" i="3"/>
  <c r="K822" i="3"/>
  <c r="K814" i="3"/>
  <c r="K813" i="3"/>
  <c r="K807" i="3"/>
  <c r="K800" i="3"/>
  <c r="K799" i="3"/>
  <c r="K793" i="3"/>
  <c r="K792" i="3"/>
  <c r="K786" i="3"/>
  <c r="K785" i="3"/>
  <c r="K772" i="3"/>
  <c r="K771" i="3"/>
  <c r="K765" i="3"/>
  <c r="K764" i="3"/>
  <c r="K759" i="3"/>
  <c r="K758" i="3"/>
  <c r="K757" i="3"/>
  <c r="K756" i="3"/>
  <c r="K755" i="3"/>
  <c r="K746" i="3"/>
  <c r="K745" i="3"/>
  <c r="K744" i="3"/>
  <c r="K743" i="3"/>
  <c r="K742" i="3"/>
  <c r="K741" i="3"/>
  <c r="K740" i="3"/>
  <c r="K739" i="3"/>
  <c r="K714" i="3"/>
  <c r="K713" i="3"/>
  <c r="K712" i="3"/>
  <c r="K711" i="3"/>
  <c r="K710" i="3"/>
  <c r="K698" i="3"/>
  <c r="K697" i="3"/>
  <c r="K696" i="3"/>
  <c r="K695" i="3"/>
  <c r="K694" i="3"/>
  <c r="K682" i="3"/>
  <c r="K681" i="3"/>
  <c r="K680" i="3"/>
  <c r="K679" i="3"/>
  <c r="K678" i="3"/>
  <c r="K666" i="3"/>
  <c r="K665" i="3"/>
  <c r="K664" i="3"/>
  <c r="K663" i="3"/>
  <c r="K662" i="3"/>
  <c r="K645" i="3"/>
  <c r="K644" i="3"/>
  <c r="K643" i="3"/>
  <c r="K1100" i="3"/>
  <c r="K1080" i="3"/>
  <c r="K1063" i="3"/>
  <c r="K1043" i="3"/>
  <c r="K1038" i="3"/>
  <c r="K1032" i="3"/>
  <c r="K1017" i="3"/>
  <c r="K999" i="3"/>
  <c r="K990" i="3"/>
  <c r="K983" i="3"/>
  <c r="K970" i="3"/>
  <c r="K964" i="3"/>
  <c r="K959" i="3"/>
  <c r="K956" i="3"/>
  <c r="K943" i="3"/>
  <c r="K925" i="3"/>
  <c r="K922" i="3"/>
  <c r="K919" i="3"/>
  <c r="K911" i="3"/>
  <c r="K909" i="3"/>
  <c r="K900" i="3"/>
  <c r="K898" i="3"/>
  <c r="K896" i="3"/>
  <c r="K873" i="3"/>
  <c r="K869" i="3"/>
  <c r="K865" i="3"/>
  <c r="K864" i="3"/>
  <c r="K857" i="3"/>
  <c r="K852" i="3"/>
  <c r="K848" i="3"/>
  <c r="K834" i="3"/>
  <c r="K831" i="3"/>
  <c r="K828" i="3"/>
  <c r="K823" i="3"/>
  <c r="K820" i="3"/>
  <c r="K816" i="3"/>
  <c r="K815" i="3"/>
  <c r="K808" i="3"/>
  <c r="K802" i="3"/>
  <c r="K801" i="3"/>
  <c r="K795" i="3"/>
  <c r="K794" i="3"/>
  <c r="K787" i="3"/>
  <c r="K780" i="3"/>
  <c r="K779" i="3"/>
  <c r="K774" i="3"/>
  <c r="K773" i="3"/>
  <c r="K767" i="3"/>
  <c r="K766" i="3"/>
  <c r="K761" i="3"/>
  <c r="K760" i="3"/>
  <c r="K750" i="3"/>
  <c r="K749" i="3"/>
  <c r="K748" i="3"/>
  <c r="K747" i="3"/>
  <c r="K722" i="3"/>
  <c r="K721" i="3"/>
  <c r="K720" i="3"/>
  <c r="K719" i="3"/>
  <c r="K718" i="3"/>
  <c r="K717" i="3"/>
  <c r="K716" i="3"/>
  <c r="K715" i="3"/>
  <c r="K703" i="3"/>
  <c r="K702" i="3"/>
  <c r="K701" i="3"/>
  <c r="K700" i="3"/>
  <c r="K699" i="3"/>
  <c r="K687" i="3"/>
  <c r="K686" i="3"/>
  <c r="K685" i="3"/>
  <c r="K684" i="3"/>
  <c r="K683" i="3"/>
  <c r="K671" i="3"/>
  <c r="K670" i="3"/>
  <c r="K669" i="3"/>
  <c r="K668" i="3"/>
  <c r="K667" i="3"/>
  <c r="K650" i="3"/>
  <c r="K649" i="3"/>
  <c r="K1070" i="3"/>
  <c r="K1031" i="3"/>
  <c r="K924" i="3"/>
  <c r="K895" i="3"/>
  <c r="K888" i="3"/>
  <c r="K886" i="3"/>
  <c r="K878" i="3"/>
  <c r="K871" i="3"/>
  <c r="K870" i="3"/>
  <c r="K861" i="3"/>
  <c r="K859" i="3"/>
  <c r="K854" i="3"/>
  <c r="K853" i="3"/>
  <c r="K845" i="3"/>
  <c r="K844" i="3"/>
  <c r="K835" i="3"/>
  <c r="K826" i="3"/>
  <c r="K824" i="3"/>
  <c r="K818" i="3"/>
  <c r="K817" i="3"/>
  <c r="K810" i="3"/>
  <c r="K809" i="3"/>
  <c r="K784" i="3"/>
  <c r="K783" i="3"/>
  <c r="K1054" i="3"/>
  <c r="K1037" i="3"/>
  <c r="K958" i="3"/>
  <c r="K942" i="3"/>
  <c r="K927" i="3"/>
  <c r="K921" i="3"/>
  <c r="K899" i="3"/>
  <c r="K892" i="3"/>
  <c r="K883" i="3"/>
  <c r="K874" i="3"/>
  <c r="K866" i="3"/>
  <c r="K849" i="3"/>
  <c r="K840" i="3"/>
  <c r="K838" i="3"/>
  <c r="K830" i="3"/>
  <c r="K821" i="3"/>
  <c r="K804" i="3"/>
  <c r="K803" i="3"/>
  <c r="K796" i="3"/>
  <c r="K789" i="3"/>
  <c r="K788" i="3"/>
  <c r="K778" i="3"/>
  <c r="K777" i="3"/>
  <c r="K770" i="3"/>
  <c r="K763" i="3"/>
  <c r="K752" i="3"/>
  <c r="K751" i="3"/>
  <c r="K730" i="3"/>
  <c r="K729" i="3"/>
  <c r="K728" i="3"/>
  <c r="K727" i="3"/>
  <c r="K726" i="3"/>
  <c r="K725" i="3"/>
  <c r="K724" i="3"/>
  <c r="K723" i="3"/>
  <c r="K709" i="3"/>
  <c r="K708" i="3"/>
  <c r="K707" i="3"/>
  <c r="K706" i="3"/>
  <c r="K705" i="3"/>
  <c r="K677" i="3"/>
  <c r="K676" i="3"/>
  <c r="K675" i="3"/>
  <c r="K674" i="3"/>
  <c r="K673" i="3"/>
  <c r="K639" i="3"/>
  <c r="K638" i="3"/>
  <c r="K637" i="3"/>
  <c r="K636" i="3"/>
  <c r="K635" i="3"/>
  <c r="K623" i="3"/>
  <c r="K622" i="3"/>
  <c r="K621" i="3"/>
  <c r="K620" i="3"/>
  <c r="K619" i="3"/>
  <c r="K607" i="3"/>
  <c r="K606" i="3"/>
  <c r="K605" i="3"/>
  <c r="K604" i="3"/>
  <c r="K603" i="3"/>
  <c r="K591" i="3"/>
  <c r="K590" i="3"/>
  <c r="K589" i="3"/>
  <c r="K588" i="3"/>
  <c r="K587" i="3"/>
  <c r="K575" i="3"/>
  <c r="K570" i="3"/>
  <c r="K569" i="3"/>
  <c r="K568" i="3"/>
  <c r="K567" i="3"/>
  <c r="K566" i="3"/>
  <c r="K552" i="3"/>
  <c r="K551" i="3"/>
  <c r="K550" i="3"/>
  <c r="K548" i="3"/>
  <c r="K547" i="3"/>
  <c r="K544" i="3"/>
  <c r="K536" i="3"/>
  <c r="K535" i="3"/>
  <c r="K534" i="3"/>
  <c r="K533" i="3"/>
  <c r="K520" i="3"/>
  <c r="K519" i="3"/>
  <c r="K518" i="3"/>
  <c r="K516" i="3"/>
  <c r="K1058" i="3"/>
  <c r="K957" i="3"/>
  <c r="K910" i="3"/>
  <c r="K894" i="3"/>
  <c r="K867" i="3"/>
  <c r="K846" i="3"/>
  <c r="K841" i="3"/>
  <c r="K837" i="3"/>
  <c r="K762" i="3"/>
  <c r="K738" i="3"/>
  <c r="K737" i="3"/>
  <c r="K736" i="3"/>
  <c r="K735" i="3"/>
  <c r="K734" i="3"/>
  <c r="K733" i="3"/>
  <c r="K732" i="3"/>
  <c r="K731" i="3"/>
  <c r="K693" i="3"/>
  <c r="K692" i="3"/>
  <c r="K691" i="3"/>
  <c r="K690" i="3"/>
  <c r="K689" i="3"/>
  <c r="K672" i="3"/>
  <c r="K608" i="3"/>
  <c r="K597" i="3"/>
  <c r="K596" i="3"/>
  <c r="K595" i="3"/>
  <c r="K594" i="3"/>
  <c r="K593" i="3"/>
  <c r="K586" i="3"/>
  <c r="K585" i="3"/>
  <c r="K584" i="3"/>
  <c r="K583" i="3"/>
  <c r="K582" i="3"/>
  <c r="K556" i="3"/>
  <c r="K555" i="3"/>
  <c r="K554" i="3"/>
  <c r="K553" i="3"/>
  <c r="K532" i="3"/>
  <c r="K531" i="3"/>
  <c r="K530" i="3"/>
  <c r="K529" i="3"/>
  <c r="K500" i="3"/>
  <c r="K499" i="3"/>
  <c r="K490" i="3"/>
  <c r="K489" i="3"/>
  <c r="K482" i="3"/>
  <c r="K481" i="3"/>
  <c r="K474" i="3"/>
  <c r="K473" i="3"/>
  <c r="K412" i="3"/>
  <c r="K411" i="3"/>
  <c r="K410" i="3"/>
  <c r="K409" i="3"/>
  <c r="K408" i="3"/>
  <c r="K407" i="3"/>
  <c r="K406" i="3"/>
  <c r="K389" i="3"/>
  <c r="K388" i="3"/>
  <c r="K387" i="3"/>
  <c r="K386" i="3"/>
  <c r="K385" i="3"/>
  <c r="K368" i="3"/>
  <c r="K367" i="3"/>
  <c r="K366" i="3"/>
  <c r="K365" i="3"/>
  <c r="K364" i="3"/>
  <c r="K363" i="3"/>
  <c r="K346" i="3"/>
  <c r="K345" i="3"/>
  <c r="K344" i="3"/>
  <c r="K343" i="3"/>
  <c r="K342" i="3"/>
  <c r="K325" i="3"/>
  <c r="K324" i="3"/>
  <c r="K323" i="3"/>
  <c r="K322" i="3"/>
  <c r="K321" i="3"/>
  <c r="K304" i="3"/>
  <c r="K303" i="3"/>
  <c r="K302" i="3"/>
  <c r="K301" i="3"/>
  <c r="K300" i="3"/>
  <c r="K299" i="3"/>
  <c r="K282" i="3"/>
  <c r="K1090" i="3"/>
  <c r="K1042" i="3"/>
  <c r="K1000" i="3"/>
  <c r="K981" i="3"/>
  <c r="K973" i="3"/>
  <c r="K935" i="3"/>
  <c r="K890" i="3"/>
  <c r="K885" i="3"/>
  <c r="K863" i="3"/>
  <c r="K862" i="3"/>
  <c r="K858" i="3"/>
  <c r="K832" i="3"/>
  <c r="K812" i="3"/>
  <c r="K811" i="3"/>
  <c r="K806" i="3"/>
  <c r="K805" i="3"/>
  <c r="K769" i="3"/>
  <c r="K768" i="3"/>
  <c r="K704" i="3"/>
  <c r="K624" i="3"/>
  <c r="K613" i="3"/>
  <c r="K612" i="3"/>
  <c r="K611" i="3"/>
  <c r="K610" i="3"/>
  <c r="K609" i="3"/>
  <c r="K602" i="3"/>
  <c r="K601" i="3"/>
  <c r="K600" i="3"/>
  <c r="K599" i="3"/>
  <c r="K598" i="3"/>
  <c r="K574" i="3"/>
  <c r="K573" i="3"/>
  <c r="K572" i="3"/>
  <c r="K571" i="3"/>
  <c r="K560" i="3"/>
  <c r="K559" i="3"/>
  <c r="K558" i="3"/>
  <c r="K557" i="3"/>
  <c r="K549" i="3"/>
  <c r="K515" i="3"/>
  <c r="K512" i="3"/>
  <c r="K504" i="3"/>
  <c r="K503" i="3"/>
  <c r="K502" i="3"/>
  <c r="K501" i="3"/>
  <c r="K494" i="3"/>
  <c r="K492" i="3"/>
  <c r="K491" i="3"/>
  <c r="K484" i="3"/>
  <c r="K483" i="3"/>
  <c r="K476" i="3"/>
  <c r="K475" i="3"/>
  <c r="K468" i="3"/>
  <c r="K467" i="3"/>
  <c r="K466" i="3"/>
  <c r="K465" i="3"/>
  <c r="K464" i="3"/>
  <c r="K463" i="3"/>
  <c r="K462" i="3"/>
  <c r="K461" i="3"/>
  <c r="K460" i="3"/>
  <c r="K459" i="3"/>
  <c r="K458" i="3"/>
  <c r="K457" i="3"/>
  <c r="K456" i="3"/>
  <c r="K455" i="3"/>
  <c r="K454" i="3"/>
  <c r="K453" i="3"/>
  <c r="K452" i="3"/>
  <c r="K451" i="3"/>
  <c r="K450" i="3"/>
  <c r="K449" i="3"/>
  <c r="K448" i="3"/>
  <c r="K447" i="3"/>
  <c r="K446" i="3"/>
  <c r="K445" i="3"/>
  <c r="K444" i="3"/>
  <c r="K443" i="3"/>
  <c r="K442" i="3"/>
  <c r="K441" i="3"/>
  <c r="K440" i="3"/>
  <c r="K439" i="3"/>
  <c r="K438" i="3"/>
  <c r="K437" i="3"/>
  <c r="K436" i="3"/>
  <c r="K435" i="3"/>
  <c r="K434" i="3"/>
  <c r="K433" i="3"/>
  <c r="K432" i="3"/>
  <c r="K431" i="3"/>
  <c r="K430" i="3"/>
  <c r="K405" i="3"/>
  <c r="K404" i="3"/>
  <c r="K403" i="3"/>
  <c r="K402" i="3"/>
  <c r="K401" i="3"/>
  <c r="K384" i="3"/>
  <c r="K383" i="3"/>
  <c r="K382" i="3"/>
  <c r="K381" i="3"/>
  <c r="K380" i="3"/>
  <c r="K379" i="3"/>
  <c r="K362" i="3"/>
  <c r="K361" i="3"/>
  <c r="K360" i="3"/>
  <c r="K359" i="3"/>
  <c r="K358" i="3"/>
  <c r="K341" i="3"/>
  <c r="K340" i="3"/>
  <c r="K339" i="3"/>
  <c r="K338" i="3"/>
  <c r="K337" i="3"/>
  <c r="K320" i="3"/>
  <c r="K319" i="3"/>
  <c r="K318" i="3"/>
  <c r="K317" i="3"/>
  <c r="K316" i="3"/>
  <c r="K315" i="3"/>
  <c r="K298" i="3"/>
  <c r="K297" i="3"/>
  <c r="K296" i="3"/>
  <c r="K295" i="3"/>
  <c r="K294" i="3"/>
  <c r="K277" i="3"/>
  <c r="K276" i="3"/>
  <c r="K275" i="3"/>
  <c r="K274" i="3"/>
  <c r="K273" i="3"/>
  <c r="K256" i="3"/>
  <c r="K255" i="3"/>
  <c r="K254" i="3"/>
  <c r="K253" i="3"/>
  <c r="K252" i="3"/>
  <c r="K251" i="3"/>
  <c r="K234" i="3"/>
  <c r="K233" i="3"/>
  <c r="K232" i="3"/>
  <c r="K231" i="3"/>
  <c r="K230" i="3"/>
  <c r="K213" i="3"/>
  <c r="K212" i="3"/>
  <c r="K211" i="3"/>
  <c r="K210" i="3"/>
  <c r="K209" i="3"/>
  <c r="K194" i="3"/>
  <c r="K193" i="3"/>
  <c r="K192" i="3"/>
  <c r="K191" i="3"/>
  <c r="K178" i="3"/>
  <c r="K177" i="3"/>
  <c r="K176" i="3"/>
  <c r="K175" i="3"/>
  <c r="K162" i="3"/>
  <c r="K161" i="3"/>
  <c r="K160" i="3"/>
  <c r="K159" i="3"/>
  <c r="K146" i="3"/>
  <c r="K145" i="3"/>
  <c r="K144" i="3"/>
  <c r="K143" i="3"/>
  <c r="K130" i="3"/>
  <c r="K129" i="3"/>
  <c r="K128" i="3"/>
  <c r="K127" i="3"/>
  <c r="K26" i="3"/>
  <c r="K27" i="3"/>
  <c r="K34" i="3"/>
  <c r="K35" i="3"/>
  <c r="K42" i="3"/>
  <c r="K43" i="3"/>
  <c r="K52" i="3"/>
  <c r="K53" i="3"/>
  <c r="K62" i="3"/>
  <c r="K63" i="3"/>
  <c r="K64" i="3"/>
  <c r="K76" i="3"/>
  <c r="K77" i="3"/>
  <c r="K78" i="3"/>
  <c r="K79" i="3"/>
  <c r="K92" i="3"/>
  <c r="K103" i="3"/>
  <c r="K104" i="3"/>
  <c r="K105" i="3"/>
  <c r="K106" i="3"/>
  <c r="K119" i="3"/>
  <c r="K120" i="3"/>
  <c r="K121" i="3"/>
  <c r="K122" i="3"/>
  <c r="K135" i="3"/>
  <c r="K136" i="3"/>
  <c r="K137" i="3"/>
  <c r="K138" i="3"/>
  <c r="K151" i="3"/>
  <c r="K152" i="3"/>
  <c r="K153" i="3"/>
  <c r="K154" i="3"/>
  <c r="K167" i="3"/>
  <c r="K168" i="3"/>
  <c r="K169" i="3"/>
  <c r="K170" i="3"/>
  <c r="K183" i="3"/>
  <c r="K184" i="3"/>
  <c r="K185" i="3"/>
  <c r="K186" i="3"/>
  <c r="K199" i="3"/>
  <c r="K200" i="3"/>
  <c r="K201" i="3"/>
  <c r="K202" i="3"/>
  <c r="K225" i="3"/>
  <c r="K226" i="3"/>
  <c r="K227" i="3"/>
  <c r="K228" i="3"/>
  <c r="K229" i="3"/>
  <c r="K262" i="3"/>
  <c r="K263" i="3"/>
  <c r="K264" i="3"/>
  <c r="K265" i="3"/>
  <c r="K266" i="3"/>
  <c r="K310" i="3"/>
  <c r="K311" i="3"/>
  <c r="K312" i="3"/>
  <c r="K313" i="3"/>
  <c r="K314" i="3"/>
  <c r="K326" i="3"/>
  <c r="K327" i="3"/>
  <c r="K328" i="3"/>
  <c r="K329" i="3"/>
  <c r="K330" i="3"/>
  <c r="K374" i="3"/>
  <c r="K375" i="3"/>
  <c r="K376" i="3"/>
  <c r="K377" i="3"/>
  <c r="K378" i="3"/>
  <c r="K390" i="3"/>
  <c r="K391" i="3"/>
  <c r="K392" i="3"/>
  <c r="K393" i="3"/>
  <c r="K394" i="3"/>
  <c r="K413" i="3"/>
  <c r="K414" i="3"/>
  <c r="K415" i="3"/>
  <c r="K416" i="3"/>
  <c r="K417" i="3"/>
  <c r="K418" i="3"/>
  <c r="K419" i="3"/>
  <c r="K420" i="3"/>
  <c r="K497" i="3"/>
  <c r="K498" i="3"/>
  <c r="K517" i="3"/>
  <c r="K525" i="3"/>
  <c r="K526" i="3"/>
  <c r="K527" i="3"/>
  <c r="K528" i="3"/>
  <c r="K545" i="3"/>
  <c r="K546" i="3"/>
  <c r="K561" i="3"/>
  <c r="K562" i="3"/>
  <c r="K563" i="3"/>
  <c r="K564" i="3"/>
  <c r="K565" i="3"/>
  <c r="K576" i="3"/>
  <c r="K688" i="3"/>
  <c r="K775" i="3"/>
  <c r="K776" i="3"/>
  <c r="K781" i="3"/>
  <c r="K782" i="3"/>
  <c r="K790" i="3"/>
  <c r="K791" i="3"/>
  <c r="K827" i="3"/>
  <c r="K829" i="3"/>
  <c r="K879" i="3"/>
  <c r="K881" i="3"/>
  <c r="K897" i="3"/>
  <c r="K920" i="3"/>
  <c r="K1075" i="3"/>
  <c r="K30" i="3"/>
  <c r="K31" i="3"/>
  <c r="K38" i="3"/>
  <c r="K39" i="3"/>
  <c r="K46" i="3"/>
  <c r="K47" i="3"/>
  <c r="K48" i="3"/>
  <c r="K57" i="3"/>
  <c r="K58" i="3"/>
  <c r="K59" i="3"/>
  <c r="K68" i="3"/>
  <c r="K69" i="3"/>
  <c r="K70" i="3"/>
  <c r="K71" i="3"/>
  <c r="K84" i="3"/>
  <c r="K85" i="3"/>
  <c r="K86" i="3"/>
  <c r="K87" i="3"/>
  <c r="K96" i="3"/>
  <c r="K97" i="3"/>
  <c r="K98" i="3"/>
  <c r="K111" i="3"/>
  <c r="K112" i="3"/>
  <c r="K113" i="3"/>
  <c r="K114" i="3"/>
  <c r="K214" i="3"/>
  <c r="K215" i="3"/>
  <c r="K216" i="3"/>
  <c r="K217" i="3"/>
  <c r="K218" i="3"/>
  <c r="K241" i="3"/>
  <c r="K242" i="3"/>
  <c r="K243" i="3"/>
  <c r="K244" i="3"/>
  <c r="K245" i="3"/>
  <c r="K278" i="3"/>
  <c r="K279" i="3"/>
  <c r="K280" i="3"/>
  <c r="K281" i="3"/>
  <c r="K283" i="3"/>
  <c r="K284" i="3"/>
  <c r="K285" i="3"/>
  <c r="K286" i="3"/>
  <c r="K287" i="3"/>
  <c r="K288" i="3"/>
  <c r="K347" i="3"/>
  <c r="K348" i="3"/>
  <c r="K349" i="3"/>
  <c r="K350" i="3"/>
  <c r="K351" i="3"/>
  <c r="K352" i="3"/>
  <c r="K469" i="3"/>
  <c r="K470" i="3"/>
  <c r="K477" i="3"/>
  <c r="K478" i="3"/>
  <c r="K485" i="3"/>
  <c r="K486" i="3"/>
  <c r="K493" i="3"/>
  <c r="K513" i="3"/>
  <c r="K514" i="3"/>
  <c r="K592" i="3"/>
  <c r="K625" i="3"/>
  <c r="K626" i="3"/>
  <c r="K627" i="3"/>
  <c r="K628" i="3"/>
  <c r="K629" i="3"/>
  <c r="K640" i="3"/>
  <c r="K651" i="3"/>
  <c r="K652" i="3"/>
  <c r="K653" i="3"/>
  <c r="K654" i="3"/>
  <c r="K655" i="3"/>
  <c r="K1009" i="3"/>
  <c r="J998" i="3"/>
  <c r="J1005" i="3"/>
  <c r="J1011" i="3"/>
  <c r="J1022" i="3"/>
  <c r="G151" i="3"/>
  <c r="D1079" i="3"/>
  <c r="D1114" i="3"/>
  <c r="D1074" i="3"/>
  <c r="D1055" i="3"/>
  <c r="D1030" i="3"/>
  <c r="D1005" i="3"/>
  <c r="D988" i="3"/>
  <c r="D984" i="3"/>
  <c r="D952" i="3"/>
  <c r="D950" i="3"/>
  <c r="D941" i="3"/>
  <c r="D934" i="3"/>
  <c r="D926" i="3"/>
  <c r="D900" i="3"/>
  <c r="D890" i="3"/>
  <c r="D886" i="3"/>
  <c r="D880" i="3"/>
  <c r="D876" i="3"/>
  <c r="D868" i="3"/>
  <c r="D865" i="3"/>
  <c r="D864" i="3"/>
  <c r="D860" i="3"/>
  <c r="D853" i="3"/>
  <c r="D849" i="3"/>
  <c r="D842" i="3"/>
  <c r="D835" i="3"/>
  <c r="D829" i="3"/>
  <c r="D828" i="3"/>
  <c r="D822" i="3"/>
  <c r="D821" i="3"/>
  <c r="D820" i="3"/>
  <c r="D1061" i="3"/>
  <c r="D1047" i="3"/>
  <c r="D1026" i="3"/>
  <c r="D1018" i="3"/>
  <c r="D990" i="3"/>
  <c r="D960" i="3"/>
  <c r="D959" i="3"/>
  <c r="D939" i="3"/>
  <c r="D927" i="3"/>
  <c r="D920" i="3"/>
  <c r="D904" i="3"/>
  <c r="D902" i="3"/>
  <c r="D892" i="3"/>
  <c r="D879" i="3"/>
  <c r="D878" i="3"/>
  <c r="D875" i="3"/>
  <c r="D871" i="3"/>
  <c r="D867" i="3"/>
  <c r="D859" i="3"/>
  <c r="D856" i="3"/>
  <c r="D855" i="3"/>
  <c r="D852" i="3"/>
  <c r="D848" i="3"/>
  <c r="D845" i="3"/>
  <c r="D844" i="3"/>
  <c r="D841" i="3"/>
  <c r="D840" i="3"/>
  <c r="D834" i="3"/>
  <c r="D827" i="3"/>
  <c r="D826" i="3"/>
  <c r="D819" i="3"/>
  <c r="D1014" i="3"/>
  <c r="D998" i="3"/>
  <c r="D968" i="3"/>
  <c r="D966" i="3"/>
  <c r="D964" i="3"/>
  <c r="D954" i="3"/>
  <c r="D947" i="3"/>
  <c r="D945" i="3"/>
  <c r="D943" i="3"/>
  <c r="D924" i="3"/>
  <c r="D922" i="3"/>
  <c r="D918" i="3"/>
  <c r="D898" i="3"/>
  <c r="D895" i="3"/>
  <c r="D888" i="3"/>
  <c r="D877" i="3"/>
  <c r="D873" i="3"/>
  <c r="D872" i="3"/>
  <c r="D869" i="3"/>
  <c r="D862" i="3"/>
  <c r="D861" i="3"/>
  <c r="D857" i="3"/>
  <c r="D854" i="3"/>
  <c r="D850" i="3"/>
  <c r="D846" i="3"/>
  <c r="D843" i="3"/>
  <c r="D838" i="3"/>
  <c r="D837" i="3"/>
  <c r="D836" i="3"/>
  <c r="D830" i="3"/>
  <c r="D823" i="3"/>
  <c r="D818" i="3"/>
  <c r="D896" i="3"/>
  <c r="D863" i="3"/>
  <c r="D858" i="3"/>
  <c r="D847" i="3"/>
  <c r="D825" i="3"/>
  <c r="D816" i="3"/>
  <c r="D813" i="3"/>
  <c r="D807" i="3"/>
  <c r="D802" i="3"/>
  <c r="D799" i="3"/>
  <c r="D793" i="3"/>
  <c r="D790" i="3"/>
  <c r="D787" i="3"/>
  <c r="D782" i="3"/>
  <c r="D776" i="3"/>
  <c r="D773" i="3"/>
  <c r="D770" i="3"/>
  <c r="D765" i="3"/>
  <c r="D759" i="3"/>
  <c r="D757" i="3"/>
  <c r="D1108" i="3"/>
  <c r="D1023" i="3"/>
  <c r="D1009" i="3"/>
  <c r="D932" i="3"/>
  <c r="D928" i="3"/>
  <c r="D874" i="3"/>
  <c r="D866" i="3"/>
  <c r="D839" i="3"/>
  <c r="D831" i="3"/>
  <c r="D815" i="3"/>
  <c r="D810" i="3"/>
  <c r="D804" i="3"/>
  <c r="D801" i="3"/>
  <c r="D798" i="3"/>
  <c r="D994" i="3"/>
  <c r="D930" i="3"/>
  <c r="D905" i="3"/>
  <c r="D870" i="3"/>
  <c r="D833" i="3"/>
  <c r="D824" i="3"/>
  <c r="D814" i="3"/>
  <c r="D811" i="3"/>
  <c r="D808" i="3"/>
  <c r="D805" i="3"/>
  <c r="D800" i="3"/>
  <c r="D796" i="3"/>
  <c r="D791" i="3"/>
  <c r="D788" i="3"/>
  <c r="D785" i="3"/>
  <c r="D780" i="3"/>
  <c r="D779" i="3"/>
  <c r="D774" i="3"/>
  <c r="D771" i="3"/>
  <c r="D768" i="3"/>
  <c r="D762" i="3"/>
  <c r="D755" i="3"/>
  <c r="D750" i="3"/>
  <c r="D748" i="3"/>
  <c r="D739" i="3"/>
  <c r="D737" i="3"/>
  <c r="D735" i="3"/>
  <c r="D733" i="3"/>
  <c r="D722" i="3"/>
  <c r="D720" i="3"/>
  <c r="D718" i="3"/>
  <c r="D716" i="3"/>
  <c r="D709" i="3"/>
  <c r="D707" i="3"/>
  <c r="D704" i="3"/>
  <c r="D702" i="3"/>
  <c r="D700" i="3"/>
  <c r="D693" i="3"/>
  <c r="D691" i="3"/>
  <c r="D688" i="3"/>
  <c r="D956" i="3"/>
  <c r="D817" i="3"/>
  <c r="D812" i="3"/>
  <c r="D809" i="3"/>
  <c r="D792" i="3"/>
  <c r="D781" i="3"/>
  <c r="D778" i="3"/>
  <c r="D772" i="3"/>
  <c r="D769" i="3"/>
  <c r="D767" i="3"/>
  <c r="D760" i="3"/>
  <c r="D756" i="3"/>
  <c r="D751" i="3"/>
  <c r="D745" i="3"/>
  <c r="D740" i="3"/>
  <c r="D736" i="3"/>
  <c r="D730" i="3"/>
  <c r="D725" i="3"/>
  <c r="D719" i="3"/>
  <c r="D713" i="3"/>
  <c r="D710" i="3"/>
  <c r="D703" i="3"/>
  <c r="D697" i="3"/>
  <c r="D694" i="3"/>
  <c r="D687" i="3"/>
  <c r="D685" i="3"/>
  <c r="D678" i="3"/>
  <c r="D676" i="3"/>
  <c r="D674" i="3"/>
  <c r="D671" i="3"/>
  <c r="D669" i="3"/>
  <c r="D662" i="3"/>
  <c r="D660" i="3"/>
  <c r="D658" i="3"/>
  <c r="D655" i="3"/>
  <c r="D653" i="3"/>
  <c r="D646" i="3"/>
  <c r="D644" i="3"/>
  <c r="D642" i="3"/>
  <c r="D639" i="3"/>
  <c r="D637" i="3"/>
  <c r="D991" i="3"/>
  <c r="D936" i="3"/>
  <c r="D777" i="3"/>
  <c r="D766" i="3"/>
  <c r="D754" i="3"/>
  <c r="D747" i="3"/>
  <c r="D742" i="3"/>
  <c r="D738" i="3"/>
  <c r="D727" i="3"/>
  <c r="D724" i="3"/>
  <c r="D721" i="3"/>
  <c r="D715" i="3"/>
  <c r="D699" i="3"/>
  <c r="D682" i="3"/>
  <c r="D680" i="3"/>
  <c r="D673" i="3"/>
  <c r="D666" i="3"/>
  <c r="D664" i="3"/>
  <c r="D657" i="3"/>
  <c r="D650" i="3"/>
  <c r="D648" i="3"/>
  <c r="D641" i="3"/>
  <c r="D634" i="3"/>
  <c r="D632" i="3"/>
  <c r="D625" i="3"/>
  <c r="D618" i="3"/>
  <c r="D616" i="3"/>
  <c r="D806" i="3"/>
  <c r="D803" i="3"/>
  <c r="D794" i="3"/>
  <c r="D783" i="3"/>
  <c r="D763" i="3"/>
  <c r="D761" i="3"/>
  <c r="D752" i="3"/>
  <c r="D749" i="3"/>
  <c r="D746" i="3"/>
  <c r="D743" i="3"/>
  <c r="D734" i="3"/>
  <c r="D731" i="3"/>
  <c r="D728" i="3"/>
  <c r="D717" i="3"/>
  <c r="D714" i="3"/>
  <c r="D711" i="3"/>
  <c r="D708" i="3"/>
  <c r="D705" i="3"/>
  <c r="D701" i="3"/>
  <c r="D698" i="3"/>
  <c r="D695" i="3"/>
  <c r="D692" i="3"/>
  <c r="D689" i="3"/>
  <c r="D683" i="3"/>
  <c r="D681" i="3"/>
  <c r="D679" i="3"/>
  <c r="D667" i="3"/>
  <c r="D665" i="3"/>
  <c r="D663" i="3"/>
  <c r="D651" i="3"/>
  <c r="D649" i="3"/>
  <c r="D647" i="3"/>
  <c r="D635" i="3"/>
  <c r="D633" i="3"/>
  <c r="D631" i="3"/>
  <c r="D619" i="3"/>
  <c r="D617" i="3"/>
  <c r="D615" i="3"/>
  <c r="D603" i="3"/>
  <c r="D601" i="3"/>
  <c r="D599" i="3"/>
  <c r="D587" i="3"/>
  <c r="D585" i="3"/>
  <c r="D583" i="3"/>
  <c r="D571" i="3"/>
  <c r="D569" i="3"/>
  <c r="D567" i="3"/>
  <c r="D560" i="3"/>
  <c r="D558" i="3"/>
  <c r="D553" i="3"/>
  <c r="D551" i="3"/>
  <c r="D544" i="3"/>
  <c r="D542" i="3"/>
  <c r="D537" i="3"/>
  <c r="D535" i="3"/>
  <c r="D528" i="3"/>
  <c r="D526" i="3"/>
  <c r="D521" i="3"/>
  <c r="D519" i="3"/>
  <c r="D512" i="3"/>
  <c r="D510" i="3"/>
  <c r="D505" i="3"/>
  <c r="D503" i="3"/>
  <c r="D498" i="3"/>
  <c r="D495" i="3"/>
  <c r="D490" i="3"/>
  <c r="D487" i="3"/>
  <c r="D482" i="3"/>
  <c r="D479" i="3"/>
  <c r="D474" i="3"/>
  <c r="D471" i="3"/>
  <c r="D851" i="3"/>
  <c r="D832" i="3"/>
  <c r="D789" i="3"/>
  <c r="D690" i="3"/>
  <c r="D684" i="3"/>
  <c r="D668" i="3"/>
  <c r="D652" i="3"/>
  <c r="D636" i="3"/>
  <c r="D628" i="3"/>
  <c r="D622" i="3"/>
  <c r="D612" i="3"/>
  <c r="D609" i="3"/>
  <c r="D606" i="3"/>
  <c r="D602" i="3"/>
  <c r="D596" i="3"/>
  <c r="D593" i="3"/>
  <c r="D590" i="3"/>
  <c r="D586" i="3"/>
  <c r="D580" i="3"/>
  <c r="D577" i="3"/>
  <c r="D574" i="3"/>
  <c r="D570" i="3"/>
  <c r="D564" i="3"/>
  <c r="D561" i="3"/>
  <c r="D555" i="3"/>
  <c r="D548" i="3"/>
  <c r="D545" i="3"/>
  <c r="D539" i="3"/>
  <c r="D532" i="3"/>
  <c r="D529" i="3"/>
  <c r="D523" i="3"/>
  <c r="D516" i="3"/>
  <c r="D513" i="3"/>
  <c r="D507" i="3"/>
  <c r="D500" i="3"/>
  <c r="D492" i="3"/>
  <c r="D484" i="3"/>
  <c r="D476" i="3"/>
  <c r="D468" i="3"/>
  <c r="D463" i="3"/>
  <c r="D460" i="3"/>
  <c r="D455" i="3"/>
  <c r="D452" i="3"/>
  <c r="D447" i="3"/>
  <c r="D444" i="3"/>
  <c r="D439" i="3"/>
  <c r="D436" i="3"/>
  <c r="D431" i="3"/>
  <c r="D429" i="3"/>
  <c r="D758" i="3"/>
  <c r="D753" i="3"/>
  <c r="D732" i="3"/>
  <c r="D729" i="3"/>
  <c r="D677" i="3"/>
  <c r="D661" i="3"/>
  <c r="D645" i="3"/>
  <c r="D627" i="3"/>
  <c r="D621" i="3"/>
  <c r="D608" i="3"/>
  <c r="D605" i="3"/>
  <c r="D598" i="3"/>
  <c r="D592" i="3"/>
  <c r="D589" i="3"/>
  <c r="D582" i="3"/>
  <c r="D576" i="3"/>
  <c r="D573" i="3"/>
  <c r="D566" i="3"/>
  <c r="D557" i="3"/>
  <c r="D541" i="3"/>
  <c r="D525" i="3"/>
  <c r="D509" i="3"/>
  <c r="D499" i="3"/>
  <c r="D496" i="3"/>
  <c r="D491" i="3"/>
  <c r="D488" i="3"/>
  <c r="D483" i="3"/>
  <c r="D480" i="3"/>
  <c r="D475" i="3"/>
  <c r="D472" i="3"/>
  <c r="D465" i="3"/>
  <c r="D462" i="3"/>
  <c r="D457" i="3"/>
  <c r="D454" i="3"/>
  <c r="D449" i="3"/>
  <c r="D446" i="3"/>
  <c r="D441" i="3"/>
  <c r="D438" i="3"/>
  <c r="D433" i="3"/>
  <c r="D786" i="3"/>
  <c r="D784" i="3"/>
  <c r="D775" i="3"/>
  <c r="D764" i="3"/>
  <c r="D741" i="3"/>
  <c r="D723" i="3"/>
  <c r="D706" i="3"/>
  <c r="D696" i="3"/>
  <c r="D686" i="3"/>
  <c r="D670" i="3"/>
  <c r="D654" i="3"/>
  <c r="D638" i="3"/>
  <c r="D629" i="3"/>
  <c r="D623" i="3"/>
  <c r="D613" i="3"/>
  <c r="D610" i="3"/>
  <c r="D604" i="3"/>
  <c r="D600" i="3"/>
  <c r="D597" i="3"/>
  <c r="D594" i="3"/>
  <c r="D588" i="3"/>
  <c r="D584" i="3"/>
  <c r="D581" i="3"/>
  <c r="D578" i="3"/>
  <c r="D572" i="3"/>
  <c r="D568" i="3"/>
  <c r="D565" i="3"/>
  <c r="D562" i="3"/>
  <c r="D559" i="3"/>
  <c r="D556" i="3"/>
  <c r="D552" i="3"/>
  <c r="D549" i="3"/>
  <c r="D546" i="3"/>
  <c r="D543" i="3"/>
  <c r="D540" i="3"/>
  <c r="D536" i="3"/>
  <c r="D533" i="3"/>
  <c r="D530" i="3"/>
  <c r="D527" i="3"/>
  <c r="D524" i="3"/>
  <c r="D520" i="3"/>
  <c r="D517" i="3"/>
  <c r="D514" i="3"/>
  <c r="D511" i="3"/>
  <c r="D508" i="3"/>
  <c r="D504" i="3"/>
  <c r="D501" i="3"/>
  <c r="D497" i="3"/>
  <c r="D493" i="3"/>
  <c r="D489" i="3"/>
  <c r="D485" i="3"/>
  <c r="D481" i="3"/>
  <c r="D477" i="3"/>
  <c r="D473" i="3"/>
  <c r="D469" i="3"/>
  <c r="D466" i="3"/>
  <c r="D461" i="3"/>
  <c r="D458" i="3"/>
  <c r="D453" i="3"/>
  <c r="D450" i="3"/>
  <c r="D445" i="3"/>
  <c r="D442" i="3"/>
  <c r="D437" i="3"/>
  <c r="D434" i="3"/>
  <c r="D712" i="3"/>
  <c r="D614" i="3"/>
  <c r="D607" i="3"/>
  <c r="D563" i="3"/>
  <c r="D534" i="3"/>
  <c r="D531" i="3"/>
  <c r="D502" i="3"/>
  <c r="D486" i="3"/>
  <c r="D470" i="3"/>
  <c r="D467" i="3"/>
  <c r="D456" i="3"/>
  <c r="D435" i="3"/>
  <c r="D427" i="3"/>
  <c r="D423" i="3"/>
  <c r="D419" i="3"/>
  <c r="D415" i="3"/>
  <c r="D411" i="3"/>
  <c r="D407" i="3"/>
  <c r="D402" i="3"/>
  <c r="D399" i="3"/>
  <c r="D394" i="3"/>
  <c r="D391" i="3"/>
  <c r="D386" i="3"/>
  <c r="D383" i="3"/>
  <c r="D378" i="3"/>
  <c r="D375" i="3"/>
  <c r="D370" i="3"/>
  <c r="D367" i="3"/>
  <c r="D362" i="3"/>
  <c r="D359" i="3"/>
  <c r="D354" i="3"/>
  <c r="D351" i="3"/>
  <c r="D346" i="3"/>
  <c r="D343" i="3"/>
  <c r="D338" i="3"/>
  <c r="D335" i="3"/>
  <c r="D330" i="3"/>
  <c r="D327" i="3"/>
  <c r="D322" i="3"/>
  <c r="D319" i="3"/>
  <c r="D314" i="3"/>
  <c r="D311" i="3"/>
  <c r="D306" i="3"/>
  <c r="D303" i="3"/>
  <c r="D298" i="3"/>
  <c r="D295" i="3"/>
  <c r="D290" i="3"/>
  <c r="D287" i="3"/>
  <c r="D282" i="3"/>
  <c r="D279" i="3"/>
  <c r="D274" i="3"/>
  <c r="D271" i="3"/>
  <c r="D266" i="3"/>
  <c r="D263" i="3"/>
  <c r="D258" i="3"/>
  <c r="D255" i="3"/>
  <c r="D250" i="3"/>
  <c r="D247" i="3"/>
  <c r="D242" i="3"/>
  <c r="D239" i="3"/>
  <c r="D234" i="3"/>
  <c r="D231" i="3"/>
  <c r="D226" i="3"/>
  <c r="D223" i="3"/>
  <c r="D218" i="3"/>
  <c r="D215" i="3"/>
  <c r="D210" i="3"/>
  <c r="D207" i="3"/>
  <c r="D202" i="3"/>
  <c r="D96" i="3"/>
  <c r="D94" i="3"/>
  <c r="D726" i="3"/>
  <c r="D643" i="3"/>
  <c r="D640" i="3"/>
  <c r="D630" i="3"/>
  <c r="D611" i="3"/>
  <c r="D591" i="3"/>
  <c r="D554" i="3"/>
  <c r="D522" i="3"/>
  <c r="D464" i="3"/>
  <c r="D443" i="3"/>
  <c r="D432" i="3"/>
  <c r="D675" i="3"/>
  <c r="D672" i="3"/>
  <c r="D620" i="3"/>
  <c r="D579" i="3"/>
  <c r="D538" i="3"/>
  <c r="D506" i="3"/>
  <c r="D459" i="3"/>
  <c r="D448" i="3"/>
  <c r="D428" i="3"/>
  <c r="D424" i="3"/>
  <c r="D420" i="3"/>
  <c r="D416" i="3"/>
  <c r="D412" i="3"/>
  <c r="D408" i="3"/>
  <c r="D405" i="3"/>
  <c r="D400" i="3"/>
  <c r="D397" i="3"/>
  <c r="D392" i="3"/>
  <c r="D389" i="3"/>
  <c r="D384" i="3"/>
  <c r="D381" i="3"/>
  <c r="D376" i="3"/>
  <c r="D373" i="3"/>
  <c r="D368" i="3"/>
  <c r="D365" i="3"/>
  <c r="D360" i="3"/>
  <c r="D357" i="3"/>
  <c r="D352" i="3"/>
  <c r="D349" i="3"/>
  <c r="D344" i="3"/>
  <c r="D341" i="3"/>
  <c r="D336" i="3"/>
  <c r="D333" i="3"/>
  <c r="D328" i="3"/>
  <c r="D325" i="3"/>
  <c r="D320" i="3"/>
  <c r="D317" i="3"/>
  <c r="D312" i="3"/>
  <c r="D309" i="3"/>
  <c r="D304" i="3"/>
  <c r="D301" i="3"/>
  <c r="D296" i="3"/>
  <c r="D293" i="3"/>
  <c r="D288" i="3"/>
  <c r="D285" i="3"/>
  <c r="D280" i="3"/>
  <c r="D277" i="3"/>
  <c r="D272" i="3"/>
  <c r="D269" i="3"/>
  <c r="D264" i="3"/>
  <c r="D261" i="3"/>
  <c r="D256" i="3"/>
  <c r="D253" i="3"/>
  <c r="D248" i="3"/>
  <c r="D245" i="3"/>
  <c r="D240" i="3"/>
  <c r="D237" i="3"/>
  <c r="D232" i="3"/>
  <c r="D229" i="3"/>
  <c r="D224" i="3"/>
  <c r="D221" i="3"/>
  <c r="D216" i="3"/>
  <c r="D213" i="3"/>
  <c r="D208" i="3"/>
  <c r="D205" i="3"/>
  <c r="D200" i="3"/>
  <c r="D198" i="3"/>
  <c r="D196" i="3"/>
  <c r="D194" i="3"/>
  <c r="D192" i="3"/>
  <c r="D190" i="3"/>
  <c r="D188" i="3"/>
  <c r="D186" i="3"/>
  <c r="D184" i="3"/>
  <c r="D182" i="3"/>
  <c r="D180" i="3"/>
  <c r="D178" i="3"/>
  <c r="D176" i="3"/>
  <c r="D174" i="3"/>
  <c r="D172" i="3"/>
  <c r="D170" i="3"/>
  <c r="D168" i="3"/>
  <c r="D166" i="3"/>
  <c r="D164" i="3"/>
  <c r="D162" i="3"/>
  <c r="D160" i="3"/>
  <c r="D158" i="3"/>
  <c r="D156" i="3"/>
  <c r="D154" i="3"/>
  <c r="D152" i="3"/>
  <c r="D150" i="3"/>
  <c r="D148" i="3"/>
  <c r="D146" i="3"/>
  <c r="D144" i="3"/>
  <c r="D142" i="3"/>
  <c r="D140" i="3"/>
  <c r="D138" i="3"/>
  <c r="D136" i="3"/>
  <c r="D134" i="3"/>
  <c r="D132" i="3"/>
  <c r="D130" i="3"/>
  <c r="D128" i="3"/>
  <c r="D126" i="3"/>
  <c r="D124" i="3"/>
  <c r="D122" i="3"/>
  <c r="D120" i="3"/>
  <c r="D118" i="3"/>
  <c r="D116" i="3"/>
  <c r="D114" i="3"/>
  <c r="D112" i="3"/>
  <c r="D110" i="3"/>
  <c r="D108" i="3"/>
  <c r="D106" i="3"/>
  <c r="D104" i="3"/>
  <c r="D102" i="3"/>
  <c r="D100" i="3"/>
  <c r="D98" i="3"/>
  <c r="D93" i="3"/>
  <c r="D91" i="3"/>
  <c r="D89" i="3"/>
  <c r="D87" i="3"/>
  <c r="D85" i="3"/>
  <c r="D83" i="3"/>
  <c r="D81" i="3"/>
  <c r="D79" i="3"/>
  <c r="D77" i="3"/>
  <c r="D75" i="3"/>
  <c r="D73" i="3"/>
  <c r="D71" i="3"/>
  <c r="D69" i="3"/>
  <c r="D67" i="3"/>
  <c r="D65" i="3"/>
  <c r="D63" i="3"/>
  <c r="D61" i="3"/>
  <c r="D59" i="3"/>
  <c r="D57" i="3"/>
  <c r="D55" i="3"/>
  <c r="D53" i="3"/>
  <c r="D51" i="3"/>
  <c r="D49" i="3"/>
  <c r="D47" i="3"/>
  <c r="D45" i="3"/>
  <c r="L26" i="3"/>
  <c r="L28" i="3"/>
  <c r="L30" i="3"/>
  <c r="L32" i="3"/>
  <c r="L34" i="3"/>
  <c r="L36" i="3"/>
  <c r="L38" i="3"/>
  <c r="L40" i="3"/>
  <c r="L42" i="3"/>
  <c r="L44" i="3"/>
  <c r="L47" i="3"/>
  <c r="D50" i="3"/>
  <c r="L52" i="3"/>
  <c r="L55" i="3"/>
  <c r="D58" i="3"/>
  <c r="L60" i="3"/>
  <c r="L63" i="3"/>
  <c r="D66" i="3"/>
  <c r="D70" i="3"/>
  <c r="D74" i="3"/>
  <c r="D78" i="3"/>
  <c r="D82" i="3"/>
  <c r="D86" i="3"/>
  <c r="D90" i="3"/>
  <c r="L93" i="3"/>
  <c r="L96" i="3"/>
  <c r="L100" i="3"/>
  <c r="L104" i="3"/>
  <c r="L108" i="3"/>
  <c r="L112" i="3"/>
  <c r="L116" i="3"/>
  <c r="L120" i="3"/>
  <c r="L124" i="3"/>
  <c r="L128" i="3"/>
  <c r="L132" i="3"/>
  <c r="L136" i="3"/>
  <c r="L140" i="3"/>
  <c r="L144" i="3"/>
  <c r="L148" i="3"/>
  <c r="L152" i="3"/>
  <c r="L156" i="3"/>
  <c r="L160" i="3"/>
  <c r="L164" i="3"/>
  <c r="L168" i="3"/>
  <c r="L172" i="3"/>
  <c r="L176" i="3"/>
  <c r="L180" i="3"/>
  <c r="L184" i="3"/>
  <c r="L188" i="3"/>
  <c r="L192" i="3"/>
  <c r="L196" i="3"/>
  <c r="L200" i="3"/>
  <c r="D206" i="3"/>
  <c r="D25" i="3"/>
  <c r="D27" i="3"/>
  <c r="D29" i="3"/>
  <c r="D31" i="3"/>
  <c r="D33" i="3"/>
  <c r="D35" i="3"/>
  <c r="D37" i="3"/>
  <c r="D39" i="3"/>
  <c r="D41" i="3"/>
  <c r="D43" i="3"/>
  <c r="L45" i="3"/>
  <c r="D48" i="3"/>
  <c r="L50" i="3"/>
  <c r="L53" i="3"/>
  <c r="D56" i="3"/>
  <c r="L58" i="3"/>
  <c r="L61" i="3"/>
  <c r="D64" i="3"/>
  <c r="L67" i="3"/>
  <c r="L71" i="3"/>
  <c r="L75" i="3"/>
  <c r="L79" i="3"/>
  <c r="L83" i="3"/>
  <c r="L87" i="3"/>
  <c r="L91" i="3"/>
  <c r="D95" i="3"/>
  <c r="D97" i="3"/>
  <c r="D101" i="3"/>
  <c r="D105" i="3"/>
  <c r="D109" i="3"/>
  <c r="D113" i="3"/>
  <c r="D117" i="3"/>
  <c r="D121" i="3"/>
  <c r="D125" i="3"/>
  <c r="D129" i="3"/>
  <c r="D133" i="3"/>
  <c r="D137" i="3"/>
  <c r="D141" i="3"/>
  <c r="D145" i="3"/>
  <c r="D149" i="3"/>
  <c r="D153" i="3"/>
  <c r="D157" i="3"/>
  <c r="D161" i="3"/>
  <c r="D165" i="3"/>
  <c r="D169" i="3"/>
  <c r="D173" i="3"/>
  <c r="D177" i="3"/>
  <c r="D181" i="3"/>
  <c r="D185" i="3"/>
  <c r="D189" i="3"/>
  <c r="D193" i="3"/>
  <c r="D197" i="3"/>
  <c r="D201" i="3"/>
  <c r="L206" i="3"/>
  <c r="D212" i="3"/>
  <c r="D217" i="3"/>
  <c r="L222" i="3"/>
  <c r="D228" i="3"/>
  <c r="D233" i="3"/>
  <c r="L238" i="3"/>
  <c r="D244" i="3"/>
  <c r="D249" i="3"/>
  <c r="L254" i="3"/>
  <c r="D260" i="3"/>
  <c r="D265" i="3"/>
  <c r="L270" i="3"/>
  <c r="D276" i="3"/>
  <c r="D281" i="3"/>
  <c r="L286" i="3"/>
  <c r="D292" i="3"/>
  <c r="D297" i="3"/>
  <c r="L302" i="3"/>
  <c r="D308" i="3"/>
  <c r="D313" i="3"/>
  <c r="L318" i="3"/>
  <c r="D324" i="3"/>
  <c r="D329" i="3"/>
  <c r="L334" i="3"/>
  <c r="D340" i="3"/>
  <c r="D345" i="3"/>
  <c r="L350" i="3"/>
  <c r="D356" i="3"/>
  <c r="D361" i="3"/>
  <c r="L366" i="3"/>
  <c r="D372" i="3"/>
  <c r="D377" i="3"/>
  <c r="L382" i="3"/>
  <c r="D388" i="3"/>
  <c r="D393" i="3"/>
  <c r="L398" i="3"/>
  <c r="D404" i="3"/>
  <c r="D410" i="3"/>
  <c r="D418" i="3"/>
  <c r="D426" i="3"/>
  <c r="L461" i="3"/>
  <c r="D478" i="3"/>
  <c r="L581" i="3"/>
  <c r="L584" i="3"/>
  <c r="D656" i="3"/>
  <c r="D659" i="3"/>
  <c r="D744" i="3"/>
  <c r="D795" i="3"/>
  <c r="D797" i="3"/>
  <c r="L1116" i="3"/>
  <c r="L1085" i="3"/>
  <c r="L1047" i="3"/>
  <c r="L1032" i="3"/>
  <c r="L1018" i="3"/>
  <c r="L1009" i="3"/>
  <c r="L1006" i="3"/>
  <c r="L995" i="3"/>
  <c r="L971" i="3"/>
  <c r="L967" i="3"/>
  <c r="L965" i="3"/>
  <c r="L953" i="3"/>
  <c r="L946" i="3"/>
  <c r="L944" i="3"/>
  <c r="L942" i="3"/>
  <c r="L937" i="3"/>
  <c r="L932" i="3"/>
  <c r="L928" i="3"/>
  <c r="L924" i="3"/>
  <c r="L923" i="3"/>
  <c r="L921" i="3"/>
  <c r="L917" i="3"/>
  <c r="L913" i="3"/>
  <c r="L905" i="3"/>
  <c r="L898" i="3"/>
  <c r="L897" i="3"/>
  <c r="L894" i="3"/>
  <c r="L888" i="3"/>
  <c r="L887" i="3"/>
  <c r="L886" i="3"/>
  <c r="L884" i="3"/>
  <c r="L880" i="3"/>
  <c r="L876" i="3"/>
  <c r="L872" i="3"/>
  <c r="L871" i="3"/>
  <c r="L868" i="3"/>
  <c r="L861" i="3"/>
  <c r="L860" i="3"/>
  <c r="L856" i="3"/>
  <c r="L853" i="3"/>
  <c r="L849" i="3"/>
  <c r="L845" i="3"/>
  <c r="L842" i="3"/>
  <c r="L837" i="3"/>
  <c r="L836" i="3"/>
  <c r="L835" i="3"/>
  <c r="L829" i="3"/>
  <c r="L822" i="3"/>
  <c r="L1037" i="3"/>
  <c r="L1035" i="3"/>
  <c r="L1027" i="3"/>
  <c r="L1014" i="3"/>
  <c r="L1011" i="3"/>
  <c r="L1005" i="3"/>
  <c r="L1002" i="3"/>
  <c r="L994" i="3"/>
  <c r="L991" i="3"/>
  <c r="L980" i="3"/>
  <c r="L978" i="3"/>
  <c r="L973" i="3"/>
  <c r="L970" i="3"/>
  <c r="L968" i="3"/>
  <c r="L964" i="3"/>
  <c r="L961" i="3"/>
  <c r="L954" i="3"/>
  <c r="L951" i="3"/>
  <c r="L949" i="3"/>
  <c r="L947" i="3"/>
  <c r="L943" i="3"/>
  <c r="L940" i="3"/>
  <c r="L936" i="3"/>
  <c r="L934" i="3"/>
  <c r="L933" i="3"/>
  <c r="L930" i="3"/>
  <c r="L925" i="3"/>
  <c r="L922" i="3"/>
  <c r="L918" i="3"/>
  <c r="L914" i="3"/>
  <c r="L909" i="3"/>
  <c r="L906" i="3"/>
  <c r="L902" i="3"/>
  <c r="L900" i="3"/>
  <c r="L899" i="3"/>
  <c r="L890" i="3"/>
  <c r="L889" i="3"/>
  <c r="L885" i="3"/>
  <c r="L881" i="3"/>
  <c r="L879" i="3"/>
  <c r="L875" i="3"/>
  <c r="L867" i="3"/>
  <c r="L864" i="3"/>
  <c r="L863" i="3"/>
  <c r="L859" i="3"/>
  <c r="L852" i="3"/>
  <c r="L848" i="3"/>
  <c r="L841" i="3"/>
  <c r="L834" i="3"/>
  <c r="L828" i="3"/>
  <c r="L827" i="3"/>
  <c r="L821" i="3"/>
  <c r="L820" i="3"/>
  <c r="L819" i="3"/>
  <c r="L1063" i="3"/>
  <c r="L1050" i="3"/>
  <c r="L1033" i="3"/>
  <c r="L1026" i="3"/>
  <c r="L1023" i="3"/>
  <c r="L1015" i="3"/>
  <c r="L1010" i="3"/>
  <c r="L1000" i="3"/>
  <c r="L999" i="3"/>
  <c r="L998" i="3"/>
  <c r="L988" i="3"/>
  <c r="L984" i="3"/>
  <c r="L981" i="3"/>
  <c r="L979" i="3"/>
  <c r="L976" i="3"/>
  <c r="L969" i="3"/>
  <c r="L955" i="3"/>
  <c r="L950" i="3"/>
  <c r="L948" i="3"/>
  <c r="L939" i="3"/>
  <c r="L935" i="3"/>
  <c r="L931" i="3"/>
  <c r="L929" i="3"/>
  <c r="L927" i="3"/>
  <c r="L916" i="3"/>
  <c r="L911" i="3"/>
  <c r="L908" i="3"/>
  <c r="L904" i="3"/>
  <c r="L896" i="3"/>
  <c r="L895" i="3"/>
  <c r="L893" i="3"/>
  <c r="L883" i="3"/>
  <c r="L873" i="3"/>
  <c r="L869" i="3"/>
  <c r="L865" i="3"/>
  <c r="L862" i="3"/>
  <c r="L857" i="3"/>
  <c r="L850" i="3"/>
  <c r="L846" i="3"/>
  <c r="L838" i="3"/>
  <c r="L832" i="3"/>
  <c r="L831" i="3"/>
  <c r="L830" i="3"/>
  <c r="L824" i="3"/>
  <c r="L823" i="3"/>
  <c r="L1094" i="3"/>
  <c r="L1058" i="3"/>
  <c r="L1045" i="3"/>
  <c r="L975" i="3"/>
  <c r="L960" i="3"/>
  <c r="L941" i="3"/>
  <c r="L938" i="3"/>
  <c r="L912" i="3"/>
  <c r="L892" i="3"/>
  <c r="L882" i="3"/>
  <c r="L858" i="3"/>
  <c r="L855" i="3"/>
  <c r="L847" i="3"/>
  <c r="L844" i="3"/>
  <c r="L825" i="3"/>
  <c r="L813" i="3"/>
  <c r="L810" i="3"/>
  <c r="L807" i="3"/>
  <c r="L804" i="3"/>
  <c r="L799" i="3"/>
  <c r="L795" i="3"/>
  <c r="L790" i="3"/>
  <c r="L787" i="3"/>
  <c r="L784" i="3"/>
  <c r="L779" i="3"/>
  <c r="L778" i="3"/>
  <c r="L773" i="3"/>
  <c r="L770" i="3"/>
  <c r="L767" i="3"/>
  <c r="L761" i="3"/>
  <c r="L1019" i="3"/>
  <c r="L1001" i="3"/>
  <c r="L966" i="3"/>
  <c r="L945" i="3"/>
  <c r="L907" i="3"/>
  <c r="L903" i="3"/>
  <c r="L874" i="3"/>
  <c r="L866" i="3"/>
  <c r="L839" i="3"/>
  <c r="L826" i="3"/>
  <c r="L818" i="3"/>
  <c r="L815" i="3"/>
  <c r="L812" i="3"/>
  <c r="L806" i="3"/>
  <c r="L801" i="3"/>
  <c r="L798" i="3"/>
  <c r="L985" i="3"/>
  <c r="L959" i="3"/>
  <c r="L926" i="3"/>
  <c r="L920" i="3"/>
  <c r="L910" i="3"/>
  <c r="L901" i="3"/>
  <c r="L891" i="3"/>
  <c r="L878" i="3"/>
  <c r="L870" i="3"/>
  <c r="L854" i="3"/>
  <c r="L843" i="3"/>
  <c r="L833" i="3"/>
  <c r="L816" i="3"/>
  <c r="L811" i="3"/>
  <c r="L808" i="3"/>
  <c r="L805" i="3"/>
  <c r="L802" i="3"/>
  <c r="L796" i="3"/>
  <c r="L793" i="3"/>
  <c r="L788" i="3"/>
  <c r="L785" i="3"/>
  <c r="L782" i="3"/>
  <c r="L776" i="3"/>
  <c r="L771" i="3"/>
  <c r="L768" i="3"/>
  <c r="L765" i="3"/>
  <c r="L762" i="3"/>
  <c r="L759" i="3"/>
  <c r="L757" i="3"/>
  <c r="L755" i="3"/>
  <c r="L752" i="3"/>
  <c r="L745" i="3"/>
  <c r="L743" i="3"/>
  <c r="L741" i="3"/>
  <c r="L739" i="3"/>
  <c r="L730" i="3"/>
  <c r="L728" i="3"/>
  <c r="L726" i="3"/>
  <c r="L724" i="3"/>
  <c r="L713" i="3"/>
  <c r="L711" i="3"/>
  <c r="L704" i="3"/>
  <c r="L697" i="3"/>
  <c r="L695" i="3"/>
  <c r="L688" i="3"/>
  <c r="L958" i="3"/>
  <c r="L957" i="3"/>
  <c r="L956" i="3"/>
  <c r="L952" i="3"/>
  <c r="L919" i="3"/>
  <c r="L915" i="3"/>
  <c r="L817" i="3"/>
  <c r="L814" i="3"/>
  <c r="L809" i="3"/>
  <c r="L792" i="3"/>
  <c r="L781" i="3"/>
  <c r="L760" i="3"/>
  <c r="L754" i="3"/>
  <c r="L751" i="3"/>
  <c r="L748" i="3"/>
  <c r="L742" i="3"/>
  <c r="L738" i="3"/>
  <c r="L733" i="3"/>
  <c r="L727" i="3"/>
  <c r="L721" i="3"/>
  <c r="L716" i="3"/>
  <c r="L710" i="3"/>
  <c r="L707" i="3"/>
  <c r="L700" i="3"/>
  <c r="L694" i="3"/>
  <c r="L691" i="3"/>
  <c r="L682" i="3"/>
  <c r="L680" i="3"/>
  <c r="L678" i="3"/>
  <c r="L666" i="3"/>
  <c r="L664" i="3"/>
  <c r="L662" i="3"/>
  <c r="L650" i="3"/>
  <c r="L648" i="3"/>
  <c r="L646" i="3"/>
  <c r="L634" i="3"/>
  <c r="L632" i="3"/>
  <c r="L877" i="3"/>
  <c r="L791" i="3"/>
  <c r="L789" i="3"/>
  <c r="L786" i="3"/>
  <c r="L780" i="3"/>
  <c r="L777" i="3"/>
  <c r="L766" i="3"/>
  <c r="L758" i="3"/>
  <c r="L750" i="3"/>
  <c r="L747" i="3"/>
  <c r="L744" i="3"/>
  <c r="L735" i="3"/>
  <c r="L732" i="3"/>
  <c r="L729" i="3"/>
  <c r="L718" i="3"/>
  <c r="L715" i="3"/>
  <c r="L712" i="3"/>
  <c r="L709" i="3"/>
  <c r="L706" i="3"/>
  <c r="L702" i="3"/>
  <c r="L699" i="3"/>
  <c r="L696" i="3"/>
  <c r="L693" i="3"/>
  <c r="L690" i="3"/>
  <c r="L686" i="3"/>
  <c r="L684" i="3"/>
  <c r="L677" i="3"/>
  <c r="L675" i="3"/>
  <c r="L673" i="3"/>
  <c r="L670" i="3"/>
  <c r="L668" i="3"/>
  <c r="L661" i="3"/>
  <c r="L659" i="3"/>
  <c r="L657" i="3"/>
  <c r="L654" i="3"/>
  <c r="L652" i="3"/>
  <c r="L645" i="3"/>
  <c r="L643" i="3"/>
  <c r="L641" i="3"/>
  <c r="L638" i="3"/>
  <c r="L636" i="3"/>
  <c r="L629" i="3"/>
  <c r="L627" i="3"/>
  <c r="L625" i="3"/>
  <c r="L622" i="3"/>
  <c r="L620" i="3"/>
  <c r="L613" i="3"/>
  <c r="L803" i="3"/>
  <c r="L800" i="3"/>
  <c r="L794" i="3"/>
  <c r="L783" i="3"/>
  <c r="L774" i="3"/>
  <c r="L772" i="3"/>
  <c r="L769" i="3"/>
  <c r="L763" i="3"/>
  <c r="L756" i="3"/>
  <c r="L740" i="3"/>
  <c r="L736" i="3"/>
  <c r="L731" i="3"/>
  <c r="L725" i="3"/>
  <c r="L722" i="3"/>
  <c r="L719" i="3"/>
  <c r="L705" i="3"/>
  <c r="L703" i="3"/>
  <c r="L689" i="3"/>
  <c r="L687" i="3"/>
  <c r="L685" i="3"/>
  <c r="L683" i="3"/>
  <c r="L676" i="3"/>
  <c r="L674" i="3"/>
  <c r="L671" i="3"/>
  <c r="L669" i="3"/>
  <c r="L667" i="3"/>
  <c r="L660" i="3"/>
  <c r="L658" i="3"/>
  <c r="L655" i="3"/>
  <c r="L653" i="3"/>
  <c r="L651" i="3"/>
  <c r="L644" i="3"/>
  <c r="L642" i="3"/>
  <c r="L639" i="3"/>
  <c r="L637" i="3"/>
  <c r="L635" i="3"/>
  <c r="L628" i="3"/>
  <c r="L626" i="3"/>
  <c r="L623" i="3"/>
  <c r="L621" i="3"/>
  <c r="L619" i="3"/>
  <c r="L612" i="3"/>
  <c r="L610" i="3"/>
  <c r="L607" i="3"/>
  <c r="L605" i="3"/>
  <c r="L603" i="3"/>
  <c r="L596" i="3"/>
  <c r="L594" i="3"/>
  <c r="L591" i="3"/>
  <c r="L589" i="3"/>
  <c r="L587" i="3"/>
  <c r="L580" i="3"/>
  <c r="L578" i="3"/>
  <c r="L575" i="3"/>
  <c r="L573" i="3"/>
  <c r="L571" i="3"/>
  <c r="L564" i="3"/>
  <c r="L562" i="3"/>
  <c r="L555" i="3"/>
  <c r="L553" i="3"/>
  <c r="L548" i="3"/>
  <c r="L546" i="3"/>
  <c r="L539" i="3"/>
  <c r="L537" i="3"/>
  <c r="L532" i="3"/>
  <c r="L530" i="3"/>
  <c r="L523" i="3"/>
  <c r="L521" i="3"/>
  <c r="L516" i="3"/>
  <c r="L514" i="3"/>
  <c r="L507" i="3"/>
  <c r="L505" i="3"/>
  <c r="L500" i="3"/>
  <c r="L495" i="3"/>
  <c r="L492" i="3"/>
  <c r="L487" i="3"/>
  <c r="L484" i="3"/>
  <c r="L479" i="3"/>
  <c r="L476" i="3"/>
  <c r="L471" i="3"/>
  <c r="L468" i="3"/>
  <c r="L466" i="3"/>
  <c r="L464" i="3"/>
  <c r="L462" i="3"/>
  <c r="L460" i="3"/>
  <c r="L458" i="3"/>
  <c r="L456" i="3"/>
  <c r="L454" i="3"/>
  <c r="L452" i="3"/>
  <c r="L450" i="3"/>
  <c r="L448" i="3"/>
  <c r="L446" i="3"/>
  <c r="L444" i="3"/>
  <c r="L442" i="3"/>
  <c r="L440" i="3"/>
  <c r="L438" i="3"/>
  <c r="L436" i="3"/>
  <c r="L434" i="3"/>
  <c r="L432" i="3"/>
  <c r="L851" i="3"/>
  <c r="L840" i="3"/>
  <c r="L734" i="3"/>
  <c r="L720" i="3"/>
  <c r="L681" i="3"/>
  <c r="L665" i="3"/>
  <c r="L649" i="3"/>
  <c r="L633" i="3"/>
  <c r="L616" i="3"/>
  <c r="L609" i="3"/>
  <c r="L599" i="3"/>
  <c r="L593" i="3"/>
  <c r="L583" i="3"/>
  <c r="L577" i="3"/>
  <c r="L567" i="3"/>
  <c r="L561" i="3"/>
  <c r="L558" i="3"/>
  <c r="L551" i="3"/>
  <c r="L545" i="3"/>
  <c r="L542" i="3"/>
  <c r="L535" i="3"/>
  <c r="L529" i="3"/>
  <c r="L526" i="3"/>
  <c r="L519" i="3"/>
  <c r="L513" i="3"/>
  <c r="L510" i="3"/>
  <c r="L503" i="3"/>
  <c r="L496" i="3"/>
  <c r="L488" i="3"/>
  <c r="L480" i="3"/>
  <c r="L472" i="3"/>
  <c r="L465" i="3"/>
  <c r="L457" i="3"/>
  <c r="L449" i="3"/>
  <c r="L441" i="3"/>
  <c r="L433" i="3"/>
  <c r="L753" i="3"/>
  <c r="L749" i="3"/>
  <c r="L746" i="3"/>
  <c r="L717" i="3"/>
  <c r="L714" i="3"/>
  <c r="L679" i="3"/>
  <c r="L663" i="3"/>
  <c r="L647" i="3"/>
  <c r="L631" i="3"/>
  <c r="L615" i="3"/>
  <c r="L611" i="3"/>
  <c r="L608" i="3"/>
  <c r="L601" i="3"/>
  <c r="L598" i="3"/>
  <c r="L595" i="3"/>
  <c r="L592" i="3"/>
  <c r="L585" i="3"/>
  <c r="L582" i="3"/>
  <c r="L579" i="3"/>
  <c r="L576" i="3"/>
  <c r="L569" i="3"/>
  <c r="L566" i="3"/>
  <c r="L563" i="3"/>
  <c r="L560" i="3"/>
  <c r="L557" i="3"/>
  <c r="L554" i="3"/>
  <c r="L550" i="3"/>
  <c r="L547" i="3"/>
  <c r="L544" i="3"/>
  <c r="L541" i="3"/>
  <c r="L538" i="3"/>
  <c r="L534" i="3"/>
  <c r="L531" i="3"/>
  <c r="L528" i="3"/>
  <c r="L525" i="3"/>
  <c r="L522" i="3"/>
  <c r="L518" i="3"/>
  <c r="L515" i="3"/>
  <c r="L512" i="3"/>
  <c r="L509" i="3"/>
  <c r="L506" i="3"/>
  <c r="L502" i="3"/>
  <c r="L499" i="3"/>
  <c r="L494" i="3"/>
  <c r="L491" i="3"/>
  <c r="L486" i="3"/>
  <c r="L483" i="3"/>
  <c r="L478" i="3"/>
  <c r="L475" i="3"/>
  <c r="L470" i="3"/>
  <c r="L467" i="3"/>
  <c r="L459" i="3"/>
  <c r="L451" i="3"/>
  <c r="L443" i="3"/>
  <c r="L435" i="3"/>
  <c r="L430" i="3"/>
  <c r="L428" i="3"/>
  <c r="L426" i="3"/>
  <c r="L424" i="3"/>
  <c r="L422" i="3"/>
  <c r="L420" i="3"/>
  <c r="L418" i="3"/>
  <c r="L416" i="3"/>
  <c r="L414" i="3"/>
  <c r="L412" i="3"/>
  <c r="L410" i="3"/>
  <c r="L408" i="3"/>
  <c r="L775" i="3"/>
  <c r="L764" i="3"/>
  <c r="L737" i="3"/>
  <c r="L723" i="3"/>
  <c r="L692" i="3"/>
  <c r="L617" i="3"/>
  <c r="L606" i="3"/>
  <c r="L602" i="3"/>
  <c r="L590" i="3"/>
  <c r="L586" i="3"/>
  <c r="L574" i="3"/>
  <c r="L570" i="3"/>
  <c r="L549" i="3"/>
  <c r="L533" i="3"/>
  <c r="L517" i="3"/>
  <c r="L501" i="3"/>
  <c r="L497" i="3"/>
  <c r="L493" i="3"/>
  <c r="L489" i="3"/>
  <c r="L485" i="3"/>
  <c r="L481" i="3"/>
  <c r="L477" i="3"/>
  <c r="L473" i="3"/>
  <c r="L469" i="3"/>
  <c r="L463" i="3"/>
  <c r="L455" i="3"/>
  <c r="L447" i="3"/>
  <c r="L439" i="3"/>
  <c r="L431" i="3"/>
  <c r="L429" i="3"/>
  <c r="L427" i="3"/>
  <c r="L425" i="3"/>
  <c r="L423" i="3"/>
  <c r="L421" i="3"/>
  <c r="L419" i="3"/>
  <c r="L417" i="3"/>
  <c r="L415" i="3"/>
  <c r="L413" i="3"/>
  <c r="L411" i="3"/>
  <c r="L409" i="3"/>
  <c r="L407" i="3"/>
  <c r="L405" i="3"/>
  <c r="L403" i="3"/>
  <c r="L401" i="3"/>
  <c r="L399" i="3"/>
  <c r="L397" i="3"/>
  <c r="L395" i="3"/>
  <c r="L393" i="3"/>
  <c r="L391" i="3"/>
  <c r="L389" i="3"/>
  <c r="L387" i="3"/>
  <c r="L385" i="3"/>
  <c r="L383" i="3"/>
  <c r="L381" i="3"/>
  <c r="L379" i="3"/>
  <c r="L377" i="3"/>
  <c r="L375" i="3"/>
  <c r="L373" i="3"/>
  <c r="L371" i="3"/>
  <c r="L369" i="3"/>
  <c r="L367" i="3"/>
  <c r="L365" i="3"/>
  <c r="L363" i="3"/>
  <c r="L361" i="3"/>
  <c r="L359" i="3"/>
  <c r="L357" i="3"/>
  <c r="L355" i="3"/>
  <c r="L353" i="3"/>
  <c r="L351" i="3"/>
  <c r="L349" i="3"/>
  <c r="L347" i="3"/>
  <c r="L345" i="3"/>
  <c r="L343" i="3"/>
  <c r="L341" i="3"/>
  <c r="L339" i="3"/>
  <c r="L337" i="3"/>
  <c r="L335" i="3"/>
  <c r="L333" i="3"/>
  <c r="L331" i="3"/>
  <c r="L329" i="3"/>
  <c r="L327" i="3"/>
  <c r="L325" i="3"/>
  <c r="L323" i="3"/>
  <c r="L321" i="3"/>
  <c r="L319" i="3"/>
  <c r="L317" i="3"/>
  <c r="L315" i="3"/>
  <c r="L313" i="3"/>
  <c r="L311" i="3"/>
  <c r="L309" i="3"/>
  <c r="L307" i="3"/>
  <c r="L305" i="3"/>
  <c r="L303" i="3"/>
  <c r="L301" i="3"/>
  <c r="L299" i="3"/>
  <c r="L297" i="3"/>
  <c r="L295" i="3"/>
  <c r="L293" i="3"/>
  <c r="L291" i="3"/>
  <c r="L289" i="3"/>
  <c r="L287" i="3"/>
  <c r="L285" i="3"/>
  <c r="L283" i="3"/>
  <c r="L281" i="3"/>
  <c r="L279" i="3"/>
  <c r="L277" i="3"/>
  <c r="L275" i="3"/>
  <c r="L273" i="3"/>
  <c r="L271" i="3"/>
  <c r="L269" i="3"/>
  <c r="L267" i="3"/>
  <c r="L265" i="3"/>
  <c r="L263" i="3"/>
  <c r="L261" i="3"/>
  <c r="L259" i="3"/>
  <c r="L257" i="3"/>
  <c r="L255" i="3"/>
  <c r="L253" i="3"/>
  <c r="L251" i="3"/>
  <c r="L249" i="3"/>
  <c r="L247" i="3"/>
  <c r="L245" i="3"/>
  <c r="L243" i="3"/>
  <c r="L241" i="3"/>
  <c r="L239" i="3"/>
  <c r="L237" i="3"/>
  <c r="L235" i="3"/>
  <c r="L233" i="3"/>
  <c r="L231" i="3"/>
  <c r="L229" i="3"/>
  <c r="L227" i="3"/>
  <c r="L225" i="3"/>
  <c r="L223" i="3"/>
  <c r="L221" i="3"/>
  <c r="L219" i="3"/>
  <c r="L217" i="3"/>
  <c r="L215" i="3"/>
  <c r="L213" i="3"/>
  <c r="L211" i="3"/>
  <c r="L209" i="3"/>
  <c r="L207" i="3"/>
  <c r="L205" i="3"/>
  <c r="L203" i="3"/>
  <c r="L201" i="3"/>
  <c r="L708" i="3"/>
  <c r="L614" i="3"/>
  <c r="L559" i="3"/>
  <c r="L556" i="3"/>
  <c r="L527" i="3"/>
  <c r="L524" i="3"/>
  <c r="L445" i="3"/>
  <c r="L404" i="3"/>
  <c r="L396" i="3"/>
  <c r="L388" i="3"/>
  <c r="L380" i="3"/>
  <c r="L372" i="3"/>
  <c r="L364" i="3"/>
  <c r="L356" i="3"/>
  <c r="L348" i="3"/>
  <c r="L340" i="3"/>
  <c r="L332" i="3"/>
  <c r="L324" i="3"/>
  <c r="L316" i="3"/>
  <c r="L308" i="3"/>
  <c r="L300" i="3"/>
  <c r="L292" i="3"/>
  <c r="L284" i="3"/>
  <c r="L276" i="3"/>
  <c r="L268" i="3"/>
  <c r="L260" i="3"/>
  <c r="L252" i="3"/>
  <c r="L244" i="3"/>
  <c r="L236" i="3"/>
  <c r="L228" i="3"/>
  <c r="L220" i="3"/>
  <c r="L212" i="3"/>
  <c r="L204" i="3"/>
  <c r="L199" i="3"/>
  <c r="L197" i="3"/>
  <c r="L195" i="3"/>
  <c r="L193" i="3"/>
  <c r="L191" i="3"/>
  <c r="L189" i="3"/>
  <c r="L187" i="3"/>
  <c r="L185" i="3"/>
  <c r="L183" i="3"/>
  <c r="L181" i="3"/>
  <c r="L179" i="3"/>
  <c r="L177" i="3"/>
  <c r="L175" i="3"/>
  <c r="L173" i="3"/>
  <c r="L171" i="3"/>
  <c r="L169" i="3"/>
  <c r="L167" i="3"/>
  <c r="L165" i="3"/>
  <c r="L163" i="3"/>
  <c r="L161" i="3"/>
  <c r="L159" i="3"/>
  <c r="L157" i="3"/>
  <c r="L155" i="3"/>
  <c r="L153" i="3"/>
  <c r="L151" i="3"/>
  <c r="L149" i="3"/>
  <c r="L147" i="3"/>
  <c r="L145" i="3"/>
  <c r="L143" i="3"/>
  <c r="L141" i="3"/>
  <c r="L139" i="3"/>
  <c r="L137" i="3"/>
  <c r="L135" i="3"/>
  <c r="L133" i="3"/>
  <c r="L131" i="3"/>
  <c r="L129" i="3"/>
  <c r="L127" i="3"/>
  <c r="L125" i="3"/>
  <c r="L123" i="3"/>
  <c r="L121" i="3"/>
  <c r="L119" i="3"/>
  <c r="L117" i="3"/>
  <c r="L115" i="3"/>
  <c r="L113" i="3"/>
  <c r="L111" i="3"/>
  <c r="L109" i="3"/>
  <c r="L107" i="3"/>
  <c r="L105" i="3"/>
  <c r="L103" i="3"/>
  <c r="L101" i="3"/>
  <c r="L99" i="3"/>
  <c r="L97" i="3"/>
  <c r="L92" i="3"/>
  <c r="L90" i="3"/>
  <c r="L88" i="3"/>
  <c r="L86" i="3"/>
  <c r="L84" i="3"/>
  <c r="L82" i="3"/>
  <c r="L80" i="3"/>
  <c r="L78" i="3"/>
  <c r="L76" i="3"/>
  <c r="L74" i="3"/>
  <c r="L72" i="3"/>
  <c r="L70" i="3"/>
  <c r="L68" i="3"/>
  <c r="L66" i="3"/>
  <c r="L640" i="3"/>
  <c r="L630" i="3"/>
  <c r="L604" i="3"/>
  <c r="L600" i="3"/>
  <c r="L597" i="3"/>
  <c r="L552" i="3"/>
  <c r="L520" i="3"/>
  <c r="L490" i="3"/>
  <c r="L474" i="3"/>
  <c r="L453" i="3"/>
  <c r="L701" i="3"/>
  <c r="L698" i="3"/>
  <c r="L672" i="3"/>
  <c r="L618" i="3"/>
  <c r="L572" i="3"/>
  <c r="L568" i="3"/>
  <c r="L565" i="3"/>
  <c r="L536" i="3"/>
  <c r="L504" i="3"/>
  <c r="L498" i="3"/>
  <c r="L482" i="3"/>
  <c r="L437" i="3"/>
  <c r="L402" i="3"/>
  <c r="L394" i="3"/>
  <c r="L386" i="3"/>
  <c r="L378" i="3"/>
  <c r="L370" i="3"/>
  <c r="L362" i="3"/>
  <c r="L354" i="3"/>
  <c r="L346" i="3"/>
  <c r="L338" i="3"/>
  <c r="L330" i="3"/>
  <c r="L322" i="3"/>
  <c r="L314" i="3"/>
  <c r="L306" i="3"/>
  <c r="L298" i="3"/>
  <c r="L290" i="3"/>
  <c r="L282" i="3"/>
  <c r="L274" i="3"/>
  <c r="L266" i="3"/>
  <c r="L258" i="3"/>
  <c r="L250" i="3"/>
  <c r="L242" i="3"/>
  <c r="L234" i="3"/>
  <c r="L226" i="3"/>
  <c r="L218" i="3"/>
  <c r="L210" i="3"/>
  <c r="L202" i="3"/>
  <c r="L94" i="3"/>
  <c r="D26" i="3"/>
  <c r="D28" i="3"/>
  <c r="D30" i="3"/>
  <c r="D32" i="3"/>
  <c r="D34" i="3"/>
  <c r="D36" i="3"/>
  <c r="D38" i="3"/>
  <c r="D40" i="3"/>
  <c r="D42" i="3"/>
  <c r="D44" i="3"/>
  <c r="L46" i="3"/>
  <c r="L49" i="3"/>
  <c r="D52" i="3"/>
  <c r="L54" i="3"/>
  <c r="L57" i="3"/>
  <c r="D60" i="3"/>
  <c r="L62" i="3"/>
  <c r="L65" i="3"/>
  <c r="L69" i="3"/>
  <c r="L73" i="3"/>
  <c r="L77" i="3"/>
  <c r="L81" i="3"/>
  <c r="L85" i="3"/>
  <c r="L89" i="3"/>
  <c r="D99" i="3"/>
  <c r="D103" i="3"/>
  <c r="D107" i="3"/>
  <c r="D111" i="3"/>
  <c r="D115" i="3"/>
  <c r="D119" i="3"/>
  <c r="D123" i="3"/>
  <c r="D127" i="3"/>
  <c r="D131" i="3"/>
  <c r="D135" i="3"/>
  <c r="D139" i="3"/>
  <c r="D143" i="3"/>
  <c r="D147" i="3"/>
  <c r="D151" i="3"/>
  <c r="D155" i="3"/>
  <c r="D159" i="3"/>
  <c r="D163" i="3"/>
  <c r="D167" i="3"/>
  <c r="D171" i="3"/>
  <c r="D175" i="3"/>
  <c r="D179" i="3"/>
  <c r="D183" i="3"/>
  <c r="D187" i="3"/>
  <c r="D191" i="3"/>
  <c r="D195" i="3"/>
  <c r="D199" i="3"/>
  <c r="D204" i="3"/>
  <c r="D209" i="3"/>
  <c r="L214" i="3"/>
  <c r="D220" i="3"/>
  <c r="D225" i="3"/>
  <c r="L230" i="3"/>
  <c r="D236" i="3"/>
  <c r="D241" i="3"/>
  <c r="L246" i="3"/>
  <c r="D252" i="3"/>
  <c r="D257" i="3"/>
  <c r="L262" i="3"/>
  <c r="D268" i="3"/>
  <c r="D273" i="3"/>
  <c r="L278" i="3"/>
  <c r="D284" i="3"/>
  <c r="D289" i="3"/>
  <c r="L294" i="3"/>
  <c r="D300" i="3"/>
  <c r="D305" i="3"/>
  <c r="L310" i="3"/>
  <c r="D316" i="3"/>
  <c r="D321" i="3"/>
  <c r="L326" i="3"/>
  <c r="D332" i="3"/>
  <c r="D337" i="3"/>
  <c r="L342" i="3"/>
  <c r="D348" i="3"/>
  <c r="D353" i="3"/>
  <c r="L358" i="3"/>
  <c r="D364" i="3"/>
  <c r="D369" i="3"/>
  <c r="L374" i="3"/>
  <c r="D380" i="3"/>
  <c r="D385" i="3"/>
  <c r="L390" i="3"/>
  <c r="D396" i="3"/>
  <c r="D401" i="3"/>
  <c r="L406" i="3"/>
  <c r="D414" i="3"/>
  <c r="D422" i="3"/>
  <c r="D440" i="3"/>
  <c r="D624" i="3"/>
  <c r="L624" i="3"/>
  <c r="D626" i="3"/>
  <c r="D211" i="3"/>
  <c r="L216" i="3"/>
  <c r="D222" i="3"/>
  <c r="D227" i="3"/>
  <c r="L232" i="3"/>
  <c r="D238" i="3"/>
  <c r="D243" i="3"/>
  <c r="L248" i="3"/>
  <c r="D254" i="3"/>
  <c r="D259" i="3"/>
  <c r="L264" i="3"/>
  <c r="D270" i="3"/>
  <c r="D275" i="3"/>
  <c r="L280" i="3"/>
  <c r="D286" i="3"/>
  <c r="D291" i="3"/>
  <c r="L296" i="3"/>
  <c r="D302" i="3"/>
  <c r="D307" i="3"/>
  <c r="L312" i="3"/>
  <c r="D318" i="3"/>
  <c r="D323" i="3"/>
  <c r="L328" i="3"/>
  <c r="D334" i="3"/>
  <c r="D339" i="3"/>
  <c r="L344" i="3"/>
  <c r="D350" i="3"/>
  <c r="D355" i="3"/>
  <c r="L360" i="3"/>
  <c r="D366" i="3"/>
  <c r="D371" i="3"/>
  <c r="L376" i="3"/>
  <c r="D382" i="3"/>
  <c r="D387" i="3"/>
  <c r="L392" i="3"/>
  <c r="D398" i="3"/>
  <c r="D403" i="3"/>
  <c r="D409" i="3"/>
  <c r="D417" i="3"/>
  <c r="D425" i="3"/>
  <c r="D451" i="3"/>
  <c r="D595" i="3"/>
  <c r="I1102" i="3"/>
  <c r="I1037" i="3"/>
  <c r="I1038" i="3"/>
  <c r="K936" i="3"/>
  <c r="K953" i="3"/>
  <c r="K954" i="3"/>
  <c r="K963" i="3"/>
  <c r="K977" i="3"/>
  <c r="K984" i="3"/>
  <c r="K987" i="3"/>
  <c r="K991" i="3"/>
  <c r="K1003" i="3"/>
  <c r="K1008" i="3"/>
  <c r="K1012" i="3"/>
  <c r="K1026" i="3"/>
  <c r="K1040" i="3"/>
  <c r="K1048" i="3"/>
  <c r="K1060" i="3"/>
  <c r="K1065" i="3"/>
  <c r="K1072" i="3"/>
  <c r="K1076" i="3"/>
  <c r="K1083" i="3"/>
  <c r="K1091" i="3"/>
  <c r="K940" i="3"/>
  <c r="K941" i="3"/>
  <c r="K961" i="3"/>
  <c r="K969" i="3"/>
  <c r="K980" i="3"/>
  <c r="K994" i="3"/>
  <c r="K1001" i="3"/>
  <c r="K1006" i="3"/>
  <c r="K1015" i="3"/>
  <c r="K1020" i="3"/>
  <c r="K1024" i="3"/>
  <c r="K1033" i="3"/>
  <c r="K1046" i="3"/>
  <c r="K1057" i="3"/>
  <c r="K1066" i="3"/>
  <c r="K1073" i="3"/>
  <c r="K1079" i="3"/>
  <c r="K1085" i="3"/>
  <c r="K1106" i="3"/>
  <c r="J1121" i="3"/>
  <c r="J1088" i="3"/>
  <c r="J1085" i="3"/>
  <c r="J1035" i="3"/>
  <c r="J1033" i="3"/>
  <c r="J1027" i="3"/>
  <c r="J1009" i="3"/>
  <c r="J1006" i="3"/>
  <c r="J1001" i="3"/>
  <c r="J994" i="3"/>
  <c r="J991" i="3"/>
  <c r="J987" i="3"/>
  <c r="J984" i="3"/>
  <c r="J981" i="3"/>
  <c r="J973" i="3"/>
  <c r="J970" i="3"/>
  <c r="J964" i="3"/>
  <c r="J961" i="3"/>
  <c r="J955" i="3"/>
  <c r="J943" i="3"/>
  <c r="J942" i="3"/>
  <c r="J936" i="3"/>
  <c r="J935" i="3"/>
  <c r="J928" i="3"/>
  <c r="J927" i="3"/>
  <c r="J926" i="3"/>
  <c r="J925" i="3"/>
  <c r="J924" i="3"/>
  <c r="J922" i="3"/>
  <c r="J921" i="3"/>
  <c r="J911" i="3"/>
  <c r="J910" i="3"/>
  <c r="J909" i="3"/>
  <c r="J1021" i="3"/>
  <c r="J1018" i="3"/>
  <c r="J1013" i="3"/>
  <c r="J1010" i="3"/>
  <c r="J1007" i="3"/>
  <c r="J1002" i="3"/>
  <c r="J995" i="3"/>
  <c r="J992" i="3"/>
  <c r="J988" i="3"/>
  <c r="J985" i="3"/>
  <c r="J982" i="3"/>
  <c r="J978" i="3"/>
  <c r="J974" i="3"/>
  <c r="J971" i="3"/>
  <c r="J966" i="3"/>
  <c r="J965" i="3"/>
  <c r="J962" i="3"/>
  <c r="J950" i="3"/>
  <c r="J949" i="3"/>
  <c r="J948" i="3"/>
  <c r="J947" i="3"/>
  <c r="J945" i="3"/>
  <c r="J944" i="3"/>
  <c r="J937" i="3"/>
  <c r="J930" i="3"/>
  <c r="J929" i="3"/>
  <c r="J923" i="3"/>
  <c r="J912" i="3"/>
  <c r="K1125" i="3"/>
  <c r="K1110" i="3"/>
  <c r="K1099" i="3"/>
  <c r="K1093" i="3"/>
  <c r="K1082" i="3"/>
  <c r="K1074" i="3"/>
  <c r="K1068" i="3"/>
  <c r="K1062" i="3"/>
  <c r="K1059" i="3"/>
  <c r="K1056" i="3"/>
  <c r="K1053" i="3"/>
  <c r="K1050" i="3"/>
  <c r="K1047" i="3"/>
  <c r="K1045" i="3"/>
  <c r="K1029" i="3"/>
  <c r="K1021" i="3"/>
  <c r="K1018" i="3"/>
  <c r="K1016" i="3"/>
  <c r="K1013" i="3"/>
  <c r="K1010" i="3"/>
  <c r="K1007" i="3"/>
  <c r="K1002" i="3"/>
  <c r="K995" i="3"/>
  <c r="K992" i="3"/>
  <c r="K988" i="3"/>
  <c r="K985" i="3"/>
  <c r="K982" i="3"/>
  <c r="K978" i="3"/>
  <c r="K974" i="3"/>
  <c r="K971" i="3"/>
  <c r="K966" i="3"/>
  <c r="K965" i="3"/>
  <c r="K962" i="3"/>
  <c r="K950" i="3"/>
  <c r="K949" i="3"/>
  <c r="K948" i="3"/>
  <c r="K947" i="3"/>
  <c r="K945" i="3"/>
  <c r="K944" i="3"/>
  <c r="K937" i="3"/>
  <c r="K930" i="3"/>
  <c r="K929" i="3"/>
  <c r="K923" i="3"/>
  <c r="K912" i="3"/>
  <c r="K1116" i="3"/>
  <c r="K1109" i="3"/>
  <c r="K1104" i="3"/>
  <c r="K1098" i="3"/>
  <c r="K1092" i="3"/>
  <c r="K1087" i="3"/>
  <c r="K1084" i="3"/>
  <c r="K1081" i="3"/>
  <c r="K1078" i="3"/>
  <c r="K1071" i="3"/>
  <c r="K1067" i="3"/>
  <c r="K1064" i="3"/>
  <c r="K1061" i="3"/>
  <c r="K1055" i="3"/>
  <c r="K1052" i="3"/>
  <c r="K1049" i="3"/>
  <c r="K1044" i="3"/>
  <c r="K1041" i="3"/>
  <c r="K1039" i="3"/>
  <c r="K1036" i="3"/>
  <c r="K1034" i="3"/>
  <c r="K1030" i="3"/>
  <c r="K1028" i="3"/>
  <c r="K1025" i="3"/>
  <c r="K1023" i="3"/>
  <c r="K1022" i="3"/>
  <c r="K1019" i="3"/>
  <c r="K1014" i="3"/>
  <c r="K1011" i="3"/>
  <c r="K1004" i="3"/>
  <c r="K996" i="3"/>
  <c r="K989" i="3"/>
  <c r="K986" i="3"/>
  <c r="K979" i="3"/>
  <c r="K976" i="3"/>
  <c r="K975" i="3"/>
  <c r="K972" i="3"/>
  <c r="K968" i="3"/>
  <c r="K967" i="3"/>
  <c r="K952" i="3"/>
  <c r="K951" i="3"/>
  <c r="K946" i="3"/>
  <c r="K939" i="3"/>
  <c r="K938" i="3"/>
  <c r="K932" i="3"/>
  <c r="K931" i="3"/>
  <c r="K918" i="3"/>
  <c r="K917" i="3"/>
  <c r="K916" i="3"/>
  <c r="K915" i="3"/>
  <c r="K914" i="3"/>
  <c r="K913" i="3"/>
  <c r="K907" i="3"/>
  <c r="K906" i="3"/>
  <c r="K905" i="3"/>
  <c r="K904" i="3"/>
  <c r="K903" i="3"/>
  <c r="L1030" i="3"/>
  <c r="L1039" i="3"/>
  <c r="L1041" i="3"/>
  <c r="D1065" i="3"/>
  <c r="D1072" i="3"/>
  <c r="L1104" i="3"/>
  <c r="I751" i="3"/>
  <c r="I753" i="3"/>
  <c r="F760" i="3"/>
  <c r="F762" i="3"/>
  <c r="I764" i="3"/>
  <c r="I766" i="3"/>
  <c r="I768" i="3"/>
  <c r="I770" i="3"/>
  <c r="F773" i="3"/>
  <c r="F775" i="3"/>
  <c r="F777" i="3"/>
  <c r="F779" i="3"/>
  <c r="I781" i="3"/>
  <c r="I783" i="3"/>
  <c r="I785" i="3"/>
  <c r="F788" i="3"/>
  <c r="F790" i="3"/>
  <c r="F792" i="3"/>
  <c r="F794" i="3"/>
  <c r="F796" i="3"/>
  <c r="F799" i="3"/>
  <c r="F801" i="3"/>
  <c r="F803" i="3"/>
  <c r="F805" i="3"/>
  <c r="F807" i="3"/>
  <c r="I809" i="3"/>
  <c r="I811" i="3"/>
  <c r="I813" i="3"/>
  <c r="I815" i="3"/>
  <c r="I817" i="3"/>
  <c r="F821" i="3"/>
  <c r="F826" i="3"/>
  <c r="F831" i="3"/>
  <c r="F837" i="3"/>
  <c r="I841" i="3"/>
  <c r="F844" i="3"/>
  <c r="F847" i="3"/>
  <c r="I849" i="3"/>
  <c r="I852" i="3"/>
  <c r="I855" i="3"/>
  <c r="F858" i="3"/>
  <c r="I860" i="3"/>
  <c r="I864" i="3"/>
  <c r="F867" i="3"/>
  <c r="I869" i="3"/>
  <c r="F873" i="3"/>
  <c r="I875" i="3"/>
  <c r="F878" i="3"/>
  <c r="F927" i="3"/>
  <c r="F941" i="3"/>
  <c r="F942" i="3"/>
  <c r="F987" i="3"/>
  <c r="F988" i="3"/>
  <c r="F989" i="3"/>
  <c r="F1030" i="3"/>
  <c r="F1031" i="3"/>
  <c r="I1123" i="3"/>
  <c r="I1111" i="3"/>
  <c r="I1103" i="3"/>
  <c r="I1100" i="3"/>
  <c r="I1098" i="3"/>
  <c r="I1096" i="3"/>
  <c r="I1081" i="3"/>
  <c r="I1079" i="3"/>
  <c r="I1036" i="3"/>
  <c r="I1035" i="3"/>
  <c r="I1000" i="3"/>
  <c r="I989" i="3"/>
  <c r="I976" i="3"/>
  <c r="I970" i="3"/>
  <c r="I925" i="3"/>
  <c r="I911" i="3"/>
  <c r="I907" i="3"/>
  <c r="I880" i="3"/>
  <c r="I878" i="3"/>
  <c r="I876" i="3"/>
  <c r="I874" i="3"/>
  <c r="I850" i="3"/>
  <c r="I848" i="3"/>
  <c r="I846" i="3"/>
  <c r="I844" i="3"/>
  <c r="I842" i="3"/>
  <c r="I1119" i="3"/>
  <c r="I1099" i="3"/>
  <c r="I1097" i="3"/>
  <c r="I1091" i="3"/>
  <c r="I1086" i="3"/>
  <c r="I1082" i="3"/>
  <c r="I1040" i="3"/>
  <c r="I1039" i="3"/>
  <c r="I973" i="3"/>
  <c r="I972" i="3"/>
  <c r="I926" i="3"/>
  <c r="I913" i="3"/>
  <c r="I909" i="3"/>
  <c r="I905" i="3"/>
  <c r="I882" i="3"/>
  <c r="I879" i="3"/>
  <c r="I1125" i="3"/>
  <c r="I1104" i="3"/>
  <c r="I1093" i="3"/>
  <c r="I1069" i="3"/>
  <c r="I1064" i="3"/>
  <c r="I1053" i="3"/>
  <c r="I1042" i="3"/>
  <c r="I1041" i="3"/>
  <c r="I1034" i="3"/>
  <c r="I1033" i="3"/>
  <c r="I990" i="3"/>
  <c r="I978" i="3"/>
  <c r="I977" i="3"/>
  <c r="I971" i="3"/>
  <c r="I936" i="3"/>
  <c r="I912" i="3"/>
  <c r="I908" i="3"/>
  <c r="I881" i="3"/>
  <c r="F1124" i="3"/>
  <c r="F1115" i="3"/>
  <c r="F1076" i="3"/>
  <c r="F1053" i="3"/>
  <c r="F1041" i="3"/>
  <c r="F1033" i="3"/>
  <c r="F1029" i="3"/>
  <c r="F1021" i="3"/>
  <c r="F1017" i="3"/>
  <c r="F1003" i="3"/>
  <c r="F1002" i="3"/>
  <c r="F1001" i="3"/>
  <c r="F996" i="3"/>
  <c r="F995" i="3"/>
  <c r="F994" i="3"/>
  <c r="F993" i="3"/>
  <c r="F990" i="3"/>
  <c r="F986" i="3"/>
  <c r="F985" i="3"/>
  <c r="F984" i="3"/>
  <c r="F983" i="3"/>
  <c r="F978" i="3"/>
  <c r="F977" i="3"/>
  <c r="F971" i="3"/>
  <c r="F965" i="3"/>
  <c r="F964" i="3"/>
  <c r="F963" i="3"/>
  <c r="F959" i="3"/>
  <c r="F951" i="3"/>
  <c r="F950" i="3"/>
  <c r="F944" i="3"/>
  <c r="F943" i="3"/>
  <c r="F936" i="3"/>
  <c r="F929" i="3"/>
  <c r="F928" i="3"/>
  <c r="F919" i="3"/>
  <c r="F918" i="3"/>
  <c r="F912" i="3"/>
  <c r="F908" i="3"/>
  <c r="F904" i="3"/>
  <c r="F897" i="3"/>
  <c r="F896" i="3"/>
  <c r="F889" i="3"/>
  <c r="F888" i="3"/>
  <c r="F881" i="3"/>
  <c r="F872" i="3"/>
  <c r="F870" i="3"/>
  <c r="F868" i="3"/>
  <c r="F866" i="3"/>
  <c r="F864" i="3"/>
  <c r="F861" i="3"/>
  <c r="F859" i="3"/>
  <c r="F857" i="3"/>
  <c r="F855" i="3"/>
  <c r="F853" i="3"/>
  <c r="F840" i="3"/>
  <c r="F836" i="3"/>
  <c r="F832" i="3"/>
  <c r="F828" i="3"/>
  <c r="F824" i="3"/>
  <c r="F820" i="3"/>
  <c r="F1080" i="3"/>
  <c r="F1052" i="3"/>
  <c r="F1046" i="3"/>
  <c r="F1037" i="3"/>
  <c r="F1028" i="3"/>
  <c r="F1016" i="3"/>
  <c r="F1015" i="3"/>
  <c r="F1014" i="3"/>
  <c r="F1013" i="3"/>
  <c r="F1011" i="3"/>
  <c r="F1010" i="3"/>
  <c r="F1009" i="3"/>
  <c r="F1008" i="3"/>
  <c r="F1004" i="3"/>
  <c r="F975" i="3"/>
  <c r="F974" i="3"/>
  <c r="F969" i="3"/>
  <c r="F968" i="3"/>
  <c r="F955" i="3"/>
  <c r="F954" i="3"/>
  <c r="F947" i="3"/>
  <c r="F940" i="3"/>
  <c r="F939" i="3"/>
  <c r="F933" i="3"/>
  <c r="F932" i="3"/>
  <c r="F923" i="3"/>
  <c r="F922" i="3"/>
  <c r="F914" i="3"/>
  <c r="F910" i="3"/>
  <c r="F906" i="3"/>
  <c r="F901" i="3"/>
  <c r="F900" i="3"/>
  <c r="F894" i="3"/>
  <c r="F893" i="3"/>
  <c r="F892" i="3"/>
  <c r="F885" i="3"/>
  <c r="F884" i="3"/>
  <c r="F883" i="3"/>
  <c r="F1118" i="3"/>
  <c r="F1066" i="3"/>
  <c r="F1060" i="3"/>
  <c r="F1044" i="3"/>
  <c r="F1039" i="3"/>
  <c r="F1032" i="3"/>
  <c r="F1025" i="3"/>
  <c r="F1020" i="3"/>
  <c r="F992" i="3"/>
  <c r="F991" i="3"/>
  <c r="F982" i="3"/>
  <c r="F981" i="3"/>
  <c r="F980" i="3"/>
  <c r="F979" i="3"/>
  <c r="F973" i="3"/>
  <c r="F972" i="3"/>
  <c r="F967" i="3"/>
  <c r="F966" i="3"/>
  <c r="F962" i="3"/>
  <c r="F961" i="3"/>
  <c r="F960" i="3"/>
  <c r="F953" i="3"/>
  <c r="F952" i="3"/>
  <c r="F946" i="3"/>
  <c r="F945" i="3"/>
  <c r="F938" i="3"/>
  <c r="F937" i="3"/>
  <c r="F931" i="3"/>
  <c r="F930" i="3"/>
  <c r="F926" i="3"/>
  <c r="F921" i="3"/>
  <c r="F920" i="3"/>
  <c r="F913" i="3"/>
  <c r="F909" i="3"/>
  <c r="F905" i="3"/>
  <c r="F899" i="3"/>
  <c r="F898" i="3"/>
  <c r="F891" i="3"/>
  <c r="F890" i="3"/>
  <c r="F882" i="3"/>
  <c r="F934" i="3"/>
  <c r="F935" i="3"/>
  <c r="I969" i="3"/>
  <c r="F970" i="3"/>
  <c r="I974" i="3"/>
  <c r="F1007" i="3"/>
  <c r="I1011" i="3"/>
  <c r="F1012" i="3"/>
  <c r="F1045" i="3"/>
  <c r="F1073" i="3"/>
  <c r="J1047" i="3"/>
  <c r="J1058" i="3"/>
  <c r="J1096" i="3"/>
  <c r="J1112" i="3"/>
  <c r="J1115" i="3"/>
  <c r="J1050" i="3"/>
  <c r="J1063" i="3"/>
  <c r="J1101" i="3"/>
  <c r="J1116" i="3"/>
  <c r="D1091" i="3"/>
  <c r="D1076" i="3"/>
  <c r="D1062" i="3"/>
  <c r="D1056" i="3"/>
  <c r="D1046" i="3"/>
  <c r="D1024" i="3"/>
  <c r="D1016" i="3"/>
  <c r="D1011" i="3"/>
  <c r="D1003" i="3"/>
  <c r="D996" i="3"/>
  <c r="D986" i="3"/>
  <c r="D1106" i="3"/>
  <c r="D1103" i="3"/>
  <c r="D1067" i="3"/>
  <c r="D1120" i="3"/>
  <c r="D1115" i="3"/>
  <c r="D1099" i="3"/>
  <c r="D1052" i="3"/>
  <c r="D1033" i="3"/>
  <c r="D1028" i="3"/>
  <c r="D1020" i="3"/>
  <c r="D1007" i="3"/>
  <c r="D1000" i="3"/>
  <c r="D992" i="3"/>
  <c r="D982" i="3"/>
  <c r="D969" i="3"/>
  <c r="D962" i="3"/>
  <c r="L1082" i="3"/>
  <c r="L1081" i="3"/>
  <c r="L1065" i="3"/>
  <c r="L1044" i="3"/>
  <c r="L1043" i="3"/>
  <c r="L1042" i="3"/>
  <c r="L1038" i="3"/>
  <c r="L1034" i="3"/>
  <c r="L1025" i="3"/>
  <c r="L1024" i="3"/>
  <c r="L1017" i="3"/>
  <c r="L1016" i="3"/>
  <c r="L1004" i="3"/>
  <c r="L1003" i="3"/>
  <c r="L997" i="3"/>
  <c r="L996" i="3"/>
  <c r="L990" i="3"/>
  <c r="L987" i="3"/>
  <c r="L986" i="3"/>
  <c r="L977" i="3"/>
  <c r="L974" i="3"/>
  <c r="L1124" i="3"/>
  <c r="L1120" i="3"/>
  <c r="L1112" i="3"/>
  <c r="L1097" i="3"/>
  <c r="L1096" i="3"/>
  <c r="L1095" i="3"/>
  <c r="L1091" i="3"/>
  <c r="L1086" i="3"/>
  <c r="L1083" i="3"/>
  <c r="L1077" i="3"/>
  <c r="L1110" i="3"/>
  <c r="L1108" i="3"/>
  <c r="L1099" i="3"/>
  <c r="L1092" i="3"/>
  <c r="L1089" i="3"/>
  <c r="L1084" i="3"/>
  <c r="L1079" i="3"/>
  <c r="L1069" i="3"/>
  <c r="L1068" i="3"/>
  <c r="L1059" i="3"/>
  <c r="L1052" i="3"/>
  <c r="L1040" i="3"/>
  <c r="L1036" i="3"/>
  <c r="L1031" i="3"/>
  <c r="L1029" i="3"/>
  <c r="L1028" i="3"/>
  <c r="L1022" i="3"/>
  <c r="L1021" i="3"/>
  <c r="L1020" i="3"/>
  <c r="L1013" i="3"/>
  <c r="L1012" i="3"/>
  <c r="L1008" i="3"/>
  <c r="L1007" i="3"/>
  <c r="L993" i="3"/>
  <c r="L992" i="3"/>
  <c r="L989" i="3"/>
  <c r="L983" i="3"/>
  <c r="L982" i="3"/>
  <c r="L972" i="3"/>
  <c r="L963" i="3"/>
  <c r="L962" i="3"/>
  <c r="J1003" i="3"/>
  <c r="J1004" i="3"/>
  <c r="F1005" i="3"/>
  <c r="F1006" i="3"/>
  <c r="J1016" i="3"/>
  <c r="J1017" i="3"/>
  <c r="F1018" i="3"/>
  <c r="F1019" i="3"/>
  <c r="J1024" i="3"/>
  <c r="J1025" i="3"/>
  <c r="F1026" i="3"/>
  <c r="F1027" i="3"/>
  <c r="J1034" i="3"/>
  <c r="F1036" i="3"/>
  <c r="J1038" i="3"/>
  <c r="F1040" i="3"/>
  <c r="J1042" i="3"/>
  <c r="J1043" i="3"/>
  <c r="J1044" i="3"/>
  <c r="F1049" i="3"/>
  <c r="F1054" i="3"/>
  <c r="F1055" i="3"/>
  <c r="F1057" i="3"/>
  <c r="F1061" i="3"/>
  <c r="F1063" i="3"/>
  <c r="F1064" i="3"/>
  <c r="J1065" i="3"/>
  <c r="F1079" i="3"/>
  <c r="J1081" i="3"/>
  <c r="J1082" i="3"/>
  <c r="K1095" i="3"/>
  <c r="K1096" i="3"/>
  <c r="K1097" i="3"/>
  <c r="K1103" i="3"/>
  <c r="K1105" i="3"/>
  <c r="K1112" i="3"/>
  <c r="K1115" i="3"/>
  <c r="K1117" i="3"/>
  <c r="K1123" i="3"/>
  <c r="J1028" i="3"/>
  <c r="J1029" i="3"/>
  <c r="F1034" i="3"/>
  <c r="J1036" i="3"/>
  <c r="F1038" i="3"/>
  <c r="J1040" i="3"/>
  <c r="F1042" i="3"/>
  <c r="F1047" i="3"/>
  <c r="F1048" i="3"/>
  <c r="F1050" i="3"/>
  <c r="F1051" i="3"/>
  <c r="J1052" i="3"/>
  <c r="F1058" i="3"/>
  <c r="J1059" i="3"/>
  <c r="J1069" i="3"/>
  <c r="J1079" i="3"/>
  <c r="J1084" i="3"/>
  <c r="J1092" i="3"/>
  <c r="J1099" i="3"/>
  <c r="F1103" i="3"/>
  <c r="J1111" i="3"/>
  <c r="D1125" i="3"/>
  <c r="D1124" i="3"/>
  <c r="D1118" i="3"/>
  <c r="D1107" i="3"/>
  <c r="D1100" i="3"/>
  <c r="D1096" i="3"/>
  <c r="D1090" i="3"/>
  <c r="D1086" i="3"/>
  <c r="D1083" i="3"/>
  <c r="D1080" i="3"/>
  <c r="D1078" i="3"/>
  <c r="D1060" i="3"/>
  <c r="D1051" i="3"/>
  <c r="D1048" i="3"/>
  <c r="D1045" i="3"/>
  <c r="D1044" i="3"/>
  <c r="D1111" i="3"/>
  <c r="D1110" i="3"/>
  <c r="D1098" i="3"/>
  <c r="D1095" i="3"/>
  <c r="D1092" i="3"/>
  <c r="D1087" i="3"/>
  <c r="D1084" i="3"/>
  <c r="D1082" i="3"/>
  <c r="D1070" i="3"/>
  <c r="D1066" i="3"/>
  <c r="D1064" i="3"/>
  <c r="D1059" i="3"/>
  <c r="D1053" i="3"/>
  <c r="D1122" i="3"/>
  <c r="D1116" i="3"/>
  <c r="D1104" i="3"/>
  <c r="D1102" i="3"/>
  <c r="D1094" i="3"/>
  <c r="D1075" i="3"/>
  <c r="D1071" i="3"/>
  <c r="D1068" i="3"/>
  <c r="D1031" i="3"/>
  <c r="D1027" i="3"/>
  <c r="D1022" i="3"/>
  <c r="D1021" i="3"/>
  <c r="D1017" i="3"/>
  <c r="D1013" i="3"/>
  <c r="D1012" i="3"/>
  <c r="D1010" i="3"/>
  <c r="D1006" i="3"/>
  <c r="D1002" i="3"/>
  <c r="D1001" i="3"/>
  <c r="D999" i="3"/>
  <c r="D995" i="3"/>
  <c r="D987" i="3"/>
  <c r="D983" i="3"/>
  <c r="D965" i="3"/>
  <c r="D961" i="3"/>
  <c r="D955" i="3"/>
  <c r="D951" i="3"/>
  <c r="D944" i="3"/>
  <c r="D940" i="3"/>
  <c r="D933" i="3"/>
  <c r="D929" i="3"/>
  <c r="D925" i="3"/>
  <c r="D921" i="3"/>
  <c r="D917" i="3"/>
  <c r="D916" i="3"/>
  <c r="D915" i="3"/>
  <c r="D914" i="3"/>
  <c r="D913" i="3"/>
  <c r="D912" i="3"/>
  <c r="D911" i="3"/>
  <c r="D910" i="3"/>
  <c r="D909" i="3"/>
  <c r="D908" i="3"/>
  <c r="D907" i="3"/>
  <c r="D906" i="3"/>
  <c r="D903" i="3"/>
  <c r="D899" i="3"/>
  <c r="D894" i="3"/>
  <c r="D893" i="3"/>
  <c r="D889" i="3"/>
  <c r="D885" i="3"/>
  <c r="D884" i="3"/>
  <c r="D883" i="3"/>
  <c r="D882" i="3"/>
  <c r="D881" i="3"/>
  <c r="D1123" i="3"/>
  <c r="D1119" i="3"/>
  <c r="D1088" i="3"/>
  <c r="D1063" i="3"/>
  <c r="D1058" i="3"/>
  <c r="D1057" i="3"/>
  <c r="D1054" i="3"/>
  <c r="D1050" i="3"/>
  <c r="D1049" i="3"/>
  <c r="D1043" i="3"/>
  <c r="D1042" i="3"/>
  <c r="D1041" i="3"/>
  <c r="D1040" i="3"/>
  <c r="D1039" i="3"/>
  <c r="D1038" i="3"/>
  <c r="D1037" i="3"/>
  <c r="D1036" i="3"/>
  <c r="D1035" i="3"/>
  <c r="D1034" i="3"/>
  <c r="D1032" i="3"/>
  <c r="D1029" i="3"/>
  <c r="D1025" i="3"/>
  <c r="D1019" i="3"/>
  <c r="D1015" i="3"/>
  <c r="D1008" i="3"/>
  <c r="D1004" i="3"/>
  <c r="D997" i="3"/>
  <c r="D993" i="3"/>
  <c r="D989" i="3"/>
  <c r="D985" i="3"/>
  <c r="D981" i="3"/>
  <c r="D980" i="3"/>
  <c r="D979" i="3"/>
  <c r="D978" i="3"/>
  <c r="D977" i="3"/>
  <c r="D976" i="3"/>
  <c r="D975" i="3"/>
  <c r="D974" i="3"/>
  <c r="D973" i="3"/>
  <c r="D972" i="3"/>
  <c r="D971" i="3"/>
  <c r="D970" i="3"/>
  <c r="D967" i="3"/>
  <c r="D963" i="3"/>
  <c r="D958" i="3"/>
  <c r="D957" i="3"/>
  <c r="D953" i="3"/>
  <c r="D949" i="3"/>
  <c r="D948" i="3"/>
  <c r="D946" i="3"/>
  <c r="D942" i="3"/>
  <c r="D938" i="3"/>
  <c r="D937" i="3"/>
  <c r="D935" i="3"/>
  <c r="D931" i="3"/>
  <c r="D923" i="3"/>
  <c r="D919" i="3"/>
  <c r="D901" i="3"/>
  <c r="D897" i="3"/>
  <c r="D891" i="3"/>
  <c r="D887" i="3"/>
  <c r="D1112" i="3"/>
  <c r="J1123" i="3"/>
  <c r="J1120" i="3"/>
  <c r="J1109" i="3"/>
  <c r="J1100" i="3"/>
  <c r="J1094" i="3"/>
  <c r="J1086" i="3"/>
  <c r="J1075" i="3"/>
  <c r="J1073" i="3"/>
  <c r="J1071" i="3"/>
  <c r="J1067" i="3"/>
  <c r="J1064" i="3"/>
  <c r="J1062" i="3"/>
  <c r="J1060" i="3"/>
  <c r="J1055" i="3"/>
  <c r="J1054" i="3"/>
  <c r="J1053" i="3"/>
  <c r="J1051" i="3"/>
  <c r="J1048" i="3"/>
  <c r="J1124" i="3"/>
  <c r="J1122" i="3"/>
  <c r="J1117" i="3"/>
  <c r="J1106" i="3"/>
  <c r="J1098" i="3"/>
  <c r="J1089" i="3"/>
  <c r="J1078" i="3"/>
  <c r="J1077" i="3"/>
  <c r="J1074" i="3"/>
  <c r="J1072" i="3"/>
  <c r="J1070" i="3"/>
  <c r="J1066" i="3"/>
  <c r="J1056" i="3"/>
  <c r="J1046" i="3"/>
  <c r="L1125" i="3"/>
  <c r="L1122" i="3"/>
  <c r="L1121" i="3"/>
  <c r="L1102" i="3"/>
  <c r="L1098" i="3"/>
  <c r="L1093" i="3"/>
  <c r="L1090" i="3"/>
  <c r="L1088" i="3"/>
  <c r="L1080" i="3"/>
  <c r="L1078" i="3"/>
  <c r="L1076" i="3"/>
  <c r="L1074" i="3"/>
  <c r="L1072" i="3"/>
  <c r="L1070" i="3"/>
  <c r="L1066" i="3"/>
  <c r="L1061" i="3"/>
  <c r="L1056" i="3"/>
  <c r="L1049" i="3"/>
  <c r="L1046" i="3"/>
  <c r="L1119" i="3"/>
  <c r="L1114" i="3"/>
  <c r="L1111" i="3"/>
  <c r="L1105" i="3"/>
  <c r="L1101" i="3"/>
  <c r="L1100" i="3"/>
  <c r="L1087" i="3"/>
  <c r="L1075" i="3"/>
  <c r="L1073" i="3"/>
  <c r="L1071" i="3"/>
  <c r="L1067" i="3"/>
  <c r="L1064" i="3"/>
  <c r="L1062" i="3"/>
  <c r="L1060" i="3"/>
  <c r="L1057" i="3"/>
  <c r="L1055" i="3"/>
  <c r="L1054" i="3"/>
  <c r="L1053" i="3"/>
  <c r="L1051" i="3"/>
  <c r="L1048" i="3"/>
  <c r="F1056" i="3"/>
  <c r="F1059" i="3"/>
  <c r="F1062" i="3"/>
  <c r="F1065" i="3"/>
  <c r="F1070" i="3"/>
  <c r="F1117" i="3"/>
  <c r="F1119" i="3"/>
  <c r="F1068" i="3"/>
  <c r="F1072" i="3"/>
  <c r="F1075" i="3"/>
  <c r="F1077" i="3"/>
  <c r="F1096" i="3"/>
  <c r="F1097" i="3"/>
  <c r="F1098" i="3"/>
  <c r="F1099" i="3"/>
  <c r="F1100" i="3"/>
  <c r="F1113" i="3"/>
  <c r="F1116" i="3"/>
  <c r="F1120" i="3"/>
  <c r="F1067" i="3"/>
  <c r="F1069" i="3"/>
  <c r="F1071" i="3"/>
  <c r="F1074" i="3"/>
  <c r="F1078" i="3"/>
  <c r="F1102" i="3"/>
  <c r="F1104" i="3"/>
  <c r="F1114" i="3"/>
  <c r="L1103" i="3"/>
  <c r="L1106" i="3"/>
  <c r="L1107" i="3"/>
  <c r="L1109" i="3"/>
  <c r="L1113" i="3"/>
  <c r="L1115" i="3"/>
  <c r="L1117" i="3"/>
  <c r="L1118" i="3"/>
  <c r="L1123" i="3"/>
  <c r="K1077" i="3"/>
  <c r="K1086" i="3"/>
  <c r="K1088" i="3"/>
  <c r="K1089" i="3"/>
  <c r="K1094" i="3"/>
  <c r="K1101" i="3"/>
  <c r="K1102" i="3"/>
  <c r="K1107" i="3"/>
  <c r="K1108" i="3"/>
  <c r="K1111" i="3"/>
  <c r="K1114" i="3"/>
  <c r="K1118" i="3"/>
  <c r="K1120" i="3"/>
  <c r="K1121" i="3"/>
  <c r="K1124" i="3"/>
  <c r="J1031" i="3"/>
  <c r="J1032" i="3"/>
  <c r="J1045" i="3"/>
  <c r="J1049" i="3"/>
  <c r="J1057" i="3"/>
  <c r="J1061" i="3"/>
  <c r="J1068" i="3"/>
  <c r="J1076" i="3"/>
  <c r="J1080" i="3"/>
  <c r="J1087" i="3"/>
  <c r="J1091" i="3"/>
  <c r="J1093" i="3"/>
  <c r="J1102" i="3"/>
  <c r="J1103" i="3"/>
  <c r="J1104" i="3"/>
  <c r="J1105" i="3"/>
  <c r="J1107" i="3"/>
  <c r="J1110" i="3"/>
  <c r="J1114" i="3"/>
  <c r="J1119" i="3"/>
  <c r="J1125" i="3"/>
  <c r="J1090" i="3"/>
  <c r="J1095" i="3"/>
  <c r="J1108" i="3"/>
  <c r="J1113" i="3"/>
  <c r="J1118" i="3"/>
  <c r="I820" i="3"/>
  <c r="I821" i="3"/>
  <c r="I822" i="3"/>
  <c r="I823" i="3"/>
  <c r="I824" i="3"/>
  <c r="I825" i="3"/>
  <c r="I826" i="3"/>
  <c r="I827" i="3"/>
  <c r="I828" i="3"/>
  <c r="I831" i="3"/>
  <c r="I832" i="3"/>
  <c r="I833" i="3"/>
  <c r="I834" i="3"/>
  <c r="I835" i="3"/>
  <c r="I836" i="3"/>
  <c r="I837" i="3"/>
  <c r="I838" i="3"/>
  <c r="I839" i="3"/>
  <c r="I884" i="3"/>
  <c r="I885" i="3"/>
  <c r="I886" i="3"/>
  <c r="I887" i="3"/>
  <c r="I888" i="3"/>
  <c r="I889" i="3"/>
  <c r="I890" i="3"/>
  <c r="I891" i="3"/>
  <c r="I892" i="3"/>
  <c r="I895" i="3"/>
  <c r="I896" i="3"/>
  <c r="I897" i="3"/>
  <c r="I898" i="3"/>
  <c r="I899" i="3"/>
  <c r="I957" i="3"/>
  <c r="I958" i="3"/>
  <c r="I1021" i="3"/>
  <c r="I1022" i="3"/>
  <c r="I1089" i="3"/>
  <c r="I1106" i="3"/>
  <c r="I1108" i="3"/>
  <c r="I1110" i="3"/>
  <c r="I1112" i="3"/>
  <c r="I1121" i="3"/>
  <c r="I1122" i="3"/>
  <c r="I1117" i="3"/>
  <c r="I1109" i="3"/>
  <c r="I1107" i="3"/>
  <c r="I1101" i="3"/>
  <c r="I1092" i="3"/>
  <c r="I1085" i="3"/>
  <c r="I1083" i="3"/>
  <c r="I1078" i="3"/>
  <c r="I1072" i="3"/>
  <c r="I1071" i="3"/>
  <c r="I1070" i="3"/>
  <c r="I1068" i="3"/>
  <c r="I1067" i="3"/>
  <c r="I1066" i="3"/>
  <c r="I1065" i="3"/>
  <c r="I1052" i="3"/>
  <c r="I1051" i="3"/>
  <c r="I1050" i="3"/>
  <c r="I1049" i="3"/>
  <c r="I1048" i="3"/>
  <c r="I1047" i="3"/>
  <c r="I1046" i="3"/>
  <c r="I1045" i="3"/>
  <c r="I1044" i="3"/>
  <c r="I1031" i="3"/>
  <c r="I1030" i="3"/>
  <c r="I1029" i="3"/>
  <c r="I1028" i="3"/>
  <c r="I1027" i="3"/>
  <c r="I1026" i="3"/>
  <c r="I1025" i="3"/>
  <c r="I1024" i="3"/>
  <c r="I1023" i="3"/>
  <c r="I1010" i="3"/>
  <c r="I1009" i="3"/>
  <c r="I1008" i="3"/>
  <c r="I1007" i="3"/>
  <c r="I1006" i="3"/>
  <c r="I1005" i="3"/>
  <c r="I1004" i="3"/>
  <c r="I1003" i="3"/>
  <c r="I1002" i="3"/>
  <c r="I1001" i="3"/>
  <c r="I988" i="3"/>
  <c r="I987" i="3"/>
  <c r="I986" i="3"/>
  <c r="I985" i="3"/>
  <c r="I984" i="3"/>
  <c r="I983" i="3"/>
  <c r="I982" i="3"/>
  <c r="I981" i="3"/>
  <c r="I980" i="3"/>
  <c r="I967" i="3"/>
  <c r="I966" i="3"/>
  <c r="I965" i="3"/>
  <c r="I964" i="3"/>
  <c r="I963" i="3"/>
  <c r="I962" i="3"/>
  <c r="I961" i="3"/>
  <c r="I960" i="3"/>
  <c r="I959" i="3"/>
  <c r="I946" i="3"/>
  <c r="I945" i="3"/>
  <c r="I944" i="3"/>
  <c r="I943" i="3"/>
  <c r="I942" i="3"/>
  <c r="I941" i="3"/>
  <c r="I940" i="3"/>
  <c r="I939" i="3"/>
  <c r="I938" i="3"/>
  <c r="I937" i="3"/>
  <c r="I924" i="3"/>
  <c r="I923" i="3"/>
  <c r="I922" i="3"/>
  <c r="I921" i="3"/>
  <c r="I920" i="3"/>
  <c r="I919" i="3"/>
  <c r="I918" i="3"/>
  <c r="I917" i="3"/>
  <c r="I916" i="3"/>
  <c r="I903" i="3"/>
  <c r="I902" i="3"/>
  <c r="I901" i="3"/>
  <c r="I900" i="3"/>
  <c r="I1118" i="3"/>
  <c r="I1116" i="3"/>
  <c r="I1115" i="3"/>
  <c r="I1114" i="3"/>
  <c r="I1113" i="3"/>
  <c r="I1090" i="3"/>
  <c r="I1088" i="3"/>
  <c r="I1087" i="3"/>
  <c r="I1076" i="3"/>
  <c r="I1075" i="3"/>
  <c r="I1074" i="3"/>
  <c r="I1073" i="3"/>
  <c r="I1043" i="3"/>
  <c r="I1020" i="3"/>
  <c r="I1019" i="3"/>
  <c r="I1018" i="3"/>
  <c r="I1017" i="3"/>
  <c r="I1016" i="3"/>
  <c r="I1015" i="3"/>
  <c r="I1014" i="3"/>
  <c r="I1013" i="3"/>
  <c r="I1012" i="3"/>
  <c r="I979" i="3"/>
  <c r="I956" i="3"/>
  <c r="I955" i="3"/>
  <c r="I954" i="3"/>
  <c r="I953" i="3"/>
  <c r="I952" i="3"/>
  <c r="I951" i="3"/>
  <c r="I950" i="3"/>
  <c r="I949" i="3"/>
  <c r="I948" i="3"/>
  <c r="I915" i="3"/>
  <c r="I894" i="3"/>
  <c r="I893" i="3"/>
  <c r="I872" i="3"/>
  <c r="I851" i="3"/>
  <c r="I830" i="3"/>
  <c r="I829" i="3"/>
  <c r="I808" i="3"/>
  <c r="I787" i="3"/>
  <c r="I771" i="3"/>
  <c r="I755" i="3"/>
  <c r="I739" i="3"/>
  <c r="I723" i="3"/>
  <c r="I710" i="3"/>
  <c r="I699" i="3"/>
  <c r="I689" i="3"/>
  <c r="I688" i="3"/>
  <c r="I678" i="3"/>
  <c r="I667" i="3"/>
  <c r="I657" i="3"/>
  <c r="I656" i="3"/>
  <c r="I646" i="3"/>
  <c r="I635" i="3"/>
  <c r="I625" i="3"/>
  <c r="I624" i="3"/>
  <c r="I614" i="3"/>
  <c r="I603" i="3"/>
  <c r="I593" i="3"/>
  <c r="I592" i="3"/>
  <c r="I582" i="3"/>
  <c r="I571" i="3"/>
  <c r="I561" i="3"/>
  <c r="I553" i="3"/>
  <c r="I545" i="3"/>
  <c r="I537" i="3"/>
  <c r="I529" i="3"/>
  <c r="I521" i="3"/>
  <c r="I513" i="3"/>
  <c r="I505" i="3"/>
  <c r="I499" i="3"/>
  <c r="I495" i="3"/>
  <c r="I491" i="3"/>
  <c r="I487" i="3"/>
  <c r="I483" i="3"/>
  <c r="I479" i="3"/>
  <c r="I475" i="3"/>
  <c r="I471" i="3"/>
  <c r="I1124" i="3"/>
  <c r="I1120" i="3"/>
  <c r="I1105" i="3"/>
  <c r="I1095" i="3"/>
  <c r="I1094" i="3"/>
  <c r="I1084" i="3"/>
  <c r="I1080" i="3"/>
  <c r="I1077" i="3"/>
  <c r="I1063" i="3"/>
  <c r="I1062" i="3"/>
  <c r="I1061" i="3"/>
  <c r="I1060" i="3"/>
  <c r="I1059" i="3"/>
  <c r="I1058" i="3"/>
  <c r="I1057" i="3"/>
  <c r="I1056" i="3"/>
  <c r="I1055" i="3"/>
  <c r="I1032" i="3"/>
  <c r="I999" i="3"/>
  <c r="I998" i="3"/>
  <c r="I997" i="3"/>
  <c r="I996" i="3"/>
  <c r="I995" i="3"/>
  <c r="I994" i="3"/>
  <c r="I993" i="3"/>
  <c r="I992" i="3"/>
  <c r="I991" i="3"/>
  <c r="I968" i="3"/>
  <c r="I935" i="3"/>
  <c r="I934" i="3"/>
  <c r="I933" i="3"/>
  <c r="I932" i="3"/>
  <c r="I931" i="3"/>
  <c r="I930" i="3"/>
  <c r="I929" i="3"/>
  <c r="I928" i="3"/>
  <c r="I927" i="3"/>
  <c r="I904" i="3"/>
  <c r="I883" i="3"/>
  <c r="I862" i="3"/>
  <c r="I861" i="3"/>
  <c r="I840" i="3"/>
  <c r="I819" i="3"/>
  <c r="I798" i="3"/>
  <c r="I797" i="3"/>
  <c r="I779" i="3"/>
  <c r="I763" i="3"/>
  <c r="I747" i="3"/>
  <c r="I731" i="3"/>
  <c r="I715" i="3"/>
  <c r="I705" i="3"/>
  <c r="I704" i="3"/>
  <c r="I694" i="3"/>
  <c r="I683" i="3"/>
  <c r="I673" i="3"/>
  <c r="I672" i="3"/>
  <c r="I662" i="3"/>
  <c r="I651" i="3"/>
  <c r="I641" i="3"/>
  <c r="I640" i="3"/>
  <c r="I630" i="3"/>
  <c r="I619" i="3"/>
  <c r="I609" i="3"/>
  <c r="I608" i="3"/>
  <c r="I598" i="3"/>
  <c r="I587" i="3"/>
  <c r="I577" i="3"/>
  <c r="I576" i="3"/>
  <c r="I566" i="3"/>
  <c r="I557" i="3"/>
  <c r="I549" i="3"/>
  <c r="I541" i="3"/>
  <c r="I533" i="3"/>
  <c r="I525" i="3"/>
  <c r="I517" i="3"/>
  <c r="I509" i="3"/>
  <c r="I501" i="3"/>
  <c r="I497" i="3"/>
  <c r="I493" i="3"/>
  <c r="I489" i="3"/>
  <c r="I485" i="3"/>
  <c r="I481" i="3"/>
  <c r="I477" i="3"/>
  <c r="I473" i="3"/>
  <c r="I469" i="3"/>
  <c r="F1085" i="3"/>
  <c r="F1086" i="3"/>
  <c r="F1087" i="3"/>
  <c r="F1093" i="3"/>
  <c r="F1094" i="3"/>
  <c r="F1109" i="3"/>
  <c r="F1110" i="3"/>
  <c r="F1111" i="3"/>
  <c r="F1112" i="3"/>
  <c r="F1125" i="3"/>
  <c r="F1081" i="3"/>
  <c r="F1082" i="3"/>
  <c r="F1083" i="3"/>
  <c r="F1084" i="3"/>
  <c r="F1088" i="3"/>
  <c r="F1089" i="3"/>
  <c r="F1090" i="3"/>
  <c r="F1091" i="3"/>
  <c r="F1092" i="3"/>
  <c r="F1095" i="3"/>
  <c r="F1101" i="3"/>
  <c r="F1105" i="3"/>
  <c r="F1106" i="3"/>
  <c r="F1107" i="3"/>
  <c r="F1108" i="3"/>
  <c r="F1121" i="3"/>
  <c r="F1122" i="3"/>
  <c r="F1123" i="3"/>
  <c r="D1069" i="3"/>
  <c r="D1073" i="3"/>
  <c r="D1077" i="3"/>
  <c r="D1081" i="3"/>
  <c r="D1085" i="3"/>
  <c r="D1089" i="3"/>
  <c r="D1093" i="3"/>
  <c r="D1097" i="3"/>
  <c r="D1101" i="3"/>
  <c r="D1105" i="3"/>
  <c r="D1109" i="3"/>
  <c r="D1113" i="3"/>
  <c r="D1117" i="3"/>
  <c r="D1121" i="3"/>
  <c r="H859" i="3" l="1"/>
  <c r="H454" i="3"/>
  <c r="H619" i="3"/>
  <c r="H1079" i="3"/>
  <c r="H129" i="3"/>
  <c r="H963" i="3"/>
  <c r="H340" i="3"/>
  <c r="H479" i="3"/>
  <c r="H74" i="3"/>
  <c r="H191" i="3"/>
  <c r="H482" i="3"/>
  <c r="H116" i="3"/>
  <c r="H222" i="3"/>
  <c r="H436" i="3"/>
  <c r="H337" i="3"/>
  <c r="H266" i="3"/>
  <c r="H300" i="3"/>
  <c r="H27" i="3"/>
  <c r="H655" i="3"/>
  <c r="H567" i="3"/>
  <c r="E558" i="3"/>
  <c r="E714" i="3"/>
  <c r="H1118" i="3"/>
  <c r="H1089" i="3"/>
  <c r="H438" i="3"/>
  <c r="H98" i="3"/>
  <c r="H953" i="3"/>
  <c r="H148" i="3"/>
  <c r="H938" i="3"/>
  <c r="H85" i="3"/>
  <c r="H257" i="3"/>
  <c r="H174" i="3"/>
  <c r="H622" i="3"/>
  <c r="H155" i="3"/>
  <c r="H394" i="3"/>
  <c r="H367" i="3"/>
  <c r="H594" i="3"/>
  <c r="H833" i="3"/>
  <c r="H376" i="3"/>
  <c r="H289" i="3"/>
  <c r="H502" i="3"/>
  <c r="H897" i="3"/>
  <c r="H921" i="3"/>
  <c r="H208" i="3"/>
  <c r="H42" i="3"/>
  <c r="H260" i="3"/>
  <c r="H84" i="3"/>
  <c r="H150" i="3"/>
  <c r="H165" i="3"/>
  <c r="H547" i="3"/>
  <c r="H278" i="3"/>
  <c r="H63" i="3"/>
  <c r="H239" i="3"/>
  <c r="H1015" i="3"/>
  <c r="H488" i="3"/>
  <c r="H769" i="3"/>
  <c r="H261" i="3"/>
  <c r="H554" i="3"/>
  <c r="H401" i="3"/>
  <c r="H634" i="3"/>
  <c r="H584" i="3"/>
  <c r="H952" i="3"/>
  <c r="H120" i="3"/>
  <c r="H997" i="3"/>
  <c r="H130" i="3"/>
  <c r="H26" i="3"/>
  <c r="H196" i="3"/>
  <c r="H40" i="3"/>
  <c r="H86" i="3"/>
  <c r="H213" i="3"/>
  <c r="H735" i="3"/>
  <c r="H380" i="3"/>
  <c r="H111" i="3"/>
  <c r="H315" i="3"/>
  <c r="H303" i="3"/>
  <c r="H537" i="3"/>
  <c r="H676" i="3"/>
  <c r="H298" i="3"/>
  <c r="H657" i="3"/>
  <c r="H457" i="3"/>
  <c r="H720" i="3"/>
  <c r="H694" i="3"/>
  <c r="H1009" i="3"/>
  <c r="E898" i="3"/>
  <c r="E880" i="3"/>
  <c r="E670" i="3"/>
  <c r="E1007" i="3"/>
  <c r="E1029" i="3"/>
  <c r="E824" i="3"/>
  <c r="E1066" i="3"/>
  <c r="E1059" i="3"/>
  <c r="E629" i="3"/>
  <c r="E833" i="3"/>
  <c r="E559" i="3"/>
  <c r="E564" i="3"/>
  <c r="E741" i="3"/>
  <c r="E1063" i="3"/>
  <c r="E283" i="3"/>
  <c r="E511" i="3"/>
  <c r="E584" i="3"/>
  <c r="E696" i="3"/>
  <c r="E888" i="3"/>
  <c r="E1105" i="3"/>
  <c r="E602" i="3"/>
  <c r="E776" i="3"/>
  <c r="E1080" i="3"/>
  <c r="E653" i="3"/>
  <c r="E773" i="3"/>
  <c r="E917" i="3"/>
  <c r="E1083" i="3"/>
  <c r="E892" i="3"/>
  <c r="E1107" i="3"/>
  <c r="E938" i="3"/>
  <c r="E1109" i="3"/>
  <c r="E281" i="3"/>
  <c r="E215" i="3"/>
  <c r="E527" i="3"/>
  <c r="E611" i="3"/>
  <c r="E735" i="3"/>
  <c r="E941" i="3"/>
  <c r="E516" i="3"/>
  <c r="E644" i="3"/>
  <c r="E847" i="3"/>
  <c r="E569" i="3"/>
  <c r="E685" i="3"/>
  <c r="E800" i="3"/>
  <c r="E949" i="3"/>
  <c r="E738" i="3"/>
  <c r="E951" i="3"/>
  <c r="E810" i="3"/>
  <c r="E982" i="3"/>
  <c r="E553" i="3"/>
  <c r="E543" i="3"/>
  <c r="E643" i="3"/>
  <c r="E775" i="3"/>
  <c r="E995" i="3"/>
  <c r="E540" i="3"/>
  <c r="E682" i="3"/>
  <c r="E921" i="3"/>
  <c r="E601" i="3"/>
  <c r="E713" i="3"/>
  <c r="E837" i="3"/>
  <c r="E992" i="3"/>
  <c r="E782" i="3"/>
  <c r="E1004" i="3"/>
  <c r="E854" i="3"/>
  <c r="E1026" i="3"/>
  <c r="E132" i="3"/>
  <c r="G421" i="3"/>
  <c r="E515" i="3"/>
  <c r="E531" i="3"/>
  <c r="E547" i="3"/>
  <c r="E563" i="3"/>
  <c r="E590" i="3"/>
  <c r="E622" i="3"/>
  <c r="E648" i="3"/>
  <c r="E675" i="3"/>
  <c r="E707" i="3"/>
  <c r="E743" i="3"/>
  <c r="E783" i="3"/>
  <c r="E845" i="3"/>
  <c r="E899" i="3"/>
  <c r="E952" i="3"/>
  <c r="E1016" i="3"/>
  <c r="E1072" i="3"/>
  <c r="E1111" i="3"/>
  <c r="E524" i="3"/>
  <c r="E544" i="3"/>
  <c r="E575" i="3"/>
  <c r="E618" i="3"/>
  <c r="E650" i="3"/>
  <c r="E687" i="3"/>
  <c r="E736" i="3"/>
  <c r="E793" i="3"/>
  <c r="E857" i="3"/>
  <c r="E943" i="3"/>
  <c r="E1017" i="3"/>
  <c r="E1086" i="3"/>
  <c r="E581" i="3"/>
  <c r="E605" i="3"/>
  <c r="E633" i="3"/>
  <c r="E665" i="3"/>
  <c r="E693" i="3"/>
  <c r="E717" i="3"/>
  <c r="E749" i="3"/>
  <c r="E777" i="3"/>
  <c r="E811" i="3"/>
  <c r="E853" i="3"/>
  <c r="E885" i="3"/>
  <c r="E923" i="3"/>
  <c r="E965" i="3"/>
  <c r="E1003" i="3"/>
  <c r="E1035" i="3"/>
  <c r="E1106" i="3"/>
  <c r="E750" i="3"/>
  <c r="E791" i="3"/>
  <c r="E849" i="3"/>
  <c r="E908" i="3"/>
  <c r="E961" i="3"/>
  <c r="E1020" i="3"/>
  <c r="E1075" i="3"/>
  <c r="E1116" i="3"/>
  <c r="E822" i="3"/>
  <c r="E866" i="3"/>
  <c r="E906" i="3"/>
  <c r="E950" i="3"/>
  <c r="E994" i="3"/>
  <c r="E1034" i="3"/>
  <c r="E1077" i="3"/>
  <c r="E1124" i="3"/>
  <c r="E36" i="3"/>
  <c r="E216" i="3"/>
  <c r="E502" i="3"/>
  <c r="E314" i="3"/>
  <c r="E503" i="3"/>
  <c r="E519" i="3"/>
  <c r="E535" i="3"/>
  <c r="E551" i="3"/>
  <c r="E568" i="3"/>
  <c r="E600" i="3"/>
  <c r="E627" i="3"/>
  <c r="E654" i="3"/>
  <c r="E686" i="3"/>
  <c r="E712" i="3"/>
  <c r="E751" i="3"/>
  <c r="E803" i="3"/>
  <c r="E856" i="3"/>
  <c r="E909" i="3"/>
  <c r="E973" i="3"/>
  <c r="E1027" i="3"/>
  <c r="E1073" i="3"/>
  <c r="E508" i="3"/>
  <c r="E528" i="3"/>
  <c r="E548" i="3"/>
  <c r="E586" i="3"/>
  <c r="E623" i="3"/>
  <c r="E660" i="3"/>
  <c r="E703" i="3"/>
  <c r="E744" i="3"/>
  <c r="E804" i="3"/>
  <c r="E889" i="3"/>
  <c r="E964" i="3"/>
  <c r="E1028" i="3"/>
  <c r="E1113" i="3"/>
  <c r="E585" i="3"/>
  <c r="E613" i="3"/>
  <c r="E645" i="3"/>
  <c r="E669" i="3"/>
  <c r="E697" i="3"/>
  <c r="E729" i="3"/>
  <c r="E757" i="3"/>
  <c r="E781" i="3"/>
  <c r="E821" i="3"/>
  <c r="E859" i="3"/>
  <c r="E896" i="3"/>
  <c r="E939" i="3"/>
  <c r="E971" i="3"/>
  <c r="E1008" i="3"/>
  <c r="E1051" i="3"/>
  <c r="E718" i="3"/>
  <c r="E758" i="3"/>
  <c r="E807" i="3"/>
  <c r="E865" i="3"/>
  <c r="E919" i="3"/>
  <c r="E977" i="3"/>
  <c r="E1036" i="3"/>
  <c r="E1084" i="3"/>
  <c r="E790" i="3"/>
  <c r="E834" i="3"/>
  <c r="E874" i="3"/>
  <c r="E918" i="3"/>
  <c r="E962" i="3"/>
  <c r="E1002" i="3"/>
  <c r="E1046" i="3"/>
  <c r="E1092" i="3"/>
  <c r="E1120" i="3"/>
  <c r="E95" i="3"/>
  <c r="E358" i="3"/>
  <c r="E82" i="3"/>
  <c r="E306" i="3"/>
  <c r="E507" i="3"/>
  <c r="E523" i="3"/>
  <c r="E539" i="3"/>
  <c r="E555" i="3"/>
  <c r="E579" i="3"/>
  <c r="E606" i="3"/>
  <c r="E632" i="3"/>
  <c r="E664" i="3"/>
  <c r="E691" i="3"/>
  <c r="E719" i="3"/>
  <c r="E767" i="3"/>
  <c r="E813" i="3"/>
  <c r="E867" i="3"/>
  <c r="E931" i="3"/>
  <c r="E984" i="3"/>
  <c r="E1037" i="3"/>
  <c r="E1104" i="3"/>
  <c r="E512" i="3"/>
  <c r="E532" i="3"/>
  <c r="E560" i="3"/>
  <c r="E596" i="3"/>
  <c r="E628" i="3"/>
  <c r="E671" i="3"/>
  <c r="E708" i="3"/>
  <c r="E760" i="3"/>
  <c r="E836" i="3"/>
  <c r="E900" i="3"/>
  <c r="E975" i="3"/>
  <c r="E1060" i="3"/>
  <c r="E565" i="3"/>
  <c r="E589" i="3"/>
  <c r="E621" i="3"/>
  <c r="E649" i="3"/>
  <c r="E677" i="3"/>
  <c r="E709" i="3"/>
  <c r="E733" i="3"/>
  <c r="E761" i="3"/>
  <c r="E795" i="3"/>
  <c r="E832" i="3"/>
  <c r="E864" i="3"/>
  <c r="E907" i="3"/>
  <c r="E944" i="3"/>
  <c r="E981" i="3"/>
  <c r="E1024" i="3"/>
  <c r="E1067" i="3"/>
  <c r="E726" i="3"/>
  <c r="E770" i="3"/>
  <c r="E823" i="3"/>
  <c r="E876" i="3"/>
  <c r="E935" i="3"/>
  <c r="E993" i="3"/>
  <c r="E1047" i="3"/>
  <c r="E1094" i="3"/>
  <c r="E802" i="3"/>
  <c r="E842" i="3"/>
  <c r="E886" i="3"/>
  <c r="E930" i="3"/>
  <c r="E970" i="3"/>
  <c r="E1014" i="3"/>
  <c r="E1058" i="3"/>
  <c r="E1098" i="3"/>
  <c r="E159" i="3"/>
  <c r="E48" i="3"/>
  <c r="E197" i="3"/>
  <c r="E166" i="3"/>
  <c r="E408" i="3"/>
  <c r="H1122" i="3"/>
  <c r="H1117" i="3"/>
  <c r="H1085" i="3"/>
  <c r="H1078" i="3"/>
  <c r="H968" i="3"/>
  <c r="H364" i="3"/>
  <c r="H256" i="3"/>
  <c r="H192" i="3"/>
  <c r="H154" i="3"/>
  <c r="H122" i="3"/>
  <c r="H66" i="3"/>
  <c r="H41" i="3"/>
  <c r="H25" i="3"/>
  <c r="H629" i="3"/>
  <c r="H332" i="3"/>
  <c r="H244" i="3"/>
  <c r="H180" i="3"/>
  <c r="H140" i="3"/>
  <c r="H108" i="3"/>
  <c r="H68" i="3"/>
  <c r="H38" i="3"/>
  <c r="H644" i="3"/>
  <c r="H282" i="3"/>
  <c r="H200" i="3"/>
  <c r="H134" i="3"/>
  <c r="H62" i="3"/>
  <c r="H53" i="3"/>
  <c r="H97" i="3"/>
  <c r="H133" i="3"/>
  <c r="H181" i="3"/>
  <c r="H225" i="3"/>
  <c r="H263" i="3"/>
  <c r="H374" i="3"/>
  <c r="H597" i="3"/>
  <c r="H767" i="3"/>
  <c r="H190" i="3"/>
  <c r="H234" i="3"/>
  <c r="H286" i="3"/>
  <c r="H430" i="3"/>
  <c r="H686" i="3"/>
  <c r="H31" i="3"/>
  <c r="H79" i="3"/>
  <c r="H123" i="3"/>
  <c r="H159" i="3"/>
  <c r="H207" i="3"/>
  <c r="H251" i="3"/>
  <c r="H324" i="3"/>
  <c r="H458" i="3"/>
  <c r="H671" i="3"/>
  <c r="H267" i="3"/>
  <c r="H320" i="3"/>
  <c r="H383" i="3"/>
  <c r="H444" i="3"/>
  <c r="H505" i="3"/>
  <c r="H548" i="3"/>
  <c r="H603" i="3"/>
  <c r="H677" i="3"/>
  <c r="H847" i="3"/>
  <c r="H684" i="3"/>
  <c r="H841" i="3"/>
  <c r="H971" i="3"/>
  <c r="H265" i="3"/>
  <c r="H327" i="3"/>
  <c r="H400" i="3"/>
  <c r="H483" i="3"/>
  <c r="H589" i="3"/>
  <c r="H687" i="3"/>
  <c r="H293" i="3"/>
  <c r="H357" i="3"/>
  <c r="H417" i="3"/>
  <c r="H465" i="3"/>
  <c r="H520" i="3"/>
  <c r="H592" i="3"/>
  <c r="H656" i="3"/>
  <c r="H764" i="3"/>
  <c r="H399" i="3"/>
  <c r="H497" i="3"/>
  <c r="H647" i="3"/>
  <c r="H730" i="3"/>
  <c r="H1040" i="3"/>
  <c r="H895" i="3"/>
  <c r="H996" i="3"/>
  <c r="H1049" i="3"/>
  <c r="H104" i="3"/>
  <c r="H1120" i="3"/>
  <c r="H1111" i="3"/>
  <c r="H1082" i="3"/>
  <c r="H1077" i="3"/>
  <c r="H639" i="3"/>
  <c r="H323" i="3"/>
  <c r="H240" i="3"/>
  <c r="H176" i="3"/>
  <c r="H146" i="3"/>
  <c r="H114" i="3"/>
  <c r="H90" i="3"/>
  <c r="H58" i="3"/>
  <c r="H587" i="3"/>
  <c r="H291" i="3"/>
  <c r="H228" i="3"/>
  <c r="H164" i="3"/>
  <c r="H132" i="3"/>
  <c r="H100" i="3"/>
  <c r="H60" i="3"/>
  <c r="H37" i="3"/>
  <c r="H406" i="3"/>
  <c r="H248" i="3"/>
  <c r="H166" i="3"/>
  <c r="H126" i="3"/>
  <c r="H34" i="3"/>
  <c r="H65" i="3"/>
  <c r="H101" i="3"/>
  <c r="H149" i="3"/>
  <c r="H193" i="3"/>
  <c r="H229" i="3"/>
  <c r="H299" i="3"/>
  <c r="H434" i="3"/>
  <c r="H607" i="3"/>
  <c r="H974" i="3"/>
  <c r="H202" i="3"/>
  <c r="H238" i="3"/>
  <c r="H339" i="3"/>
  <c r="H565" i="3"/>
  <c r="H840" i="3"/>
  <c r="H47" i="3"/>
  <c r="H91" i="3"/>
  <c r="H127" i="3"/>
  <c r="H175" i="3"/>
  <c r="H219" i="3"/>
  <c r="H255" i="3"/>
  <c r="H358" i="3"/>
  <c r="H539" i="3"/>
  <c r="H814" i="3"/>
  <c r="H283" i="3"/>
  <c r="H336" i="3"/>
  <c r="H384" i="3"/>
  <c r="H472" i="3"/>
  <c r="H516" i="3"/>
  <c r="H553" i="3"/>
  <c r="H625" i="3"/>
  <c r="H699" i="3"/>
  <c r="H874" i="3"/>
  <c r="H783" i="3"/>
  <c r="H887" i="3"/>
  <c r="H973" i="3"/>
  <c r="H281" i="3"/>
  <c r="H344" i="3"/>
  <c r="H416" i="3"/>
  <c r="H514" i="3"/>
  <c r="H611" i="3"/>
  <c r="H690" i="3"/>
  <c r="H313" i="3"/>
  <c r="H373" i="3"/>
  <c r="H421" i="3"/>
  <c r="H485" i="3"/>
  <c r="H536" i="3"/>
  <c r="H599" i="3"/>
  <c r="H693" i="3"/>
  <c r="H797" i="3"/>
  <c r="H403" i="3"/>
  <c r="H528" i="3"/>
  <c r="H703" i="3"/>
  <c r="H794" i="3"/>
  <c r="H742" i="3"/>
  <c r="H987" i="3"/>
  <c r="H883" i="3"/>
  <c r="H1091" i="3"/>
  <c r="H80" i="3"/>
  <c r="H1119" i="3"/>
  <c r="H1108" i="3"/>
  <c r="H1080" i="3"/>
  <c r="H605" i="3"/>
  <c r="H302" i="3"/>
  <c r="H224" i="3"/>
  <c r="H162" i="3"/>
  <c r="H138" i="3"/>
  <c r="H106" i="3"/>
  <c r="H82" i="3"/>
  <c r="H50" i="3"/>
  <c r="H28" i="3"/>
  <c r="H577" i="3"/>
  <c r="H274" i="3"/>
  <c r="H212" i="3"/>
  <c r="H156" i="3"/>
  <c r="H124" i="3"/>
  <c r="H92" i="3"/>
  <c r="H52" i="3"/>
  <c r="H387" i="3"/>
  <c r="H216" i="3"/>
  <c r="H158" i="3"/>
  <c r="H94" i="3"/>
  <c r="H33" i="3"/>
  <c r="H69" i="3"/>
  <c r="H117" i="3"/>
  <c r="H161" i="3"/>
  <c r="H197" i="3"/>
  <c r="H245" i="3"/>
  <c r="H331" i="3"/>
  <c r="H450" i="3"/>
  <c r="H674" i="3"/>
  <c r="H170" i="3"/>
  <c r="H206" i="3"/>
  <c r="H254" i="3"/>
  <c r="H371" i="3"/>
  <c r="H575" i="3"/>
  <c r="H1004" i="3"/>
  <c r="H59" i="3"/>
  <c r="H95" i="3"/>
  <c r="H143" i="3"/>
  <c r="H187" i="3"/>
  <c r="H223" i="3"/>
  <c r="H284" i="3"/>
  <c r="H390" i="3"/>
  <c r="H555" i="3"/>
  <c r="H958" i="3"/>
  <c r="H290" i="3"/>
  <c r="H338" i="3"/>
  <c r="H412" i="3"/>
  <c r="H484" i="3"/>
  <c r="H521" i="3"/>
  <c r="H572" i="3"/>
  <c r="H643" i="3"/>
  <c r="H707" i="3"/>
  <c r="H661" i="3"/>
  <c r="H831" i="3"/>
  <c r="H891" i="3"/>
  <c r="H985" i="3"/>
  <c r="H296" i="3"/>
  <c r="H346" i="3"/>
  <c r="H456" i="3"/>
  <c r="H546" i="3"/>
  <c r="H626" i="3"/>
  <c r="H785" i="3"/>
  <c r="H329" i="3"/>
  <c r="H377" i="3"/>
  <c r="H441" i="3"/>
  <c r="H501" i="3"/>
  <c r="H549" i="3"/>
  <c r="H630" i="3"/>
  <c r="H716" i="3"/>
  <c r="H811" i="3"/>
  <c r="H451" i="3"/>
  <c r="H560" i="3"/>
  <c r="H786" i="3"/>
  <c r="H832" i="3"/>
  <c r="H778" i="3"/>
  <c r="H1068" i="3"/>
  <c r="H939" i="3"/>
  <c r="H1059" i="3"/>
  <c r="E748" i="3"/>
  <c r="E492" i="3"/>
  <c r="E387" i="3"/>
  <c r="E361" i="3"/>
  <c r="E374" i="3"/>
  <c r="E190" i="3"/>
  <c r="E102" i="3"/>
  <c r="E640" i="3"/>
  <c r="E335" i="3"/>
  <c r="E217" i="3"/>
  <c r="E395" i="3"/>
  <c r="E240" i="3"/>
  <c r="E152" i="3"/>
  <c r="E68" i="3"/>
  <c r="E47" i="3"/>
  <c r="E111" i="3"/>
  <c r="E191" i="3"/>
  <c r="E1125" i="3"/>
  <c r="E1108" i="3"/>
  <c r="E1082" i="3"/>
  <c r="E1062" i="3"/>
  <c r="E1042" i="3"/>
  <c r="E1018" i="3"/>
  <c r="E998" i="3"/>
  <c r="E978" i="3"/>
  <c r="E954" i="3"/>
  <c r="E934" i="3"/>
  <c r="E914" i="3"/>
  <c r="E890" i="3"/>
  <c r="E870" i="3"/>
  <c r="E850" i="3"/>
  <c r="E826" i="3"/>
  <c r="E806" i="3"/>
  <c r="E1123" i="3"/>
  <c r="E1100" i="3"/>
  <c r="E1078" i="3"/>
  <c r="E1057" i="3"/>
  <c r="E1025" i="3"/>
  <c r="E999" i="3"/>
  <c r="E972" i="3"/>
  <c r="E940" i="3"/>
  <c r="E913" i="3"/>
  <c r="E887" i="3"/>
  <c r="E855" i="3"/>
  <c r="E828" i="3"/>
  <c r="E801" i="3"/>
  <c r="E774" i="3"/>
  <c r="E754" i="3"/>
  <c r="E734" i="3"/>
  <c r="E1115" i="3"/>
  <c r="E1074" i="3"/>
  <c r="E1045" i="3"/>
  <c r="E1013" i="3"/>
  <c r="E987" i="3"/>
  <c r="E960" i="3"/>
  <c r="E928" i="3"/>
  <c r="E901" i="3"/>
  <c r="E875" i="3"/>
  <c r="E843" i="3"/>
  <c r="E816" i="3"/>
  <c r="E789" i="3"/>
  <c r="E765" i="3"/>
  <c r="E745" i="3"/>
  <c r="E725" i="3"/>
  <c r="E701" i="3"/>
  <c r="E681" i="3"/>
  <c r="E661" i="3"/>
  <c r="E637" i="3"/>
  <c r="E617" i="3"/>
  <c r="E597" i="3"/>
  <c r="E573" i="3"/>
  <c r="E1112" i="3"/>
  <c r="E1049" i="3"/>
  <c r="E985" i="3"/>
  <c r="E932" i="3"/>
  <c r="E879" i="3"/>
  <c r="E815" i="3"/>
  <c r="E768" i="3"/>
  <c r="E728" i="3"/>
  <c r="E692" i="3"/>
  <c r="E666" i="3"/>
  <c r="E639" i="3"/>
  <c r="E607" i="3"/>
  <c r="E580" i="3"/>
  <c r="E556" i="3"/>
  <c r="E1064" i="3"/>
  <c r="E442" i="3"/>
  <c r="E324" i="3"/>
  <c r="E740" i="3"/>
  <c r="E274" i="3"/>
  <c r="E238" i="3"/>
  <c r="E146" i="3"/>
  <c r="E62" i="3"/>
  <c r="E478" i="3"/>
  <c r="E261" i="3"/>
  <c r="E177" i="3"/>
  <c r="E294" i="3"/>
  <c r="E196" i="3"/>
  <c r="E112" i="3"/>
  <c r="E79" i="3"/>
  <c r="E143" i="3"/>
  <c r="E1114" i="3"/>
  <c r="E1093" i="3"/>
  <c r="E1076" i="3"/>
  <c r="E1050" i="3"/>
  <c r="E1030" i="3"/>
  <c r="E1010" i="3"/>
  <c r="E986" i="3"/>
  <c r="E966" i="3"/>
  <c r="E946" i="3"/>
  <c r="E922" i="3"/>
  <c r="E902" i="3"/>
  <c r="E882" i="3"/>
  <c r="E858" i="3"/>
  <c r="E838" i="3"/>
  <c r="E818" i="3"/>
  <c r="E794" i="3"/>
  <c r="E1110" i="3"/>
  <c r="E1091" i="3"/>
  <c r="E1068" i="3"/>
  <c r="E1041" i="3"/>
  <c r="E1015" i="3"/>
  <c r="E983" i="3"/>
  <c r="E956" i="3"/>
  <c r="E929" i="3"/>
  <c r="E897" i="3"/>
  <c r="E871" i="3"/>
  <c r="E844" i="3"/>
  <c r="E812" i="3"/>
  <c r="E786" i="3"/>
  <c r="E766" i="3"/>
  <c r="E742" i="3"/>
  <c r="E722" i="3"/>
  <c r="E1099" i="3"/>
  <c r="E1056" i="3"/>
  <c r="E109" i="3"/>
  <c r="E831" i="3"/>
  <c r="E704" i="3"/>
  <c r="E517" i="3"/>
  <c r="E425" i="3"/>
  <c r="E608" i="3"/>
  <c r="E210" i="3"/>
  <c r="E126" i="3"/>
  <c r="E38" i="3"/>
  <c r="E423" i="3"/>
  <c r="E241" i="3"/>
  <c r="E647" i="3"/>
  <c r="E260" i="3"/>
  <c r="E176" i="3"/>
  <c r="E88" i="3"/>
  <c r="E63" i="3"/>
  <c r="E127" i="3"/>
  <c r="E576" i="3"/>
  <c r="G52" i="3"/>
  <c r="G981" i="3"/>
  <c r="G146" i="3"/>
  <c r="G374" i="3"/>
  <c r="G31" i="3"/>
  <c r="G171" i="3"/>
  <c r="G622" i="3"/>
  <c r="H1083" i="3"/>
  <c r="H1001" i="3"/>
  <c r="H1070" i="3"/>
  <c r="H937" i="3"/>
  <c r="H965" i="3"/>
  <c r="H853" i="3"/>
  <c r="H714" i="3"/>
  <c r="H914" i="3"/>
  <c r="H789" i="3"/>
  <c r="H850" i="3"/>
  <c r="H682" i="3"/>
  <c r="H96" i="3"/>
  <c r="H64" i="3"/>
  <c r="H88" i="3"/>
  <c r="H1057" i="3"/>
  <c r="H1069" i="3"/>
  <c r="H925" i="3"/>
  <c r="H992" i="3"/>
  <c r="H1039" i="3"/>
  <c r="H870" i="3"/>
  <c r="H776" i="3"/>
  <c r="H1023" i="3"/>
  <c r="H806" i="3"/>
  <c r="H729" i="3"/>
  <c r="H754" i="3"/>
  <c r="H618" i="3"/>
  <c r="H527" i="3"/>
  <c r="H435" i="3"/>
  <c r="H872" i="3"/>
  <c r="H752" i="3"/>
  <c r="H665" i="3"/>
  <c r="H624" i="3"/>
  <c r="H566" i="3"/>
  <c r="H518" i="3"/>
  <c r="H478" i="3"/>
  <c r="H437" i="3"/>
  <c r="H393" i="3"/>
  <c r="H353" i="3"/>
  <c r="H309" i="3"/>
  <c r="H753" i="3"/>
  <c r="H653" i="3"/>
  <c r="H581" i="3"/>
  <c r="H499" i="3"/>
  <c r="H448" i="3"/>
  <c r="H375" i="3"/>
  <c r="H314" i="3"/>
  <c r="H277" i="3"/>
  <c r="H981" i="3"/>
  <c r="H959" i="3"/>
  <c r="H839" i="3"/>
  <c r="H751" i="3"/>
  <c r="H654" i="3"/>
  <c r="H749" i="3"/>
  <c r="H670" i="3"/>
  <c r="H621" i="3"/>
  <c r="H564" i="3"/>
  <c r="H532" i="3"/>
  <c r="H500" i="3"/>
  <c r="H468" i="3"/>
  <c r="H404" i="3"/>
  <c r="H354" i="3"/>
  <c r="H319" i="3"/>
  <c r="H279" i="3"/>
  <c r="H942" i="3"/>
  <c r="H609" i="3"/>
  <c r="H442" i="3"/>
  <c r="H356" i="3"/>
  <c r="H276" i="3"/>
  <c r="H235" i="3"/>
  <c r="H203" i="3"/>
  <c r="H171" i="3"/>
  <c r="H139" i="3"/>
  <c r="H107" i="3"/>
  <c r="H75" i="3"/>
  <c r="H43" i="3"/>
  <c r="H972" i="3"/>
  <c r="H612" i="3"/>
  <c r="H414" i="3"/>
  <c r="H318" i="3"/>
  <c r="H250" i="3"/>
  <c r="H218" i="3"/>
  <c r="H186" i="3"/>
  <c r="H949" i="3"/>
  <c r="H652" i="3"/>
  <c r="H531" i="3"/>
  <c r="H372" i="3"/>
  <c r="H280" i="3"/>
  <c r="H241" i="3"/>
  <c r="H209" i="3"/>
  <c r="H177" i="3"/>
  <c r="H145" i="3"/>
  <c r="H113" i="3"/>
  <c r="H81" i="3"/>
  <c r="H49" i="3"/>
  <c r="H54" i="3"/>
  <c r="H118" i="3"/>
  <c r="H683" i="3"/>
  <c r="H152" i="3"/>
  <c r="H144" i="3"/>
  <c r="H976" i="3"/>
  <c r="H168" i="3"/>
  <c r="H1105" i="3"/>
  <c r="H1092" i="3"/>
  <c r="H1050" i="3"/>
  <c r="H1115" i="3"/>
  <c r="H1090" i="3"/>
  <c r="H1065" i="3"/>
  <c r="H1053" i="3"/>
  <c r="H1095" i="3"/>
  <c r="H1056" i="3"/>
  <c r="H1016" i="3"/>
  <c r="H998" i="3"/>
  <c r="H960" i="3"/>
  <c r="H928" i="3"/>
  <c r="H916" i="3"/>
  <c r="H892" i="3"/>
  <c r="H1099" i="3"/>
  <c r="H1043" i="3"/>
  <c r="H1014" i="3"/>
  <c r="H989" i="3"/>
  <c r="H966" i="3"/>
  <c r="H948" i="3"/>
  <c r="H922" i="3"/>
  <c r="H886" i="3"/>
  <c r="H1060" i="3"/>
  <c r="H1033" i="3"/>
  <c r="H1002" i="3"/>
  <c r="H955" i="3"/>
  <c r="H909" i="3"/>
  <c r="H885" i="3"/>
  <c r="H868" i="3"/>
  <c r="H862" i="3"/>
  <c r="H856" i="3"/>
  <c r="H851" i="3"/>
  <c r="H820" i="3"/>
  <c r="H775" i="3"/>
  <c r="H746" i="3"/>
  <c r="H740" i="3"/>
  <c r="H711" i="3"/>
  <c r="H1073" i="3"/>
  <c r="H1034" i="3"/>
  <c r="H1006" i="3"/>
  <c r="H951" i="3"/>
  <c r="H910" i="3"/>
  <c r="H894" i="3"/>
  <c r="H826" i="3"/>
  <c r="H803" i="3"/>
  <c r="H798" i="3"/>
  <c r="H792" i="3"/>
  <c r="H762" i="3"/>
  <c r="H757" i="3"/>
  <c r="H728" i="3"/>
  <c r="H698" i="3"/>
  <c r="H688" i="3"/>
  <c r="H842" i="3"/>
  <c r="H813" i="3"/>
  <c r="H770" i="3"/>
  <c r="H747" i="3"/>
  <c r="H715" i="3"/>
  <c r="H681" i="3"/>
  <c r="H650" i="3"/>
  <c r="H646" i="3"/>
  <c r="H616" i="3"/>
  <c r="H586" i="3"/>
  <c r="H582" i="3"/>
  <c r="H558" i="3"/>
  <c r="H542" i="3"/>
  <c r="H526" i="3"/>
  <c r="H510" i="3"/>
  <c r="H490" i="3"/>
  <c r="H474" i="3"/>
  <c r="H459" i="3"/>
  <c r="H443" i="3"/>
  <c r="H427" i="3"/>
  <c r="H411" i="3"/>
  <c r="H395" i="3"/>
  <c r="H923" i="3"/>
  <c r="H879" i="3"/>
  <c r="H848" i="3"/>
  <c r="H160" i="3"/>
  <c r="H128" i="3"/>
  <c r="H56" i="3"/>
  <c r="H188" i="3"/>
  <c r="H29" i="3"/>
  <c r="H236" i="3"/>
  <c r="H72" i="3"/>
  <c r="H220" i="3"/>
  <c r="H1104" i="3"/>
  <c r="H1087" i="3"/>
  <c r="H1044" i="3"/>
  <c r="H1107" i="3"/>
  <c r="H1088" i="3"/>
  <c r="H1063" i="3"/>
  <c r="H1052" i="3"/>
  <c r="H1081" i="3"/>
  <c r="H1030" i="3"/>
  <c r="H1012" i="3"/>
  <c r="H994" i="3"/>
  <c r="H950" i="3"/>
  <c r="H926" i="3"/>
  <c r="H915" i="3"/>
  <c r="H884" i="3"/>
  <c r="H1074" i="3"/>
  <c r="H1032" i="3"/>
  <c r="H1003" i="3"/>
  <c r="H988" i="3"/>
  <c r="H962" i="3"/>
  <c r="H941" i="3"/>
  <c r="H918" i="3"/>
  <c r="H1113" i="3"/>
  <c r="H1041" i="3"/>
  <c r="H1027" i="3"/>
  <c r="H1000" i="3"/>
  <c r="H933" i="3"/>
  <c r="H907" i="3"/>
  <c r="H881" i="3"/>
  <c r="H866" i="3"/>
  <c r="H860" i="3"/>
  <c r="H855" i="3"/>
  <c r="H834" i="3"/>
  <c r="H819" i="3"/>
  <c r="H774" i="3"/>
  <c r="H744" i="3"/>
  <c r="H739" i="3"/>
  <c r="H710" i="3"/>
  <c r="H1042" i="3"/>
  <c r="H1031" i="3"/>
  <c r="H999" i="3"/>
  <c r="H929" i="3"/>
  <c r="H908" i="3"/>
  <c r="H889" i="3"/>
  <c r="H807" i="3"/>
  <c r="H802" i="3"/>
  <c r="H796" i="3"/>
  <c r="H790" i="3"/>
  <c r="H761" i="3"/>
  <c r="H756" i="3"/>
  <c r="H726" i="3"/>
  <c r="H697" i="3"/>
  <c r="H877" i="3"/>
  <c r="H825" i="3"/>
  <c r="H809" i="3"/>
  <c r="H766" i="3"/>
  <c r="H734" i="3"/>
  <c r="H706" i="3"/>
  <c r="H680" i="3"/>
  <c r="H649" i="3"/>
  <c r="H640" i="3"/>
  <c r="H615" i="3"/>
  <c r="H585" i="3"/>
  <c r="H576" i="3"/>
  <c r="H557" i="3"/>
  <c r="H541" i="3"/>
  <c r="H525" i="3"/>
  <c r="H509" i="3"/>
  <c r="H489" i="3"/>
  <c r="H473" i="3"/>
  <c r="H455" i="3"/>
  <c r="H439" i="3"/>
  <c r="H423" i="3"/>
  <c r="H407" i="3"/>
  <c r="H1046" i="3"/>
  <c r="H919" i="3"/>
  <c r="H875" i="3"/>
  <c r="H252" i="3"/>
  <c r="H136" i="3"/>
  <c r="H1098" i="3"/>
  <c r="H1121" i="3"/>
  <c r="H1076" i="3"/>
  <c r="H1096" i="3"/>
  <c r="H1021" i="3"/>
  <c r="H964" i="3"/>
  <c r="H920" i="3"/>
  <c r="H1114" i="3"/>
  <c r="H1018" i="3"/>
  <c r="H979" i="3"/>
  <c r="H934" i="3"/>
  <c r="H1066" i="3"/>
  <c r="H1010" i="3"/>
  <c r="H913" i="3"/>
  <c r="H869" i="3"/>
  <c r="H857" i="3"/>
  <c r="H828" i="3"/>
  <c r="H771" i="3"/>
  <c r="H712" i="3"/>
  <c r="H1038" i="3"/>
  <c r="H961" i="3"/>
  <c r="H899" i="3"/>
  <c r="H805" i="3"/>
  <c r="H793" i="3"/>
  <c r="H758" i="3"/>
  <c r="H724" i="3"/>
  <c r="H846" i="3"/>
  <c r="H779" i="3"/>
  <c r="H722" i="3"/>
  <c r="H672" i="3"/>
  <c r="H617" i="3"/>
  <c r="H583" i="3"/>
  <c r="H543" i="3"/>
  <c r="H511" i="3"/>
  <c r="H481" i="3"/>
  <c r="H447" i="3"/>
  <c r="H415" i="3"/>
  <c r="H1025" i="3"/>
  <c r="H861" i="3"/>
  <c r="H808" i="3"/>
  <c r="H768" i="3"/>
  <c r="H736" i="3"/>
  <c r="H708" i="3"/>
  <c r="H666" i="3"/>
  <c r="H662" i="3"/>
  <c r="H632" i="3"/>
  <c r="H602" i="3"/>
  <c r="H598" i="3"/>
  <c r="H568" i="3"/>
  <c r="H551" i="3"/>
  <c r="H535" i="3"/>
  <c r="H519" i="3"/>
  <c r="H503" i="3"/>
  <c r="H493" i="3"/>
  <c r="H477" i="3"/>
  <c r="H461" i="3"/>
  <c r="H445" i="3"/>
  <c r="H429" i="3"/>
  <c r="H413" i="3"/>
  <c r="H397" i="3"/>
  <c r="H381" i="3"/>
  <c r="H365" i="3"/>
  <c r="H349" i="3"/>
  <c r="H333" i="3"/>
  <c r="H317" i="3"/>
  <c r="H301" i="3"/>
  <c r="H878" i="3"/>
  <c r="H765" i="3"/>
  <c r="H700" i="3"/>
  <c r="H668" i="3"/>
  <c r="H645" i="3"/>
  <c r="H623" i="3"/>
  <c r="H593" i="3"/>
  <c r="H571" i="3"/>
  <c r="H538" i="3"/>
  <c r="H506" i="3"/>
  <c r="H487" i="3"/>
  <c r="H471" i="3"/>
  <c r="H440" i="3"/>
  <c r="H408" i="3"/>
  <c r="H378" i="3"/>
  <c r="H360" i="3"/>
  <c r="H343" i="3"/>
  <c r="H422" i="3"/>
  <c r="H262" i="3"/>
  <c r="H1125" i="3"/>
  <c r="H1123" i="3"/>
  <c r="H1061" i="3"/>
  <c r="H1062" i="3"/>
  <c r="H982" i="3"/>
  <c r="H898" i="3"/>
  <c r="H1045" i="3"/>
  <c r="H984" i="3"/>
  <c r="H900" i="3"/>
  <c r="H1037" i="3"/>
  <c r="H917" i="3"/>
  <c r="H865" i="3"/>
  <c r="H852" i="3"/>
  <c r="H772" i="3"/>
  <c r="H1097" i="3"/>
  <c r="H1011" i="3"/>
  <c r="H906" i="3"/>
  <c r="H801" i="3"/>
  <c r="H788" i="3"/>
  <c r="H725" i="3"/>
  <c r="H823" i="3"/>
  <c r="H750" i="3"/>
  <c r="H678" i="3"/>
  <c r="H614" i="3"/>
  <c r="H559" i="3"/>
  <c r="H512" i="3"/>
  <c r="H467" i="3"/>
  <c r="H431" i="3"/>
  <c r="H1029" i="3"/>
  <c r="H844" i="3"/>
  <c r="H784" i="3"/>
  <c r="H748" i="3"/>
  <c r="H705" i="3"/>
  <c r="H664" i="3"/>
  <c r="H633" i="3"/>
  <c r="H601" i="3"/>
  <c r="H570" i="3"/>
  <c r="H552" i="3"/>
  <c r="H534" i="3"/>
  <c r="H517" i="3"/>
  <c r="H494" i="3"/>
  <c r="H470" i="3"/>
  <c r="H453" i="3"/>
  <c r="H433" i="3"/>
  <c r="H409" i="3"/>
  <c r="H389" i="3"/>
  <c r="H369" i="3"/>
  <c r="H345" i="3"/>
  <c r="H325" i="3"/>
  <c r="H305" i="3"/>
  <c r="H843" i="3"/>
  <c r="H733" i="3"/>
  <c r="H675" i="3"/>
  <c r="H638" i="3"/>
  <c r="H604" i="3"/>
  <c r="H574" i="3"/>
  <c r="H530" i="3"/>
  <c r="H495" i="3"/>
  <c r="H475" i="3"/>
  <c r="H432" i="3"/>
  <c r="H392" i="3"/>
  <c r="H362" i="3"/>
  <c r="H330" i="3"/>
  <c r="H312" i="3"/>
  <c r="H295" i="3"/>
  <c r="H273" i="3"/>
  <c r="H1109" i="3"/>
  <c r="H977" i="3"/>
  <c r="H969" i="3"/>
  <c r="H947" i="3"/>
  <c r="H876" i="3"/>
  <c r="H837" i="3"/>
  <c r="H818" i="3"/>
  <c r="H719" i="3"/>
  <c r="H673" i="3"/>
  <c r="H651" i="3"/>
  <c r="H816" i="3"/>
  <c r="H737" i="3"/>
  <c r="H689" i="3"/>
  <c r="H667" i="3"/>
  <c r="H636" i="3"/>
  <c r="H613" i="3"/>
  <c r="H591" i="3"/>
  <c r="H561" i="3"/>
  <c r="H545" i="3"/>
  <c r="H529" i="3"/>
  <c r="H513" i="3"/>
  <c r="H496" i="3"/>
  <c r="H480" i="3"/>
  <c r="H460" i="3"/>
  <c r="H428" i="3"/>
  <c r="H396" i="3"/>
  <c r="H370" i="3"/>
  <c r="H352" i="3"/>
  <c r="H335" i="3"/>
  <c r="H306" i="3"/>
  <c r="H288" i="3"/>
  <c r="H275" i="3"/>
  <c r="H978" i="3"/>
  <c r="H927" i="3"/>
  <c r="H637" i="3"/>
  <c r="H590" i="3"/>
  <c r="H523" i="3"/>
  <c r="H426" i="3"/>
  <c r="H388" i="3"/>
  <c r="H347" i="3"/>
  <c r="H294" i="3"/>
  <c r="H268" i="3"/>
  <c r="H247" i="3"/>
  <c r="H231" i="3"/>
  <c r="H215" i="3"/>
  <c r="H199" i="3"/>
  <c r="H183" i="3"/>
  <c r="H167" i="3"/>
  <c r="H151" i="3"/>
  <c r="H135" i="3"/>
  <c r="H119" i="3"/>
  <c r="H103" i="3"/>
  <c r="H87" i="3"/>
  <c r="H71" i="3"/>
  <c r="H55" i="3"/>
  <c r="H39" i="3"/>
  <c r="H1093" i="3"/>
  <c r="H946" i="3"/>
  <c r="H659" i="3"/>
  <c r="H588" i="3"/>
  <c r="H462" i="3"/>
  <c r="H398" i="3"/>
  <c r="H350" i="3"/>
  <c r="H316" i="3"/>
  <c r="H270" i="3"/>
  <c r="H246" i="3"/>
  <c r="H230" i="3"/>
  <c r="H214" i="3"/>
  <c r="H198" i="3"/>
  <c r="H182" i="3"/>
  <c r="H1008" i="3"/>
  <c r="H935" i="3"/>
  <c r="H702" i="3"/>
  <c r="H620" i="3"/>
  <c r="H573" i="3"/>
  <c r="H515" i="3"/>
  <c r="H418" i="3"/>
  <c r="H363" i="3"/>
  <c r="H310" i="3"/>
  <c r="H272" i="3"/>
  <c r="H253" i="3"/>
  <c r="H237" i="3"/>
  <c r="H221" i="3"/>
  <c r="H205" i="3"/>
  <c r="H189" i="3"/>
  <c r="H173" i="3"/>
  <c r="H157" i="3"/>
  <c r="H141" i="3"/>
  <c r="H125" i="3"/>
  <c r="H109" i="3"/>
  <c r="H93" i="3"/>
  <c r="H77" i="3"/>
  <c r="H61" i="3"/>
  <c r="H45" i="3"/>
  <c r="H36" i="3"/>
  <c r="H70" i="3"/>
  <c r="H102" i="3"/>
  <c r="H334" i="3"/>
  <c r="H1103" i="3"/>
  <c r="H1102" i="3"/>
  <c r="H1058" i="3"/>
  <c r="H1026" i="3"/>
  <c r="H943" i="3"/>
  <c r="H893" i="3"/>
  <c r="H1024" i="3"/>
  <c r="H956" i="3"/>
  <c r="H890" i="3"/>
  <c r="H1022" i="3"/>
  <c r="H905" i="3"/>
  <c r="H864" i="3"/>
  <c r="H829" i="3"/>
  <c r="H743" i="3"/>
  <c r="H1075" i="3"/>
  <c r="H983" i="3"/>
  <c r="H836" i="3"/>
  <c r="H799" i="3"/>
  <c r="H760" i="3"/>
  <c r="H696" i="3"/>
  <c r="H821" i="3"/>
  <c r="H731" i="3"/>
  <c r="H648" i="3"/>
  <c r="H608" i="3"/>
  <c r="H544" i="3"/>
  <c r="H498" i="3"/>
  <c r="H463" i="3"/>
  <c r="H419" i="3"/>
  <c r="H901" i="3"/>
  <c r="H815" i="3"/>
  <c r="H780" i="3"/>
  <c r="H732" i="3"/>
  <c r="H701" i="3"/>
  <c r="H663" i="3"/>
  <c r="H631" i="3"/>
  <c r="H600" i="3"/>
  <c r="H569" i="3"/>
  <c r="H550" i="3"/>
  <c r="H533" i="3"/>
  <c r="H504" i="3"/>
  <c r="H486" i="3"/>
  <c r="H469" i="3"/>
  <c r="H449" i="3"/>
  <c r="H425" i="3"/>
  <c r="H405" i="3"/>
  <c r="H385" i="3"/>
  <c r="H361" i="3"/>
  <c r="H341" i="3"/>
  <c r="H321" i="3"/>
  <c r="H297" i="3"/>
  <c r="H812" i="3"/>
  <c r="H721" i="3"/>
  <c r="H660" i="3"/>
  <c r="H635" i="3"/>
  <c r="H596" i="3"/>
  <c r="H562" i="3"/>
  <c r="H522" i="3"/>
  <c r="H491" i="3"/>
  <c r="H464" i="3"/>
  <c r="H424" i="3"/>
  <c r="H391" i="3"/>
  <c r="H359" i="3"/>
  <c r="H328" i="3"/>
  <c r="H311" i="3"/>
  <c r="H285" i="3"/>
  <c r="H269" i="3"/>
  <c r="H1071" i="3"/>
  <c r="H975" i="3"/>
  <c r="H967" i="3"/>
  <c r="H936" i="3"/>
  <c r="H849" i="3"/>
  <c r="H835" i="3"/>
  <c r="H810" i="3"/>
  <c r="H709" i="3"/>
  <c r="H669" i="3"/>
  <c r="H642" i="3"/>
  <c r="H781" i="3"/>
  <c r="H717" i="3"/>
  <c r="H685" i="3"/>
  <c r="H658" i="3"/>
  <c r="H628" i="3"/>
  <c r="H606" i="3"/>
  <c r="H579" i="3"/>
  <c r="H556" i="3"/>
  <c r="H540" i="3"/>
  <c r="H524" i="3"/>
  <c r="H508" i="3"/>
  <c r="H492" i="3"/>
  <c r="H476" i="3"/>
  <c r="H452" i="3"/>
  <c r="H420" i="3"/>
  <c r="H386" i="3"/>
  <c r="H368" i="3"/>
  <c r="H351" i="3"/>
  <c r="H322" i="3"/>
  <c r="H304" i="3"/>
  <c r="H287" i="3"/>
  <c r="H271" i="3"/>
  <c r="H970" i="3"/>
  <c r="H830" i="3"/>
  <c r="H627" i="3"/>
  <c r="H580" i="3"/>
  <c r="H507" i="3"/>
  <c r="H410" i="3"/>
  <c r="H379" i="3"/>
  <c r="H326" i="3"/>
  <c r="H292" i="3"/>
  <c r="H259" i="3"/>
  <c r="H243" i="3"/>
  <c r="H227" i="3"/>
  <c r="H211" i="3"/>
  <c r="H195" i="3"/>
  <c r="H179" i="3"/>
  <c r="H163" i="3"/>
  <c r="H147" i="3"/>
  <c r="H131" i="3"/>
  <c r="H115" i="3"/>
  <c r="H99" i="3"/>
  <c r="H83" i="3"/>
  <c r="H67" i="3"/>
  <c r="H51" i="3"/>
  <c r="H35" i="3"/>
  <c r="H1019" i="3"/>
  <c r="H931" i="3"/>
  <c r="H641" i="3"/>
  <c r="H578" i="3"/>
  <c r="H446" i="3"/>
  <c r="H382" i="3"/>
  <c r="H348" i="3"/>
  <c r="H307" i="3"/>
  <c r="H258" i="3"/>
  <c r="H242" i="3"/>
  <c r="H226" i="3"/>
  <c r="H210" i="3"/>
  <c r="H194" i="3"/>
  <c r="H178" i="3"/>
  <c r="H993" i="3"/>
  <c r="H880" i="3"/>
  <c r="H692" i="3"/>
  <c r="H610" i="3"/>
  <c r="H563" i="3"/>
  <c r="H466" i="3"/>
  <c r="H402" i="3"/>
  <c r="H342" i="3"/>
  <c r="H308" i="3"/>
  <c r="H264" i="3"/>
  <c r="H249" i="3"/>
  <c r="H233" i="3"/>
  <c r="H217" i="3"/>
  <c r="H201" i="3"/>
  <c r="H185" i="3"/>
  <c r="H169" i="3"/>
  <c r="H153" i="3"/>
  <c r="H137" i="3"/>
  <c r="H121" i="3"/>
  <c r="H105" i="3"/>
  <c r="H89" i="3"/>
  <c r="H73" i="3"/>
  <c r="H57" i="3"/>
  <c r="H46" i="3"/>
  <c r="H78" i="3"/>
  <c r="H110" i="3"/>
  <c r="H142" i="3"/>
  <c r="H184" i="3"/>
  <c r="H232" i="3"/>
  <c r="H366" i="3"/>
  <c r="H845" i="3"/>
  <c r="H44" i="3"/>
  <c r="H76" i="3"/>
  <c r="E93" i="3"/>
  <c r="E125" i="3"/>
  <c r="E382" i="3"/>
  <c r="E583" i="3"/>
  <c r="E61" i="3"/>
  <c r="E85" i="3"/>
  <c r="E149" i="3"/>
  <c r="E251" i="3"/>
  <c r="E415" i="3"/>
  <c r="E77" i="3"/>
  <c r="E39" i="3"/>
  <c r="E566" i="3"/>
  <c r="E25" i="3"/>
  <c r="E349" i="3"/>
  <c r="E41" i="3"/>
  <c r="E171" i="3"/>
  <c r="E69" i="3"/>
  <c r="E133" i="3"/>
  <c r="E219" i="3"/>
  <c r="E893" i="3"/>
  <c r="E27" i="3"/>
  <c r="E51" i="3"/>
  <c r="E67" i="3"/>
  <c r="E83" i="3"/>
  <c r="E99" i="3"/>
  <c r="E115" i="3"/>
  <c r="E131" i="3"/>
  <c r="E147" i="3"/>
  <c r="E163" i="3"/>
  <c r="E199" i="3"/>
  <c r="E231" i="3"/>
  <c r="E279" i="3"/>
  <c r="E49" i="3"/>
  <c r="E65" i="3"/>
  <c r="E81" i="3"/>
  <c r="E97" i="3"/>
  <c r="E113" i="3"/>
  <c r="E129" i="3"/>
  <c r="E145" i="3"/>
  <c r="E161" i="3"/>
  <c r="E351" i="3"/>
  <c r="E542" i="3"/>
  <c r="E829" i="3"/>
  <c r="E1102" i="3"/>
  <c r="E1055" i="3"/>
  <c r="E1000" i="3"/>
  <c r="E895" i="3"/>
  <c r="E968" i="3"/>
  <c r="E927" i="3"/>
  <c r="E841" i="3"/>
  <c r="E808" i="3"/>
  <c r="E732" i="3"/>
  <c r="E699" i="3"/>
  <c r="E957" i="3"/>
  <c r="E861" i="3"/>
  <c r="E747" i="3"/>
  <c r="E925" i="3"/>
  <c r="E674" i="3"/>
  <c r="E636" i="3"/>
  <c r="E603" i="3"/>
  <c r="E554" i="3"/>
  <c r="E522" i="3"/>
  <c r="E496" i="3"/>
  <c r="E480" i="3"/>
  <c r="E466" i="3"/>
  <c r="E450" i="3"/>
  <c r="E434" i="3"/>
  <c r="E418" i="3"/>
  <c r="E402" i="3"/>
  <c r="E851" i="3"/>
  <c r="E739" i="3"/>
  <c r="E684" i="3"/>
  <c r="E651" i="3"/>
  <c r="E594" i="3"/>
  <c r="E561" i="3"/>
  <c r="E529" i="3"/>
  <c r="E499" i="3"/>
  <c r="E483" i="3"/>
  <c r="E464" i="3"/>
  <c r="E448" i="3"/>
  <c r="E432" i="3"/>
  <c r="E416" i="3"/>
  <c r="E400" i="3"/>
  <c r="E384" i="3"/>
  <c r="E368" i="3"/>
  <c r="E352" i="3"/>
  <c r="E336" i="3"/>
  <c r="E320" i="3"/>
  <c r="E304" i="3"/>
  <c r="E288" i="3"/>
  <c r="E656" i="3"/>
  <c r="E557" i="3"/>
  <c r="E525" i="3"/>
  <c r="E497" i="3"/>
  <c r="E481" i="3"/>
  <c r="E461" i="3"/>
  <c r="E429" i="3"/>
  <c r="E187" i="3"/>
  <c r="E40" i="3"/>
  <c r="E141" i="3"/>
  <c r="E165" i="3"/>
  <c r="E29" i="3"/>
  <c r="E43" i="3"/>
  <c r="E107" i="3"/>
  <c r="E183" i="3"/>
  <c r="E381" i="3"/>
  <c r="E463" i="3"/>
  <c r="E31" i="3"/>
  <c r="E57" i="3"/>
  <c r="E121" i="3"/>
  <c r="E195" i="3"/>
  <c r="E227" i="3"/>
  <c r="E259" i="3"/>
  <c r="E1097" i="3"/>
  <c r="E1023" i="3"/>
  <c r="E904" i="3"/>
  <c r="E959" i="3"/>
  <c r="E980" i="3"/>
  <c r="E809" i="3"/>
  <c r="E731" i="3"/>
  <c r="E989" i="3"/>
  <c r="E872" i="3"/>
  <c r="E716" i="3"/>
  <c r="E820" i="3"/>
  <c r="E642" i="3"/>
  <c r="E578" i="3"/>
  <c r="E538" i="3"/>
  <c r="E505" i="3"/>
  <c r="E479" i="3"/>
  <c r="E458" i="3"/>
  <c r="E438" i="3"/>
  <c r="E414" i="3"/>
  <c r="E394" i="3"/>
  <c r="E755" i="3"/>
  <c r="E683" i="3"/>
  <c r="E620" i="3"/>
  <c r="E562" i="3"/>
  <c r="E514" i="3"/>
  <c r="E491" i="3"/>
  <c r="E468" i="3"/>
  <c r="E444" i="3"/>
  <c r="E424" i="3"/>
  <c r="E404" i="3"/>
  <c r="E380" i="3"/>
  <c r="E360" i="3"/>
  <c r="E340" i="3"/>
  <c r="E316" i="3"/>
  <c r="E296" i="3"/>
  <c r="E663" i="3"/>
  <c r="E549" i="3"/>
  <c r="E509" i="3"/>
  <c r="E485" i="3"/>
  <c r="E453" i="3"/>
  <c r="E413" i="3"/>
  <c r="E386" i="3"/>
  <c r="E369" i="3"/>
  <c r="E339" i="3"/>
  <c r="E322" i="3"/>
  <c r="E305" i="3"/>
  <c r="E284" i="3"/>
  <c r="E268" i="3"/>
  <c r="E884" i="3"/>
  <c r="E679" i="3"/>
  <c r="E688" i="3"/>
  <c r="E582" i="3"/>
  <c r="E449" i="3"/>
  <c r="E417" i="3"/>
  <c r="E379" i="3"/>
  <c r="E362" i="3"/>
  <c r="E345" i="3"/>
  <c r="E315" i="3"/>
  <c r="E298" i="3"/>
  <c r="E278" i="3"/>
  <c r="E1089" i="3"/>
  <c r="E615" i="3"/>
  <c r="E451" i="3"/>
  <c r="E375" i="3"/>
  <c r="E342" i="3"/>
  <c r="E309" i="3"/>
  <c r="E258" i="3"/>
  <c r="E242" i="3"/>
  <c r="E226" i="3"/>
  <c r="E157" i="3"/>
  <c r="E117" i="3"/>
  <c r="E526" i="3"/>
  <c r="E45" i="3"/>
  <c r="E101" i="3"/>
  <c r="E91" i="3"/>
  <c r="E155" i="3"/>
  <c r="E32" i="3"/>
  <c r="E105" i="3"/>
  <c r="E169" i="3"/>
  <c r="E318" i="3"/>
  <c r="E510" i="3"/>
  <c r="E883" i="3"/>
  <c r="E1088" i="3"/>
  <c r="E1011" i="3"/>
  <c r="E1044" i="3"/>
  <c r="E947" i="3"/>
  <c r="E948" i="3"/>
  <c r="E797" i="3"/>
  <c r="E706" i="3"/>
  <c r="E979" i="3"/>
  <c r="E780" i="3"/>
  <c r="E715" i="3"/>
  <c r="E694" i="3"/>
  <c r="E635" i="3"/>
  <c r="E572" i="3"/>
  <c r="E537" i="3"/>
  <c r="E495" i="3"/>
  <c r="E472" i="3"/>
  <c r="E454" i="3"/>
  <c r="E430" i="3"/>
  <c r="E410" i="3"/>
  <c r="E916" i="3"/>
  <c r="E723" i="3"/>
  <c r="E658" i="3"/>
  <c r="E619" i="3"/>
  <c r="E546" i="3"/>
  <c r="E513" i="3"/>
  <c r="E484" i="3"/>
  <c r="E460" i="3"/>
  <c r="E440" i="3"/>
  <c r="E420" i="3"/>
  <c r="E396" i="3"/>
  <c r="E376" i="3"/>
  <c r="E356" i="3"/>
  <c r="E332" i="3"/>
  <c r="E312" i="3"/>
  <c r="E292" i="3"/>
  <c r="E614" i="3"/>
  <c r="E541" i="3"/>
  <c r="E501" i="3"/>
  <c r="E477" i="3"/>
  <c r="E445" i="3"/>
  <c r="E405" i="3"/>
  <c r="E385" i="3"/>
  <c r="E355" i="3"/>
  <c r="E338" i="3"/>
  <c r="E321" i="3"/>
  <c r="E291" i="3"/>
  <c r="E280" i="3"/>
  <c r="E264" i="3"/>
  <c r="E799" i="3"/>
  <c r="E672" i="3"/>
  <c r="E646" i="3"/>
  <c r="E567" i="3"/>
  <c r="E441" i="3"/>
  <c r="E409" i="3"/>
  <c r="E203" i="3"/>
  <c r="E53" i="3"/>
  <c r="E1032" i="3"/>
  <c r="E75" i="3"/>
  <c r="E139" i="3"/>
  <c r="E247" i="3"/>
  <c r="E319" i="3"/>
  <c r="E399" i="3"/>
  <c r="E662" i="3"/>
  <c r="E33" i="3"/>
  <c r="E89" i="3"/>
  <c r="E153" i="3"/>
  <c r="E179" i="3"/>
  <c r="E211" i="3"/>
  <c r="E243" i="3"/>
  <c r="E271" i="3"/>
  <c r="E1065" i="3"/>
  <c r="E991" i="3"/>
  <c r="E1033" i="3"/>
  <c r="E936" i="3"/>
  <c r="E840" i="3"/>
  <c r="E764" i="3"/>
  <c r="E700" i="3"/>
  <c r="E937" i="3"/>
  <c r="E779" i="3"/>
  <c r="E690" i="3"/>
  <c r="E668" i="3"/>
  <c r="E610" i="3"/>
  <c r="E571" i="3"/>
  <c r="E521" i="3"/>
  <c r="E488" i="3"/>
  <c r="E471" i="3"/>
  <c r="E446" i="3"/>
  <c r="E426" i="3"/>
  <c r="E406" i="3"/>
  <c r="E787" i="3"/>
  <c r="E711" i="3"/>
  <c r="E652" i="3"/>
  <c r="E588" i="3"/>
  <c r="E545" i="3"/>
  <c r="E500" i="3"/>
  <c r="E476" i="3"/>
  <c r="E456" i="3"/>
  <c r="E436" i="3"/>
  <c r="E412" i="3"/>
  <c r="E392" i="3"/>
  <c r="E372" i="3"/>
  <c r="E348" i="3"/>
  <c r="E328" i="3"/>
  <c r="E308" i="3"/>
  <c r="E852" i="3"/>
  <c r="E599" i="3"/>
  <c r="E533" i="3"/>
  <c r="E493" i="3"/>
  <c r="E473" i="3"/>
  <c r="E437" i="3"/>
  <c r="E397" i="3"/>
  <c r="E371" i="3"/>
  <c r="E354" i="3"/>
  <c r="E337" i="3"/>
  <c r="E307" i="3"/>
  <c r="E290" i="3"/>
  <c r="E276" i="3"/>
  <c r="E1096" i="3"/>
  <c r="E772" i="3"/>
  <c r="E863" i="3"/>
  <c r="E631" i="3"/>
  <c r="E465" i="3"/>
  <c r="E433" i="3"/>
  <c r="E401" i="3"/>
  <c r="E377" i="3"/>
  <c r="E347" i="3"/>
  <c r="E330" i="3"/>
  <c r="E313" i="3"/>
  <c r="E286" i="3"/>
  <c r="E270" i="3"/>
  <c r="E1001" i="3"/>
  <c r="E598" i="3"/>
  <c r="E419" i="3"/>
  <c r="E373" i="3"/>
  <c r="E311" i="3"/>
  <c r="E273" i="3"/>
  <c r="E250" i="3"/>
  <c r="E234" i="3"/>
  <c r="E218" i="3"/>
  <c r="E202" i="3"/>
  <c r="E186" i="3"/>
  <c r="E170" i="3"/>
  <c r="E154" i="3"/>
  <c r="E138" i="3"/>
  <c r="E122" i="3"/>
  <c r="E106" i="3"/>
  <c r="E90" i="3"/>
  <c r="E74" i="3"/>
  <c r="E58" i="3"/>
  <c r="E42" i="3"/>
  <c r="E26" i="3"/>
  <c r="E550" i="3"/>
  <c r="E498" i="3"/>
  <c r="E482" i="3"/>
  <c r="E455" i="3"/>
  <c r="E367" i="3"/>
  <c r="E334" i="3"/>
  <c r="E301" i="3"/>
  <c r="E263" i="3"/>
  <c r="E253" i="3"/>
  <c r="E237" i="3"/>
  <c r="E221" i="3"/>
  <c r="E205" i="3"/>
  <c r="E189" i="3"/>
  <c r="E173" i="3"/>
  <c r="E724" i="3"/>
  <c r="E427" i="3"/>
  <c r="E390" i="3"/>
  <c r="E357" i="3"/>
  <c r="E295" i="3"/>
  <c r="E277" i="3"/>
  <c r="E252" i="3"/>
  <c r="E236" i="3"/>
  <c r="E220" i="3"/>
  <c r="E204" i="3"/>
  <c r="E188" i="3"/>
  <c r="E172" i="3"/>
  <c r="E156" i="3"/>
  <c r="E140" i="3"/>
  <c r="E124" i="3"/>
  <c r="E108" i="3"/>
  <c r="E92" i="3"/>
  <c r="E76" i="3"/>
  <c r="E60" i="3"/>
  <c r="E44" i="3"/>
  <c r="E35" i="3"/>
  <c r="E175" i="3"/>
  <c r="E207" i="3"/>
  <c r="E239" i="3"/>
  <c r="E350" i="3"/>
  <c r="E447" i="3"/>
  <c r="E905" i="3"/>
  <c r="E763" i="3"/>
  <c r="E915" i="3"/>
  <c r="E506" i="3"/>
  <c r="E422" i="3"/>
  <c r="E626" i="3"/>
  <c r="E475" i="3"/>
  <c r="E388" i="3"/>
  <c r="E300" i="3"/>
  <c r="E489" i="3"/>
  <c r="E370" i="3"/>
  <c r="E289" i="3"/>
  <c r="E695" i="3"/>
  <c r="E393" i="3"/>
  <c r="E346" i="3"/>
  <c r="E299" i="3"/>
  <c r="E266" i="3"/>
  <c r="E467" i="3"/>
  <c r="E343" i="3"/>
  <c r="E265" i="3"/>
  <c r="E230" i="3"/>
  <c r="E206" i="3"/>
  <c r="E182" i="3"/>
  <c r="E162" i="3"/>
  <c r="E142" i="3"/>
  <c r="E118" i="3"/>
  <c r="E98" i="3"/>
  <c r="E78" i="3"/>
  <c r="E54" i="3"/>
  <c r="E34" i="3"/>
  <c r="E630" i="3"/>
  <c r="E494" i="3"/>
  <c r="E474" i="3"/>
  <c r="E407" i="3"/>
  <c r="E333" i="3"/>
  <c r="E275" i="3"/>
  <c r="E257" i="3"/>
  <c r="E233" i="3"/>
  <c r="E213" i="3"/>
  <c r="E193" i="3"/>
  <c r="E819" i="3"/>
  <c r="E459" i="3"/>
  <c r="E391" i="3"/>
  <c r="E327" i="3"/>
  <c r="E293" i="3"/>
  <c r="E256" i="3"/>
  <c r="E232" i="3"/>
  <c r="E212" i="3"/>
  <c r="E192" i="3"/>
  <c r="E168" i="3"/>
  <c r="E148" i="3"/>
  <c r="E128" i="3"/>
  <c r="E104" i="3"/>
  <c r="E84" i="3"/>
  <c r="E64" i="3"/>
  <c r="E37" i="3"/>
  <c r="E383" i="3"/>
  <c r="E1012" i="3"/>
  <c r="E59" i="3"/>
  <c r="E73" i="3"/>
  <c r="E969" i="3"/>
  <c r="E1095" i="3"/>
  <c r="E667" i="3"/>
  <c r="E487" i="3"/>
  <c r="E398" i="3"/>
  <c r="E587" i="3"/>
  <c r="E452" i="3"/>
  <c r="E364" i="3"/>
  <c r="E678" i="3"/>
  <c r="E469" i="3"/>
  <c r="E353" i="3"/>
  <c r="E272" i="3"/>
  <c r="E624" i="3"/>
  <c r="E378" i="3"/>
  <c r="E331" i="3"/>
  <c r="E297" i="3"/>
  <c r="E1043" i="3"/>
  <c r="E435" i="3"/>
  <c r="E341" i="3"/>
  <c r="E254" i="3"/>
  <c r="E222" i="3"/>
  <c r="E198" i="3"/>
  <c r="E178" i="3"/>
  <c r="E158" i="3"/>
  <c r="E134" i="3"/>
  <c r="E114" i="3"/>
  <c r="E94" i="3"/>
  <c r="E70" i="3"/>
  <c r="E50" i="3"/>
  <c r="E30" i="3"/>
  <c r="E534" i="3"/>
  <c r="E490" i="3"/>
  <c r="E470" i="3"/>
  <c r="E366" i="3"/>
  <c r="E303" i="3"/>
  <c r="E267" i="3"/>
  <c r="E249" i="3"/>
  <c r="E229" i="3"/>
  <c r="E209" i="3"/>
  <c r="E185" i="3"/>
  <c r="E788" i="3"/>
  <c r="E443" i="3"/>
  <c r="E389" i="3"/>
  <c r="E326" i="3"/>
  <c r="E285" i="3"/>
  <c r="E248" i="3"/>
  <c r="E228" i="3"/>
  <c r="E208" i="3"/>
  <c r="E184" i="3"/>
  <c r="E164" i="3"/>
  <c r="E144" i="3"/>
  <c r="E120" i="3"/>
  <c r="E100" i="3"/>
  <c r="E80" i="3"/>
  <c r="E56" i="3"/>
  <c r="E55" i="3"/>
  <c r="E71" i="3"/>
  <c r="E87" i="3"/>
  <c r="E103" i="3"/>
  <c r="E119" i="3"/>
  <c r="E135" i="3"/>
  <c r="E151" i="3"/>
  <c r="E167" i="3"/>
  <c r="E255" i="3"/>
  <c r="E317" i="3"/>
  <c r="E431" i="3"/>
  <c r="E287" i="3"/>
  <c r="E123" i="3"/>
  <c r="E137" i="3"/>
  <c r="E1121" i="3"/>
  <c r="E1053" i="3"/>
  <c r="E873" i="3"/>
  <c r="E604" i="3"/>
  <c r="E462" i="3"/>
  <c r="E771" i="3"/>
  <c r="E530" i="3"/>
  <c r="E428" i="3"/>
  <c r="E344" i="3"/>
  <c r="E592" i="3"/>
  <c r="E421" i="3"/>
  <c r="E323" i="3"/>
  <c r="E1021" i="3"/>
  <c r="E457" i="3"/>
  <c r="E363" i="3"/>
  <c r="E329" i="3"/>
  <c r="E282" i="3"/>
  <c r="E710" i="3"/>
  <c r="E403" i="3"/>
  <c r="E310" i="3"/>
  <c r="E246" i="3"/>
  <c r="E214" i="3"/>
  <c r="E194" i="3"/>
  <c r="E174" i="3"/>
  <c r="E150" i="3"/>
  <c r="E130" i="3"/>
  <c r="E110" i="3"/>
  <c r="E86" i="3"/>
  <c r="E66" i="3"/>
  <c r="E46" i="3"/>
  <c r="E1070" i="3"/>
  <c r="E518" i="3"/>
  <c r="E486" i="3"/>
  <c r="E439" i="3"/>
  <c r="E365" i="3"/>
  <c r="E302" i="3"/>
  <c r="E262" i="3"/>
  <c r="E245" i="3"/>
  <c r="E225" i="3"/>
  <c r="E201" i="3"/>
  <c r="E181" i="3"/>
  <c r="E756" i="3"/>
  <c r="E411" i="3"/>
  <c r="E359" i="3"/>
  <c r="E325" i="3"/>
  <c r="E269" i="3"/>
  <c r="E244" i="3"/>
  <c r="E224" i="3"/>
  <c r="E200" i="3"/>
  <c r="E180" i="3"/>
  <c r="E160" i="3"/>
  <c r="E136" i="3"/>
  <c r="E116" i="3"/>
  <c r="E96" i="3"/>
  <c r="E72" i="3"/>
  <c r="E52" i="3"/>
  <c r="E223" i="3"/>
  <c r="E1119" i="3"/>
  <c r="E1103" i="3"/>
  <c r="E1087" i="3"/>
  <c r="E1071" i="3"/>
  <c r="E1054" i="3"/>
  <c r="E1038" i="3"/>
  <c r="E1022" i="3"/>
  <c r="E1006" i="3"/>
  <c r="E990" i="3"/>
  <c r="E974" i="3"/>
  <c r="E958" i="3"/>
  <c r="E942" i="3"/>
  <c r="E926" i="3"/>
  <c r="E910" i="3"/>
  <c r="E894" i="3"/>
  <c r="E878" i="3"/>
  <c r="E862" i="3"/>
  <c r="E846" i="3"/>
  <c r="E830" i="3"/>
  <c r="E814" i="3"/>
  <c r="E798" i="3"/>
  <c r="E1117" i="3"/>
  <c r="E1101" i="3"/>
  <c r="E1085" i="3"/>
  <c r="E1069" i="3"/>
  <c r="E1052" i="3"/>
  <c r="E1031" i="3"/>
  <c r="E1009" i="3"/>
  <c r="E988" i="3"/>
  <c r="E967" i="3"/>
  <c r="E945" i="3"/>
  <c r="E924" i="3"/>
  <c r="E903" i="3"/>
  <c r="E881" i="3"/>
  <c r="E860" i="3"/>
  <c r="E839" i="3"/>
  <c r="E817" i="3"/>
  <c r="E796" i="3"/>
  <c r="E778" i="3"/>
  <c r="E762" i="3"/>
  <c r="E746" i="3"/>
  <c r="E730" i="3"/>
  <c r="E1122" i="3"/>
  <c r="E1090" i="3"/>
  <c r="E1061" i="3"/>
  <c r="E1040" i="3"/>
  <c r="E1019" i="3"/>
  <c r="E997" i="3"/>
  <c r="E976" i="3"/>
  <c r="E955" i="3"/>
  <c r="E933" i="3"/>
  <c r="E912" i="3"/>
  <c r="E891" i="3"/>
  <c r="E869" i="3"/>
  <c r="E848" i="3"/>
  <c r="E827" i="3"/>
  <c r="E805" i="3"/>
  <c r="E785" i="3"/>
  <c r="E769" i="3"/>
  <c r="E753" i="3"/>
  <c r="E737" i="3"/>
  <c r="E721" i="3"/>
  <c r="E705" i="3"/>
  <c r="E689" i="3"/>
  <c r="E673" i="3"/>
  <c r="E657" i="3"/>
  <c r="E641" i="3"/>
  <c r="E625" i="3"/>
  <c r="E609" i="3"/>
  <c r="E593" i="3"/>
  <c r="E577" i="3"/>
  <c r="E1118" i="3"/>
  <c r="E1081" i="3"/>
  <c r="E1039" i="3"/>
  <c r="E996" i="3"/>
  <c r="E953" i="3"/>
  <c r="E911" i="3"/>
  <c r="E868" i="3"/>
  <c r="E825" i="3"/>
  <c r="E784" i="3"/>
  <c r="E752" i="3"/>
  <c r="E720" i="3"/>
  <c r="E698" i="3"/>
  <c r="E676" i="3"/>
  <c r="E655" i="3"/>
  <c r="E634" i="3"/>
  <c r="E612" i="3"/>
  <c r="E591" i="3"/>
  <c r="E570" i="3"/>
  <c r="E552" i="3"/>
  <c r="E536" i="3"/>
  <c r="E520" i="3"/>
  <c r="E504" i="3"/>
  <c r="E1079" i="3"/>
  <c r="E1048" i="3"/>
  <c r="E1005" i="3"/>
  <c r="E963" i="3"/>
  <c r="E920" i="3"/>
  <c r="E877" i="3"/>
  <c r="E835" i="3"/>
  <c r="E792" i="3"/>
  <c r="E759" i="3"/>
  <c r="E727" i="3"/>
  <c r="E702" i="3"/>
  <c r="E680" i="3"/>
  <c r="E659" i="3"/>
  <c r="E638" i="3"/>
  <c r="E616" i="3"/>
  <c r="E595" i="3"/>
  <c r="E574" i="3"/>
  <c r="G1097" i="3"/>
  <c r="G93" i="3"/>
  <c r="G82" i="3"/>
  <c r="G520" i="3"/>
  <c r="G583" i="3"/>
  <c r="G544" i="3"/>
  <c r="G601" i="3"/>
  <c r="G448" i="3"/>
  <c r="G1014" i="3"/>
  <c r="G193" i="3"/>
  <c r="G210" i="3"/>
  <c r="G235" i="3"/>
  <c r="G120" i="3"/>
  <c r="G860" i="3"/>
  <c r="G553" i="3"/>
  <c r="G866" i="3"/>
  <c r="G139" i="3"/>
  <c r="G303" i="3"/>
  <c r="G267" i="3"/>
  <c r="G288" i="3"/>
  <c r="G360" i="3"/>
  <c r="G220" i="3"/>
  <c r="G274" i="3"/>
  <c r="G677" i="3"/>
  <c r="G843" i="3"/>
  <c r="E235" i="3"/>
  <c r="H1110" i="3"/>
  <c r="H204" i="3"/>
  <c r="H30" i="3"/>
  <c r="H48" i="3"/>
  <c r="H112" i="3"/>
  <c r="H172" i="3"/>
  <c r="H355" i="3"/>
  <c r="H32" i="3"/>
  <c r="H1112" i="3"/>
  <c r="H1101" i="3"/>
  <c r="H1084" i="3"/>
  <c r="H1047" i="3"/>
  <c r="H1116" i="3"/>
  <c r="H1100" i="3"/>
  <c r="H1086" i="3"/>
  <c r="H1064" i="3"/>
  <c r="H1054" i="3"/>
  <c r="H1124" i="3"/>
  <c r="H1072" i="3"/>
  <c r="H1048" i="3"/>
  <c r="H1020" i="3"/>
  <c r="H1005" i="3"/>
  <c r="H986" i="3"/>
  <c r="H954" i="3"/>
  <c r="H932" i="3"/>
  <c r="H924" i="3"/>
  <c r="H902" i="3"/>
  <c r="H888" i="3"/>
  <c r="H1106" i="3"/>
  <c r="H1067" i="3"/>
  <c r="H1028" i="3"/>
  <c r="H1007" i="3"/>
  <c r="H990" i="3"/>
  <c r="H980" i="3"/>
  <c r="H957" i="3"/>
  <c r="H945" i="3"/>
  <c r="H930" i="3"/>
  <c r="H896" i="3"/>
  <c r="H1094" i="3"/>
  <c r="H1051" i="3"/>
  <c r="H1035" i="3"/>
  <c r="H1017" i="3"/>
  <c r="H995" i="3"/>
  <c r="H940" i="3"/>
  <c r="H911" i="3"/>
  <c r="H903" i="3"/>
  <c r="H871" i="3"/>
  <c r="H867" i="3"/>
  <c r="H863" i="3"/>
  <c r="H858" i="3"/>
  <c r="H854" i="3"/>
  <c r="H838" i="3"/>
  <c r="H824" i="3"/>
  <c r="H777" i="3"/>
  <c r="H773" i="3"/>
  <c r="H745" i="3"/>
  <c r="H741" i="3"/>
  <c r="H713" i="3"/>
  <c r="H704" i="3"/>
  <c r="H1055" i="3"/>
  <c r="H1036" i="3"/>
  <c r="H1013" i="3"/>
  <c r="H991" i="3"/>
  <c r="H944" i="3"/>
  <c r="H912" i="3"/>
  <c r="H904" i="3"/>
  <c r="H882" i="3"/>
  <c r="H822" i="3"/>
  <c r="H804" i="3"/>
  <c r="H800" i="3"/>
  <c r="H795" i="3"/>
  <c r="H791" i="3"/>
  <c r="H787" i="3"/>
  <c r="H759" i="3"/>
  <c r="H755" i="3"/>
  <c r="H727" i="3"/>
  <c r="H723" i="3"/>
  <c r="H695" i="3"/>
  <c r="H873" i="3"/>
  <c r="H827" i="3"/>
  <c r="H817" i="3"/>
  <c r="H782" i="3"/>
  <c r="H763" i="3"/>
  <c r="H738" i="3"/>
  <c r="H718" i="3"/>
  <c r="H691" i="3"/>
  <c r="H679" i="3"/>
  <c r="G1121" i="3"/>
  <c r="G221" i="3"/>
  <c r="G75" i="3"/>
  <c r="G157" i="3"/>
  <c r="G50" i="3"/>
  <c r="G114" i="3"/>
  <c r="G178" i="3"/>
  <c r="G242" i="3"/>
  <c r="G375" i="3"/>
  <c r="G664" i="3"/>
  <c r="G203" i="3"/>
  <c r="G279" i="3"/>
  <c r="G463" i="3"/>
  <c r="G982" i="3"/>
  <c r="G84" i="3"/>
  <c r="G168" i="3"/>
  <c r="G295" i="3"/>
  <c r="G291" i="3"/>
  <c r="G557" i="3"/>
  <c r="G932" i="3"/>
  <c r="G379" i="3"/>
  <c r="G294" i="3"/>
  <c r="G466" i="3"/>
  <c r="G610" i="3"/>
  <c r="G853" i="3"/>
  <c r="G546" i="3"/>
  <c r="G686" i="3"/>
  <c r="G733" i="3"/>
  <c r="G750" i="3"/>
  <c r="G1006" i="3"/>
  <c r="G1096" i="3"/>
  <c r="G197" i="3"/>
  <c r="G1112" i="3"/>
  <c r="G1119" i="3"/>
  <c r="G43" i="3"/>
  <c r="G257" i="3"/>
  <c r="G125" i="3"/>
  <c r="G42" i="3"/>
  <c r="G66" i="3"/>
  <c r="G130" i="3"/>
  <c r="G194" i="3"/>
  <c r="G258" i="3"/>
  <c r="G435" i="3"/>
  <c r="G964" i="3"/>
  <c r="G219" i="3"/>
  <c r="G319" i="3"/>
  <c r="G558" i="3"/>
  <c r="G36" i="3"/>
  <c r="G100" i="3"/>
  <c r="G192" i="3"/>
  <c r="G359" i="3"/>
  <c r="G355" i="3"/>
  <c r="G678" i="3"/>
  <c r="G1009" i="3"/>
  <c r="G503" i="3"/>
  <c r="G338" i="3"/>
  <c r="G505" i="3"/>
  <c r="G644" i="3"/>
  <c r="G412" i="3"/>
  <c r="G588" i="3"/>
  <c r="G775" i="3"/>
  <c r="G810" i="3"/>
  <c r="G872" i="3"/>
  <c r="G936" i="3"/>
  <c r="G498" i="3"/>
  <c r="G185" i="3"/>
  <c r="G107" i="3"/>
  <c r="G518" i="3"/>
  <c r="G61" i="3"/>
  <c r="G98" i="3"/>
  <c r="G162" i="3"/>
  <c r="G226" i="3"/>
  <c r="G341" i="3"/>
  <c r="G600" i="3"/>
  <c r="G187" i="3"/>
  <c r="G251" i="3"/>
  <c r="G399" i="3"/>
  <c r="G832" i="3"/>
  <c r="G68" i="3"/>
  <c r="G140" i="3"/>
  <c r="G252" i="3"/>
  <c r="G792" i="3"/>
  <c r="G481" i="3"/>
  <c r="G788" i="3"/>
  <c r="G331" i="3"/>
  <c r="G695" i="3"/>
  <c r="G422" i="3"/>
  <c r="G579" i="3"/>
  <c r="G761" i="3"/>
  <c r="G499" i="3"/>
  <c r="G655" i="3"/>
  <c r="G699" i="3"/>
  <c r="G1076" i="3"/>
  <c r="G914" i="3"/>
  <c r="G1041" i="3"/>
  <c r="G153" i="3"/>
  <c r="G49" i="3"/>
  <c r="G470" i="3"/>
  <c r="G799" i="3"/>
  <c r="G169" i="3"/>
  <c r="G55" i="3"/>
  <c r="G119" i="3"/>
  <c r="G261" i="3"/>
  <c r="G632" i="3"/>
  <c r="G1085" i="3"/>
  <c r="G1046" i="3"/>
  <c r="G1073" i="3"/>
  <c r="G1111" i="3"/>
  <c r="G1050" i="3"/>
  <c r="G1037" i="3"/>
  <c r="G1015" i="3"/>
  <c r="G977" i="3"/>
  <c r="G969" i="3"/>
  <c r="G947" i="3"/>
  <c r="G923" i="3"/>
  <c r="G1084" i="3"/>
  <c r="G1017" i="3"/>
  <c r="G995" i="3"/>
  <c r="G944" i="3"/>
  <c r="G912" i="3"/>
  <c r="G904" i="3"/>
  <c r="G1077" i="3"/>
  <c r="G984" i="3"/>
  <c r="G926" i="3"/>
  <c r="G876" i="3"/>
  <c r="G827" i="3"/>
  <c r="G780" i="3"/>
  <c r="G748" i="3"/>
  <c r="G716" i="3"/>
  <c r="G1102" i="3"/>
  <c r="G1018" i="3"/>
  <c r="G941" i="3"/>
  <c r="G847" i="3"/>
  <c r="G839" i="3"/>
  <c r="G816" i="3"/>
  <c r="G808" i="3"/>
  <c r="G764" i="3"/>
  <c r="G735" i="3"/>
  <c r="G731" i="3"/>
  <c r="G706" i="3"/>
  <c r="G701" i="3"/>
  <c r="G1026" i="3"/>
  <c r="G902" i="3"/>
  <c r="G862" i="3"/>
  <c r="G806" i="3"/>
  <c r="G791" i="3"/>
  <c r="G759" i="3"/>
  <c r="G727" i="3"/>
  <c r="G696" i="3"/>
  <c r="G684" i="3"/>
  <c r="G659" i="3"/>
  <c r="G654" i="3"/>
  <c r="G629" i="3"/>
  <c r="G625" i="3"/>
  <c r="G620" i="3"/>
  <c r="G595" i="3"/>
  <c r="G590" i="3"/>
  <c r="G565" i="3"/>
  <c r="G561" i="3"/>
  <c r="G545" i="3"/>
  <c r="G529" i="3"/>
  <c r="G513" i="3"/>
  <c r="G491" i="3"/>
  <c r="G475" i="3"/>
  <c r="G456" i="3"/>
  <c r="G440" i="3"/>
  <c r="G424" i="3"/>
  <c r="G408" i="3"/>
  <c r="G1047" i="3"/>
  <c r="G864" i="3"/>
  <c r="G826" i="3"/>
  <c r="G804" i="3"/>
  <c r="G777" i="3"/>
  <c r="G745" i="3"/>
  <c r="G713" i="3"/>
  <c r="G676" i="3"/>
  <c r="G671" i="3"/>
  <c r="G667" i="3"/>
  <c r="G642" i="3"/>
  <c r="G637" i="3"/>
  <c r="G612" i="3"/>
  <c r="G607" i="3"/>
  <c r="G603" i="3"/>
  <c r="G578" i="3"/>
  <c r="G573" i="3"/>
  <c r="G555" i="3"/>
  <c r="G539" i="3"/>
  <c r="G523" i="3"/>
  <c r="G507" i="3"/>
  <c r="G495" i="3"/>
  <c r="G479" i="3"/>
  <c r="G462" i="3"/>
  <c r="G446" i="3"/>
  <c r="G430" i="3"/>
  <c r="G414" i="3"/>
  <c r="G398" i="3"/>
  <c r="G382" i="3"/>
  <c r="G366" i="3"/>
  <c r="G350" i="3"/>
  <c r="G334" i="3"/>
  <c r="G318" i="3"/>
  <c r="G302" i="3"/>
  <c r="G871" i="3"/>
  <c r="G790" i="3"/>
  <c r="G726" i="3"/>
  <c r="G680" i="3"/>
  <c r="G631" i="3"/>
  <c r="G586" i="3"/>
  <c r="G551" i="3"/>
  <c r="G519" i="3"/>
  <c r="G457" i="3"/>
  <c r="G425" i="3"/>
  <c r="G393" i="3"/>
  <c r="G364" i="3"/>
  <c r="G347" i="3"/>
  <c r="G329" i="3"/>
  <c r="G300" i="3"/>
  <c r="G282" i="3"/>
  <c r="G266" i="3"/>
  <c r="G1086" i="3"/>
  <c r="G1016" i="3"/>
  <c r="G1001" i="3"/>
  <c r="G950" i="3"/>
  <c r="G928" i="3"/>
  <c r="G869" i="3"/>
  <c r="G803" i="3"/>
  <c r="G756" i="3"/>
  <c r="G710" i="3"/>
  <c r="G647" i="3"/>
  <c r="G801" i="3"/>
  <c r="G742" i="3"/>
  <c r="G663" i="3"/>
  <c r="G618" i="3"/>
  <c r="G584" i="3"/>
  <c r="G541" i="3"/>
  <c r="G509" i="3"/>
  <c r="G489" i="3"/>
  <c r="G473" i="3"/>
  <c r="G445" i="3"/>
  <c r="G413" i="3"/>
  <c r="G387" i="3"/>
  <c r="G369" i="3"/>
  <c r="G340" i="3"/>
  <c r="G323" i="3"/>
  <c r="G305" i="3"/>
  <c r="G284" i="3"/>
  <c r="G268" i="3"/>
  <c r="G772" i="3"/>
  <c r="G697" i="3"/>
  <c r="G570" i="3"/>
  <c r="G512" i="3"/>
  <c r="G411" i="3"/>
  <c r="G368" i="3"/>
  <c r="G327" i="3"/>
  <c r="G293" i="3"/>
  <c r="G260" i="3"/>
  <c r="G244" i="3"/>
  <c r="G228" i="3"/>
  <c r="G212" i="3"/>
  <c r="G196" i="3"/>
  <c r="G180" i="3"/>
  <c r="G164" i="3"/>
  <c r="G148" i="3"/>
  <c r="G132" i="3"/>
  <c r="G116" i="3"/>
  <c r="G201" i="3"/>
  <c r="G113" i="3"/>
  <c r="G65" i="3"/>
  <c r="G892" i="3"/>
  <c r="G71" i="3"/>
  <c r="G135" i="3"/>
  <c r="G1114" i="3"/>
  <c r="G1072" i="3"/>
  <c r="G1109" i="3"/>
  <c r="G1067" i="3"/>
  <c r="G1087" i="3"/>
  <c r="G1044" i="3"/>
  <c r="G1035" i="3"/>
  <c r="G1004" i="3"/>
  <c r="G975" i="3"/>
  <c r="G967" i="3"/>
  <c r="G942" i="3"/>
  <c r="G901" i="3"/>
  <c r="G1065" i="3"/>
  <c r="G1011" i="3"/>
  <c r="G987" i="3"/>
  <c r="G933" i="3"/>
  <c r="G910" i="3"/>
  <c r="G899" i="3"/>
  <c r="G1052" i="3"/>
  <c r="G962" i="3"/>
  <c r="G900" i="3"/>
  <c r="G874" i="3"/>
  <c r="G786" i="3"/>
  <c r="G754" i="3"/>
  <c r="G722" i="3"/>
  <c r="G693" i="3"/>
  <c r="G1079" i="3"/>
  <c r="G996" i="3"/>
  <c r="G918" i="3"/>
  <c r="G845" i="3"/>
  <c r="G831" i="3"/>
  <c r="G814" i="3"/>
  <c r="G770" i="3"/>
  <c r="G738" i="3"/>
  <c r="G734" i="3"/>
  <c r="G709" i="3"/>
  <c r="G705" i="3"/>
  <c r="G700" i="3"/>
  <c r="G924" i="3"/>
  <c r="G898" i="3"/>
  <c r="G859" i="3"/>
  <c r="G802" i="3"/>
  <c r="G787" i="3"/>
  <c r="G755" i="3"/>
  <c r="G723" i="3"/>
  <c r="G687" i="3"/>
  <c r="G683" i="3"/>
  <c r="G658" i="3"/>
  <c r="G653" i="3"/>
  <c r="G628" i="3"/>
  <c r="G623" i="3"/>
  <c r="G619" i="3"/>
  <c r="G594" i="3"/>
  <c r="G589" i="3"/>
  <c r="G564" i="3"/>
  <c r="G548" i="3"/>
  <c r="G532" i="3"/>
  <c r="G516" i="3"/>
  <c r="G500" i="3"/>
  <c r="G484" i="3"/>
  <c r="G468" i="3"/>
  <c r="G452" i="3"/>
  <c r="G436" i="3"/>
  <c r="G420" i="3"/>
  <c r="G404" i="3"/>
  <c r="G925" i="3"/>
  <c r="G857" i="3"/>
  <c r="G824" i="3"/>
  <c r="G800" i="3"/>
  <c r="G773" i="3"/>
  <c r="G741" i="3"/>
  <c r="G698" i="3"/>
  <c r="G675" i="3"/>
  <c r="G670" i="3"/>
  <c r="G645" i="3"/>
  <c r="G641" i="3"/>
  <c r="G636" i="3"/>
  <c r="G611" i="3"/>
  <c r="G606" i="3"/>
  <c r="G581" i="3"/>
  <c r="G577" i="3"/>
  <c r="G572" i="3"/>
  <c r="G554" i="3"/>
  <c r="G538" i="3"/>
  <c r="G522" i="3"/>
  <c r="G506" i="3"/>
  <c r="G488" i="3"/>
  <c r="G472" i="3"/>
  <c r="G458" i="3"/>
  <c r="G442" i="3"/>
  <c r="G426" i="3"/>
  <c r="G410" i="3"/>
  <c r="G394" i="3"/>
  <c r="G378" i="3"/>
  <c r="G362" i="3"/>
  <c r="G346" i="3"/>
  <c r="G330" i="3"/>
  <c r="G314" i="3"/>
  <c r="G298" i="3"/>
  <c r="G863" i="3"/>
  <c r="G778" i="3"/>
  <c r="G714" i="3"/>
  <c r="G665" i="3"/>
  <c r="G624" i="3"/>
  <c r="G582" i="3"/>
  <c r="G543" i="3"/>
  <c r="G511" i="3"/>
  <c r="G449" i="3"/>
  <c r="G417" i="3"/>
  <c r="G380" i="3"/>
  <c r="G363" i="3"/>
  <c r="G345" i="3"/>
  <c r="G316" i="3"/>
  <c r="G299" i="3"/>
  <c r="G278" i="3"/>
  <c r="G262" i="3"/>
  <c r="G1043" i="3"/>
  <c r="G1012" i="3"/>
  <c r="G998" i="3"/>
  <c r="G943" i="3"/>
  <c r="G893" i="3"/>
  <c r="G854" i="3"/>
  <c r="G796" i="3"/>
  <c r="G744" i="3"/>
  <c r="G681" i="3"/>
  <c r="G867" i="3"/>
  <c r="G794" i="3"/>
  <c r="G730" i="3"/>
  <c r="G656" i="3"/>
  <c r="G614" i="3"/>
  <c r="G569" i="3"/>
  <c r="G533" i="3"/>
  <c r="G501" i="3"/>
  <c r="G485" i="3"/>
  <c r="G469" i="3"/>
  <c r="G437" i="3"/>
  <c r="G405" i="3"/>
  <c r="G385" i="3"/>
  <c r="G356" i="3"/>
  <c r="G339" i="3"/>
  <c r="G321" i="3"/>
  <c r="G292" i="3"/>
  <c r="G280" i="3"/>
  <c r="G865" i="3"/>
  <c r="G760" i="3"/>
  <c r="G679" i="3"/>
  <c r="G560" i="3"/>
  <c r="G459" i="3"/>
  <c r="G395" i="3"/>
  <c r="G283" i="3"/>
  <c r="G217" i="3"/>
  <c r="G87" i="3"/>
  <c r="G1095" i="3"/>
  <c r="G1080" i="3"/>
  <c r="G1057" i="3"/>
  <c r="G1025" i="3"/>
  <c r="G971" i="3"/>
  <c r="G931" i="3"/>
  <c r="G1023" i="3"/>
  <c r="G955" i="3"/>
  <c r="G906" i="3"/>
  <c r="G992" i="3"/>
  <c r="G878" i="3"/>
  <c r="G782" i="3"/>
  <c r="G718" i="3"/>
  <c r="G1045" i="3"/>
  <c r="G849" i="3"/>
  <c r="G818" i="3"/>
  <c r="G766" i="3"/>
  <c r="G732" i="3"/>
  <c r="G702" i="3"/>
  <c r="G916" i="3"/>
  <c r="G851" i="3"/>
  <c r="G771" i="3"/>
  <c r="G704" i="3"/>
  <c r="G660" i="3"/>
  <c r="G651" i="3"/>
  <c r="G621" i="3"/>
  <c r="G591" i="3"/>
  <c r="G562" i="3"/>
  <c r="G530" i="3"/>
  <c r="G492" i="3"/>
  <c r="G460" i="3"/>
  <c r="G428" i="3"/>
  <c r="G396" i="3"/>
  <c r="G828" i="3"/>
  <c r="G789" i="3"/>
  <c r="G725" i="3"/>
  <c r="G673" i="3"/>
  <c r="G643" i="3"/>
  <c r="G613" i="3"/>
  <c r="G604" i="3"/>
  <c r="G574" i="3"/>
  <c r="G540" i="3"/>
  <c r="G508" i="3"/>
  <c r="G480" i="3"/>
  <c r="G450" i="3"/>
  <c r="G418" i="3"/>
  <c r="G386" i="3"/>
  <c r="G354" i="3"/>
  <c r="G322" i="3"/>
  <c r="G290" i="3"/>
  <c r="G746" i="3"/>
  <c r="G646" i="3"/>
  <c r="G559" i="3"/>
  <c r="G465" i="3"/>
  <c r="G401" i="3"/>
  <c r="G348" i="3"/>
  <c r="G313" i="3"/>
  <c r="G270" i="3"/>
  <c r="G1020" i="3"/>
  <c r="G954" i="3"/>
  <c r="G881" i="3"/>
  <c r="G776" i="3"/>
  <c r="G662" i="3"/>
  <c r="G762" i="3"/>
  <c r="G633" i="3"/>
  <c r="G549" i="3"/>
  <c r="G493" i="3"/>
  <c r="G453" i="3"/>
  <c r="G388" i="3"/>
  <c r="G353" i="3"/>
  <c r="G307" i="3"/>
  <c r="G272" i="3"/>
  <c r="G728" i="3"/>
  <c r="G528" i="3"/>
  <c r="G389" i="3"/>
  <c r="G325" i="3"/>
  <c r="G277" i="3"/>
  <c r="G248" i="3"/>
  <c r="G224" i="3"/>
  <c r="G204" i="3"/>
  <c r="G184" i="3"/>
  <c r="G160" i="3"/>
  <c r="G1089" i="3"/>
  <c r="G1117" i="3"/>
  <c r="G1110" i="3"/>
  <c r="G1081" i="3"/>
  <c r="G1122" i="3"/>
  <c r="G1123" i="3"/>
  <c r="G1104" i="3"/>
  <c r="G376" i="3"/>
  <c r="G263" i="3"/>
  <c r="G205" i="3"/>
  <c r="G163" i="3"/>
  <c r="G131" i="3"/>
  <c r="G99" i="3"/>
  <c r="G67" i="3"/>
  <c r="G29" i="3"/>
  <c r="G478" i="3"/>
  <c r="G365" i="3"/>
  <c r="G241" i="3"/>
  <c r="G177" i="3"/>
  <c r="G149" i="3"/>
  <c r="G117" i="3"/>
  <c r="G85" i="3"/>
  <c r="G53" i="3"/>
  <c r="G39" i="3"/>
  <c r="G46" i="3"/>
  <c r="G62" i="3"/>
  <c r="G78" i="3"/>
  <c r="G94" i="3"/>
  <c r="G110" i="3"/>
  <c r="G126" i="3"/>
  <c r="G142" i="3"/>
  <c r="G158" i="3"/>
  <c r="G174" i="3"/>
  <c r="G190" i="3"/>
  <c r="G206" i="3"/>
  <c r="G222" i="3"/>
  <c r="G238" i="3"/>
  <c r="G254" i="3"/>
  <c r="G281" i="3"/>
  <c r="G320" i="3"/>
  <c r="G373" i="3"/>
  <c r="G419" i="3"/>
  <c r="G504" i="3"/>
  <c r="G598" i="3"/>
  <c r="G634" i="3"/>
  <c r="G888" i="3"/>
  <c r="G1082" i="3"/>
  <c r="G183" i="3"/>
  <c r="G199" i="3"/>
  <c r="G215" i="3"/>
  <c r="G231" i="3"/>
  <c r="G247" i="3"/>
  <c r="G271" i="3"/>
  <c r="G317" i="3"/>
  <c r="G351" i="3"/>
  <c r="G392" i="3"/>
  <c r="G447" i="3"/>
  <c r="G542" i="3"/>
  <c r="G576" i="3"/>
  <c r="G672" i="3"/>
  <c r="G960" i="3"/>
  <c r="G32" i="3"/>
  <c r="G48" i="3"/>
  <c r="G64" i="3"/>
  <c r="G80" i="3"/>
  <c r="G96" i="3"/>
  <c r="G112" i="3"/>
  <c r="G136" i="3"/>
  <c r="G156" i="3"/>
  <c r="G188" i="3"/>
  <c r="G216" i="3"/>
  <c r="G240" i="3"/>
  <c r="G285" i="3"/>
  <c r="G357" i="3"/>
  <c r="G443" i="3"/>
  <c r="G740" i="3"/>
  <c r="G289" i="3"/>
  <c r="G337" i="3"/>
  <c r="G397" i="3"/>
  <c r="G477" i="3"/>
  <c r="G525" i="3"/>
  <c r="G648" i="3"/>
  <c r="G852" i="3"/>
  <c r="G724" i="3"/>
  <c r="G883" i="3"/>
  <c r="G1005" i="3"/>
  <c r="G1090" i="3"/>
  <c r="G315" i="3"/>
  <c r="G377" i="3"/>
  <c r="G441" i="3"/>
  <c r="G567" i="3"/>
  <c r="G688" i="3"/>
  <c r="G856" i="3"/>
  <c r="G326" i="3"/>
  <c r="G370" i="3"/>
  <c r="G406" i="3"/>
  <c r="G454" i="3"/>
  <c r="G496" i="3"/>
  <c r="G537" i="3"/>
  <c r="G575" i="3"/>
  <c r="G609" i="3"/>
  <c r="G639" i="3"/>
  <c r="G674" i="3"/>
  <c r="G757" i="3"/>
  <c r="G822" i="3"/>
  <c r="G400" i="3"/>
  <c r="G444" i="3"/>
  <c r="G483" i="3"/>
  <c r="G531" i="3"/>
  <c r="G587" i="3"/>
  <c r="G597" i="3"/>
  <c r="G652" i="3"/>
  <c r="G685" i="3"/>
  <c r="G743" i="3"/>
  <c r="G855" i="3"/>
  <c r="G1030" i="3"/>
  <c r="G708" i="3"/>
  <c r="G768" i="3"/>
  <c r="G841" i="3"/>
  <c r="G980" i="3"/>
  <c r="G720" i="3"/>
  <c r="G837" i="3"/>
  <c r="G952" i="3"/>
  <c r="G908" i="3"/>
  <c r="G1000" i="3"/>
  <c r="G891" i="3"/>
  <c r="G973" i="3"/>
  <c r="G1039" i="3"/>
  <c r="G1060" i="3"/>
  <c r="G1108" i="3"/>
  <c r="G229" i="3"/>
  <c r="G167" i="3"/>
  <c r="G486" i="3"/>
  <c r="G1105" i="3"/>
  <c r="G1125" i="3"/>
  <c r="G1116" i="3"/>
  <c r="G1091" i="3"/>
  <c r="G836" i="3"/>
  <c r="G490" i="3"/>
  <c r="G423" i="3"/>
  <c r="G237" i="3"/>
  <c r="G173" i="3"/>
  <c r="G147" i="3"/>
  <c r="G115" i="3"/>
  <c r="G83" i="3"/>
  <c r="G51" i="3"/>
  <c r="G27" i="3"/>
  <c r="G344" i="3"/>
  <c r="G264" i="3"/>
  <c r="G209" i="3"/>
  <c r="G165" i="3"/>
  <c r="G133" i="3"/>
  <c r="G101" i="3"/>
  <c r="G69" i="3"/>
  <c r="G41" i="3"/>
  <c r="G26" i="3"/>
  <c r="G54" i="3"/>
  <c r="G70" i="3"/>
  <c r="G86" i="3"/>
  <c r="G102" i="3"/>
  <c r="G118" i="3"/>
  <c r="G134" i="3"/>
  <c r="G150" i="3"/>
  <c r="G166" i="3"/>
  <c r="G182" i="3"/>
  <c r="G198" i="3"/>
  <c r="G214" i="3"/>
  <c r="G230" i="3"/>
  <c r="G246" i="3"/>
  <c r="G265" i="3"/>
  <c r="G309" i="3"/>
  <c r="G343" i="3"/>
  <c r="G384" i="3"/>
  <c r="G451" i="3"/>
  <c r="G536" i="3"/>
  <c r="G608" i="3"/>
  <c r="G807" i="3"/>
  <c r="G986" i="3"/>
  <c r="G175" i="3"/>
  <c r="G191" i="3"/>
  <c r="G207" i="3"/>
  <c r="G223" i="3"/>
  <c r="G239" i="3"/>
  <c r="G255" i="3"/>
  <c r="G287" i="3"/>
  <c r="G328" i="3"/>
  <c r="G381" i="3"/>
  <c r="G415" i="3"/>
  <c r="G510" i="3"/>
  <c r="G566" i="3"/>
  <c r="G602" i="3"/>
  <c r="G858" i="3"/>
  <c r="G1092" i="3"/>
  <c r="G40" i="3"/>
  <c r="G56" i="3"/>
  <c r="G72" i="3"/>
  <c r="G88" i="3"/>
  <c r="G104" i="3"/>
  <c r="G124" i="3"/>
  <c r="G144" i="3"/>
  <c r="G172" i="3"/>
  <c r="G200" i="3"/>
  <c r="G232" i="3"/>
  <c r="G256" i="3"/>
  <c r="G304" i="3"/>
  <c r="G391" i="3"/>
  <c r="G585" i="3"/>
  <c r="G838" i="3"/>
  <c r="G308" i="3"/>
  <c r="G371" i="3"/>
  <c r="G429" i="3"/>
  <c r="G497" i="3"/>
  <c r="G592" i="3"/>
  <c r="G682" i="3"/>
  <c r="G666" i="3"/>
  <c r="G819" i="3"/>
  <c r="G939" i="3"/>
  <c r="G1032" i="3"/>
  <c r="G286" i="3"/>
  <c r="G332" i="3"/>
  <c r="G409" i="3"/>
  <c r="G527" i="3"/>
  <c r="G616" i="3"/>
  <c r="G758" i="3"/>
  <c r="G306" i="3"/>
  <c r="G342" i="3"/>
  <c r="G390" i="3"/>
  <c r="G434" i="3"/>
  <c r="G471" i="3"/>
  <c r="G521" i="3"/>
  <c r="G556" i="3"/>
  <c r="G580" i="3"/>
  <c r="G635" i="3"/>
  <c r="G668" i="3"/>
  <c r="G694" i="3"/>
  <c r="G793" i="3"/>
  <c r="G868" i="3"/>
  <c r="G416" i="3"/>
  <c r="G464" i="3"/>
  <c r="G514" i="3"/>
  <c r="G547" i="3"/>
  <c r="G593" i="3"/>
  <c r="G626" i="3"/>
  <c r="G657" i="3"/>
  <c r="G711" i="3"/>
  <c r="G795" i="3"/>
  <c r="G870" i="3"/>
  <c r="G703" i="3"/>
  <c r="G736" i="3"/>
  <c r="G812" i="3"/>
  <c r="G886" i="3"/>
  <c r="G689" i="3"/>
  <c r="G752" i="3"/>
  <c r="G880" i="3"/>
  <c r="G885" i="3"/>
  <c r="G921" i="3"/>
  <c r="G1031" i="3"/>
  <c r="G953" i="3"/>
  <c r="G993" i="3"/>
  <c r="G1059" i="3"/>
  <c r="G1066" i="3"/>
  <c r="G103" i="3"/>
  <c r="G129" i="3"/>
  <c r="F8" i="3"/>
  <c r="G1124" i="3"/>
  <c r="G474" i="3"/>
  <c r="G335" i="3"/>
  <c r="G253" i="3"/>
  <c r="G189" i="3"/>
  <c r="G155" i="3"/>
  <c r="G123" i="3"/>
  <c r="G91" i="3"/>
  <c r="G59" i="3"/>
  <c r="G30" i="3"/>
  <c r="G1021" i="3"/>
  <c r="G640" i="3"/>
  <c r="G550" i="3"/>
  <c r="G494" i="3"/>
  <c r="G439" i="3"/>
  <c r="G225" i="3"/>
  <c r="G141" i="3"/>
  <c r="G109" i="3"/>
  <c r="G77" i="3"/>
  <c r="G45" i="3"/>
  <c r="G25" i="3"/>
  <c r="G58" i="3"/>
  <c r="G74" i="3"/>
  <c r="G90" i="3"/>
  <c r="G106" i="3"/>
  <c r="G122" i="3"/>
  <c r="G138" i="3"/>
  <c r="G154" i="3"/>
  <c r="G170" i="3"/>
  <c r="G186" i="3"/>
  <c r="G202" i="3"/>
  <c r="G218" i="3"/>
  <c r="G234" i="3"/>
  <c r="G250" i="3"/>
  <c r="G273" i="3"/>
  <c r="G311" i="3"/>
  <c r="G352" i="3"/>
  <c r="G403" i="3"/>
  <c r="G467" i="3"/>
  <c r="G552" i="3"/>
  <c r="G615" i="3"/>
  <c r="G834" i="3"/>
  <c r="G990" i="3"/>
  <c r="G179" i="3"/>
  <c r="G195" i="3"/>
  <c r="G211" i="3"/>
  <c r="G227" i="3"/>
  <c r="G243" i="3"/>
  <c r="G259" i="3"/>
  <c r="G296" i="3"/>
  <c r="G349" i="3"/>
  <c r="G383" i="3"/>
  <c r="G431" i="3"/>
  <c r="G526" i="3"/>
  <c r="G568" i="3"/>
  <c r="G617" i="3"/>
  <c r="G884" i="3"/>
  <c r="G28" i="3"/>
  <c r="G44" i="3"/>
  <c r="G60" i="3"/>
  <c r="G76" i="3"/>
  <c r="G92" i="3"/>
  <c r="G108" i="3"/>
  <c r="G128" i="3"/>
  <c r="G152" i="3"/>
  <c r="G176" i="3"/>
  <c r="G208" i="3"/>
  <c r="G236" i="3"/>
  <c r="G269" i="3"/>
  <c r="G336" i="3"/>
  <c r="G427" i="3"/>
  <c r="G649" i="3"/>
  <c r="G276" i="3"/>
  <c r="G324" i="3"/>
  <c r="G372" i="3"/>
  <c r="G461" i="3"/>
  <c r="G517" i="3"/>
  <c r="G599" i="3"/>
  <c r="G774" i="3"/>
  <c r="G712" i="3"/>
  <c r="G829" i="3"/>
  <c r="G994" i="3"/>
  <c r="G1088" i="3"/>
  <c r="G297" i="3"/>
  <c r="G361" i="3"/>
  <c r="G433" i="3"/>
  <c r="G535" i="3"/>
  <c r="G650" i="3"/>
  <c r="G805" i="3"/>
  <c r="G310" i="3"/>
  <c r="G358" i="3"/>
  <c r="G402" i="3"/>
  <c r="G438" i="3"/>
  <c r="G487" i="3"/>
  <c r="G524" i="3"/>
  <c r="G571" i="3"/>
  <c r="G605" i="3"/>
  <c r="G638" i="3"/>
  <c r="G669" i="3"/>
  <c r="G729" i="3"/>
  <c r="G820" i="3"/>
  <c r="G915" i="3"/>
  <c r="G432" i="3"/>
  <c r="G476" i="3"/>
  <c r="G515" i="3"/>
  <c r="G563" i="3"/>
  <c r="G596" i="3"/>
  <c r="G627" i="3"/>
  <c r="G661" i="3"/>
  <c r="G739" i="3"/>
  <c r="G798" i="3"/>
  <c r="G920" i="3"/>
  <c r="G707" i="3"/>
  <c r="G737" i="3"/>
  <c r="G825" i="3"/>
  <c r="G956" i="3"/>
  <c r="G691" i="3"/>
  <c r="G784" i="3"/>
  <c r="G937" i="3"/>
  <c r="G894" i="3"/>
  <c r="G965" i="3"/>
  <c r="G1101" i="3"/>
  <c r="G959" i="3"/>
  <c r="G1033" i="3"/>
  <c r="G1051" i="3"/>
  <c r="G1069" i="3"/>
  <c r="G38" i="3"/>
  <c r="G367" i="3"/>
  <c r="G105" i="3"/>
  <c r="G34" i="3"/>
  <c r="G121" i="3"/>
  <c r="G534" i="3"/>
  <c r="G81" i="3"/>
  <c r="G249" i="3"/>
  <c r="G33" i="3"/>
  <c r="G73" i="3"/>
  <c r="G233" i="3"/>
  <c r="G161" i="3"/>
  <c r="G502" i="3"/>
  <c r="G35" i="3"/>
  <c r="G63" i="3"/>
  <c r="G95" i="3"/>
  <c r="G127" i="3"/>
  <c r="G159" i="3"/>
  <c r="G181" i="3"/>
  <c r="G245" i="3"/>
  <c r="G275" i="3"/>
  <c r="G312" i="3"/>
  <c r="G455" i="3"/>
  <c r="G630" i="3"/>
  <c r="G1113" i="3"/>
  <c r="G1093" i="3"/>
  <c r="G1070" i="3"/>
  <c r="G1056" i="3"/>
  <c r="G1099" i="3"/>
  <c r="G1075" i="3"/>
  <c r="G1062" i="3"/>
  <c r="G1048" i="3"/>
  <c r="G1063" i="3"/>
  <c r="G1054" i="3"/>
  <c r="G1042" i="3"/>
  <c r="G1038" i="3"/>
  <c r="G1034" i="3"/>
  <c r="G1019" i="3"/>
  <c r="G997" i="3"/>
  <c r="G978" i="3"/>
  <c r="G974" i="3"/>
  <c r="G970" i="3"/>
  <c r="G963" i="3"/>
  <c r="G949" i="3"/>
  <c r="G938" i="3"/>
  <c r="G927" i="3"/>
  <c r="G897" i="3"/>
  <c r="G1098" i="3"/>
  <c r="G1064" i="3"/>
  <c r="G1022" i="3"/>
  <c r="G1010" i="3"/>
  <c r="G999" i="3"/>
  <c r="G983" i="3"/>
  <c r="G951" i="3"/>
  <c r="G929" i="3"/>
  <c r="G913" i="3"/>
  <c r="G909" i="3"/>
  <c r="G905" i="3"/>
  <c r="G895" i="3"/>
  <c r="G882" i="3"/>
  <c r="G1024" i="3"/>
  <c r="G989" i="3"/>
  <c r="G957" i="3"/>
  <c r="G930" i="3"/>
  <c r="G890" i="3"/>
  <c r="G877" i="3"/>
  <c r="G873" i="3"/>
  <c r="G833" i="3"/>
  <c r="G785" i="3"/>
  <c r="G781" i="3"/>
  <c r="G753" i="3"/>
  <c r="G749" i="3"/>
  <c r="G721" i="3"/>
  <c r="G717" i="3"/>
  <c r="G692" i="3"/>
  <c r="G1103" i="3"/>
  <c r="G1078" i="3"/>
  <c r="G1028" i="3"/>
  <c r="G988" i="3"/>
  <c r="G948" i="3"/>
  <c r="G896" i="3"/>
  <c r="G848" i="3"/>
  <c r="G844" i="3"/>
  <c r="G840" i="3"/>
  <c r="G830" i="3"/>
  <c r="G817" i="3"/>
  <c r="G813" i="3"/>
  <c r="G809" i="3"/>
  <c r="G769" i="3"/>
  <c r="G765" i="3"/>
  <c r="G57" i="3"/>
  <c r="G89" i="3"/>
  <c r="G145" i="3"/>
  <c r="G407" i="3"/>
  <c r="G1115" i="3"/>
  <c r="G137" i="3"/>
  <c r="G97" i="3"/>
  <c r="G301" i="3"/>
  <c r="G37" i="3"/>
  <c r="G47" i="3"/>
  <c r="G79" i="3"/>
  <c r="G111" i="3"/>
  <c r="G143" i="3"/>
  <c r="G213" i="3"/>
  <c r="G333" i="3"/>
  <c r="G482" i="3"/>
  <c r="G1120" i="3"/>
  <c r="G1106" i="3"/>
  <c r="G1074" i="3"/>
  <c r="G1068" i="3"/>
  <c r="G1118" i="3"/>
  <c r="G1094" i="3"/>
  <c r="G1071" i="3"/>
  <c r="G1055" i="3"/>
  <c r="G1107" i="3"/>
  <c r="G1058" i="3"/>
  <c r="G1049" i="3"/>
  <c r="G1040" i="3"/>
  <c r="G1036" i="3"/>
  <c r="G1029" i="3"/>
  <c r="G1008" i="3"/>
  <c r="G985" i="3"/>
  <c r="G976" i="3"/>
  <c r="G972" i="3"/>
  <c r="G968" i="3"/>
  <c r="G958" i="3"/>
  <c r="G946" i="3"/>
  <c r="G935" i="3"/>
  <c r="G919" i="3"/>
  <c r="G887" i="3"/>
  <c r="G1083" i="3"/>
  <c r="G1027" i="3"/>
  <c r="G1013" i="3"/>
  <c r="G1002" i="3"/>
  <c r="G991" i="3"/>
  <c r="G961" i="3"/>
  <c r="G940" i="3"/>
  <c r="G917" i="3"/>
  <c r="G911" i="3"/>
  <c r="G907" i="3"/>
  <c r="G903" i="3"/>
  <c r="G889" i="3"/>
  <c r="G1061" i="3"/>
  <c r="G1007" i="3"/>
  <c r="G979" i="3"/>
  <c r="G945" i="3"/>
  <c r="G922" i="3"/>
  <c r="G879" i="3"/>
  <c r="G875" i="3"/>
  <c r="G861" i="3"/>
  <c r="G823" i="3"/>
  <c r="G783" i="3"/>
  <c r="G779" i="3"/>
  <c r="G751" i="3"/>
  <c r="G747" i="3"/>
  <c r="G719" i="3"/>
  <c r="G715" i="3"/>
  <c r="G690" i="3"/>
  <c r="G1100" i="3"/>
  <c r="G1053" i="3"/>
  <c r="G1003" i="3"/>
  <c r="G966" i="3"/>
  <c r="G934" i="3"/>
  <c r="G850" i="3"/>
  <c r="G846" i="3"/>
  <c r="G842" i="3"/>
  <c r="G835" i="3"/>
  <c r="G821" i="3"/>
  <c r="G815" i="3"/>
  <c r="G811" i="3"/>
  <c r="G797" i="3"/>
  <c r="G767" i="3"/>
  <c r="G763" i="3"/>
  <c r="E74" i="1"/>
  <c r="M25" i="3" l="1"/>
  <c r="C26" i="3" s="1"/>
  <c r="M26" i="3" s="1"/>
  <c r="N26" i="3" s="1"/>
  <c r="N25" i="3" l="1"/>
  <c r="C27" i="3"/>
  <c r="M27" i="3" s="1"/>
  <c r="N27" i="3" s="1"/>
  <c r="C28" i="3" l="1"/>
  <c r="M28" i="3" s="1"/>
  <c r="N28" i="3" s="1"/>
  <c r="C29" i="3" l="1"/>
  <c r="M29" i="3" l="1"/>
  <c r="N29" i="3" s="1"/>
  <c r="C30" i="3" l="1"/>
  <c r="M30" i="3" l="1"/>
  <c r="N30" i="3" s="1"/>
  <c r="C31" i="3" l="1"/>
  <c r="M31" i="3" l="1"/>
  <c r="N31" i="3" s="1"/>
  <c r="C32" i="3" l="1"/>
  <c r="M32" i="3" l="1"/>
  <c r="N32" i="3" s="1"/>
  <c r="C33" i="3" l="1"/>
  <c r="M33" i="3" l="1"/>
  <c r="N33" i="3" s="1"/>
  <c r="C34" i="3" l="1"/>
  <c r="M34" i="3" l="1"/>
  <c r="N34" i="3" s="1"/>
  <c r="C35" i="3" l="1"/>
  <c r="M35" i="3" l="1"/>
  <c r="N35" i="3" s="1"/>
  <c r="C36" i="3" l="1"/>
  <c r="M36" i="3" l="1"/>
  <c r="N36" i="3" s="1"/>
  <c r="C37" i="3" l="1"/>
  <c r="M37" i="3" l="1"/>
  <c r="N37" i="3" s="1"/>
  <c r="C38" i="3" l="1"/>
  <c r="M38" i="3" l="1"/>
  <c r="N38" i="3" s="1"/>
  <c r="C39" i="3" l="1"/>
  <c r="M39" i="3" l="1"/>
  <c r="N39" i="3" s="1"/>
  <c r="C40" i="3" l="1"/>
  <c r="M40" i="3" l="1"/>
  <c r="N40" i="3" s="1"/>
  <c r="C41" i="3" l="1"/>
  <c r="M41" i="3" l="1"/>
  <c r="N41" i="3" s="1"/>
  <c r="C42" i="3" l="1"/>
  <c r="M42" i="3" l="1"/>
  <c r="N42" i="3" s="1"/>
  <c r="C43" i="3" l="1"/>
  <c r="M43" i="3" l="1"/>
  <c r="N43" i="3" s="1"/>
  <c r="C44" i="3" l="1"/>
  <c r="M44" i="3" l="1"/>
  <c r="N44" i="3" s="1"/>
  <c r="C45" i="3" l="1"/>
  <c r="M45" i="3" l="1"/>
  <c r="N45" i="3" s="1"/>
  <c r="C46" i="3" l="1"/>
  <c r="M46" i="3" l="1"/>
  <c r="N46" i="3" s="1"/>
  <c r="C47" i="3" l="1"/>
  <c r="M47" i="3" l="1"/>
  <c r="N47" i="3" s="1"/>
  <c r="C48" i="3" l="1"/>
  <c r="M48" i="3" l="1"/>
  <c r="N48" i="3" s="1"/>
  <c r="C49" i="3" l="1"/>
  <c r="M49" i="3" l="1"/>
  <c r="N49" i="3" s="1"/>
  <c r="C50" i="3" l="1"/>
  <c r="M50" i="3" l="1"/>
  <c r="N50" i="3" s="1"/>
  <c r="C51" i="3" l="1"/>
  <c r="M51" i="3" l="1"/>
  <c r="N51" i="3" s="1"/>
  <c r="C52" i="3" l="1"/>
  <c r="M52" i="3" l="1"/>
  <c r="N52" i="3" s="1"/>
  <c r="C53" i="3" l="1"/>
  <c r="M53" i="3" l="1"/>
  <c r="N53" i="3" s="1"/>
  <c r="C54" i="3" l="1"/>
  <c r="M54" i="3" l="1"/>
  <c r="N54" i="3" s="1"/>
  <c r="C55" i="3" l="1"/>
  <c r="M55" i="3" l="1"/>
  <c r="N55" i="3" s="1"/>
  <c r="C56" i="3" l="1"/>
  <c r="M56" i="3" l="1"/>
  <c r="N56" i="3" s="1"/>
  <c r="C57" i="3" l="1"/>
  <c r="M57" i="3" l="1"/>
  <c r="N57" i="3" s="1"/>
  <c r="C58" i="3" l="1"/>
  <c r="M58" i="3" l="1"/>
  <c r="N58" i="3" s="1"/>
  <c r="C59" i="3" l="1"/>
  <c r="M59" i="3" l="1"/>
  <c r="N59" i="3" s="1"/>
  <c r="C60" i="3" l="1"/>
  <c r="M60" i="3" l="1"/>
  <c r="N60" i="3" s="1"/>
  <c r="C61" i="3" l="1"/>
  <c r="M61" i="3" l="1"/>
  <c r="N61" i="3" s="1"/>
  <c r="C62" i="3" l="1"/>
  <c r="M62" i="3" l="1"/>
  <c r="N62" i="3" s="1"/>
  <c r="C63" i="3" l="1"/>
  <c r="M63" i="3" l="1"/>
  <c r="N63" i="3" s="1"/>
  <c r="C64" i="3" l="1"/>
  <c r="M64" i="3" l="1"/>
  <c r="N64" i="3" s="1"/>
  <c r="C65" i="3" l="1"/>
  <c r="M65" i="3" l="1"/>
  <c r="N65" i="3" s="1"/>
  <c r="C66" i="3" l="1"/>
  <c r="M66" i="3" l="1"/>
  <c r="N66" i="3" s="1"/>
  <c r="C67" i="3" l="1"/>
  <c r="M67" i="3" l="1"/>
  <c r="N67" i="3" s="1"/>
  <c r="C68" i="3" l="1"/>
  <c r="M68" i="3" l="1"/>
  <c r="N68" i="3" s="1"/>
  <c r="C69" i="3" l="1"/>
  <c r="M69" i="3" l="1"/>
  <c r="N69" i="3" s="1"/>
  <c r="C70" i="3" l="1"/>
  <c r="M70" i="3" l="1"/>
  <c r="N70" i="3" s="1"/>
  <c r="C71" i="3" l="1"/>
  <c r="M71" i="3" l="1"/>
  <c r="N71" i="3" s="1"/>
  <c r="C72" i="3" l="1"/>
  <c r="M72" i="3" l="1"/>
  <c r="N72" i="3" s="1"/>
  <c r="C73" i="3" l="1"/>
  <c r="M73" i="3" l="1"/>
  <c r="N73" i="3" s="1"/>
  <c r="C74" i="3" l="1"/>
  <c r="M74" i="3" l="1"/>
  <c r="N74" i="3" s="1"/>
  <c r="C75" i="3" l="1"/>
  <c r="M75" i="3" l="1"/>
  <c r="N75" i="3" s="1"/>
  <c r="C76" i="3" l="1"/>
  <c r="M76" i="3" l="1"/>
  <c r="N76" i="3" s="1"/>
  <c r="C77" i="3" l="1"/>
  <c r="M77" i="3" l="1"/>
  <c r="N77" i="3" s="1"/>
  <c r="C78" i="3" l="1"/>
  <c r="M78" i="3" l="1"/>
  <c r="N78" i="3" s="1"/>
  <c r="C79" i="3" l="1"/>
  <c r="M79" i="3" l="1"/>
  <c r="N79" i="3" s="1"/>
  <c r="C80" i="3" l="1"/>
  <c r="M80" i="3" l="1"/>
  <c r="N80" i="3" s="1"/>
  <c r="C81" i="3" l="1"/>
  <c r="M81" i="3" l="1"/>
  <c r="N81" i="3" s="1"/>
  <c r="C82" i="3" l="1"/>
  <c r="M82" i="3" l="1"/>
  <c r="N82" i="3" s="1"/>
  <c r="C83" i="3" l="1"/>
  <c r="M83" i="3" l="1"/>
  <c r="N83" i="3" s="1"/>
  <c r="C84" i="3" l="1"/>
  <c r="M84" i="3" l="1"/>
  <c r="N84" i="3" s="1"/>
  <c r="C85" i="3" l="1"/>
  <c r="M85" i="3" l="1"/>
  <c r="N85" i="3" s="1"/>
  <c r="C86" i="3" l="1"/>
  <c r="M86" i="3" l="1"/>
  <c r="N86" i="3" s="1"/>
  <c r="C87" i="3" l="1"/>
  <c r="M87" i="3" l="1"/>
  <c r="N87" i="3" s="1"/>
  <c r="C88" i="3" l="1"/>
  <c r="M88" i="3" l="1"/>
  <c r="N88" i="3" s="1"/>
  <c r="C89" i="3" l="1"/>
  <c r="M89" i="3" l="1"/>
  <c r="N89" i="3" s="1"/>
  <c r="C90" i="3" l="1"/>
  <c r="M90" i="3" l="1"/>
  <c r="N90" i="3" s="1"/>
  <c r="C91" i="3" l="1"/>
  <c r="M91" i="3" l="1"/>
  <c r="N91" i="3" s="1"/>
  <c r="C92" i="3" l="1"/>
  <c r="M92" i="3" l="1"/>
  <c r="N92" i="3" s="1"/>
  <c r="C93" i="3" l="1"/>
  <c r="M93" i="3" l="1"/>
  <c r="N93" i="3" s="1"/>
  <c r="C94" i="3" l="1"/>
  <c r="M94" i="3" l="1"/>
  <c r="N94" i="3" s="1"/>
  <c r="C95" i="3" l="1"/>
  <c r="M95" i="3" l="1"/>
  <c r="N95" i="3" s="1"/>
  <c r="C96" i="3" l="1"/>
  <c r="M96" i="3" l="1"/>
  <c r="N96" i="3" s="1"/>
  <c r="C97" i="3" l="1"/>
  <c r="M97" i="3" l="1"/>
  <c r="N97" i="3" s="1"/>
  <c r="C98" i="3" l="1"/>
  <c r="M98" i="3" l="1"/>
  <c r="N98" i="3" s="1"/>
  <c r="C99" i="3" l="1"/>
  <c r="M99" i="3" l="1"/>
  <c r="N99" i="3" s="1"/>
  <c r="C100" i="3" l="1"/>
  <c r="M100" i="3" l="1"/>
  <c r="N100" i="3" s="1"/>
  <c r="C101" i="3" l="1"/>
  <c r="M101" i="3" l="1"/>
  <c r="N101" i="3" s="1"/>
  <c r="C102" i="3" l="1"/>
  <c r="M102" i="3" l="1"/>
  <c r="N102" i="3" s="1"/>
  <c r="C103" i="3" l="1"/>
  <c r="M103" i="3" l="1"/>
  <c r="N103" i="3" s="1"/>
  <c r="C104" i="3" l="1"/>
  <c r="M104" i="3" l="1"/>
  <c r="N104" i="3" s="1"/>
  <c r="C105" i="3" l="1"/>
  <c r="M105" i="3" l="1"/>
  <c r="N105" i="3" s="1"/>
  <c r="C106" i="3" l="1"/>
  <c r="M106" i="3" l="1"/>
  <c r="N106" i="3" s="1"/>
  <c r="C107" i="3" l="1"/>
  <c r="M107" i="3" l="1"/>
  <c r="N107" i="3" s="1"/>
  <c r="C108" i="3" l="1"/>
  <c r="M108" i="3" l="1"/>
  <c r="N108" i="3" s="1"/>
  <c r="C109" i="3" l="1"/>
  <c r="M109" i="3" l="1"/>
  <c r="N109" i="3" s="1"/>
  <c r="C110" i="3" l="1"/>
  <c r="M110" i="3" l="1"/>
  <c r="N110" i="3" s="1"/>
  <c r="C111" i="3" l="1"/>
  <c r="M111" i="3" l="1"/>
  <c r="N111" i="3" s="1"/>
  <c r="C112" i="3" l="1"/>
  <c r="M112" i="3" l="1"/>
  <c r="N112" i="3" s="1"/>
  <c r="C113" i="3" l="1"/>
  <c r="M113" i="3" l="1"/>
  <c r="N113" i="3" s="1"/>
  <c r="C114" i="3" l="1"/>
  <c r="M114" i="3" l="1"/>
  <c r="N114" i="3" s="1"/>
  <c r="C115" i="3" l="1"/>
  <c r="M115" i="3" l="1"/>
  <c r="N115" i="3" s="1"/>
  <c r="C116" i="3" l="1"/>
  <c r="M116" i="3" l="1"/>
  <c r="N116" i="3" s="1"/>
  <c r="C117" i="3" l="1"/>
  <c r="M117" i="3" l="1"/>
  <c r="N117" i="3" s="1"/>
  <c r="C118" i="3" l="1"/>
  <c r="M118" i="3" l="1"/>
  <c r="N118" i="3" s="1"/>
  <c r="C119" i="3" l="1"/>
  <c r="M119" i="3" l="1"/>
  <c r="N119" i="3" s="1"/>
  <c r="C120" i="3" l="1"/>
  <c r="M120" i="3" l="1"/>
  <c r="N120" i="3" s="1"/>
  <c r="C121" i="3" l="1"/>
  <c r="M121" i="3" l="1"/>
  <c r="N121" i="3" s="1"/>
  <c r="C122" i="3" l="1"/>
  <c r="M122" i="3" l="1"/>
  <c r="N122" i="3" s="1"/>
  <c r="C123" i="3" l="1"/>
  <c r="M123" i="3" l="1"/>
  <c r="N123" i="3" s="1"/>
  <c r="C124" i="3" l="1"/>
  <c r="M124" i="3" l="1"/>
  <c r="N124" i="3" s="1"/>
  <c r="C125" i="3" l="1"/>
  <c r="M125" i="3" l="1"/>
  <c r="N125" i="3" s="1"/>
  <c r="C126" i="3" l="1"/>
  <c r="M126" i="3" l="1"/>
  <c r="N126" i="3" s="1"/>
  <c r="C127" i="3" l="1"/>
  <c r="M127" i="3" l="1"/>
  <c r="N127" i="3" s="1"/>
  <c r="C128" i="3" l="1"/>
  <c r="M128" i="3" l="1"/>
  <c r="N128" i="3" s="1"/>
  <c r="C129" i="3" l="1"/>
  <c r="M129" i="3" l="1"/>
  <c r="N129" i="3" s="1"/>
  <c r="C130" i="3" l="1"/>
  <c r="M130" i="3" l="1"/>
  <c r="N130" i="3" s="1"/>
  <c r="C131" i="3" l="1"/>
  <c r="M131" i="3" l="1"/>
  <c r="N131" i="3" s="1"/>
  <c r="C132" i="3" l="1"/>
  <c r="M132" i="3" l="1"/>
  <c r="N132" i="3" s="1"/>
  <c r="C133" i="3" l="1"/>
  <c r="M133" i="3" l="1"/>
  <c r="N133" i="3" s="1"/>
  <c r="C134" i="3" l="1"/>
  <c r="M134" i="3" l="1"/>
  <c r="N134" i="3" s="1"/>
  <c r="C135" i="3" l="1"/>
  <c r="M135" i="3" l="1"/>
  <c r="N135" i="3" s="1"/>
  <c r="C136" i="3" l="1"/>
  <c r="M136" i="3" l="1"/>
  <c r="N136" i="3" s="1"/>
  <c r="C137" i="3" l="1"/>
  <c r="M137" i="3" l="1"/>
  <c r="N137" i="3" s="1"/>
  <c r="C138" i="3" l="1"/>
  <c r="M138" i="3" l="1"/>
  <c r="N138" i="3" s="1"/>
  <c r="C139" i="3" l="1"/>
  <c r="M139" i="3" l="1"/>
  <c r="N139" i="3" s="1"/>
  <c r="C140" i="3" l="1"/>
  <c r="M140" i="3" l="1"/>
  <c r="N140" i="3" s="1"/>
  <c r="C141" i="3" l="1"/>
  <c r="M141" i="3" l="1"/>
  <c r="N141" i="3" s="1"/>
  <c r="C142" i="3" l="1"/>
  <c r="M142" i="3" l="1"/>
  <c r="N142" i="3" s="1"/>
  <c r="C143" i="3" l="1"/>
  <c r="M143" i="3" l="1"/>
  <c r="N143" i="3" s="1"/>
  <c r="C144" i="3" l="1"/>
  <c r="M144" i="3" l="1"/>
  <c r="N144" i="3" s="1"/>
  <c r="C145" i="3" l="1"/>
  <c r="M145" i="3" l="1"/>
  <c r="N145" i="3" s="1"/>
  <c r="C146" i="3" l="1"/>
  <c r="M146" i="3" l="1"/>
  <c r="N146" i="3" s="1"/>
  <c r="C147" i="3" l="1"/>
  <c r="M147" i="3" l="1"/>
  <c r="N147" i="3" s="1"/>
  <c r="C148" i="3" l="1"/>
  <c r="M148" i="3" l="1"/>
  <c r="N148" i="3" s="1"/>
  <c r="C149" i="3" l="1"/>
  <c r="M149" i="3" l="1"/>
  <c r="N149" i="3" s="1"/>
  <c r="C150" i="3" l="1"/>
  <c r="M150" i="3" l="1"/>
  <c r="N150" i="3" s="1"/>
  <c r="C151" i="3" l="1"/>
  <c r="M151" i="3" l="1"/>
  <c r="N151" i="3" s="1"/>
  <c r="C152" i="3" l="1"/>
  <c r="M152" i="3" l="1"/>
  <c r="N152" i="3" s="1"/>
  <c r="C153" i="3" l="1"/>
  <c r="M153" i="3" l="1"/>
  <c r="N153" i="3" s="1"/>
  <c r="C154" i="3" l="1"/>
  <c r="M154" i="3" l="1"/>
  <c r="N154" i="3" s="1"/>
  <c r="C155" i="3" l="1"/>
  <c r="M155" i="3" l="1"/>
  <c r="N155" i="3" s="1"/>
  <c r="C156" i="3" l="1"/>
  <c r="M156" i="3" l="1"/>
  <c r="N156" i="3" s="1"/>
  <c r="C157" i="3" l="1"/>
  <c r="M157" i="3" l="1"/>
  <c r="N157" i="3" s="1"/>
  <c r="C158" i="3" l="1"/>
  <c r="M158" i="3" l="1"/>
  <c r="N158" i="3" s="1"/>
  <c r="C159" i="3" l="1"/>
  <c r="M159" i="3" l="1"/>
  <c r="N159" i="3" s="1"/>
  <c r="C160" i="3" l="1"/>
  <c r="M160" i="3" l="1"/>
  <c r="N160" i="3" s="1"/>
  <c r="C161" i="3" l="1"/>
  <c r="M161" i="3" l="1"/>
  <c r="N161" i="3" s="1"/>
  <c r="C162" i="3" l="1"/>
  <c r="M162" i="3" l="1"/>
  <c r="N162" i="3" s="1"/>
  <c r="C163" i="3" l="1"/>
  <c r="M163" i="3" l="1"/>
  <c r="N163" i="3" s="1"/>
  <c r="C164" i="3" l="1"/>
  <c r="M164" i="3" l="1"/>
  <c r="N164" i="3" s="1"/>
  <c r="C165" i="3" l="1"/>
  <c r="M165" i="3" l="1"/>
  <c r="N165" i="3" s="1"/>
  <c r="C166" i="3" l="1"/>
  <c r="M166" i="3" l="1"/>
  <c r="N166" i="3" s="1"/>
  <c r="C167" i="3" l="1"/>
  <c r="M167" i="3" l="1"/>
  <c r="N167" i="3" s="1"/>
  <c r="C168" i="3" l="1"/>
  <c r="M168" i="3" l="1"/>
  <c r="N168" i="3" s="1"/>
  <c r="C169" i="3" l="1"/>
  <c r="M169" i="3" l="1"/>
  <c r="N169" i="3" s="1"/>
  <c r="C170" i="3" l="1"/>
  <c r="M170" i="3" l="1"/>
  <c r="N170" i="3" s="1"/>
  <c r="C171" i="3" l="1"/>
  <c r="M171" i="3" l="1"/>
  <c r="N171" i="3" s="1"/>
  <c r="C172" i="3" l="1"/>
  <c r="M172" i="3" l="1"/>
  <c r="N172" i="3" s="1"/>
  <c r="C173" i="3" l="1"/>
  <c r="M173" i="3" l="1"/>
  <c r="N173" i="3" s="1"/>
  <c r="C174" i="3" l="1"/>
  <c r="M174" i="3" l="1"/>
  <c r="N174" i="3" s="1"/>
  <c r="C175" i="3" l="1"/>
  <c r="M175" i="3" l="1"/>
  <c r="N175" i="3" s="1"/>
  <c r="C176" i="3" l="1"/>
  <c r="M176" i="3" l="1"/>
  <c r="N176" i="3" s="1"/>
  <c r="C177" i="3" l="1"/>
  <c r="M177" i="3" l="1"/>
  <c r="N177" i="3" s="1"/>
  <c r="C178" i="3" l="1"/>
  <c r="M178" i="3" l="1"/>
  <c r="N178" i="3" s="1"/>
  <c r="C179" i="3" l="1"/>
  <c r="M179" i="3" l="1"/>
  <c r="N179" i="3" s="1"/>
  <c r="C180" i="3" l="1"/>
  <c r="M180" i="3" l="1"/>
  <c r="N180" i="3" s="1"/>
  <c r="C181" i="3" l="1"/>
  <c r="M181" i="3" l="1"/>
  <c r="N181" i="3" s="1"/>
  <c r="C182" i="3" l="1"/>
  <c r="M182" i="3" l="1"/>
  <c r="N182" i="3" s="1"/>
  <c r="C183" i="3" l="1"/>
  <c r="M183" i="3" l="1"/>
  <c r="N183" i="3" s="1"/>
  <c r="C184" i="3" l="1"/>
  <c r="M184" i="3" l="1"/>
  <c r="N184" i="3" s="1"/>
  <c r="C185" i="3" l="1"/>
  <c r="M185" i="3" l="1"/>
  <c r="N185" i="3" s="1"/>
  <c r="C186" i="3" l="1"/>
  <c r="M186" i="3" l="1"/>
  <c r="N186" i="3" s="1"/>
  <c r="C187" i="3" l="1"/>
  <c r="M187" i="3" l="1"/>
  <c r="N187" i="3" s="1"/>
  <c r="C188" i="3" l="1"/>
  <c r="M188" i="3" l="1"/>
  <c r="N188" i="3" s="1"/>
  <c r="C189" i="3" l="1"/>
  <c r="M189" i="3" l="1"/>
  <c r="N189" i="3" s="1"/>
  <c r="C190" i="3" l="1"/>
  <c r="M190" i="3" l="1"/>
  <c r="N190" i="3" s="1"/>
  <c r="C191" i="3" l="1"/>
  <c r="M191" i="3" l="1"/>
  <c r="N191" i="3" s="1"/>
  <c r="C192" i="3" l="1"/>
  <c r="M192" i="3" l="1"/>
  <c r="N192" i="3" s="1"/>
  <c r="C193" i="3" l="1"/>
  <c r="M193" i="3" l="1"/>
  <c r="N193" i="3" s="1"/>
  <c r="C194" i="3" l="1"/>
  <c r="M194" i="3" l="1"/>
  <c r="N194" i="3" s="1"/>
  <c r="C195" i="3" l="1"/>
  <c r="M195" i="3" l="1"/>
  <c r="N195" i="3" s="1"/>
  <c r="C196" i="3" l="1"/>
  <c r="M196" i="3" l="1"/>
  <c r="N196" i="3" s="1"/>
  <c r="C197" i="3" l="1"/>
  <c r="M197" i="3" l="1"/>
  <c r="N197" i="3" s="1"/>
  <c r="C198" i="3" l="1"/>
  <c r="M198" i="3" l="1"/>
  <c r="N198" i="3" s="1"/>
  <c r="C199" i="3" l="1"/>
  <c r="M199" i="3" l="1"/>
  <c r="N199" i="3" s="1"/>
  <c r="C200" i="3" l="1"/>
  <c r="M200" i="3" l="1"/>
  <c r="N200" i="3" s="1"/>
  <c r="C201" i="3" l="1"/>
  <c r="M201" i="3" l="1"/>
  <c r="N201" i="3" s="1"/>
  <c r="C202" i="3" l="1"/>
  <c r="M202" i="3" l="1"/>
  <c r="N202" i="3" s="1"/>
  <c r="C203" i="3" l="1"/>
  <c r="M203" i="3" l="1"/>
  <c r="N203" i="3" s="1"/>
  <c r="C204" i="3" l="1"/>
  <c r="M204" i="3" l="1"/>
  <c r="N204" i="3" s="1"/>
  <c r="C205" i="3" l="1"/>
  <c r="M205" i="3" l="1"/>
  <c r="N205" i="3" s="1"/>
  <c r="C206" i="3" l="1"/>
  <c r="M206" i="3" l="1"/>
  <c r="N206" i="3" s="1"/>
  <c r="C207" i="3" l="1"/>
  <c r="M207" i="3" l="1"/>
  <c r="N207" i="3" s="1"/>
  <c r="C208" i="3" l="1"/>
  <c r="M208" i="3" l="1"/>
  <c r="N208" i="3" s="1"/>
  <c r="C209" i="3" l="1"/>
  <c r="M209" i="3" l="1"/>
  <c r="N209" i="3" s="1"/>
  <c r="C210" i="3" l="1"/>
  <c r="M210" i="3" l="1"/>
  <c r="N210" i="3" s="1"/>
  <c r="C211" i="3" l="1"/>
  <c r="M211" i="3" l="1"/>
  <c r="N211" i="3" s="1"/>
  <c r="C212" i="3" l="1"/>
  <c r="M212" i="3" l="1"/>
  <c r="N212" i="3" s="1"/>
  <c r="C213" i="3" l="1"/>
  <c r="M213" i="3" l="1"/>
  <c r="N213" i="3" s="1"/>
  <c r="C214" i="3" l="1"/>
  <c r="M214" i="3" l="1"/>
  <c r="N214" i="3" s="1"/>
  <c r="C215" i="3" l="1"/>
  <c r="M215" i="3" l="1"/>
  <c r="N215" i="3" s="1"/>
  <c r="C216" i="3" l="1"/>
  <c r="M216" i="3" l="1"/>
  <c r="N216" i="3" s="1"/>
  <c r="C217" i="3" l="1"/>
  <c r="M217" i="3" l="1"/>
  <c r="N217" i="3" s="1"/>
  <c r="C218" i="3" l="1"/>
  <c r="M218" i="3" l="1"/>
  <c r="N218" i="3" s="1"/>
  <c r="C219" i="3" l="1"/>
  <c r="M219" i="3" l="1"/>
  <c r="N219" i="3" s="1"/>
  <c r="C220" i="3" l="1"/>
  <c r="M220" i="3" l="1"/>
  <c r="N220" i="3" s="1"/>
  <c r="C221" i="3" l="1"/>
  <c r="M221" i="3" l="1"/>
  <c r="N221" i="3" s="1"/>
  <c r="C222" i="3" l="1"/>
  <c r="M222" i="3" l="1"/>
  <c r="N222" i="3" s="1"/>
  <c r="C223" i="3" l="1"/>
  <c r="M223" i="3" l="1"/>
  <c r="N223" i="3" s="1"/>
  <c r="C224" i="3" l="1"/>
  <c r="M224" i="3" l="1"/>
  <c r="N224" i="3" s="1"/>
  <c r="C225" i="3" l="1"/>
  <c r="M225" i="3" l="1"/>
  <c r="N225" i="3" s="1"/>
  <c r="C226" i="3" l="1"/>
  <c r="M226" i="3" l="1"/>
  <c r="N226" i="3" s="1"/>
  <c r="C227" i="3" l="1"/>
  <c r="M227" i="3" l="1"/>
  <c r="N227" i="3" s="1"/>
  <c r="C228" i="3" l="1"/>
  <c r="M228" i="3" l="1"/>
  <c r="N228" i="3" s="1"/>
  <c r="C229" i="3" l="1"/>
  <c r="M229" i="3" l="1"/>
  <c r="N229" i="3" s="1"/>
  <c r="C230" i="3" l="1"/>
  <c r="M230" i="3" l="1"/>
  <c r="N230" i="3" s="1"/>
  <c r="C231" i="3" l="1"/>
  <c r="M231" i="3" l="1"/>
  <c r="N231" i="3" s="1"/>
  <c r="C232" i="3" l="1"/>
  <c r="M232" i="3" l="1"/>
  <c r="N232" i="3" s="1"/>
  <c r="C233" i="3" l="1"/>
  <c r="M233" i="3" l="1"/>
  <c r="N233" i="3" s="1"/>
  <c r="C234" i="3" l="1"/>
  <c r="M234" i="3" l="1"/>
  <c r="N234" i="3" s="1"/>
  <c r="C235" i="3" l="1"/>
  <c r="M235" i="3" l="1"/>
  <c r="N235" i="3" s="1"/>
  <c r="C236" i="3" l="1"/>
  <c r="M236" i="3" l="1"/>
  <c r="N236" i="3" s="1"/>
  <c r="C237" i="3" l="1"/>
  <c r="M237" i="3" l="1"/>
  <c r="N237" i="3" s="1"/>
  <c r="C238" i="3" l="1"/>
  <c r="M238" i="3" l="1"/>
  <c r="N238" i="3" s="1"/>
  <c r="C239" i="3" l="1"/>
  <c r="M239" i="3" l="1"/>
  <c r="N239" i="3" s="1"/>
  <c r="C240" i="3" l="1"/>
  <c r="M240" i="3" l="1"/>
  <c r="N240" i="3" s="1"/>
  <c r="C241" i="3" l="1"/>
  <c r="M241" i="3" l="1"/>
  <c r="N241" i="3" s="1"/>
  <c r="C242" i="3" l="1"/>
  <c r="M242" i="3" l="1"/>
  <c r="N242" i="3" s="1"/>
  <c r="C243" i="3" l="1"/>
  <c r="M243" i="3" l="1"/>
  <c r="N243" i="3" s="1"/>
  <c r="C244" i="3" l="1"/>
  <c r="M244" i="3" l="1"/>
  <c r="N244" i="3" s="1"/>
  <c r="C245" i="3" l="1"/>
  <c r="M245" i="3" l="1"/>
  <c r="N245" i="3" s="1"/>
  <c r="C246" i="3" l="1"/>
  <c r="M246" i="3" l="1"/>
  <c r="N246" i="3" s="1"/>
  <c r="C247" i="3" l="1"/>
  <c r="M247" i="3" l="1"/>
  <c r="N247" i="3" s="1"/>
  <c r="C248" i="3" l="1"/>
  <c r="M248" i="3" l="1"/>
  <c r="N248" i="3" s="1"/>
  <c r="C249" i="3" l="1"/>
  <c r="M249" i="3" l="1"/>
  <c r="N249" i="3" s="1"/>
  <c r="C250" i="3" l="1"/>
  <c r="M250" i="3" l="1"/>
  <c r="N250" i="3" s="1"/>
  <c r="C251" i="3" l="1"/>
  <c r="M251" i="3" l="1"/>
  <c r="N251" i="3" s="1"/>
  <c r="C252" i="3" l="1"/>
  <c r="M252" i="3" l="1"/>
  <c r="N252" i="3" s="1"/>
  <c r="C253" i="3" l="1"/>
  <c r="M253" i="3" l="1"/>
  <c r="N253" i="3" s="1"/>
  <c r="C254" i="3" l="1"/>
  <c r="M254" i="3" l="1"/>
  <c r="N254" i="3" s="1"/>
  <c r="C255" i="3" l="1"/>
  <c r="M255" i="3" l="1"/>
  <c r="N255" i="3" s="1"/>
  <c r="C256" i="3" l="1"/>
  <c r="M256" i="3" l="1"/>
  <c r="N256" i="3" s="1"/>
  <c r="C257" i="3" l="1"/>
  <c r="M257" i="3" l="1"/>
  <c r="N257" i="3" s="1"/>
  <c r="C258" i="3" l="1"/>
  <c r="M258" i="3" l="1"/>
  <c r="N258" i="3" s="1"/>
  <c r="C259" i="3" l="1"/>
  <c r="M259" i="3" l="1"/>
  <c r="N259" i="3" s="1"/>
  <c r="C260" i="3" l="1"/>
  <c r="M260" i="3" l="1"/>
  <c r="N260" i="3" s="1"/>
  <c r="C261" i="3" l="1"/>
  <c r="M261" i="3" l="1"/>
  <c r="N261" i="3" s="1"/>
  <c r="C262" i="3" l="1"/>
  <c r="M262" i="3" l="1"/>
  <c r="N262" i="3" s="1"/>
  <c r="C263" i="3" l="1"/>
  <c r="M263" i="3" l="1"/>
  <c r="N263" i="3" s="1"/>
  <c r="C264" i="3" l="1"/>
  <c r="M264" i="3" l="1"/>
  <c r="N264" i="3" s="1"/>
  <c r="C265" i="3" l="1"/>
  <c r="M265" i="3" l="1"/>
  <c r="N265" i="3" s="1"/>
  <c r="C266" i="3" l="1"/>
  <c r="M266" i="3" l="1"/>
  <c r="N266" i="3" s="1"/>
  <c r="C267" i="3" l="1"/>
  <c r="M267" i="3" l="1"/>
  <c r="N267" i="3" s="1"/>
  <c r="C268" i="3" l="1"/>
  <c r="M268" i="3" l="1"/>
  <c r="N268" i="3" s="1"/>
  <c r="C269" i="3" l="1"/>
  <c r="M269" i="3" l="1"/>
  <c r="N269" i="3" s="1"/>
  <c r="C270" i="3" l="1"/>
  <c r="M270" i="3" l="1"/>
  <c r="N270" i="3" s="1"/>
  <c r="C271" i="3" l="1"/>
  <c r="M271" i="3" l="1"/>
  <c r="N271" i="3" s="1"/>
  <c r="C272" i="3" l="1"/>
  <c r="M272" i="3" l="1"/>
  <c r="N272" i="3" s="1"/>
  <c r="C273" i="3" l="1"/>
  <c r="M273" i="3" l="1"/>
  <c r="N273" i="3" s="1"/>
  <c r="C274" i="3" l="1"/>
  <c r="M274" i="3" l="1"/>
  <c r="N274" i="3" s="1"/>
  <c r="C275" i="3" l="1"/>
  <c r="M275" i="3" l="1"/>
  <c r="N275" i="3" s="1"/>
  <c r="C276" i="3" l="1"/>
  <c r="M276" i="3" l="1"/>
  <c r="N276" i="3" s="1"/>
  <c r="C277" i="3" l="1"/>
  <c r="M277" i="3" l="1"/>
  <c r="N277" i="3" s="1"/>
  <c r="C278" i="3" l="1"/>
  <c r="M278" i="3" l="1"/>
  <c r="N278" i="3" s="1"/>
  <c r="C279" i="3" l="1"/>
  <c r="M279" i="3" l="1"/>
  <c r="N279" i="3" s="1"/>
  <c r="C280" i="3" l="1"/>
  <c r="M280" i="3" l="1"/>
  <c r="N280" i="3" s="1"/>
  <c r="C281" i="3" l="1"/>
  <c r="M281" i="3" l="1"/>
  <c r="N281" i="3" s="1"/>
  <c r="C282" i="3" l="1"/>
  <c r="M282" i="3" l="1"/>
  <c r="N282" i="3" s="1"/>
  <c r="C283" i="3" l="1"/>
  <c r="M283" i="3" l="1"/>
  <c r="N283" i="3" s="1"/>
  <c r="C284" i="3" l="1"/>
  <c r="M284" i="3" l="1"/>
  <c r="N284" i="3" s="1"/>
  <c r="C285" i="3" l="1"/>
  <c r="M285" i="3" l="1"/>
  <c r="N285" i="3" s="1"/>
  <c r="C286" i="3" l="1"/>
  <c r="M286" i="3" l="1"/>
  <c r="N286" i="3" s="1"/>
  <c r="C287" i="3" l="1"/>
  <c r="M287" i="3" l="1"/>
  <c r="N287" i="3" s="1"/>
  <c r="C288" i="3" l="1"/>
  <c r="M288" i="3" l="1"/>
  <c r="N288" i="3" s="1"/>
  <c r="C289" i="3" l="1"/>
  <c r="M289" i="3" l="1"/>
  <c r="N289" i="3" s="1"/>
  <c r="C290" i="3" l="1"/>
  <c r="M290" i="3" l="1"/>
  <c r="N290" i="3" s="1"/>
  <c r="C291" i="3" l="1"/>
  <c r="M291" i="3" l="1"/>
  <c r="N291" i="3" s="1"/>
  <c r="C292" i="3" l="1"/>
  <c r="M292" i="3" l="1"/>
  <c r="N292" i="3" s="1"/>
  <c r="C293" i="3" l="1"/>
  <c r="M293" i="3" l="1"/>
  <c r="N293" i="3" s="1"/>
  <c r="C294" i="3" l="1"/>
  <c r="M294" i="3" l="1"/>
  <c r="N294" i="3" s="1"/>
  <c r="C295" i="3" l="1"/>
  <c r="M295" i="3" l="1"/>
  <c r="N295" i="3" s="1"/>
  <c r="C296" i="3" l="1"/>
  <c r="M296" i="3" l="1"/>
  <c r="N296" i="3" s="1"/>
  <c r="C297" i="3" l="1"/>
  <c r="M297" i="3" l="1"/>
  <c r="N297" i="3" s="1"/>
  <c r="C298" i="3" l="1"/>
  <c r="M298" i="3" l="1"/>
  <c r="N298" i="3" s="1"/>
  <c r="C299" i="3" l="1"/>
  <c r="M299" i="3" l="1"/>
  <c r="N299" i="3" s="1"/>
  <c r="C300" i="3" l="1"/>
  <c r="M300" i="3" l="1"/>
  <c r="N300" i="3" s="1"/>
  <c r="C301" i="3" l="1"/>
  <c r="M301" i="3" l="1"/>
  <c r="N301" i="3" s="1"/>
  <c r="C302" i="3" l="1"/>
  <c r="M302" i="3" l="1"/>
  <c r="N302" i="3" s="1"/>
  <c r="C303" i="3" l="1"/>
  <c r="M303" i="3" l="1"/>
  <c r="N303" i="3" s="1"/>
  <c r="C304" i="3" l="1"/>
  <c r="M304" i="3" l="1"/>
  <c r="N304" i="3" s="1"/>
  <c r="C305" i="3" l="1"/>
  <c r="M305" i="3" l="1"/>
  <c r="N305" i="3" s="1"/>
  <c r="C306" i="3" l="1"/>
  <c r="M306" i="3" l="1"/>
  <c r="N306" i="3" s="1"/>
  <c r="C307" i="3" l="1"/>
  <c r="M307" i="3" l="1"/>
  <c r="N307" i="3" s="1"/>
  <c r="C308" i="3" l="1"/>
  <c r="M308" i="3" l="1"/>
  <c r="N308" i="3" s="1"/>
  <c r="C309" i="3" l="1"/>
  <c r="M309" i="3" l="1"/>
  <c r="N309" i="3" s="1"/>
  <c r="C310" i="3" l="1"/>
  <c r="M310" i="3" l="1"/>
  <c r="N310" i="3" s="1"/>
  <c r="C311" i="3" l="1"/>
  <c r="M311" i="3" l="1"/>
  <c r="N311" i="3" s="1"/>
  <c r="C312" i="3" l="1"/>
  <c r="M312" i="3" l="1"/>
  <c r="N312" i="3" s="1"/>
  <c r="C313" i="3" l="1"/>
  <c r="M313" i="3" l="1"/>
  <c r="N313" i="3" s="1"/>
  <c r="C314" i="3" l="1"/>
  <c r="M314" i="3" l="1"/>
  <c r="N314" i="3" s="1"/>
  <c r="C315" i="3" l="1"/>
  <c r="M315" i="3" l="1"/>
  <c r="N315" i="3" s="1"/>
  <c r="C316" i="3" l="1"/>
  <c r="M316" i="3" l="1"/>
  <c r="N316" i="3" s="1"/>
  <c r="C317" i="3" l="1"/>
  <c r="M317" i="3" l="1"/>
  <c r="N317" i="3" s="1"/>
  <c r="C318" i="3" l="1"/>
  <c r="M318" i="3" l="1"/>
  <c r="N318" i="3" s="1"/>
  <c r="C319" i="3" l="1"/>
  <c r="M319" i="3" l="1"/>
  <c r="N319" i="3" s="1"/>
  <c r="C320" i="3" l="1"/>
  <c r="M320" i="3" l="1"/>
  <c r="N320" i="3" s="1"/>
  <c r="C321" i="3" l="1"/>
  <c r="M321" i="3" l="1"/>
  <c r="N321" i="3" s="1"/>
  <c r="C322" i="3" l="1"/>
  <c r="M322" i="3" l="1"/>
  <c r="N322" i="3" s="1"/>
  <c r="C323" i="3" l="1"/>
  <c r="M323" i="3" l="1"/>
  <c r="N323" i="3" s="1"/>
  <c r="C324" i="3" l="1"/>
  <c r="M324" i="3" l="1"/>
  <c r="N324" i="3" s="1"/>
  <c r="C325" i="3" l="1"/>
  <c r="M325" i="3" l="1"/>
  <c r="N325" i="3" s="1"/>
  <c r="C326" i="3" l="1"/>
  <c r="M326" i="3" l="1"/>
  <c r="N326" i="3" s="1"/>
  <c r="C327" i="3" l="1"/>
  <c r="M327" i="3" l="1"/>
  <c r="N327" i="3" s="1"/>
  <c r="C328" i="3" l="1"/>
  <c r="M328" i="3" l="1"/>
  <c r="N328" i="3" s="1"/>
  <c r="C329" i="3" l="1"/>
  <c r="M329" i="3" l="1"/>
  <c r="N329" i="3" s="1"/>
  <c r="C330" i="3" l="1"/>
  <c r="M330" i="3" l="1"/>
  <c r="N330" i="3" s="1"/>
  <c r="C331" i="3" l="1"/>
  <c r="M331" i="3" l="1"/>
  <c r="N331" i="3" s="1"/>
  <c r="C332" i="3" l="1"/>
  <c r="M332" i="3" l="1"/>
  <c r="N332" i="3" s="1"/>
  <c r="C333" i="3" l="1"/>
  <c r="M333" i="3" l="1"/>
  <c r="N333" i="3" s="1"/>
  <c r="C334" i="3" l="1"/>
  <c r="M334" i="3" l="1"/>
  <c r="N334" i="3" s="1"/>
  <c r="C335" i="3" l="1"/>
  <c r="M335" i="3" l="1"/>
  <c r="N335" i="3" s="1"/>
  <c r="C336" i="3" l="1"/>
  <c r="M336" i="3" l="1"/>
  <c r="N336" i="3" s="1"/>
  <c r="C337" i="3" l="1"/>
  <c r="M337" i="3" l="1"/>
  <c r="N337" i="3" s="1"/>
  <c r="C338" i="3" l="1"/>
  <c r="M338" i="3" l="1"/>
  <c r="N338" i="3" s="1"/>
  <c r="C339" i="3" l="1"/>
  <c r="M339" i="3" l="1"/>
  <c r="N339" i="3" s="1"/>
  <c r="C340" i="3" l="1"/>
  <c r="M340" i="3" l="1"/>
  <c r="N340" i="3" s="1"/>
  <c r="C341" i="3" l="1"/>
  <c r="M341" i="3" l="1"/>
  <c r="N341" i="3" s="1"/>
  <c r="C342" i="3" l="1"/>
  <c r="M342" i="3" l="1"/>
  <c r="N342" i="3" s="1"/>
  <c r="C343" i="3" l="1"/>
  <c r="M343" i="3" l="1"/>
  <c r="N343" i="3" s="1"/>
  <c r="C344" i="3" l="1"/>
  <c r="M344" i="3" l="1"/>
  <c r="N344" i="3" s="1"/>
  <c r="C345" i="3" l="1"/>
  <c r="M345" i="3" l="1"/>
  <c r="N345" i="3" s="1"/>
  <c r="C346" i="3" l="1"/>
  <c r="M346" i="3" l="1"/>
  <c r="N346" i="3" s="1"/>
  <c r="C347" i="3" l="1"/>
  <c r="M347" i="3" l="1"/>
  <c r="N347" i="3" s="1"/>
  <c r="C348" i="3" l="1"/>
  <c r="M348" i="3" l="1"/>
  <c r="N348" i="3" s="1"/>
  <c r="C349" i="3" l="1"/>
  <c r="M349" i="3" l="1"/>
  <c r="N349" i="3" s="1"/>
  <c r="C350" i="3" l="1"/>
  <c r="M350" i="3" l="1"/>
  <c r="N350" i="3" s="1"/>
  <c r="C351" i="3" l="1"/>
  <c r="M351" i="3" l="1"/>
  <c r="N351" i="3" s="1"/>
  <c r="C352" i="3" l="1"/>
  <c r="M352" i="3" l="1"/>
  <c r="N352" i="3" s="1"/>
  <c r="C353" i="3" l="1"/>
  <c r="M353" i="3" l="1"/>
  <c r="N353" i="3" s="1"/>
  <c r="C354" i="3" l="1"/>
  <c r="M354" i="3" l="1"/>
  <c r="N354" i="3" s="1"/>
  <c r="C355" i="3" l="1"/>
  <c r="M355" i="3" l="1"/>
  <c r="N355" i="3" s="1"/>
  <c r="C356" i="3" l="1"/>
  <c r="M356" i="3" l="1"/>
  <c r="N356" i="3" s="1"/>
  <c r="C357" i="3" l="1"/>
  <c r="M357" i="3" l="1"/>
  <c r="N357" i="3" s="1"/>
  <c r="C358" i="3" l="1"/>
  <c r="M358" i="3" l="1"/>
  <c r="N358" i="3" s="1"/>
  <c r="C359" i="3" l="1"/>
  <c r="M359" i="3" l="1"/>
  <c r="N359" i="3" s="1"/>
  <c r="C360" i="3" l="1"/>
  <c r="M360" i="3" l="1"/>
  <c r="N360" i="3" s="1"/>
  <c r="C361" i="3" l="1"/>
  <c r="M361" i="3" l="1"/>
  <c r="N361" i="3" s="1"/>
  <c r="C362" i="3" l="1"/>
  <c r="M362" i="3" l="1"/>
  <c r="N362" i="3" s="1"/>
  <c r="C363" i="3" l="1"/>
  <c r="M363" i="3" l="1"/>
  <c r="N363" i="3" s="1"/>
  <c r="C364" i="3" l="1"/>
  <c r="M364" i="3" l="1"/>
  <c r="N364" i="3" s="1"/>
  <c r="C365" i="3" l="1"/>
  <c r="M365" i="3" l="1"/>
  <c r="N365" i="3" s="1"/>
  <c r="C366" i="3" l="1"/>
  <c r="M366" i="3" l="1"/>
  <c r="N366" i="3" s="1"/>
  <c r="C367" i="3" l="1"/>
  <c r="M367" i="3" l="1"/>
  <c r="N367" i="3" s="1"/>
  <c r="C368" i="3" l="1"/>
  <c r="M368" i="3" l="1"/>
  <c r="N368" i="3" s="1"/>
  <c r="C369" i="3" l="1"/>
  <c r="M369" i="3" l="1"/>
  <c r="N369" i="3" s="1"/>
  <c r="C370" i="3" l="1"/>
  <c r="M370" i="3" l="1"/>
  <c r="N370" i="3" s="1"/>
  <c r="C371" i="3" l="1"/>
  <c r="M371" i="3" l="1"/>
  <c r="N371" i="3" s="1"/>
  <c r="C372" i="3" l="1"/>
  <c r="M372" i="3" l="1"/>
  <c r="N372" i="3" s="1"/>
  <c r="C373" i="3" l="1"/>
  <c r="M373" i="3" l="1"/>
  <c r="N373" i="3" s="1"/>
  <c r="C374" i="3" l="1"/>
  <c r="M374" i="3" l="1"/>
  <c r="N374" i="3" s="1"/>
  <c r="C375" i="3" l="1"/>
  <c r="M375" i="3" l="1"/>
  <c r="N375" i="3" s="1"/>
  <c r="C376" i="3" l="1"/>
  <c r="M376" i="3" l="1"/>
  <c r="N376" i="3" s="1"/>
  <c r="C377" i="3" l="1"/>
  <c r="M377" i="3" l="1"/>
  <c r="N377" i="3" s="1"/>
  <c r="C378" i="3" l="1"/>
  <c r="M378" i="3" l="1"/>
  <c r="N378" i="3" s="1"/>
  <c r="C379" i="3" l="1"/>
  <c r="M379" i="3" l="1"/>
  <c r="N379" i="3" s="1"/>
  <c r="C380" i="3" l="1"/>
  <c r="M380" i="3" l="1"/>
  <c r="N380" i="3" s="1"/>
  <c r="C381" i="3" l="1"/>
  <c r="M381" i="3" l="1"/>
  <c r="N381" i="3" s="1"/>
  <c r="C382" i="3" l="1"/>
  <c r="M382" i="3" l="1"/>
  <c r="N382" i="3" s="1"/>
  <c r="C383" i="3" l="1"/>
  <c r="M383" i="3" l="1"/>
  <c r="N383" i="3" s="1"/>
  <c r="C384" i="3" l="1"/>
  <c r="M384" i="3" l="1"/>
  <c r="N384" i="3" s="1"/>
  <c r="C385" i="3" l="1"/>
  <c r="M385" i="3" l="1"/>
  <c r="N385" i="3" s="1"/>
  <c r="C386" i="3" l="1"/>
  <c r="M386" i="3" l="1"/>
  <c r="N386" i="3" s="1"/>
  <c r="C387" i="3" l="1"/>
  <c r="M387" i="3" l="1"/>
  <c r="N387" i="3" s="1"/>
  <c r="C388" i="3" l="1"/>
  <c r="M388" i="3" l="1"/>
  <c r="N388" i="3" s="1"/>
  <c r="C389" i="3" l="1"/>
  <c r="M389" i="3" l="1"/>
  <c r="N389" i="3" s="1"/>
  <c r="C390" i="3" l="1"/>
  <c r="M390" i="3" l="1"/>
  <c r="N390" i="3" s="1"/>
  <c r="C391" i="3" l="1"/>
  <c r="M391" i="3" l="1"/>
  <c r="N391" i="3" s="1"/>
  <c r="C392" i="3" l="1"/>
  <c r="M392" i="3" l="1"/>
  <c r="N392" i="3" s="1"/>
  <c r="C393" i="3" l="1"/>
  <c r="M393" i="3" l="1"/>
  <c r="N393" i="3" s="1"/>
  <c r="C394" i="3" l="1"/>
  <c r="M394" i="3" l="1"/>
  <c r="N394" i="3" s="1"/>
  <c r="C395" i="3" l="1"/>
  <c r="M395" i="3" l="1"/>
  <c r="N395" i="3" s="1"/>
  <c r="C396" i="3" l="1"/>
  <c r="M396" i="3" l="1"/>
  <c r="N396" i="3" s="1"/>
  <c r="C397" i="3" l="1"/>
  <c r="M397" i="3" l="1"/>
  <c r="N397" i="3" s="1"/>
  <c r="C398" i="3" l="1"/>
  <c r="M398" i="3" l="1"/>
  <c r="N398" i="3" s="1"/>
  <c r="C399" i="3" l="1"/>
  <c r="M399" i="3" l="1"/>
  <c r="N399" i="3" s="1"/>
  <c r="C400" i="3" l="1"/>
  <c r="M400" i="3" l="1"/>
  <c r="N400" i="3" s="1"/>
  <c r="C401" i="3" l="1"/>
  <c r="M401" i="3" l="1"/>
  <c r="N401" i="3" s="1"/>
  <c r="C402" i="3" l="1"/>
  <c r="M402" i="3" l="1"/>
  <c r="N402" i="3" s="1"/>
  <c r="C403" i="3" l="1"/>
  <c r="M403" i="3" l="1"/>
  <c r="N403" i="3" s="1"/>
  <c r="C404" i="3" l="1"/>
  <c r="M404" i="3" l="1"/>
  <c r="N404" i="3" s="1"/>
  <c r="C405" i="3" l="1"/>
  <c r="M405" i="3" l="1"/>
  <c r="N405" i="3" s="1"/>
  <c r="C406" i="3" l="1"/>
  <c r="M406" i="3" l="1"/>
  <c r="N406" i="3" s="1"/>
  <c r="C407" i="3" l="1"/>
  <c r="M407" i="3" l="1"/>
  <c r="N407" i="3" s="1"/>
  <c r="C408" i="3" l="1"/>
  <c r="M408" i="3" l="1"/>
  <c r="N408" i="3" s="1"/>
  <c r="C409" i="3" l="1"/>
  <c r="M409" i="3" l="1"/>
  <c r="N409" i="3" s="1"/>
  <c r="C410" i="3" l="1"/>
  <c r="M410" i="3" l="1"/>
  <c r="N410" i="3" s="1"/>
  <c r="C411" i="3" l="1"/>
  <c r="M411" i="3" l="1"/>
  <c r="N411" i="3" s="1"/>
  <c r="C412" i="3" l="1"/>
  <c r="M412" i="3" l="1"/>
  <c r="N412" i="3" s="1"/>
  <c r="C413" i="3" l="1"/>
  <c r="M413" i="3" l="1"/>
  <c r="N413" i="3" s="1"/>
  <c r="C414" i="3" l="1"/>
  <c r="M414" i="3" l="1"/>
  <c r="N414" i="3" s="1"/>
  <c r="C415" i="3" l="1"/>
  <c r="M415" i="3" l="1"/>
  <c r="N415" i="3" s="1"/>
  <c r="C416" i="3" l="1"/>
  <c r="M416" i="3" s="1"/>
  <c r="N416" i="3" s="1"/>
  <c r="C417" i="3" l="1"/>
  <c r="M417" i="3" s="1"/>
  <c r="N417" i="3" s="1"/>
  <c r="C418" i="3" l="1"/>
  <c r="M418" i="3" l="1"/>
  <c r="N418" i="3" s="1"/>
  <c r="C419" i="3" l="1"/>
  <c r="M419" i="3" l="1"/>
  <c r="N419" i="3" s="1"/>
  <c r="C420" i="3" l="1"/>
  <c r="M420" i="3" l="1"/>
  <c r="N420" i="3" s="1"/>
  <c r="C421" i="3" l="1"/>
  <c r="M421" i="3" l="1"/>
  <c r="N421" i="3" s="1"/>
  <c r="C422" i="3" l="1"/>
  <c r="M422" i="3" l="1"/>
  <c r="N422" i="3" s="1"/>
  <c r="C423" i="3" l="1"/>
  <c r="M423" i="3" l="1"/>
  <c r="N423" i="3" s="1"/>
  <c r="C424" i="3" l="1"/>
  <c r="M424" i="3" s="1"/>
  <c r="N424" i="3" s="1"/>
  <c r="C425" i="3" l="1"/>
  <c r="M425" i="3" l="1"/>
  <c r="N425" i="3" s="1"/>
  <c r="C426" i="3" l="1"/>
  <c r="M426" i="3" s="1"/>
  <c r="N426" i="3" s="1"/>
  <c r="C427" i="3" l="1"/>
  <c r="M427" i="3" l="1"/>
  <c r="N427" i="3" s="1"/>
  <c r="C428" i="3" l="1"/>
  <c r="M428" i="3" l="1"/>
  <c r="N428" i="3" s="1"/>
  <c r="C429" i="3" l="1"/>
  <c r="M429" i="3" l="1"/>
  <c r="N429" i="3" s="1"/>
  <c r="C430" i="3" l="1"/>
  <c r="M430" i="3" l="1"/>
  <c r="N430" i="3" s="1"/>
  <c r="C431" i="3" l="1"/>
  <c r="M431" i="3" l="1"/>
  <c r="N431" i="3" s="1"/>
  <c r="C432" i="3" l="1"/>
  <c r="M432" i="3" l="1"/>
  <c r="N432" i="3" s="1"/>
  <c r="C433" i="3" l="1"/>
  <c r="M433" i="3" l="1"/>
  <c r="N433" i="3" s="1"/>
  <c r="C434" i="3" l="1"/>
  <c r="M434" i="3" l="1"/>
  <c r="N434" i="3" s="1"/>
  <c r="C435" i="3" l="1"/>
  <c r="M435" i="3" l="1"/>
  <c r="N435" i="3" s="1"/>
  <c r="C436" i="3" l="1"/>
  <c r="M436" i="3" l="1"/>
  <c r="N436" i="3" s="1"/>
  <c r="C437" i="3" l="1"/>
  <c r="M437" i="3" s="1"/>
  <c r="N437" i="3" s="1"/>
  <c r="C438" i="3" l="1"/>
  <c r="M438" i="3" s="1"/>
  <c r="N438" i="3" s="1"/>
  <c r="C439" i="3" l="1"/>
  <c r="M439" i="3" l="1"/>
  <c r="N439" i="3" s="1"/>
  <c r="C440" i="3" l="1"/>
  <c r="M440" i="3" l="1"/>
  <c r="N440" i="3" s="1"/>
  <c r="C441" i="3" l="1"/>
  <c r="M441" i="3" s="1"/>
  <c r="N441" i="3" s="1"/>
  <c r="C442" i="3" l="1"/>
  <c r="M442" i="3" l="1"/>
  <c r="N442" i="3" s="1"/>
  <c r="C443" i="3" l="1"/>
  <c r="M443" i="3" l="1"/>
  <c r="N443" i="3" s="1"/>
  <c r="C444" i="3" l="1"/>
  <c r="M444" i="3" s="1"/>
  <c r="N444" i="3" s="1"/>
  <c r="C445" i="3" l="1"/>
  <c r="M445" i="3" s="1"/>
  <c r="N445" i="3" s="1"/>
  <c r="C446" i="3" l="1"/>
  <c r="M446" i="3" l="1"/>
  <c r="N446" i="3" s="1"/>
  <c r="C447" i="3" l="1"/>
  <c r="M447" i="3" l="1"/>
  <c r="N447" i="3" s="1"/>
  <c r="C448" i="3" l="1"/>
  <c r="M448" i="3" s="1"/>
  <c r="N448" i="3" s="1"/>
  <c r="C449" i="3" l="1"/>
  <c r="M449" i="3" s="1"/>
  <c r="N449" i="3" s="1"/>
  <c r="C450" i="3" l="1"/>
  <c r="M450" i="3" s="1"/>
  <c r="N450" i="3" s="1"/>
  <c r="C451" i="3" l="1"/>
  <c r="M451" i="3" l="1"/>
  <c r="N451" i="3" s="1"/>
  <c r="C452" i="3" l="1"/>
  <c r="M452" i="3" s="1"/>
  <c r="N452" i="3" s="1"/>
  <c r="C453" i="3" l="1"/>
  <c r="M453" i="3" s="1"/>
  <c r="N453" i="3" s="1"/>
  <c r="C454" i="3" l="1"/>
  <c r="M454" i="3" s="1"/>
  <c r="N454" i="3" s="1"/>
  <c r="C455" i="3" l="1"/>
  <c r="M455" i="3" s="1"/>
  <c r="N455" i="3" s="1"/>
  <c r="C456" i="3" l="1"/>
  <c r="M456" i="3" l="1"/>
  <c r="N456" i="3" s="1"/>
  <c r="C457" i="3" l="1"/>
  <c r="M457" i="3" s="1"/>
  <c r="N457" i="3" s="1"/>
  <c r="C458" i="3" l="1"/>
  <c r="M458" i="3" s="1"/>
  <c r="N458" i="3" s="1"/>
  <c r="C459" i="3" l="1"/>
  <c r="M459" i="3" l="1"/>
  <c r="N459" i="3" s="1"/>
  <c r="C460" i="3" l="1"/>
  <c r="M460" i="3" s="1"/>
  <c r="N460" i="3" s="1"/>
  <c r="C461" i="3" l="1"/>
  <c r="M461" i="3" l="1"/>
  <c r="N461" i="3" s="1"/>
  <c r="C462" i="3" l="1"/>
  <c r="M462" i="3" s="1"/>
  <c r="N462" i="3" s="1"/>
  <c r="C463" i="3" l="1"/>
  <c r="M463" i="3" s="1"/>
  <c r="N463" i="3" s="1"/>
  <c r="C464" i="3" l="1"/>
  <c r="M464" i="3" s="1"/>
  <c r="N464" i="3" s="1"/>
  <c r="C465" i="3" l="1"/>
  <c r="M465" i="3" l="1"/>
  <c r="N465" i="3" s="1"/>
  <c r="C466" i="3" l="1"/>
  <c r="M466" i="3" l="1"/>
  <c r="N466" i="3" s="1"/>
  <c r="C467" i="3" l="1"/>
  <c r="M467" i="3" l="1"/>
  <c r="N467" i="3" s="1"/>
  <c r="C468" i="3" l="1"/>
  <c r="M468" i="3" l="1"/>
  <c r="N468" i="3" s="1"/>
  <c r="C469" i="3" l="1"/>
  <c r="M469" i="3" l="1"/>
  <c r="N469" i="3" s="1"/>
  <c r="C470" i="3" l="1"/>
  <c r="M470" i="3" l="1"/>
  <c r="N470" i="3" s="1"/>
  <c r="C471" i="3" l="1"/>
  <c r="M471" i="3" l="1"/>
  <c r="N471" i="3" s="1"/>
  <c r="C472" i="3" l="1"/>
  <c r="M472" i="3" l="1"/>
  <c r="N472" i="3" s="1"/>
  <c r="C473" i="3" l="1"/>
  <c r="M473" i="3" l="1"/>
  <c r="N473" i="3" s="1"/>
  <c r="C474" i="3" l="1"/>
  <c r="M474" i="3" l="1"/>
  <c r="N474" i="3" s="1"/>
  <c r="C475" i="3" l="1"/>
  <c r="M475" i="3" l="1"/>
  <c r="N475" i="3" s="1"/>
  <c r="C476" i="3" l="1"/>
  <c r="M476" i="3" l="1"/>
  <c r="N476" i="3" s="1"/>
  <c r="C477" i="3" l="1"/>
  <c r="M477" i="3" l="1"/>
  <c r="N477" i="3" s="1"/>
  <c r="C478" i="3" l="1"/>
  <c r="M478" i="3" l="1"/>
  <c r="N478" i="3" s="1"/>
  <c r="C479" i="3" l="1"/>
  <c r="M479" i="3" l="1"/>
  <c r="N479" i="3" s="1"/>
  <c r="C480" i="3" l="1"/>
  <c r="M480" i="3" l="1"/>
  <c r="N480" i="3" s="1"/>
  <c r="C481" i="3" l="1"/>
  <c r="M481" i="3" l="1"/>
  <c r="N481" i="3" s="1"/>
  <c r="C482" i="3" l="1"/>
  <c r="M482" i="3" l="1"/>
  <c r="N482" i="3" s="1"/>
  <c r="C483" i="3" l="1"/>
  <c r="M483" i="3" l="1"/>
  <c r="N483" i="3" s="1"/>
  <c r="C484" i="3" l="1"/>
  <c r="M484" i="3" l="1"/>
  <c r="N484" i="3" s="1"/>
  <c r="C485" i="3" l="1"/>
  <c r="M485" i="3" l="1"/>
  <c r="N485" i="3" s="1"/>
  <c r="C486" i="3" l="1"/>
  <c r="M486" i="3" l="1"/>
  <c r="N486" i="3" s="1"/>
  <c r="C487" i="3" l="1"/>
  <c r="M487" i="3" l="1"/>
  <c r="N487" i="3" s="1"/>
  <c r="C488" i="3" l="1"/>
  <c r="M488" i="3" l="1"/>
  <c r="N488" i="3" s="1"/>
  <c r="C489" i="3" l="1"/>
  <c r="M489" i="3" l="1"/>
  <c r="N489" i="3" s="1"/>
  <c r="C490" i="3" l="1"/>
  <c r="M490" i="3" l="1"/>
  <c r="N490" i="3" s="1"/>
  <c r="C491" i="3" l="1"/>
  <c r="M491" i="3" l="1"/>
  <c r="N491" i="3" s="1"/>
  <c r="C492" i="3" l="1"/>
  <c r="M492" i="3" l="1"/>
  <c r="N492" i="3" s="1"/>
  <c r="C493" i="3" l="1"/>
  <c r="M493" i="3" l="1"/>
  <c r="N493" i="3" s="1"/>
  <c r="C494" i="3" l="1"/>
  <c r="M494" i="3" l="1"/>
  <c r="N494" i="3" s="1"/>
  <c r="C495" i="3" l="1"/>
  <c r="M495" i="3" l="1"/>
  <c r="N495" i="3" s="1"/>
  <c r="C496" i="3" l="1"/>
  <c r="M496" i="3" l="1"/>
  <c r="N496" i="3" s="1"/>
  <c r="C497" i="3" l="1"/>
  <c r="M497" i="3" l="1"/>
  <c r="N497" i="3" s="1"/>
  <c r="C498" i="3" l="1"/>
  <c r="M498" i="3" l="1"/>
  <c r="N498" i="3" s="1"/>
  <c r="C499" i="3" l="1"/>
  <c r="M499" i="3" l="1"/>
  <c r="N499" i="3" s="1"/>
  <c r="C500" i="3" l="1"/>
  <c r="M500" i="3" l="1"/>
  <c r="N500" i="3" s="1"/>
  <c r="C501" i="3" l="1"/>
  <c r="M501" i="3" l="1"/>
  <c r="N501" i="3" s="1"/>
  <c r="C502" i="3" l="1"/>
  <c r="M502" i="3" l="1"/>
  <c r="N502" i="3" s="1"/>
  <c r="C503" i="3" l="1"/>
  <c r="M503" i="3" l="1"/>
  <c r="N503" i="3" s="1"/>
  <c r="C504" i="3" l="1"/>
  <c r="M504" i="3" l="1"/>
  <c r="N504" i="3" s="1"/>
  <c r="C505" i="3" l="1"/>
  <c r="M505" i="3" l="1"/>
  <c r="N505" i="3" s="1"/>
  <c r="C506" i="3" l="1"/>
  <c r="M506" i="3" l="1"/>
  <c r="N506" i="3" s="1"/>
  <c r="C507" i="3" l="1"/>
  <c r="M507" i="3" l="1"/>
  <c r="N507" i="3" s="1"/>
  <c r="C508" i="3" l="1"/>
  <c r="M508" i="3" l="1"/>
  <c r="N508" i="3" s="1"/>
  <c r="C509" i="3" l="1"/>
  <c r="M509" i="3" l="1"/>
  <c r="N509" i="3" s="1"/>
  <c r="C510" i="3" l="1"/>
  <c r="M510" i="3" l="1"/>
  <c r="N510" i="3" s="1"/>
  <c r="C511" i="3" l="1"/>
  <c r="M511" i="3" l="1"/>
  <c r="N511" i="3" s="1"/>
  <c r="C512" i="3" l="1"/>
  <c r="M512" i="3" l="1"/>
  <c r="N512" i="3" s="1"/>
  <c r="C513" i="3" l="1"/>
  <c r="M513" i="3" l="1"/>
  <c r="N513" i="3" s="1"/>
  <c r="C514" i="3" l="1"/>
  <c r="M514" i="3" l="1"/>
  <c r="N514" i="3" s="1"/>
  <c r="C515" i="3" l="1"/>
  <c r="M515" i="3" l="1"/>
  <c r="N515" i="3" s="1"/>
  <c r="C516" i="3" l="1"/>
  <c r="M516" i="3" l="1"/>
  <c r="N516" i="3" s="1"/>
  <c r="C517" i="3" l="1"/>
  <c r="M517" i="3" l="1"/>
  <c r="N517" i="3" s="1"/>
  <c r="C518" i="3" l="1"/>
  <c r="M518" i="3" l="1"/>
  <c r="N518" i="3" s="1"/>
  <c r="C519" i="3" l="1"/>
  <c r="M519" i="3" l="1"/>
  <c r="N519" i="3" s="1"/>
  <c r="C520" i="3" l="1"/>
  <c r="M520" i="3" l="1"/>
  <c r="N520" i="3" s="1"/>
  <c r="C521" i="3" l="1"/>
  <c r="M521" i="3" l="1"/>
  <c r="N521" i="3" s="1"/>
  <c r="C522" i="3" l="1"/>
  <c r="M522" i="3" l="1"/>
  <c r="N522" i="3" s="1"/>
  <c r="C523" i="3" l="1"/>
  <c r="M523" i="3" l="1"/>
  <c r="N523" i="3" s="1"/>
  <c r="C524" i="3" l="1"/>
  <c r="M524" i="3" l="1"/>
  <c r="N524" i="3" s="1"/>
  <c r="C525" i="3" l="1"/>
  <c r="M525" i="3" l="1"/>
  <c r="N525" i="3" s="1"/>
  <c r="C526" i="3" l="1"/>
  <c r="M526" i="3" l="1"/>
  <c r="N526" i="3" s="1"/>
  <c r="C527" i="3" l="1"/>
  <c r="M527" i="3" l="1"/>
  <c r="N527" i="3" s="1"/>
  <c r="C528" i="3" l="1"/>
  <c r="M528" i="3" l="1"/>
  <c r="N528" i="3" s="1"/>
  <c r="C529" i="3" l="1"/>
  <c r="M529" i="3" l="1"/>
  <c r="N529" i="3" s="1"/>
  <c r="C530" i="3" l="1"/>
  <c r="M530" i="3" l="1"/>
  <c r="N530" i="3" s="1"/>
  <c r="C531" i="3" l="1"/>
  <c r="M531" i="3" l="1"/>
  <c r="N531" i="3" s="1"/>
  <c r="C532" i="3" l="1"/>
  <c r="M532" i="3" l="1"/>
  <c r="N532" i="3" s="1"/>
  <c r="C533" i="3" l="1"/>
  <c r="M533" i="3" l="1"/>
  <c r="N533" i="3" s="1"/>
  <c r="C534" i="3" l="1"/>
  <c r="M534" i="3" l="1"/>
  <c r="N534" i="3" s="1"/>
  <c r="C535" i="3" l="1"/>
  <c r="M535" i="3" l="1"/>
  <c r="N535" i="3" s="1"/>
  <c r="C536" i="3" l="1"/>
  <c r="M536" i="3" l="1"/>
  <c r="N536" i="3" s="1"/>
  <c r="C537" i="3" l="1"/>
  <c r="M537" i="3" l="1"/>
  <c r="N537" i="3" s="1"/>
  <c r="C538" i="3" l="1"/>
  <c r="M538" i="3" l="1"/>
  <c r="N538" i="3" s="1"/>
  <c r="C539" i="3" l="1"/>
  <c r="M539" i="3" l="1"/>
  <c r="N539" i="3" s="1"/>
  <c r="C540" i="3" l="1"/>
  <c r="M540" i="3" l="1"/>
  <c r="N540" i="3" s="1"/>
  <c r="C541" i="3" l="1"/>
  <c r="M541" i="3" l="1"/>
  <c r="N541" i="3" s="1"/>
  <c r="C542" i="3" l="1"/>
  <c r="M542" i="3" s="1"/>
  <c r="N542" i="3" s="1"/>
  <c r="C543" i="3" l="1"/>
  <c r="M543" i="3" l="1"/>
  <c r="N543" i="3" s="1"/>
  <c r="C544" i="3" l="1"/>
  <c r="M544" i="3" l="1"/>
  <c r="N544" i="3" s="1"/>
  <c r="C545" i="3" l="1"/>
  <c r="M545" i="3" l="1"/>
  <c r="N545" i="3" s="1"/>
  <c r="C546" i="3" l="1"/>
  <c r="M546" i="3" l="1"/>
  <c r="N546" i="3" s="1"/>
  <c r="C547" i="3" l="1"/>
  <c r="M547" i="3" l="1"/>
  <c r="N547" i="3" s="1"/>
  <c r="C548" i="3" l="1"/>
  <c r="M548" i="3" l="1"/>
  <c r="N548" i="3" s="1"/>
  <c r="C549" i="3" l="1"/>
  <c r="M549" i="3" l="1"/>
  <c r="N549" i="3" s="1"/>
  <c r="C550" i="3" l="1"/>
  <c r="M550" i="3" l="1"/>
  <c r="N550" i="3" s="1"/>
  <c r="C551" i="3" l="1"/>
  <c r="M551" i="3" l="1"/>
  <c r="N551" i="3" s="1"/>
  <c r="C552" i="3" l="1"/>
  <c r="M552" i="3" l="1"/>
  <c r="N552" i="3" s="1"/>
  <c r="C553" i="3" l="1"/>
  <c r="M553" i="3" l="1"/>
  <c r="N553" i="3" s="1"/>
  <c r="C554" i="3" l="1"/>
  <c r="M554" i="3" l="1"/>
  <c r="N554" i="3" s="1"/>
  <c r="C555" i="3" l="1"/>
  <c r="M555" i="3" l="1"/>
  <c r="N555" i="3" s="1"/>
  <c r="C556" i="3" l="1"/>
  <c r="M556" i="3" l="1"/>
  <c r="N556" i="3" s="1"/>
  <c r="C557" i="3" l="1"/>
  <c r="M557" i="3" l="1"/>
  <c r="N557" i="3" s="1"/>
  <c r="C558" i="3" l="1"/>
  <c r="M558" i="3" l="1"/>
  <c r="N558" i="3" s="1"/>
  <c r="C559" i="3" l="1"/>
  <c r="M559" i="3" l="1"/>
  <c r="N559" i="3" s="1"/>
  <c r="C560" i="3" l="1"/>
  <c r="M560" i="3" l="1"/>
  <c r="N560" i="3" s="1"/>
  <c r="C561" i="3" l="1"/>
  <c r="M561" i="3" s="1"/>
  <c r="N561" i="3" s="1"/>
  <c r="C562" i="3" l="1"/>
  <c r="M562" i="3" l="1"/>
  <c r="N562" i="3" s="1"/>
  <c r="C563" i="3" l="1"/>
  <c r="M563" i="3" l="1"/>
  <c r="N563" i="3" s="1"/>
  <c r="C564" i="3" l="1"/>
  <c r="M564" i="3" l="1"/>
  <c r="N564" i="3" s="1"/>
  <c r="C565" i="3" l="1"/>
  <c r="M565" i="3" l="1"/>
  <c r="N565" i="3" s="1"/>
  <c r="C566" i="3" l="1"/>
  <c r="M566" i="3" l="1"/>
  <c r="N566" i="3" s="1"/>
  <c r="C567" i="3" l="1"/>
  <c r="M567" i="3" l="1"/>
  <c r="N567" i="3" s="1"/>
  <c r="C568" i="3" l="1"/>
  <c r="M568" i="3" l="1"/>
  <c r="N568" i="3" s="1"/>
  <c r="C569" i="3" l="1"/>
  <c r="M569" i="3" l="1"/>
  <c r="N569" i="3" s="1"/>
  <c r="C570" i="3" l="1"/>
  <c r="M570" i="3" l="1"/>
  <c r="N570" i="3" s="1"/>
  <c r="C571" i="3" l="1"/>
  <c r="M571" i="3" l="1"/>
  <c r="N571" i="3" s="1"/>
  <c r="C572" i="3" l="1"/>
  <c r="M572" i="3" l="1"/>
  <c r="N572" i="3" s="1"/>
  <c r="C573" i="3" l="1"/>
  <c r="M573" i="3" l="1"/>
  <c r="N573" i="3" s="1"/>
  <c r="C574" i="3" l="1"/>
  <c r="M574" i="3" l="1"/>
  <c r="N574" i="3" s="1"/>
  <c r="C575" i="3" l="1"/>
  <c r="M575" i="3" l="1"/>
  <c r="N575" i="3" s="1"/>
  <c r="C576" i="3" l="1"/>
  <c r="M576" i="3" l="1"/>
  <c r="N576" i="3" s="1"/>
  <c r="C577" i="3" l="1"/>
  <c r="M577" i="3" l="1"/>
  <c r="N577" i="3" s="1"/>
  <c r="C578" i="3" l="1"/>
  <c r="M578" i="3" l="1"/>
  <c r="N578" i="3" s="1"/>
  <c r="C579" i="3" l="1"/>
  <c r="M579" i="3" l="1"/>
  <c r="N579" i="3" s="1"/>
  <c r="C580" i="3" l="1"/>
  <c r="M580" i="3" l="1"/>
  <c r="N580" i="3" s="1"/>
  <c r="C581" i="3" l="1"/>
  <c r="M581" i="3" l="1"/>
  <c r="N581" i="3" s="1"/>
  <c r="C582" i="3" l="1"/>
  <c r="M582" i="3" l="1"/>
  <c r="N582" i="3" s="1"/>
  <c r="C583" i="3" l="1"/>
  <c r="M583" i="3" l="1"/>
  <c r="N583" i="3" s="1"/>
  <c r="C584" i="3" l="1"/>
  <c r="M584" i="3" l="1"/>
  <c r="N584" i="3" s="1"/>
  <c r="C585" i="3" l="1"/>
  <c r="M585" i="3" l="1"/>
  <c r="N585" i="3" s="1"/>
  <c r="C586" i="3" l="1"/>
  <c r="M586" i="3" l="1"/>
  <c r="N586" i="3" s="1"/>
  <c r="C587" i="3" l="1"/>
  <c r="M587" i="3" l="1"/>
  <c r="N587" i="3" s="1"/>
  <c r="C588" i="3" l="1"/>
  <c r="M588" i="3" l="1"/>
  <c r="N588" i="3" s="1"/>
  <c r="C589" i="3" l="1"/>
  <c r="M589" i="3" l="1"/>
  <c r="N589" i="3" s="1"/>
  <c r="C590" i="3" l="1"/>
  <c r="M590" i="3" l="1"/>
  <c r="N590" i="3" s="1"/>
  <c r="C591" i="3" l="1"/>
  <c r="M591" i="3" l="1"/>
  <c r="N591" i="3" s="1"/>
  <c r="C592" i="3" l="1"/>
  <c r="M592" i="3" l="1"/>
  <c r="N592" i="3" s="1"/>
  <c r="C593" i="3" l="1"/>
  <c r="M593" i="3" l="1"/>
  <c r="N593" i="3" s="1"/>
  <c r="C594" i="3" l="1"/>
  <c r="M594" i="3" l="1"/>
  <c r="N594" i="3" s="1"/>
  <c r="C595" i="3" l="1"/>
  <c r="M595" i="3" l="1"/>
  <c r="N595" i="3" s="1"/>
  <c r="C596" i="3" l="1"/>
  <c r="M596" i="3" l="1"/>
  <c r="N596" i="3" s="1"/>
  <c r="C597" i="3" l="1"/>
  <c r="M597" i="3" l="1"/>
  <c r="N597" i="3" s="1"/>
  <c r="C598" i="3" l="1"/>
  <c r="M598" i="3" l="1"/>
  <c r="N598" i="3" s="1"/>
  <c r="C599" i="3" l="1"/>
  <c r="M599" i="3" l="1"/>
  <c r="N599" i="3" s="1"/>
  <c r="C600" i="3" l="1"/>
  <c r="M600" i="3" l="1"/>
  <c r="N600" i="3" s="1"/>
  <c r="C601" i="3" l="1"/>
  <c r="M601" i="3" l="1"/>
  <c r="N601" i="3" s="1"/>
  <c r="C602" i="3" l="1"/>
  <c r="M602" i="3" l="1"/>
  <c r="N602" i="3" s="1"/>
  <c r="C603" i="3" l="1"/>
  <c r="M603" i="3" l="1"/>
  <c r="N603" i="3" s="1"/>
  <c r="C604" i="3" l="1"/>
  <c r="M604" i="3" l="1"/>
  <c r="N604" i="3" s="1"/>
  <c r="C605" i="3" l="1"/>
  <c r="M605" i="3" l="1"/>
  <c r="N605" i="3" s="1"/>
  <c r="C606" i="3" l="1"/>
  <c r="M606" i="3" l="1"/>
  <c r="N606" i="3" s="1"/>
  <c r="C607" i="3" l="1"/>
  <c r="M607" i="3" l="1"/>
  <c r="N607" i="3" s="1"/>
  <c r="C608" i="3" l="1"/>
  <c r="M608" i="3" l="1"/>
  <c r="N608" i="3" s="1"/>
  <c r="C609" i="3" l="1"/>
  <c r="M609" i="3" l="1"/>
  <c r="N609" i="3" s="1"/>
  <c r="C610" i="3" l="1"/>
  <c r="M610" i="3" l="1"/>
  <c r="N610" i="3" s="1"/>
  <c r="C611" i="3" l="1"/>
  <c r="M611" i="3" l="1"/>
  <c r="N611" i="3" s="1"/>
  <c r="C612" i="3" l="1"/>
  <c r="M612" i="3" l="1"/>
  <c r="N612" i="3" s="1"/>
  <c r="C613" i="3" l="1"/>
  <c r="M613" i="3" l="1"/>
  <c r="N613" i="3" s="1"/>
  <c r="C614" i="3" l="1"/>
  <c r="M614" i="3" l="1"/>
  <c r="N614" i="3" s="1"/>
  <c r="C615" i="3" l="1"/>
  <c r="M615" i="3" l="1"/>
  <c r="N615" i="3" s="1"/>
  <c r="C616" i="3" l="1"/>
  <c r="M616" i="3" l="1"/>
  <c r="N616" i="3" s="1"/>
  <c r="C617" i="3" l="1"/>
  <c r="M617" i="3" l="1"/>
  <c r="N617" i="3" s="1"/>
  <c r="C618" i="3" l="1"/>
  <c r="M618" i="3" l="1"/>
  <c r="N618" i="3" s="1"/>
  <c r="C619" i="3" l="1"/>
  <c r="M619" i="3" s="1"/>
  <c r="N619" i="3" s="1"/>
  <c r="C620" i="3" l="1"/>
  <c r="M620" i="3" l="1"/>
  <c r="N620" i="3" s="1"/>
  <c r="C621" i="3" l="1"/>
  <c r="M621" i="3" l="1"/>
  <c r="N621" i="3" s="1"/>
  <c r="C622" i="3" l="1"/>
  <c r="M622" i="3" l="1"/>
  <c r="N622" i="3" s="1"/>
  <c r="C623" i="3" l="1"/>
  <c r="M623" i="3" l="1"/>
  <c r="N623" i="3" s="1"/>
  <c r="C624" i="3" l="1"/>
  <c r="M624" i="3" l="1"/>
  <c r="N624" i="3" s="1"/>
  <c r="C625" i="3" l="1"/>
  <c r="M625" i="3" l="1"/>
  <c r="N625" i="3" s="1"/>
  <c r="C626" i="3" l="1"/>
  <c r="M626" i="3" l="1"/>
  <c r="N626" i="3" s="1"/>
  <c r="C627" i="3" l="1"/>
  <c r="M627" i="3" l="1"/>
  <c r="N627" i="3" s="1"/>
  <c r="C628" i="3" l="1"/>
  <c r="M628" i="3" l="1"/>
  <c r="N628" i="3" s="1"/>
  <c r="C629" i="3" l="1"/>
  <c r="M629" i="3" l="1"/>
  <c r="N629" i="3" s="1"/>
  <c r="C630" i="3" l="1"/>
  <c r="M630" i="3" l="1"/>
  <c r="N630" i="3" s="1"/>
  <c r="C631" i="3" l="1"/>
  <c r="M631" i="3" l="1"/>
  <c r="N631" i="3" s="1"/>
  <c r="C632" i="3" l="1"/>
  <c r="M632" i="3" l="1"/>
  <c r="N632" i="3" s="1"/>
  <c r="C633" i="3" l="1"/>
  <c r="M633" i="3" l="1"/>
  <c r="N633" i="3" s="1"/>
  <c r="C634" i="3" l="1"/>
  <c r="M634" i="3" l="1"/>
  <c r="N634" i="3" s="1"/>
  <c r="C635" i="3" l="1"/>
  <c r="M635" i="3" l="1"/>
  <c r="N635" i="3" s="1"/>
  <c r="C636" i="3" l="1"/>
  <c r="M636" i="3" l="1"/>
  <c r="N636" i="3" s="1"/>
  <c r="C637" i="3" l="1"/>
  <c r="M637" i="3" s="1"/>
  <c r="N637" i="3" s="1"/>
  <c r="C638" i="3" l="1"/>
  <c r="M638" i="3" l="1"/>
  <c r="N638" i="3" s="1"/>
  <c r="C639" i="3" l="1"/>
  <c r="M639" i="3" l="1"/>
  <c r="N639" i="3" s="1"/>
  <c r="C640" i="3" l="1"/>
  <c r="M640" i="3" s="1"/>
  <c r="N640" i="3" s="1"/>
  <c r="C641" i="3" l="1"/>
  <c r="M641" i="3" s="1"/>
  <c r="N641" i="3" s="1"/>
  <c r="C642" i="3" l="1"/>
  <c r="M642" i="3" l="1"/>
  <c r="N642" i="3" s="1"/>
  <c r="C643" i="3" l="1"/>
  <c r="M643" i="3" l="1"/>
  <c r="N643" i="3" s="1"/>
  <c r="C644" i="3" l="1"/>
  <c r="M644" i="3" l="1"/>
  <c r="N644" i="3" s="1"/>
  <c r="C645" i="3" l="1"/>
  <c r="M645" i="3" l="1"/>
  <c r="N645" i="3" s="1"/>
  <c r="C646" i="3" l="1"/>
  <c r="M646" i="3" l="1"/>
  <c r="N646" i="3" s="1"/>
  <c r="C647" i="3" l="1"/>
  <c r="M647" i="3" l="1"/>
  <c r="N647" i="3" s="1"/>
  <c r="C648" i="3" l="1"/>
  <c r="M648" i="3" l="1"/>
  <c r="N648" i="3" s="1"/>
  <c r="C649" i="3" l="1"/>
  <c r="M649" i="3" l="1"/>
  <c r="N649" i="3" s="1"/>
  <c r="C650" i="3" l="1"/>
  <c r="M650" i="3" l="1"/>
  <c r="N650" i="3" s="1"/>
  <c r="C651" i="3" l="1"/>
  <c r="M651" i="3" l="1"/>
  <c r="N651" i="3" s="1"/>
  <c r="C652" i="3" l="1"/>
  <c r="M652" i="3" l="1"/>
  <c r="N652" i="3" s="1"/>
  <c r="C653" i="3" l="1"/>
  <c r="M653" i="3" l="1"/>
  <c r="N653" i="3" s="1"/>
  <c r="C654" i="3" l="1"/>
  <c r="M654" i="3" l="1"/>
  <c r="N654" i="3" s="1"/>
  <c r="C655" i="3" l="1"/>
  <c r="M655" i="3" l="1"/>
  <c r="N655" i="3" s="1"/>
  <c r="C656" i="3" l="1"/>
  <c r="M656" i="3" l="1"/>
  <c r="N656" i="3" s="1"/>
  <c r="C657" i="3" l="1"/>
  <c r="M657" i="3" l="1"/>
  <c r="N657" i="3" s="1"/>
  <c r="C658" i="3" l="1"/>
  <c r="M658" i="3" l="1"/>
  <c r="N658" i="3" s="1"/>
  <c r="C659" i="3" l="1"/>
  <c r="M659" i="3" l="1"/>
  <c r="N659" i="3" s="1"/>
  <c r="C660" i="3" l="1"/>
  <c r="M660" i="3" l="1"/>
  <c r="N660" i="3" s="1"/>
  <c r="C661" i="3" l="1"/>
  <c r="M661" i="3" l="1"/>
  <c r="N661" i="3" s="1"/>
  <c r="C662" i="3" l="1"/>
  <c r="M662" i="3" l="1"/>
  <c r="N662" i="3" s="1"/>
  <c r="C663" i="3" l="1"/>
  <c r="M663" i="3" l="1"/>
  <c r="N663" i="3" s="1"/>
  <c r="C664" i="3" l="1"/>
  <c r="M664" i="3" s="1"/>
  <c r="N664" i="3" s="1"/>
  <c r="C665" i="3" l="1"/>
  <c r="M665" i="3" l="1"/>
  <c r="N665" i="3" s="1"/>
  <c r="C666" i="3" l="1"/>
  <c r="M666" i="3" l="1"/>
  <c r="N666" i="3" s="1"/>
  <c r="C667" i="3" l="1"/>
  <c r="M667" i="3" l="1"/>
  <c r="N667" i="3" s="1"/>
  <c r="C668" i="3" l="1"/>
  <c r="M668" i="3" s="1"/>
  <c r="N668" i="3" s="1"/>
  <c r="C669" i="3" l="1"/>
  <c r="M669" i="3" l="1"/>
  <c r="N669" i="3" s="1"/>
  <c r="C670" i="3" l="1"/>
  <c r="M670" i="3" l="1"/>
  <c r="N670" i="3" s="1"/>
  <c r="C671" i="3" l="1"/>
  <c r="M671" i="3" l="1"/>
  <c r="N671" i="3" s="1"/>
  <c r="C672" i="3" l="1"/>
  <c r="M672" i="3" l="1"/>
  <c r="N672" i="3" s="1"/>
  <c r="C673" i="3" l="1"/>
  <c r="M673" i="3" s="1"/>
  <c r="N673" i="3" s="1"/>
  <c r="C674" i="3" l="1"/>
  <c r="M674" i="3" l="1"/>
  <c r="N674" i="3" s="1"/>
  <c r="C675" i="3" l="1"/>
  <c r="M675" i="3" l="1"/>
  <c r="N675" i="3" s="1"/>
  <c r="C676" i="3" l="1"/>
  <c r="M676" i="3" l="1"/>
  <c r="N676" i="3" s="1"/>
  <c r="C677" i="3" l="1"/>
  <c r="M677" i="3" l="1"/>
  <c r="N677" i="3" s="1"/>
  <c r="C678" i="3" l="1"/>
  <c r="M678" i="3" l="1"/>
  <c r="N678" i="3" s="1"/>
  <c r="C679" i="3" l="1"/>
  <c r="M679" i="3" l="1"/>
  <c r="N679" i="3" s="1"/>
  <c r="C680" i="3" l="1"/>
  <c r="M680" i="3" l="1"/>
  <c r="N680" i="3" s="1"/>
  <c r="C681" i="3" l="1"/>
  <c r="M681" i="3" l="1"/>
  <c r="N681" i="3" s="1"/>
  <c r="C682" i="3" l="1"/>
  <c r="M682" i="3" l="1"/>
  <c r="N682" i="3" s="1"/>
  <c r="C683" i="3" l="1"/>
  <c r="M683" i="3" l="1"/>
  <c r="N683" i="3" s="1"/>
  <c r="C684" i="3" l="1"/>
  <c r="M684" i="3" l="1"/>
  <c r="N684" i="3" s="1"/>
  <c r="C685" i="3" l="1"/>
  <c r="M685" i="3" l="1"/>
  <c r="N685" i="3" s="1"/>
  <c r="C686" i="3" l="1"/>
  <c r="M686" i="3" l="1"/>
  <c r="N686" i="3" s="1"/>
  <c r="C687" i="3" l="1"/>
  <c r="M687" i="3" l="1"/>
  <c r="N687" i="3" s="1"/>
  <c r="C688" i="3" l="1"/>
  <c r="M688" i="3" l="1"/>
  <c r="N688" i="3" s="1"/>
  <c r="C689" i="3" l="1"/>
  <c r="M689" i="3" l="1"/>
  <c r="N689" i="3" s="1"/>
  <c r="C690" i="3" l="1"/>
  <c r="M690" i="3" l="1"/>
  <c r="N690" i="3" s="1"/>
  <c r="C691" i="3" l="1"/>
  <c r="M691" i="3" l="1"/>
  <c r="N691" i="3" s="1"/>
  <c r="C692" i="3" l="1"/>
  <c r="M692" i="3" l="1"/>
  <c r="N692" i="3" s="1"/>
  <c r="C693" i="3" l="1"/>
  <c r="M693" i="3" l="1"/>
  <c r="N693" i="3" s="1"/>
  <c r="C694" i="3" l="1"/>
  <c r="M694" i="3" l="1"/>
  <c r="N694" i="3" s="1"/>
  <c r="C695" i="3" l="1"/>
  <c r="M695" i="3" l="1"/>
  <c r="N695" i="3" s="1"/>
  <c r="C696" i="3" l="1"/>
  <c r="M696" i="3" l="1"/>
  <c r="N696" i="3" s="1"/>
  <c r="C697" i="3" l="1"/>
  <c r="M697" i="3" l="1"/>
  <c r="N697" i="3" s="1"/>
  <c r="C698" i="3" l="1"/>
  <c r="M698" i="3" l="1"/>
  <c r="N698" i="3" s="1"/>
  <c r="C699" i="3" l="1"/>
  <c r="M699" i="3" l="1"/>
  <c r="N699" i="3" s="1"/>
  <c r="C700" i="3" l="1"/>
  <c r="M700" i="3" l="1"/>
  <c r="N700" i="3" s="1"/>
  <c r="C701" i="3" l="1"/>
  <c r="M701" i="3" l="1"/>
  <c r="N701" i="3" s="1"/>
  <c r="C702" i="3" l="1"/>
  <c r="M702" i="3" l="1"/>
  <c r="N702" i="3" s="1"/>
  <c r="C703" i="3" l="1"/>
  <c r="M703" i="3" l="1"/>
  <c r="N703" i="3" s="1"/>
  <c r="C704" i="3" l="1"/>
  <c r="M704" i="3" l="1"/>
  <c r="N704" i="3" s="1"/>
  <c r="C705" i="3" l="1"/>
  <c r="M705" i="3" l="1"/>
  <c r="N705" i="3" s="1"/>
  <c r="C706" i="3" l="1"/>
  <c r="M706" i="3" l="1"/>
  <c r="N706" i="3" s="1"/>
  <c r="C707" i="3" l="1"/>
  <c r="M707" i="3" l="1"/>
  <c r="N707" i="3" s="1"/>
  <c r="C708" i="3" l="1"/>
  <c r="M708" i="3" l="1"/>
  <c r="N708" i="3" s="1"/>
  <c r="C709" i="3" l="1"/>
  <c r="M709" i="3" l="1"/>
  <c r="N709" i="3" s="1"/>
  <c r="C710" i="3" l="1"/>
  <c r="M710" i="3" l="1"/>
  <c r="N710" i="3" s="1"/>
  <c r="C711" i="3" l="1"/>
  <c r="M711" i="3" l="1"/>
  <c r="N711" i="3" s="1"/>
  <c r="C712" i="3" l="1"/>
  <c r="M712" i="3" l="1"/>
  <c r="N712" i="3" s="1"/>
  <c r="C713" i="3" l="1"/>
  <c r="M713" i="3" l="1"/>
  <c r="N713" i="3" s="1"/>
  <c r="C714" i="3" l="1"/>
  <c r="M714" i="3" l="1"/>
  <c r="N714" i="3" s="1"/>
  <c r="C715" i="3" l="1"/>
  <c r="M715" i="3" l="1"/>
  <c r="N715" i="3" s="1"/>
  <c r="C716" i="3" l="1"/>
  <c r="M716" i="3" l="1"/>
  <c r="N716" i="3" s="1"/>
  <c r="C717" i="3" l="1"/>
  <c r="M717" i="3" l="1"/>
  <c r="N717" i="3" s="1"/>
  <c r="C718" i="3" l="1"/>
  <c r="M718" i="3" l="1"/>
  <c r="N718" i="3" s="1"/>
  <c r="C719" i="3" l="1"/>
  <c r="M719" i="3" l="1"/>
  <c r="N719" i="3" s="1"/>
  <c r="C720" i="3" l="1"/>
  <c r="M720" i="3" l="1"/>
  <c r="N720" i="3" s="1"/>
  <c r="C721" i="3" l="1"/>
  <c r="M721" i="3" l="1"/>
  <c r="N721" i="3" s="1"/>
  <c r="C722" i="3" l="1"/>
  <c r="M722" i="3" l="1"/>
  <c r="N722" i="3" s="1"/>
  <c r="C723" i="3" l="1"/>
  <c r="M723" i="3" l="1"/>
  <c r="N723" i="3" s="1"/>
  <c r="C724" i="3" l="1"/>
  <c r="M724" i="3" l="1"/>
  <c r="N724" i="3" s="1"/>
  <c r="C725" i="3" l="1"/>
  <c r="M725" i="3" l="1"/>
  <c r="N725" i="3" s="1"/>
  <c r="C726" i="3" l="1"/>
  <c r="M726" i="3" l="1"/>
  <c r="N726" i="3" s="1"/>
  <c r="C727" i="3" l="1"/>
  <c r="M727" i="3" l="1"/>
  <c r="N727" i="3" s="1"/>
  <c r="C728" i="3" l="1"/>
  <c r="M728" i="3" l="1"/>
  <c r="N728" i="3" s="1"/>
  <c r="C729" i="3" l="1"/>
  <c r="M729" i="3" l="1"/>
  <c r="N729" i="3" s="1"/>
  <c r="C730" i="3" l="1"/>
  <c r="M730" i="3" l="1"/>
  <c r="N730" i="3" s="1"/>
  <c r="C731" i="3" l="1"/>
  <c r="M731" i="3" l="1"/>
  <c r="N731" i="3" s="1"/>
  <c r="C732" i="3" l="1"/>
  <c r="M732" i="3" l="1"/>
  <c r="N732" i="3" s="1"/>
  <c r="C733" i="3" l="1"/>
  <c r="M733" i="3" l="1"/>
  <c r="N733" i="3" s="1"/>
  <c r="C734" i="3" l="1"/>
  <c r="M734" i="3" l="1"/>
  <c r="N734" i="3" s="1"/>
  <c r="C735" i="3" l="1"/>
  <c r="M735" i="3" l="1"/>
  <c r="N735" i="3" s="1"/>
  <c r="C736" i="3" l="1"/>
  <c r="M736" i="3" l="1"/>
  <c r="N736" i="3" s="1"/>
  <c r="C737" i="3" l="1"/>
  <c r="M737" i="3" l="1"/>
  <c r="N737" i="3" s="1"/>
  <c r="C738" i="3" l="1"/>
  <c r="M738" i="3" l="1"/>
  <c r="N738" i="3" s="1"/>
  <c r="C739" i="3" l="1"/>
  <c r="M739" i="3" l="1"/>
  <c r="N739" i="3" s="1"/>
  <c r="C740" i="3" l="1"/>
  <c r="M740" i="3" l="1"/>
  <c r="N740" i="3" s="1"/>
  <c r="C741" i="3" l="1"/>
  <c r="M741" i="3" l="1"/>
  <c r="N741" i="3" s="1"/>
  <c r="C742" i="3" l="1"/>
  <c r="M742" i="3" l="1"/>
  <c r="N742" i="3" s="1"/>
  <c r="C743" i="3" l="1"/>
  <c r="M743" i="3" l="1"/>
  <c r="N743" i="3" s="1"/>
  <c r="C744" i="3" l="1"/>
  <c r="M744" i="3" l="1"/>
  <c r="N744" i="3" s="1"/>
  <c r="C745" i="3" l="1"/>
  <c r="M745" i="3" l="1"/>
  <c r="N745" i="3" s="1"/>
  <c r="C746" i="3" l="1"/>
  <c r="M746" i="3" l="1"/>
  <c r="N746" i="3" s="1"/>
  <c r="C747" i="3" l="1"/>
  <c r="M747" i="3" l="1"/>
  <c r="N747" i="3" s="1"/>
  <c r="C748" i="3" l="1"/>
  <c r="M748" i="3" l="1"/>
  <c r="N748" i="3" s="1"/>
  <c r="C749" i="3" l="1"/>
  <c r="M749" i="3" l="1"/>
  <c r="N749" i="3" s="1"/>
  <c r="C750" i="3" l="1"/>
  <c r="M750" i="3" l="1"/>
  <c r="N750" i="3" s="1"/>
  <c r="C751" i="3" l="1"/>
  <c r="M751" i="3" l="1"/>
  <c r="N751" i="3" s="1"/>
  <c r="C752" i="3" l="1"/>
  <c r="M752" i="3" l="1"/>
  <c r="N752" i="3" s="1"/>
  <c r="C753" i="3" l="1"/>
  <c r="M753" i="3" l="1"/>
  <c r="N753" i="3" s="1"/>
  <c r="C754" i="3" l="1"/>
  <c r="M754" i="3" l="1"/>
  <c r="N754" i="3" s="1"/>
  <c r="C755" i="3" l="1"/>
  <c r="M755" i="3" l="1"/>
  <c r="N755" i="3" s="1"/>
  <c r="C756" i="3" l="1"/>
  <c r="M756" i="3" l="1"/>
  <c r="N756" i="3" s="1"/>
  <c r="C757" i="3" l="1"/>
  <c r="M757" i="3" l="1"/>
  <c r="N757" i="3" s="1"/>
  <c r="C758" i="3" l="1"/>
  <c r="M758" i="3" l="1"/>
  <c r="N758" i="3" s="1"/>
  <c r="C759" i="3" l="1"/>
  <c r="M759" i="3" l="1"/>
  <c r="N759" i="3" s="1"/>
  <c r="C760" i="3" l="1"/>
  <c r="M760" i="3" l="1"/>
  <c r="N760" i="3" s="1"/>
  <c r="C761" i="3" l="1"/>
  <c r="M761" i="3" l="1"/>
  <c r="N761" i="3" s="1"/>
  <c r="C762" i="3" l="1"/>
  <c r="M762" i="3" l="1"/>
  <c r="N762" i="3" s="1"/>
  <c r="C763" i="3" l="1"/>
  <c r="M763" i="3" l="1"/>
  <c r="N763" i="3" s="1"/>
  <c r="C764" i="3" l="1"/>
  <c r="M764" i="3" l="1"/>
  <c r="N764" i="3" s="1"/>
  <c r="C765" i="3" l="1"/>
  <c r="M765" i="3" l="1"/>
  <c r="N765" i="3" s="1"/>
  <c r="C766" i="3" l="1"/>
  <c r="M766" i="3" l="1"/>
  <c r="N766" i="3" s="1"/>
  <c r="C767" i="3" l="1"/>
  <c r="M767" i="3" l="1"/>
  <c r="N767" i="3" s="1"/>
  <c r="C768" i="3" l="1"/>
  <c r="M768" i="3" l="1"/>
  <c r="N768" i="3" s="1"/>
  <c r="C769" i="3" l="1"/>
  <c r="M769" i="3" l="1"/>
  <c r="N769" i="3" s="1"/>
  <c r="C770" i="3" l="1"/>
  <c r="M770" i="3" l="1"/>
  <c r="N770" i="3" s="1"/>
  <c r="C771" i="3" l="1"/>
  <c r="M771" i="3" l="1"/>
  <c r="N771" i="3" s="1"/>
  <c r="C772" i="3" l="1"/>
  <c r="M772" i="3" l="1"/>
  <c r="N772" i="3" s="1"/>
  <c r="C773" i="3" l="1"/>
  <c r="M773" i="3" l="1"/>
  <c r="N773" i="3" s="1"/>
  <c r="C774" i="3" l="1"/>
  <c r="M774" i="3" l="1"/>
  <c r="N774" i="3" s="1"/>
  <c r="C775" i="3" l="1"/>
  <c r="M775" i="3" l="1"/>
  <c r="N775" i="3" s="1"/>
  <c r="C776" i="3" l="1"/>
  <c r="M776" i="3" l="1"/>
  <c r="N776" i="3" s="1"/>
  <c r="C777" i="3" l="1"/>
  <c r="M777" i="3" s="1"/>
  <c r="N777" i="3" s="1"/>
  <c r="C778" i="3" l="1"/>
  <c r="M778" i="3" l="1"/>
  <c r="N778" i="3" s="1"/>
  <c r="C779" i="3" l="1"/>
  <c r="M779" i="3" l="1"/>
  <c r="N779" i="3" s="1"/>
  <c r="C780" i="3" l="1"/>
  <c r="M780" i="3" l="1"/>
  <c r="N780" i="3" s="1"/>
  <c r="C781" i="3" l="1"/>
  <c r="M781" i="3" l="1"/>
  <c r="N781" i="3" s="1"/>
  <c r="C782" i="3" l="1"/>
  <c r="M782" i="3" l="1"/>
  <c r="N782" i="3" s="1"/>
  <c r="C783" i="3" l="1"/>
  <c r="M783" i="3" l="1"/>
  <c r="N783" i="3" s="1"/>
  <c r="C784" i="3" l="1"/>
  <c r="M784" i="3" l="1"/>
  <c r="N784" i="3" s="1"/>
  <c r="C785" i="3" l="1"/>
  <c r="M785" i="3" l="1"/>
  <c r="N785" i="3" s="1"/>
  <c r="C786" i="3" l="1"/>
  <c r="M786" i="3" l="1"/>
  <c r="N786" i="3" s="1"/>
  <c r="C787" i="3" l="1"/>
  <c r="M787" i="3" l="1"/>
  <c r="N787" i="3" s="1"/>
  <c r="C788" i="3" l="1"/>
  <c r="M788" i="3" l="1"/>
  <c r="N788" i="3" s="1"/>
  <c r="C789" i="3" l="1"/>
  <c r="M789" i="3" l="1"/>
  <c r="N789" i="3" s="1"/>
  <c r="C790" i="3" l="1"/>
  <c r="M790" i="3" l="1"/>
  <c r="N790" i="3" s="1"/>
  <c r="C791" i="3" l="1"/>
  <c r="M791" i="3" l="1"/>
  <c r="N791" i="3" s="1"/>
  <c r="C792" i="3" l="1"/>
  <c r="M792" i="3" l="1"/>
  <c r="N792" i="3" s="1"/>
  <c r="C793" i="3" l="1"/>
  <c r="M793" i="3" l="1"/>
  <c r="N793" i="3" s="1"/>
  <c r="C794" i="3" l="1"/>
  <c r="M794" i="3" l="1"/>
  <c r="N794" i="3" s="1"/>
  <c r="C795" i="3" l="1"/>
  <c r="M795" i="3" l="1"/>
  <c r="N795" i="3" s="1"/>
  <c r="C796" i="3" l="1"/>
  <c r="M796" i="3" l="1"/>
  <c r="N796" i="3" s="1"/>
  <c r="C797" i="3" l="1"/>
  <c r="M797" i="3" l="1"/>
  <c r="N797" i="3" s="1"/>
  <c r="C798" i="3" l="1"/>
  <c r="M798" i="3" l="1"/>
  <c r="N798" i="3" s="1"/>
  <c r="C799" i="3" l="1"/>
  <c r="M799" i="3" l="1"/>
  <c r="N799" i="3" s="1"/>
  <c r="C800" i="3" l="1"/>
  <c r="M800" i="3" l="1"/>
  <c r="N800" i="3" s="1"/>
  <c r="C801" i="3" l="1"/>
  <c r="M801" i="3" l="1"/>
  <c r="N801" i="3" s="1"/>
  <c r="C802" i="3" l="1"/>
  <c r="M802" i="3" l="1"/>
  <c r="N802" i="3" s="1"/>
  <c r="C803" i="3" l="1"/>
  <c r="M803" i="3" l="1"/>
  <c r="N803" i="3" s="1"/>
  <c r="C804" i="3" l="1"/>
  <c r="M804" i="3" l="1"/>
  <c r="N804" i="3" s="1"/>
  <c r="C805" i="3" l="1"/>
  <c r="M805" i="3" l="1"/>
  <c r="N805" i="3" s="1"/>
  <c r="C806" i="3" l="1"/>
  <c r="M806" i="3" l="1"/>
  <c r="N806" i="3" s="1"/>
  <c r="C807" i="3" l="1"/>
  <c r="M807" i="3" l="1"/>
  <c r="N807" i="3" s="1"/>
  <c r="C808" i="3" l="1"/>
  <c r="M808" i="3" l="1"/>
  <c r="N808" i="3" s="1"/>
  <c r="C809" i="3" l="1"/>
  <c r="M809" i="3" l="1"/>
  <c r="N809" i="3" s="1"/>
  <c r="C810" i="3" l="1"/>
  <c r="M810" i="3" l="1"/>
  <c r="N810" i="3" s="1"/>
  <c r="C811" i="3" l="1"/>
  <c r="M811" i="3" l="1"/>
  <c r="N811" i="3" s="1"/>
  <c r="C812" i="3" l="1"/>
  <c r="M812" i="3" l="1"/>
  <c r="N812" i="3" s="1"/>
  <c r="C813" i="3" l="1"/>
  <c r="M813" i="3" l="1"/>
  <c r="N813" i="3" s="1"/>
  <c r="C814" i="3" l="1"/>
  <c r="M814" i="3" l="1"/>
  <c r="N814" i="3" s="1"/>
  <c r="C815" i="3" l="1"/>
  <c r="M815" i="3" l="1"/>
  <c r="N815" i="3" s="1"/>
  <c r="C816" i="3" l="1"/>
  <c r="M816" i="3" l="1"/>
  <c r="N816" i="3" s="1"/>
  <c r="C817" i="3" l="1"/>
  <c r="M817" i="3" l="1"/>
  <c r="N817" i="3" s="1"/>
  <c r="C818" i="3" l="1"/>
  <c r="M818" i="3" l="1"/>
  <c r="N818" i="3" s="1"/>
  <c r="C819" i="3" l="1"/>
  <c r="M819" i="3" l="1"/>
  <c r="N819" i="3" s="1"/>
  <c r="C820" i="3" l="1"/>
  <c r="M820" i="3" l="1"/>
  <c r="N820" i="3" s="1"/>
  <c r="C821" i="3" l="1"/>
  <c r="M821" i="3" l="1"/>
  <c r="N821" i="3" s="1"/>
  <c r="C822" i="3" l="1"/>
  <c r="M822" i="3" l="1"/>
  <c r="N822" i="3" s="1"/>
  <c r="C823" i="3" l="1"/>
  <c r="M823" i="3" l="1"/>
  <c r="N823" i="3" s="1"/>
  <c r="C824" i="3" l="1"/>
  <c r="M824" i="3" l="1"/>
  <c r="N824" i="3" s="1"/>
  <c r="C825" i="3" l="1"/>
  <c r="M825" i="3" l="1"/>
  <c r="N825" i="3" s="1"/>
  <c r="C826" i="3" l="1"/>
  <c r="M826" i="3" l="1"/>
  <c r="N826" i="3" s="1"/>
  <c r="C827" i="3" l="1"/>
  <c r="M827" i="3" l="1"/>
  <c r="N827" i="3" s="1"/>
  <c r="C828" i="3" l="1"/>
  <c r="M828" i="3" l="1"/>
  <c r="N828" i="3" s="1"/>
  <c r="C829" i="3" l="1"/>
  <c r="M829" i="3" l="1"/>
  <c r="N829" i="3" s="1"/>
  <c r="C830" i="3" l="1"/>
  <c r="M830" i="3" l="1"/>
  <c r="N830" i="3" s="1"/>
  <c r="C831" i="3" l="1"/>
  <c r="M831" i="3" l="1"/>
  <c r="N831" i="3" s="1"/>
  <c r="C832" i="3" l="1"/>
  <c r="M832" i="3" l="1"/>
  <c r="N832" i="3" s="1"/>
  <c r="C833" i="3" l="1"/>
  <c r="M833" i="3" l="1"/>
  <c r="N833" i="3" s="1"/>
  <c r="C834" i="3" l="1"/>
  <c r="M834" i="3" l="1"/>
  <c r="N834" i="3" s="1"/>
  <c r="C835" i="3" l="1"/>
  <c r="M835" i="3" l="1"/>
  <c r="N835" i="3" s="1"/>
  <c r="C836" i="3" l="1"/>
  <c r="M836" i="3" l="1"/>
  <c r="N836" i="3" s="1"/>
  <c r="C837" i="3" l="1"/>
  <c r="M837" i="3" l="1"/>
  <c r="N837" i="3" s="1"/>
  <c r="C838" i="3" l="1"/>
  <c r="M838" i="3" l="1"/>
  <c r="N838" i="3" s="1"/>
  <c r="C839" i="3" l="1"/>
  <c r="M839" i="3" l="1"/>
  <c r="N839" i="3" s="1"/>
  <c r="C840" i="3" l="1"/>
  <c r="M840" i="3" l="1"/>
  <c r="N840" i="3" s="1"/>
  <c r="C841" i="3" l="1"/>
  <c r="M841" i="3" l="1"/>
  <c r="N841" i="3" s="1"/>
  <c r="C842" i="3" l="1"/>
  <c r="M842" i="3" l="1"/>
  <c r="N842" i="3" s="1"/>
  <c r="C843" i="3" l="1"/>
  <c r="M843" i="3" l="1"/>
  <c r="N843" i="3" s="1"/>
  <c r="C844" i="3" l="1"/>
  <c r="M844" i="3" l="1"/>
  <c r="N844" i="3" s="1"/>
  <c r="C845" i="3" l="1"/>
  <c r="M845" i="3" l="1"/>
  <c r="N845" i="3" s="1"/>
  <c r="C846" i="3" l="1"/>
  <c r="M846" i="3" l="1"/>
  <c r="N846" i="3" s="1"/>
  <c r="C847" i="3" l="1"/>
  <c r="M847" i="3" l="1"/>
  <c r="N847" i="3" s="1"/>
  <c r="C848" i="3" l="1"/>
  <c r="M848" i="3" l="1"/>
  <c r="N848" i="3" s="1"/>
  <c r="C849" i="3" l="1"/>
  <c r="M849" i="3" l="1"/>
  <c r="N849" i="3" s="1"/>
  <c r="C850" i="3" l="1"/>
  <c r="M850" i="3" l="1"/>
  <c r="N850" i="3" s="1"/>
  <c r="C851" i="3" l="1"/>
  <c r="M851" i="3" l="1"/>
  <c r="N851" i="3" s="1"/>
  <c r="C852" i="3" l="1"/>
  <c r="M852" i="3" l="1"/>
  <c r="N852" i="3" s="1"/>
  <c r="C853" i="3" l="1"/>
  <c r="M853" i="3" l="1"/>
  <c r="N853" i="3" s="1"/>
  <c r="C854" i="3" l="1"/>
  <c r="M854" i="3" l="1"/>
  <c r="N854" i="3" s="1"/>
  <c r="C855" i="3" l="1"/>
  <c r="M855" i="3" l="1"/>
  <c r="N855" i="3" s="1"/>
  <c r="C856" i="3" l="1"/>
  <c r="M856" i="3" l="1"/>
  <c r="N856" i="3" s="1"/>
  <c r="C857" i="3" l="1"/>
  <c r="M857" i="3" l="1"/>
  <c r="N857" i="3" s="1"/>
  <c r="C858" i="3" l="1"/>
  <c r="M858" i="3" l="1"/>
  <c r="N858" i="3" s="1"/>
  <c r="C859" i="3" l="1"/>
  <c r="M859" i="3" l="1"/>
  <c r="N859" i="3" s="1"/>
  <c r="C860" i="3" l="1"/>
  <c r="M860" i="3" l="1"/>
  <c r="N860" i="3" s="1"/>
  <c r="C861" i="3" l="1"/>
  <c r="M861" i="3" l="1"/>
  <c r="N861" i="3" s="1"/>
  <c r="C862" i="3" l="1"/>
  <c r="M862" i="3" l="1"/>
  <c r="N862" i="3" s="1"/>
  <c r="C863" i="3" l="1"/>
  <c r="M863" i="3" l="1"/>
  <c r="N863" i="3" s="1"/>
  <c r="C864" i="3" l="1"/>
  <c r="M864" i="3" l="1"/>
  <c r="N864" i="3" s="1"/>
  <c r="C865" i="3" l="1"/>
  <c r="M865" i="3" l="1"/>
  <c r="N865" i="3" s="1"/>
  <c r="C866" i="3" l="1"/>
  <c r="M866" i="3" l="1"/>
  <c r="N866" i="3" s="1"/>
  <c r="C867" i="3" l="1"/>
  <c r="M867" i="3" l="1"/>
  <c r="N867" i="3" s="1"/>
  <c r="C868" i="3" l="1"/>
  <c r="M868" i="3" l="1"/>
  <c r="N868" i="3" s="1"/>
  <c r="C869" i="3" l="1"/>
  <c r="M869" i="3" l="1"/>
  <c r="N869" i="3" s="1"/>
  <c r="C870" i="3" l="1"/>
  <c r="M870" i="3" l="1"/>
  <c r="N870" i="3" s="1"/>
  <c r="C871" i="3" l="1"/>
  <c r="M871" i="3" l="1"/>
  <c r="N871" i="3" s="1"/>
  <c r="C872" i="3" l="1"/>
  <c r="M872" i="3" l="1"/>
  <c r="N872" i="3" s="1"/>
  <c r="C873" i="3" l="1"/>
  <c r="M873" i="3" l="1"/>
  <c r="N873" i="3" s="1"/>
  <c r="C874" i="3" l="1"/>
  <c r="M874" i="3" l="1"/>
  <c r="N874" i="3" s="1"/>
  <c r="C875" i="3" l="1"/>
  <c r="M875" i="3" l="1"/>
  <c r="N875" i="3" s="1"/>
  <c r="C876" i="3" l="1"/>
  <c r="M876" i="3" l="1"/>
  <c r="N876" i="3" s="1"/>
  <c r="C877" i="3" l="1"/>
  <c r="M877" i="3" l="1"/>
  <c r="N877" i="3" s="1"/>
  <c r="C878" i="3" l="1"/>
  <c r="M878" i="3" l="1"/>
  <c r="N878" i="3" s="1"/>
  <c r="C879" i="3" l="1"/>
  <c r="M879" i="3" l="1"/>
  <c r="N879" i="3" s="1"/>
  <c r="C880" i="3" l="1"/>
  <c r="M880" i="3" l="1"/>
  <c r="N880" i="3" s="1"/>
  <c r="C881" i="3" l="1"/>
  <c r="M881" i="3" l="1"/>
  <c r="N881" i="3" s="1"/>
  <c r="C882" i="3" l="1"/>
  <c r="M882" i="3" l="1"/>
  <c r="N882" i="3" s="1"/>
  <c r="C883" i="3" l="1"/>
  <c r="M883" i="3" l="1"/>
  <c r="N883" i="3" s="1"/>
  <c r="C884" i="3" l="1"/>
  <c r="M884" i="3" l="1"/>
  <c r="N884" i="3" s="1"/>
  <c r="C885" i="3" l="1"/>
  <c r="M885" i="3" l="1"/>
  <c r="N885" i="3" s="1"/>
  <c r="C886" i="3" l="1"/>
  <c r="M886" i="3" l="1"/>
  <c r="N886" i="3" s="1"/>
  <c r="C887" i="3" l="1"/>
  <c r="M887" i="3" l="1"/>
  <c r="N887" i="3" s="1"/>
  <c r="C888" i="3" l="1"/>
  <c r="M888" i="3" l="1"/>
  <c r="N888" i="3" s="1"/>
  <c r="C889" i="3" l="1"/>
  <c r="M889" i="3" l="1"/>
  <c r="N889" i="3" s="1"/>
  <c r="C890" i="3" l="1"/>
  <c r="M890" i="3" l="1"/>
  <c r="N890" i="3" s="1"/>
  <c r="C891" i="3" l="1"/>
  <c r="M891" i="3" l="1"/>
  <c r="N891" i="3" s="1"/>
  <c r="C892" i="3" l="1"/>
  <c r="M892" i="3" l="1"/>
  <c r="N892" i="3" s="1"/>
  <c r="C893" i="3" l="1"/>
  <c r="M893" i="3" l="1"/>
  <c r="N893" i="3" s="1"/>
  <c r="C894" i="3" l="1"/>
  <c r="M894" i="3" l="1"/>
  <c r="N894" i="3" s="1"/>
  <c r="C895" i="3" l="1"/>
  <c r="M895" i="3" l="1"/>
  <c r="N895" i="3" s="1"/>
  <c r="C896" i="3" l="1"/>
  <c r="M896" i="3" l="1"/>
  <c r="N896" i="3" s="1"/>
  <c r="C897" i="3" l="1"/>
  <c r="M897" i="3" l="1"/>
  <c r="N897" i="3" s="1"/>
  <c r="C898" i="3" l="1"/>
  <c r="M898" i="3" l="1"/>
  <c r="N898" i="3" s="1"/>
  <c r="C899" i="3" l="1"/>
  <c r="M899" i="3" l="1"/>
  <c r="N899" i="3" s="1"/>
  <c r="C900" i="3" l="1"/>
  <c r="M900" i="3" l="1"/>
  <c r="N900" i="3" s="1"/>
  <c r="C901" i="3" l="1"/>
  <c r="M901" i="3" l="1"/>
  <c r="N901" i="3" s="1"/>
  <c r="C902" i="3" l="1"/>
  <c r="M902" i="3" l="1"/>
  <c r="N902" i="3" s="1"/>
  <c r="C903" i="3" l="1"/>
  <c r="M903" i="3" l="1"/>
  <c r="N903" i="3" s="1"/>
  <c r="C904" i="3" l="1"/>
  <c r="M904" i="3" l="1"/>
  <c r="N904" i="3" s="1"/>
  <c r="C905" i="3" l="1"/>
  <c r="M905" i="3" l="1"/>
  <c r="N905" i="3" s="1"/>
  <c r="C906" i="3" l="1"/>
  <c r="M906" i="3" l="1"/>
  <c r="N906" i="3" s="1"/>
  <c r="C907" i="3" l="1"/>
  <c r="M907" i="3" l="1"/>
  <c r="N907" i="3" s="1"/>
  <c r="C908" i="3" l="1"/>
  <c r="M908" i="3" l="1"/>
  <c r="N908" i="3" s="1"/>
  <c r="C909" i="3" l="1"/>
  <c r="M909" i="3" l="1"/>
  <c r="N909" i="3" s="1"/>
  <c r="C910" i="3" l="1"/>
  <c r="M910" i="3" l="1"/>
  <c r="N910" i="3" s="1"/>
  <c r="C911" i="3" l="1"/>
  <c r="M911" i="3" l="1"/>
  <c r="N911" i="3" s="1"/>
  <c r="C912" i="3" l="1"/>
  <c r="M912" i="3" l="1"/>
  <c r="N912" i="3" s="1"/>
  <c r="C913" i="3" l="1"/>
  <c r="M913" i="3" l="1"/>
  <c r="N913" i="3" s="1"/>
  <c r="C914" i="3" l="1"/>
  <c r="M914" i="3" l="1"/>
  <c r="N914" i="3" s="1"/>
  <c r="C915" i="3" l="1"/>
  <c r="M915" i="3" l="1"/>
  <c r="N915" i="3" s="1"/>
  <c r="C916" i="3" l="1"/>
  <c r="M916" i="3" l="1"/>
  <c r="N916" i="3" s="1"/>
  <c r="C917" i="3" l="1"/>
  <c r="M917" i="3" l="1"/>
  <c r="N917" i="3" s="1"/>
  <c r="C918" i="3" l="1"/>
  <c r="M918" i="3" l="1"/>
  <c r="N918" i="3" s="1"/>
  <c r="C919" i="3" l="1"/>
  <c r="M919" i="3" l="1"/>
  <c r="N919" i="3" s="1"/>
  <c r="C920" i="3" l="1"/>
  <c r="M920" i="3" l="1"/>
  <c r="N920" i="3" s="1"/>
  <c r="C921" i="3" l="1"/>
  <c r="M921" i="3" l="1"/>
  <c r="N921" i="3" s="1"/>
  <c r="C922" i="3" l="1"/>
  <c r="M922" i="3" l="1"/>
  <c r="N922" i="3" s="1"/>
  <c r="C923" i="3" l="1"/>
  <c r="M923" i="3" l="1"/>
  <c r="N923" i="3" s="1"/>
  <c r="C924" i="3" l="1"/>
  <c r="M924" i="3" l="1"/>
  <c r="N924" i="3" s="1"/>
  <c r="C925" i="3" l="1"/>
  <c r="M925" i="3" l="1"/>
  <c r="N925" i="3" s="1"/>
  <c r="C926" i="3" l="1"/>
  <c r="M926" i="3" l="1"/>
  <c r="N926" i="3" s="1"/>
  <c r="C927" i="3" l="1"/>
  <c r="M927" i="3" l="1"/>
  <c r="N927" i="3" s="1"/>
  <c r="C928" i="3" l="1"/>
  <c r="M928" i="3" l="1"/>
  <c r="N928" i="3" s="1"/>
  <c r="C929" i="3" l="1"/>
  <c r="M929" i="3" l="1"/>
  <c r="N929" i="3" s="1"/>
  <c r="C930" i="3" l="1"/>
  <c r="M930" i="3" l="1"/>
  <c r="N930" i="3" s="1"/>
  <c r="C931" i="3" l="1"/>
  <c r="M931" i="3" l="1"/>
  <c r="N931" i="3" s="1"/>
  <c r="C932" i="3" l="1"/>
  <c r="M932" i="3" l="1"/>
  <c r="N932" i="3" s="1"/>
  <c r="C933" i="3" l="1"/>
  <c r="M933" i="3" l="1"/>
  <c r="N933" i="3" s="1"/>
  <c r="C934" i="3" l="1"/>
  <c r="M934" i="3" l="1"/>
  <c r="N934" i="3" s="1"/>
  <c r="C935" i="3" l="1"/>
  <c r="M935" i="3" l="1"/>
  <c r="N935" i="3" s="1"/>
  <c r="C936" i="3" l="1"/>
  <c r="M936" i="3" l="1"/>
  <c r="N936" i="3" s="1"/>
  <c r="C937" i="3" l="1"/>
  <c r="M937" i="3" l="1"/>
  <c r="N937" i="3" s="1"/>
  <c r="C938" i="3" l="1"/>
  <c r="M938" i="3" l="1"/>
  <c r="N938" i="3" s="1"/>
  <c r="C939" i="3" l="1"/>
  <c r="M939" i="3" l="1"/>
  <c r="N939" i="3" s="1"/>
  <c r="C940" i="3" l="1"/>
  <c r="M940" i="3" l="1"/>
  <c r="N940" i="3" s="1"/>
  <c r="C941" i="3" l="1"/>
  <c r="M941" i="3" l="1"/>
  <c r="N941" i="3" s="1"/>
  <c r="C942" i="3" l="1"/>
  <c r="M942" i="3" l="1"/>
  <c r="N942" i="3" s="1"/>
  <c r="C943" i="3" l="1"/>
  <c r="M943" i="3" l="1"/>
  <c r="N943" i="3" s="1"/>
  <c r="C944" i="3" l="1"/>
  <c r="M944" i="3" l="1"/>
  <c r="N944" i="3" s="1"/>
  <c r="C945" i="3" l="1"/>
  <c r="M945" i="3" l="1"/>
  <c r="N945" i="3" s="1"/>
  <c r="C946" i="3" l="1"/>
  <c r="M946" i="3" l="1"/>
  <c r="N946" i="3" s="1"/>
  <c r="C947" i="3" l="1"/>
  <c r="M947" i="3" l="1"/>
  <c r="N947" i="3" s="1"/>
  <c r="C948" i="3" l="1"/>
  <c r="M948" i="3" l="1"/>
  <c r="N948" i="3" s="1"/>
  <c r="C949" i="3" l="1"/>
  <c r="M949" i="3" l="1"/>
  <c r="N949" i="3" s="1"/>
  <c r="C950" i="3" l="1"/>
  <c r="M950" i="3" l="1"/>
  <c r="N950" i="3" s="1"/>
  <c r="C951" i="3" l="1"/>
  <c r="M951" i="3" l="1"/>
  <c r="N951" i="3" s="1"/>
  <c r="C952" i="3" l="1"/>
  <c r="M952" i="3" l="1"/>
  <c r="N952" i="3" s="1"/>
  <c r="C953" i="3" l="1"/>
  <c r="M953" i="3" l="1"/>
  <c r="N953" i="3" s="1"/>
  <c r="C954" i="3" l="1"/>
  <c r="M954" i="3" l="1"/>
  <c r="N954" i="3" s="1"/>
  <c r="C955" i="3" l="1"/>
  <c r="M955" i="3" l="1"/>
  <c r="N955" i="3" s="1"/>
  <c r="C956" i="3" l="1"/>
  <c r="M956" i="3" l="1"/>
  <c r="N956" i="3" s="1"/>
  <c r="C957" i="3" l="1"/>
  <c r="M957" i="3" l="1"/>
  <c r="N957" i="3" s="1"/>
  <c r="C958" i="3" l="1"/>
  <c r="M958" i="3" l="1"/>
  <c r="N958" i="3" s="1"/>
  <c r="C959" i="3" l="1"/>
  <c r="M959" i="3" l="1"/>
  <c r="N959" i="3" s="1"/>
  <c r="C960" i="3" l="1"/>
  <c r="M960" i="3" l="1"/>
  <c r="N960" i="3" s="1"/>
  <c r="C961" i="3" l="1"/>
  <c r="M961" i="3" l="1"/>
  <c r="N961" i="3" s="1"/>
  <c r="C962" i="3" l="1"/>
  <c r="M962" i="3" l="1"/>
  <c r="N962" i="3" s="1"/>
  <c r="C963" i="3" l="1"/>
  <c r="M963" i="3" l="1"/>
  <c r="N963" i="3" s="1"/>
  <c r="C964" i="3" l="1"/>
  <c r="M964" i="3" l="1"/>
  <c r="N964" i="3" s="1"/>
  <c r="C965" i="3" l="1"/>
  <c r="M965" i="3" l="1"/>
  <c r="N965" i="3" s="1"/>
  <c r="C966" i="3" l="1"/>
  <c r="M966" i="3" l="1"/>
  <c r="N966" i="3" s="1"/>
  <c r="C967" i="3" l="1"/>
  <c r="M967" i="3" l="1"/>
  <c r="N967" i="3" s="1"/>
  <c r="C968" i="3" l="1"/>
  <c r="M968" i="3" l="1"/>
  <c r="N968" i="3" s="1"/>
  <c r="C969" i="3" l="1"/>
  <c r="M969" i="3" l="1"/>
  <c r="N969" i="3" s="1"/>
  <c r="C970" i="3" l="1"/>
  <c r="M970" i="3" l="1"/>
  <c r="N970" i="3" s="1"/>
  <c r="C971" i="3" l="1"/>
  <c r="M971" i="3" l="1"/>
  <c r="N971" i="3" s="1"/>
  <c r="C972" i="3" l="1"/>
  <c r="M972" i="3" l="1"/>
  <c r="N972" i="3" s="1"/>
  <c r="C973" i="3" l="1"/>
  <c r="M973" i="3" l="1"/>
  <c r="N973" i="3" s="1"/>
  <c r="C974" i="3" l="1"/>
  <c r="M974" i="3" l="1"/>
  <c r="N974" i="3" s="1"/>
  <c r="C975" i="3" l="1"/>
  <c r="M975" i="3" l="1"/>
  <c r="N975" i="3" s="1"/>
  <c r="C976" i="3" l="1"/>
  <c r="M976" i="3" l="1"/>
  <c r="N976" i="3" s="1"/>
  <c r="C977" i="3" l="1"/>
  <c r="M977" i="3" l="1"/>
  <c r="N977" i="3" s="1"/>
  <c r="C978" i="3" l="1"/>
  <c r="M978" i="3" l="1"/>
  <c r="N978" i="3" s="1"/>
  <c r="C979" i="3" l="1"/>
  <c r="M979" i="3" l="1"/>
  <c r="N979" i="3" s="1"/>
  <c r="C980" i="3" l="1"/>
  <c r="M980" i="3" l="1"/>
  <c r="N980" i="3" s="1"/>
  <c r="C981" i="3" l="1"/>
  <c r="M981" i="3" l="1"/>
  <c r="N981" i="3" s="1"/>
  <c r="C982" i="3" l="1"/>
  <c r="M982" i="3" l="1"/>
  <c r="N982" i="3" s="1"/>
  <c r="C983" i="3" l="1"/>
  <c r="M983" i="3" l="1"/>
  <c r="N983" i="3" s="1"/>
  <c r="C984" i="3" l="1"/>
  <c r="M984" i="3" l="1"/>
  <c r="N984" i="3" s="1"/>
  <c r="C985" i="3" l="1"/>
  <c r="M985" i="3" l="1"/>
  <c r="N985" i="3" s="1"/>
  <c r="C986" i="3" l="1"/>
  <c r="M986" i="3" l="1"/>
  <c r="N986" i="3" s="1"/>
  <c r="C987" i="3" l="1"/>
  <c r="M987" i="3" l="1"/>
  <c r="N987" i="3" s="1"/>
  <c r="C988" i="3" l="1"/>
  <c r="M988" i="3" l="1"/>
  <c r="N988" i="3" s="1"/>
  <c r="C989" i="3" l="1"/>
  <c r="M989" i="3" l="1"/>
  <c r="N989" i="3" s="1"/>
  <c r="C990" i="3" l="1"/>
  <c r="M990" i="3" l="1"/>
  <c r="N990" i="3" s="1"/>
  <c r="C991" i="3" l="1"/>
  <c r="M991" i="3" l="1"/>
  <c r="N991" i="3" s="1"/>
  <c r="C992" i="3" l="1"/>
  <c r="M992" i="3" l="1"/>
  <c r="N992" i="3" s="1"/>
  <c r="C993" i="3" l="1"/>
  <c r="M993" i="3" l="1"/>
  <c r="N993" i="3" s="1"/>
  <c r="C994" i="3" l="1"/>
  <c r="M994" i="3" l="1"/>
  <c r="N994" i="3" s="1"/>
  <c r="C995" i="3" l="1"/>
  <c r="M995" i="3" l="1"/>
  <c r="N995" i="3" s="1"/>
  <c r="C996" i="3" l="1"/>
  <c r="M996" i="3" l="1"/>
  <c r="N996" i="3" s="1"/>
  <c r="C997" i="3" l="1"/>
  <c r="M997" i="3" l="1"/>
  <c r="N997" i="3" s="1"/>
  <c r="C998" i="3" l="1"/>
  <c r="M998" i="3" l="1"/>
  <c r="N998" i="3" s="1"/>
  <c r="C999" i="3" l="1"/>
  <c r="M999" i="3" l="1"/>
  <c r="N999" i="3" s="1"/>
  <c r="C1000" i="3" l="1"/>
  <c r="M1000" i="3" l="1"/>
  <c r="N1000" i="3" s="1"/>
  <c r="C1001" i="3" l="1"/>
  <c r="M1001" i="3" l="1"/>
  <c r="N1001" i="3" s="1"/>
  <c r="C1002" i="3" l="1"/>
  <c r="M1002" i="3" l="1"/>
  <c r="N1002" i="3" s="1"/>
  <c r="C1003" i="3" l="1"/>
  <c r="M1003" i="3" l="1"/>
  <c r="N1003" i="3" s="1"/>
  <c r="C1004" i="3" l="1"/>
  <c r="M1004" i="3" l="1"/>
  <c r="N1004" i="3" s="1"/>
  <c r="C1005" i="3" l="1"/>
  <c r="M1005" i="3" l="1"/>
  <c r="N1005" i="3" s="1"/>
  <c r="C1006" i="3" l="1"/>
  <c r="M1006" i="3" l="1"/>
  <c r="N1006" i="3" s="1"/>
  <c r="C1007" i="3" l="1"/>
  <c r="M1007" i="3" l="1"/>
  <c r="N1007" i="3" s="1"/>
  <c r="C1008" i="3" l="1"/>
  <c r="M1008" i="3" l="1"/>
  <c r="N1008" i="3" s="1"/>
  <c r="C1009" i="3" l="1"/>
  <c r="M1009" i="3" l="1"/>
  <c r="N1009" i="3" s="1"/>
  <c r="C1010" i="3" l="1"/>
  <c r="M1010" i="3" l="1"/>
  <c r="N1010" i="3" s="1"/>
  <c r="C1011" i="3" l="1"/>
  <c r="M1011" i="3" l="1"/>
  <c r="N1011" i="3" s="1"/>
  <c r="C1012" i="3" l="1"/>
  <c r="M1012" i="3" l="1"/>
  <c r="N1012" i="3" s="1"/>
  <c r="C1013" i="3" l="1"/>
  <c r="M1013" i="3" l="1"/>
  <c r="N1013" i="3" s="1"/>
  <c r="C1014" i="3" l="1"/>
  <c r="M1014" i="3" l="1"/>
  <c r="N1014" i="3" s="1"/>
  <c r="C1015" i="3" l="1"/>
  <c r="M1015" i="3" l="1"/>
  <c r="N1015" i="3" s="1"/>
  <c r="C1016" i="3" l="1"/>
  <c r="M1016" i="3" l="1"/>
  <c r="N1016" i="3" s="1"/>
  <c r="C1017" i="3" l="1"/>
  <c r="M1017" i="3" l="1"/>
  <c r="N1017" i="3" s="1"/>
  <c r="C1018" i="3" l="1"/>
  <c r="M1018" i="3" l="1"/>
  <c r="N1018" i="3" s="1"/>
  <c r="C1019" i="3" l="1"/>
  <c r="M1019" i="3" l="1"/>
  <c r="N1019" i="3" s="1"/>
  <c r="C1020" i="3" l="1"/>
  <c r="M1020" i="3" l="1"/>
  <c r="N1020" i="3" s="1"/>
  <c r="C1021" i="3" l="1"/>
  <c r="M1021" i="3" l="1"/>
  <c r="N1021" i="3" s="1"/>
  <c r="C1022" i="3" l="1"/>
  <c r="M1022" i="3" l="1"/>
  <c r="N1022" i="3" s="1"/>
  <c r="C1023" i="3" l="1"/>
  <c r="M1023" i="3" l="1"/>
  <c r="N1023" i="3" s="1"/>
  <c r="C1024" i="3" l="1"/>
  <c r="M1024" i="3" l="1"/>
  <c r="N1024" i="3" s="1"/>
  <c r="C1025" i="3" l="1"/>
  <c r="M1025" i="3" l="1"/>
  <c r="N1025" i="3" s="1"/>
  <c r="C1026" i="3" l="1"/>
  <c r="M1026" i="3" l="1"/>
  <c r="N1026" i="3" s="1"/>
  <c r="C1027" i="3" l="1"/>
  <c r="M1027" i="3" l="1"/>
  <c r="N1027" i="3" s="1"/>
  <c r="C1028" i="3" l="1"/>
  <c r="M1028" i="3" l="1"/>
  <c r="N1028" i="3" s="1"/>
  <c r="C1029" i="3" l="1"/>
  <c r="M1029" i="3" l="1"/>
  <c r="N1029" i="3" s="1"/>
  <c r="C1030" i="3" l="1"/>
  <c r="M1030" i="3" l="1"/>
  <c r="N1030" i="3" s="1"/>
  <c r="C1031" i="3" l="1"/>
  <c r="M1031" i="3" l="1"/>
  <c r="N1031" i="3" s="1"/>
  <c r="C1032" i="3" l="1"/>
  <c r="M1032" i="3" l="1"/>
  <c r="N1032" i="3" s="1"/>
  <c r="C1033" i="3" l="1"/>
  <c r="M1033" i="3" l="1"/>
  <c r="N1033" i="3" s="1"/>
  <c r="C1034" i="3" l="1"/>
  <c r="M1034" i="3" l="1"/>
  <c r="N1034" i="3" s="1"/>
  <c r="C1035" i="3" l="1"/>
  <c r="M1035" i="3" l="1"/>
  <c r="N1035" i="3" s="1"/>
  <c r="C1036" i="3" l="1"/>
  <c r="M1036" i="3" l="1"/>
  <c r="N1036" i="3" s="1"/>
  <c r="C1037" i="3" l="1"/>
  <c r="M1037" i="3" l="1"/>
  <c r="N1037" i="3" s="1"/>
  <c r="C1038" i="3" l="1"/>
  <c r="M1038" i="3" l="1"/>
  <c r="N1038" i="3" s="1"/>
  <c r="C1039" i="3" l="1"/>
  <c r="M1039" i="3" l="1"/>
  <c r="N1039" i="3" s="1"/>
  <c r="C1040" i="3" l="1"/>
  <c r="M1040" i="3" l="1"/>
  <c r="N1040" i="3" s="1"/>
  <c r="C1041" i="3" l="1"/>
  <c r="M1041" i="3" l="1"/>
  <c r="N1041" i="3" s="1"/>
  <c r="C1042" i="3" l="1"/>
  <c r="M1042" i="3" l="1"/>
  <c r="N1042" i="3" s="1"/>
  <c r="C1043" i="3" l="1"/>
  <c r="M1043" i="3" l="1"/>
  <c r="N1043" i="3" s="1"/>
  <c r="C1044" i="3" l="1"/>
  <c r="M1044" i="3" l="1"/>
  <c r="N1044" i="3" s="1"/>
  <c r="C1045" i="3" l="1"/>
  <c r="M1045" i="3" l="1"/>
  <c r="N1045" i="3" s="1"/>
  <c r="C1046" i="3" l="1"/>
  <c r="M1046" i="3" l="1"/>
  <c r="N1046" i="3" s="1"/>
  <c r="C1047" i="3" l="1"/>
  <c r="M1047" i="3" l="1"/>
  <c r="N1047" i="3" s="1"/>
  <c r="C1048" i="3" l="1"/>
  <c r="M1048" i="3" l="1"/>
  <c r="N1048" i="3" s="1"/>
  <c r="C1049" i="3" l="1"/>
  <c r="M1049" i="3" l="1"/>
  <c r="N1049" i="3" s="1"/>
  <c r="C1050" i="3" l="1"/>
  <c r="M1050" i="3" l="1"/>
  <c r="N1050" i="3" s="1"/>
  <c r="C1051" i="3" l="1"/>
  <c r="M1051" i="3" l="1"/>
  <c r="N1051" i="3" s="1"/>
  <c r="C1052" i="3" l="1"/>
  <c r="M1052" i="3" l="1"/>
  <c r="N1052" i="3" s="1"/>
  <c r="C1053" i="3" l="1"/>
  <c r="M1053" i="3" l="1"/>
  <c r="N1053" i="3" s="1"/>
  <c r="C1054" i="3" l="1"/>
  <c r="M1054" i="3" l="1"/>
  <c r="N1054" i="3" s="1"/>
  <c r="C1055" i="3" l="1"/>
  <c r="M1055" i="3" l="1"/>
  <c r="N1055" i="3" s="1"/>
  <c r="C1056" i="3" l="1"/>
  <c r="M1056" i="3" l="1"/>
  <c r="N1056" i="3" s="1"/>
  <c r="C1057" i="3" l="1"/>
  <c r="M1057" i="3" l="1"/>
  <c r="N1057" i="3" s="1"/>
  <c r="C1058" i="3" l="1"/>
  <c r="M1058" i="3" l="1"/>
  <c r="N1058" i="3" s="1"/>
  <c r="C1059" i="3" l="1"/>
  <c r="M1059" i="3" l="1"/>
  <c r="N1059" i="3" s="1"/>
  <c r="C1060" i="3" l="1"/>
  <c r="M1060" i="3" l="1"/>
  <c r="N1060" i="3" s="1"/>
  <c r="C1061" i="3" l="1"/>
  <c r="M1061" i="3" l="1"/>
  <c r="N1061" i="3" s="1"/>
  <c r="C1062" i="3" l="1"/>
  <c r="M1062" i="3" l="1"/>
  <c r="N1062" i="3" s="1"/>
  <c r="C1063" i="3" l="1"/>
  <c r="M1063" i="3" l="1"/>
  <c r="N1063" i="3" s="1"/>
  <c r="C1064" i="3" l="1"/>
  <c r="M1064" i="3" l="1"/>
  <c r="N1064" i="3" s="1"/>
  <c r="C1065" i="3" l="1"/>
  <c r="M1065" i="3" l="1"/>
  <c r="N1065" i="3" s="1"/>
  <c r="C1066" i="3" l="1"/>
  <c r="M1066" i="3" l="1"/>
  <c r="N1066" i="3" s="1"/>
  <c r="C1067" i="3" l="1"/>
  <c r="M1067" i="3" l="1"/>
  <c r="N1067" i="3" s="1"/>
  <c r="C1068" i="3" l="1"/>
  <c r="M1068" i="3" l="1"/>
  <c r="N1068" i="3" s="1"/>
  <c r="C1069" i="3" l="1"/>
  <c r="M1069" i="3" l="1"/>
  <c r="N1069" i="3" s="1"/>
  <c r="C1070" i="3" l="1"/>
  <c r="M1070" i="3" l="1"/>
  <c r="N1070" i="3" s="1"/>
  <c r="C1071" i="3" l="1"/>
  <c r="M1071" i="3" l="1"/>
  <c r="N1071" i="3" s="1"/>
  <c r="C1072" i="3" l="1"/>
  <c r="M1072" i="3" l="1"/>
  <c r="N1072" i="3" s="1"/>
  <c r="C1073" i="3" l="1"/>
  <c r="M1073" i="3" l="1"/>
  <c r="N1073" i="3" s="1"/>
  <c r="C1074" i="3" l="1"/>
  <c r="M1074" i="3" l="1"/>
  <c r="N1074" i="3" s="1"/>
  <c r="C1075" i="3" l="1"/>
  <c r="M1075" i="3" l="1"/>
  <c r="N1075" i="3" s="1"/>
  <c r="C1076" i="3" l="1"/>
  <c r="M1076" i="3" l="1"/>
  <c r="N1076" i="3" s="1"/>
  <c r="C1077" i="3" l="1"/>
  <c r="M1077" i="3" l="1"/>
  <c r="N1077" i="3" s="1"/>
  <c r="C1078" i="3" l="1"/>
  <c r="M1078" i="3" l="1"/>
  <c r="N1078" i="3" s="1"/>
  <c r="C1079" i="3" l="1"/>
  <c r="M1079" i="3" l="1"/>
  <c r="N1079" i="3" s="1"/>
  <c r="C1080" i="3" l="1"/>
  <c r="M1080" i="3" l="1"/>
  <c r="N1080" i="3" s="1"/>
  <c r="C1081" i="3" l="1"/>
  <c r="M1081" i="3" l="1"/>
  <c r="N1081" i="3" s="1"/>
  <c r="C1082" i="3" l="1"/>
  <c r="M1082" i="3" l="1"/>
  <c r="N1082" i="3" s="1"/>
  <c r="C1083" i="3" l="1"/>
  <c r="M1083" i="3" l="1"/>
  <c r="N1083" i="3" s="1"/>
  <c r="C1084" i="3" l="1"/>
  <c r="M1084" i="3" l="1"/>
  <c r="N1084" i="3" s="1"/>
  <c r="C1085" i="3" l="1"/>
  <c r="M1085" i="3" l="1"/>
  <c r="N1085" i="3" s="1"/>
  <c r="C1086" i="3" l="1"/>
  <c r="M1086" i="3" l="1"/>
  <c r="N1086" i="3" s="1"/>
  <c r="C1087" i="3" l="1"/>
  <c r="M1087" i="3" l="1"/>
  <c r="N1087" i="3" s="1"/>
  <c r="C1088" i="3" l="1"/>
  <c r="M1088" i="3" l="1"/>
  <c r="N1088" i="3" s="1"/>
  <c r="C1089" i="3" l="1"/>
  <c r="M1089" i="3" l="1"/>
  <c r="N1089" i="3" s="1"/>
  <c r="C1090" i="3" l="1"/>
  <c r="M1090" i="3" l="1"/>
  <c r="N1090" i="3" s="1"/>
  <c r="C1091" i="3" l="1"/>
  <c r="M1091" i="3" l="1"/>
  <c r="N1091" i="3" s="1"/>
  <c r="C1092" i="3" l="1"/>
  <c r="M1092" i="3" l="1"/>
  <c r="N1092" i="3" s="1"/>
  <c r="C1093" i="3" l="1"/>
  <c r="M1093" i="3" l="1"/>
  <c r="N1093" i="3" s="1"/>
  <c r="C1094" i="3" l="1"/>
  <c r="M1094" i="3" l="1"/>
  <c r="N1094" i="3" s="1"/>
  <c r="C1095" i="3" l="1"/>
  <c r="M1095" i="3" l="1"/>
  <c r="N1095" i="3" s="1"/>
  <c r="C1096" i="3" l="1"/>
  <c r="M1096" i="3" l="1"/>
  <c r="N1096" i="3" s="1"/>
  <c r="C1097" i="3" l="1"/>
  <c r="M1097" i="3" l="1"/>
  <c r="N1097" i="3" s="1"/>
  <c r="C1098" i="3" l="1"/>
  <c r="M1098" i="3" l="1"/>
  <c r="N1098" i="3" s="1"/>
  <c r="C1099" i="3" l="1"/>
  <c r="M1099" i="3" l="1"/>
  <c r="N1099" i="3" s="1"/>
  <c r="C1100" i="3" l="1"/>
  <c r="M1100" i="3" l="1"/>
  <c r="N1100" i="3" s="1"/>
  <c r="C1101" i="3" l="1"/>
  <c r="M1101" i="3" l="1"/>
  <c r="N1101" i="3" s="1"/>
  <c r="C1102" i="3" l="1"/>
  <c r="M1102" i="3" l="1"/>
  <c r="N1102" i="3" s="1"/>
  <c r="C1103" i="3" l="1"/>
  <c r="M1103" i="3" l="1"/>
  <c r="N1103" i="3" s="1"/>
  <c r="C1104" i="3" l="1"/>
  <c r="M1104" i="3" l="1"/>
  <c r="N1104" i="3" s="1"/>
  <c r="C1105" i="3" l="1"/>
  <c r="M1105" i="3" l="1"/>
  <c r="N1105" i="3" s="1"/>
  <c r="C1106" i="3" l="1"/>
  <c r="M1106" i="3" l="1"/>
  <c r="N1106" i="3" s="1"/>
  <c r="C1107" i="3" l="1"/>
  <c r="M1107" i="3" l="1"/>
  <c r="N1107" i="3" s="1"/>
  <c r="C1108" i="3" l="1"/>
  <c r="M1108" i="3" l="1"/>
  <c r="N1108" i="3" s="1"/>
  <c r="C1109" i="3" l="1"/>
  <c r="M1109" i="3" l="1"/>
  <c r="N1109" i="3" s="1"/>
  <c r="C1110" i="3" l="1"/>
  <c r="M1110" i="3" l="1"/>
  <c r="N1110" i="3" s="1"/>
  <c r="C1111" i="3" l="1"/>
  <c r="M1111" i="3" l="1"/>
  <c r="N1111" i="3" s="1"/>
  <c r="C1112" i="3" l="1"/>
  <c r="M1112" i="3" l="1"/>
  <c r="N1112" i="3" s="1"/>
  <c r="C1113" i="3" l="1"/>
  <c r="M1113" i="3" l="1"/>
  <c r="N1113" i="3" s="1"/>
  <c r="C1114" i="3" l="1"/>
  <c r="M1114" i="3" l="1"/>
  <c r="N1114" i="3" s="1"/>
  <c r="C1115" i="3" l="1"/>
  <c r="M1115" i="3" l="1"/>
  <c r="N1115" i="3" s="1"/>
  <c r="C1116" i="3" l="1"/>
  <c r="M1116" i="3" l="1"/>
  <c r="N1116" i="3" s="1"/>
  <c r="C1117" i="3" l="1"/>
  <c r="M1117" i="3" l="1"/>
  <c r="N1117" i="3" s="1"/>
  <c r="C1118" i="3" l="1"/>
  <c r="M1118" i="3" l="1"/>
  <c r="N1118" i="3" s="1"/>
  <c r="C1119" i="3" l="1"/>
  <c r="M1119" i="3" l="1"/>
  <c r="N1119" i="3" s="1"/>
  <c r="C1120" i="3" l="1"/>
  <c r="M1120" i="3" l="1"/>
  <c r="N1120" i="3" s="1"/>
  <c r="C1121" i="3" l="1"/>
  <c r="M1121" i="3" l="1"/>
  <c r="N1121" i="3" s="1"/>
  <c r="C1122" i="3" l="1"/>
  <c r="M1122" i="3" l="1"/>
  <c r="N1122" i="3" s="1"/>
  <c r="C1123" i="3" l="1"/>
  <c r="M1123" i="3" l="1"/>
  <c r="N1123" i="3" s="1"/>
  <c r="C1124" i="3" l="1"/>
  <c r="M1124" i="3" l="1"/>
  <c r="N1124" i="3" s="1"/>
  <c r="C1125" i="3" l="1"/>
  <c r="M1125" i="3" s="1"/>
  <c r="N1125" i="3" s="1"/>
  <c r="E16" i="3" s="1"/>
  <c r="E66" i="1" s="1"/>
  <c r="E79" i="1" l="1"/>
  <c r="E80" i="1" s="1"/>
  <c r="E81" i="1" s="1"/>
  <c r="E82" i="1" s="1"/>
  <c r="E78" i="1"/>
  <c r="E67" i="1"/>
  <c r="G19" i="3"/>
  <c r="G16" i="3" s="1"/>
</calcChain>
</file>

<file path=xl/sharedStrings.xml><?xml version="1.0" encoding="utf-8"?>
<sst xmlns="http://schemas.openxmlformats.org/spreadsheetml/2006/main" count="399" uniqueCount="309">
  <si>
    <t>Step</t>
  </si>
  <si>
    <t>Parameter</t>
  </si>
  <si>
    <t>Variable</t>
  </si>
  <si>
    <t>Value</t>
  </si>
  <si>
    <t>Unit</t>
  </si>
  <si>
    <t>Commentary</t>
  </si>
  <si>
    <t>AASHTO93 Reference (or Other)</t>
  </si>
  <si>
    <t>Initial Serviceability</t>
  </si>
  <si>
    <t>Terminal Serviceability</t>
  </si>
  <si>
    <t>Reliability Level</t>
  </si>
  <si>
    <t>R</t>
  </si>
  <si>
    <t>%</t>
  </si>
  <si>
    <t>Overall Standard Deviation</t>
  </si>
  <si>
    <t>So</t>
  </si>
  <si>
    <t>Existing AC Surface Thickness</t>
  </si>
  <si>
    <t>Dac</t>
  </si>
  <si>
    <t>inch</t>
  </si>
  <si>
    <t>Dac,adj</t>
  </si>
  <si>
    <t>Existing PCC Slab Thickness</t>
  </si>
  <si>
    <t>Dpcc</t>
  </si>
  <si>
    <t>Existing Subbase Thickness</t>
  </si>
  <si>
    <t>psi</t>
  </si>
  <si>
    <t>Sand/Gravel with Fines</t>
  </si>
  <si>
    <t>Type of Load Transfer</t>
  </si>
  <si>
    <t>Doweled</t>
  </si>
  <si>
    <t>Type of Shoulder</t>
  </si>
  <si>
    <t>Bituminous</t>
  </si>
  <si>
    <t>Step 2: Traffic Analysis</t>
  </si>
  <si>
    <t>Accumulated ESALs</t>
  </si>
  <si>
    <t>ESALs</t>
  </si>
  <si>
    <t>Design ESALs</t>
  </si>
  <si>
    <t>Number of Localized Failures</t>
  </si>
  <si>
    <t>PCC Durability (Yes/No)</t>
  </si>
  <si>
    <t>Evidence of Faulting/Pumping of Fines or Water (Yes/No)</t>
  </si>
  <si>
    <t>Mean Rut Depth</t>
  </si>
  <si>
    <t>k</t>
  </si>
  <si>
    <t>pci</t>
  </si>
  <si>
    <t>Concrete Compressive Strength</t>
  </si>
  <si>
    <t>f'c</t>
  </si>
  <si>
    <t>Concrete Elastic Modulus</t>
  </si>
  <si>
    <t>Ec</t>
  </si>
  <si>
    <t>II-16, 2.3.3</t>
  </si>
  <si>
    <t>Concrete Modulus of Rupture</t>
  </si>
  <si>
    <t>S'c</t>
  </si>
  <si>
    <t>Load Transfer Coefficient</t>
  </si>
  <si>
    <t>J</t>
  </si>
  <si>
    <t>II-25 to II-27, 2.4.2, Table 2.6</t>
  </si>
  <si>
    <t>Drainage Coefficient</t>
  </si>
  <si>
    <t>Cd</t>
  </si>
  <si>
    <t>II-22 to II-26, 2.4.1, Table 2.5</t>
  </si>
  <si>
    <t>Loss of Support</t>
  </si>
  <si>
    <t>LS</t>
  </si>
  <si>
    <t>Design Serviceability Loss</t>
  </si>
  <si>
    <t>PSI</t>
  </si>
  <si>
    <t>See above</t>
  </si>
  <si>
    <t>Reliability</t>
  </si>
  <si>
    <t>Required Slab Thickness</t>
  </si>
  <si>
    <t>Df</t>
  </si>
  <si>
    <t>II-44 to II-46, 3.2.2, Figure 3.7</t>
  </si>
  <si>
    <t>Joint and Crack Adjustment Factor</t>
  </si>
  <si>
    <t>Fjc</t>
  </si>
  <si>
    <t>III-121 to III-124, Figure 5.12</t>
  </si>
  <si>
    <t>Durability Adjustment Factor</t>
  </si>
  <si>
    <t>Fdur</t>
  </si>
  <si>
    <t>III-123</t>
  </si>
  <si>
    <t>Fatigue Damage Adjustment Factor</t>
  </si>
  <si>
    <t>Ffat</t>
  </si>
  <si>
    <t>AC Quality Adjustment Factor</t>
  </si>
  <si>
    <t>Fac</t>
  </si>
  <si>
    <t>III-135</t>
  </si>
  <si>
    <t>Deff</t>
  </si>
  <si>
    <t>III-121</t>
  </si>
  <si>
    <t>Dol</t>
  </si>
  <si>
    <t>III-125</t>
  </si>
  <si>
    <t>N/A</t>
  </si>
  <si>
    <t>AASHTO RIGID PAVEMENT DESIGN</t>
  </si>
  <si>
    <t>Design Inputs</t>
  </si>
  <si>
    <t>W18 =</t>
  </si>
  <si>
    <t>ESALs Applications Over Design Period</t>
  </si>
  <si>
    <t>Typ. Range 0.5 to 100 million</t>
  </si>
  <si>
    <t>PCC MR =</t>
  </si>
  <si>
    <t>Typ. Range 550 to 750 psi</t>
  </si>
  <si>
    <t>E =</t>
  </si>
  <si>
    <t>Typ. Range 3 to 6 million psi</t>
  </si>
  <si>
    <t>k-value =</t>
  </si>
  <si>
    <t>psi/in</t>
  </si>
  <si>
    <t>Modulus of Subgrade Reaction</t>
  </si>
  <si>
    <t>Typ. Range 100 to 500 psi/in</t>
  </si>
  <si>
    <t>R =</t>
  </si>
  <si>
    <t>Typ. Range 80 to 95%</t>
  </si>
  <si>
    <t>So =</t>
  </si>
  <si>
    <t>Standard Deviation</t>
  </si>
  <si>
    <t>Typ. Range 0.3 to 0.5</t>
  </si>
  <si>
    <t>J =</t>
  </si>
  <si>
    <t>Typ. Range 2.2 to 4.4</t>
  </si>
  <si>
    <t>Cd =</t>
  </si>
  <si>
    <t>Typ. Range 0.9 to 1.1</t>
  </si>
  <si>
    <t>Pi =</t>
  </si>
  <si>
    <t>Typ. Range 4.5 to 4.8</t>
  </si>
  <si>
    <t>Pt =</t>
  </si>
  <si>
    <t>Typ. Range 2.0 to 3.0</t>
  </si>
  <si>
    <t>DESIGN D, inches, =</t>
  </si>
  <si>
    <t>Stepped value to increase D in array below.</t>
  </si>
  <si>
    <t>D Step =</t>
  </si>
  <si>
    <t>Calculated D / W18 Array</t>
  </si>
  <si>
    <t>Ratio</t>
  </si>
  <si>
    <t>D</t>
  </si>
  <si>
    <t>PCC MR</t>
  </si>
  <si>
    <t>E</t>
  </si>
  <si>
    <t>k-value</t>
  </si>
  <si>
    <t>Pi</t>
  </si>
  <si>
    <t>Pt</t>
  </si>
  <si>
    <t>W18</t>
  </si>
  <si>
    <t>(W18calc/W18design)</t>
  </si>
  <si>
    <t>General Information</t>
  </si>
  <si>
    <t>Project Number</t>
  </si>
  <si>
    <t>Project Description</t>
  </si>
  <si>
    <t>Town(s)</t>
  </si>
  <si>
    <t>Pavement Scope Description</t>
  </si>
  <si>
    <t>Completed By</t>
  </si>
  <si>
    <t>Reviewed By</t>
  </si>
  <si>
    <t>Norton</t>
  </si>
  <si>
    <t>Company Name</t>
  </si>
  <si>
    <t>CTDOT - Pavement Design Unit</t>
  </si>
  <si>
    <t>Road Name</t>
  </si>
  <si>
    <t>Start Limit</t>
  </si>
  <si>
    <t>End Limit</t>
  </si>
  <si>
    <t>Pavement Surface Age</t>
  </si>
  <si>
    <t>Link to PAVEXpress (an alternate pavement design tool):</t>
  </si>
  <si>
    <t>https://pavexpress.com/</t>
  </si>
  <si>
    <t>https://store.transportation.org/Item/CollectionDetail?ID=86</t>
  </si>
  <si>
    <t>• All variables used in the calculation will be defined on each sheet. Commentary on each step is provided as well.</t>
  </si>
  <si>
    <t>Legend</t>
  </si>
  <si>
    <t xml:space="preserve"> = automatically calculated/linked value (do not edit)</t>
  </si>
  <si>
    <t xml:space="preserve"> = user input</t>
  </si>
  <si>
    <t xml:space="preserve"> = solution(s)</t>
  </si>
  <si>
    <t>Rigid-Composite Design Tool</t>
  </si>
  <si>
    <t>Disclaimer: Please use the spreadsheet(s) in a manner that best applies to your project while considering the recommendations provided within this document. No claims of accuracy are made about the answers provided by this tool. CTDOT is not responsible for errors in calculation in this Rigid-Composite Design Tool.</t>
  </si>
  <si>
    <t>Variable Definition</t>
  </si>
  <si>
    <t>Change in Present Serviceability Index (PSI)</t>
  </si>
  <si>
    <t>ΔPSI</t>
  </si>
  <si>
    <t>Po</t>
  </si>
  <si>
    <t>M[r]</t>
  </si>
  <si>
    <t>Initial design serviceability index</t>
  </si>
  <si>
    <t>Terminal design serviceability index</t>
  </si>
  <si>
    <t>Difference between initial and terminal design serviceability index</t>
  </si>
  <si>
    <t>Combined standard error of the traffic prediction and performance prediction</t>
  </si>
  <si>
    <t>Definitive material property used to characterize roadbed soil for pavement design and is a measure of the elastic property of soil recognizing certain nonlinear characteristics</t>
  </si>
  <si>
    <t>I-53 to I-64, Chapter 4
II-9, 2.1.3, Table 2.2</t>
  </si>
  <si>
    <t>III-82, 5.2.15</t>
  </si>
  <si>
    <t>II-37 to II-44, 3.2.1, Figure 3.3
II-17 to II-22, 2.3.5, Figure 2.6 or 2.7</t>
  </si>
  <si>
    <t>III-121 or III-133</t>
  </si>
  <si>
    <t>II-27, 2.4.3, Table 2.7
II-42, Figure 3.6</t>
  </si>
  <si>
    <t>Default value selected (AASHTO allows 0.35 to 0.40 for rigid pavement design)</t>
  </si>
  <si>
    <t>Use a value of 2.5 for all functional classifications, except collectors (urban/rural, major or minor) and local roads which may use a value of 2.0</t>
  </si>
  <si>
    <t>Value is calculated automatically</t>
  </si>
  <si>
    <t>Use a value of 95% for Interstates/Expressways (limited access), and use 90% for all other lower functional classifications (unlimited access) as defined in the ESAL Calculator</t>
  </si>
  <si>
    <t xml:space="preserve"> = optional input</t>
  </si>
  <si>
    <r>
      <rPr>
        <b/>
        <sz val="10"/>
        <color theme="1"/>
        <rFont val="Arial"/>
        <family val="2"/>
      </rPr>
      <t>Double click for M[r] values:</t>
    </r>
    <r>
      <rPr>
        <sz val="10"/>
        <color theme="1"/>
        <rFont val="Arial"/>
        <family val="2"/>
      </rPr>
      <t xml:space="preserve">
Gravels = 10,000-12,000 psi
Tills = 10,000 psi  (This is the default value, unless there is clear information to use another value)
Sands = 7,500-10,000 psi (The low end is for silty/clayey sands, the high end is for gravelly sands)
Silts = 6,000-7,500 psi
Clays = 4,000-6,000 psi
The website links below can help identify the surficial material within the project limits in order to determine a subgrade resilient modulus:
</t>
    </r>
    <r>
      <rPr>
        <b/>
        <u/>
        <sz val="10"/>
        <color theme="1"/>
        <rFont val="Arial"/>
        <family val="2"/>
      </rPr>
      <t>Surficial Materials Guide and Definitions:</t>
    </r>
    <r>
      <rPr>
        <sz val="10"/>
        <color theme="1"/>
        <rFont val="Arial"/>
        <family val="2"/>
      </rPr>
      <t xml:space="preserve"> http://www.cteco.uconn.edu/guides/resource/CT_ECO_Resource_Guide_Surficial_Material.pdf
https://www.fhwa.dot.gov/engineering/geotech/pubs/05037/05b.cfm
</t>
    </r>
    <r>
      <rPr>
        <b/>
        <u/>
        <sz val="10"/>
        <color theme="1"/>
        <rFont val="Arial"/>
        <family val="2"/>
      </rPr>
      <t xml:space="preserve">
Surficial Materials Maps:
</t>
    </r>
    <r>
      <rPr>
        <sz val="10"/>
        <color theme="1"/>
        <rFont val="Arial"/>
        <family val="2"/>
      </rPr>
      <t>https://ct-deep-gis-open-data-website-ctdeep.hub.arcgis.com/datasets/surficial-materials/explore?location=41.037709%2C-73.662825%2C17.00
https://www.arcgis.com/home/webmap/viewer.html?url=https%3A%2F%2Fcteco.uconn.edu%2Fctmaps%2Frest%2Fservices%2FGeology%2FSurficial_Materials%2FMapServer&amp;source=sd</t>
    </r>
  </si>
  <si>
    <t>I-6, 1.2 and I-13 to I-15, 1.5
II-12 to II-15, 2.3.1</t>
  </si>
  <si>
    <t>II-31 to II-35, 3.1.1 to 3.1.4
III-91 to III-97, 5.3.4 to 5.4.5</t>
  </si>
  <si>
    <t>I-5, 1.2
I-10 to I-13, 1.4
I-54 to I-55, 4.1.3</t>
  </si>
  <si>
    <t>II-7 to II-9, 2.1.2
II-31 to II-35, 3.1.1 to 3.1.4</t>
  </si>
  <si>
    <t>Composite Pavement Overlay Design (30 year)</t>
  </si>
  <si>
    <t>0079-0244</t>
  </si>
  <si>
    <t>Resurfacing, Bridge Rehabilitation, and Safety Improvements on I-691</t>
  </si>
  <si>
    <t>Southington and Meriden</t>
  </si>
  <si>
    <t>Locore</t>
  </si>
  <si>
    <t>I-691</t>
  </si>
  <si>
    <t>MP 1.91</t>
  </si>
  <si>
    <t>7 years</t>
  </si>
  <si>
    <t>Default value for rigid pavements</t>
  </si>
  <si>
    <t>Design ESALs = Rigid ESALs = Accumulated ESALs x 1.5</t>
  </si>
  <si>
    <t>https://intrans.iastate.edu/app/uploads/2019/01/concrete_pvmt_distress_assessments_and_solutions_guide_w_cvr.pdf</t>
  </si>
  <si>
    <t>https://www.fhwa.dot.gov/publications/research/infrastructure/pavements/ltpp/13092/13092.pdf</t>
  </si>
  <si>
    <t>Distress Identification Manual (FHWA):</t>
  </si>
  <si>
    <t xml:space="preserve"> = automatically calculated value (do not edit)</t>
  </si>
  <si>
    <t>Step 3: Condition Survey</t>
  </si>
  <si>
    <t>Step 4: Deflection Testing (optional)</t>
  </si>
  <si>
    <t>Step 5: Coring and Materials Testing (optional)</t>
  </si>
  <si>
    <t>Step 8: Determination of Overlay Thickness</t>
  </si>
  <si>
    <t>https://gisportal.dot.ct.gov/portal/home/webmap/viewer.html?webmap=e5d0efc93603416484d45c8b1443178f</t>
  </si>
  <si>
    <t>Mainline: 0.25-0.5 mile</t>
  </si>
  <si>
    <t>Transverse Joints: 1 mile</t>
  </si>
  <si>
    <t>Shoulders: 1-2 miles</t>
  </si>
  <si>
    <t>Existing Subbase Resilient Modulus</t>
  </si>
  <si>
    <t>Estimated material property of typical CT granular base materials</t>
  </si>
  <si>
    <t>The default value is 1.00 and assumes deteriorated joints and cracks will be full-depth repaired prior to the overlay</t>
  </si>
  <si>
    <t>The default value is 1.00 and assumes there are no signs of PCC durability issues. If there are such issues, this value may be adjusted according to AASHTO93 III-123.</t>
  </si>
  <si>
    <t>Existing Subgrade Resilient Modulus</t>
  </si>
  <si>
    <t>Default value</t>
  </si>
  <si>
    <t>Linked value (General Info, above)</t>
  </si>
  <si>
    <t>CTDOT Form 818, Table M.03.02-1</t>
  </si>
  <si>
    <r>
      <t xml:space="preserve">This value is calculated automatically and represents the additional AC thickness to add to the existing AC overlay (before milling). It is </t>
    </r>
    <r>
      <rPr>
        <u/>
        <sz val="10"/>
        <rFont val="Arial"/>
        <family val="2"/>
      </rPr>
      <t>not</t>
    </r>
    <r>
      <rPr>
        <sz val="10"/>
        <rFont val="Arial"/>
        <family val="2"/>
      </rPr>
      <t xml:space="preserve"> the total overlay thickness.</t>
    </r>
  </si>
  <si>
    <t>The default value is 0.97 and assumes few transverse cracks/punchouts exist (none caused by "D" cracking or reactive aggregate distress). If a significant number of transverse cracks/punchouts exist, this value may be adjusted according to AASHTO93 III-123.</t>
  </si>
  <si>
    <t>The default value is 1.00 and assumes distresses related to the AC layer are eliminated by surface milling/patching. If AC material distresses exist after all surface repairs are completed, this value may be adjusted according to AASHTO93 III-135.</t>
  </si>
  <si>
    <t>I-5, 1.2
I-62, 4.3</t>
  </si>
  <si>
    <t>II-9 to II-10, 2.1.3</t>
  </si>
  <si>
    <t>https://www.fhwa.dot.gov/engineering/geotech/pubs/05037/05b.cfm</t>
  </si>
  <si>
    <t>Geotechnical Aspects of Pavements Reference Manual (FHWA, Table 5.34):</t>
  </si>
  <si>
    <t>MP 4.84</t>
  </si>
  <si>
    <t>Modulus of Subgrade Reaction (Composite Static k-Value)</t>
  </si>
  <si>
    <t>Default value for jointed and dowelled concrete with asphalt shoulders</t>
  </si>
  <si>
    <t>Design Slab Thickness</t>
  </si>
  <si>
    <t>https://pavementinteractive.org/apps/calculators/1993-aashto-rigid-pavement-structural-design/</t>
  </si>
  <si>
    <t>https://pavementinteractive.org/reference-desk/design/structural-design/1993-aashto-rigid-pavement-structural-design/</t>
  </si>
  <si>
    <t>Links to Pavement Interactive (free pavement information resource):</t>
  </si>
  <si>
    <r>
      <t xml:space="preserve">Introduction:
</t>
    </r>
    <r>
      <rPr>
        <sz val="10"/>
        <rFont val="Arial"/>
        <family val="2"/>
      </rPr>
      <t>• The Rigid-Composite Design Tool is intended to help engineers and designers complete a rigid (concrete) or composite overlay (asphalt over concrete) pavement design primarily for use on CTDOT projects, or other projects where the CTDOT is involved. This may be used for non-DOT related projects as the information contained within represents good pavement design practice in general.
• This tool is also intended to be used in conjunction with CTDOT's ESAL Calculator, which should be completed prior to using this tool as it provides a critical input to design a rigid or composite pavement. The ESAL Calculator can be found on the CTDOT Pavement Design Unit webpage at the link below:</t>
    </r>
  </si>
  <si>
    <t>• Additionally, this tool is only intended for rigid or composite pavement designs, and is not to be used for design of flexible (asphalt/bituminous concrete) pavement structures. Procedures vary significantly for a pavement structure composed of full-depth asphalt. Please refer to the Flexible Pavement Design Tool at the link above as needed.
• This tool follows AASHTO Guide for Design of Pavement Structures (1993) as closely as possible. A physical or digital download copy of the guide may be purchased through the AASHTO bookstore at the following link:</t>
  </si>
  <si>
    <t>Final solution for rigid pavement design</t>
  </si>
  <si>
    <t>AC over PCC</t>
  </si>
  <si>
    <t>Final solution for composite pavement design (AC over PCC)</t>
  </si>
  <si>
    <t>Final solution for composite pavement design (AC over AC/PCC)</t>
  </si>
  <si>
    <t>Resulting = Total - Dac,adj (asphalt thickness after milling)</t>
  </si>
  <si>
    <t>Required Overlay Thickness</t>
  </si>
  <si>
    <t>Design Overlay Thickness</t>
  </si>
  <si>
    <r>
      <rPr>
        <i/>
        <u/>
        <sz val="10"/>
        <color theme="1"/>
        <rFont val="Arial"/>
        <family val="2"/>
      </rPr>
      <t>Additional</t>
    </r>
    <r>
      <rPr>
        <sz val="10"/>
        <color theme="1"/>
        <rFont val="Arial"/>
        <family val="2"/>
      </rPr>
      <t xml:space="preserve"> Required Overlay Thickness</t>
    </r>
  </si>
  <si>
    <r>
      <rPr>
        <i/>
        <u/>
        <sz val="10"/>
        <color theme="1"/>
        <rFont val="Arial"/>
        <family val="2"/>
      </rPr>
      <t>Total</t>
    </r>
    <r>
      <rPr>
        <sz val="10"/>
        <color theme="1"/>
        <rFont val="Arial"/>
        <family val="2"/>
      </rPr>
      <t xml:space="preserve"> Required Overlay Thickness</t>
    </r>
  </si>
  <si>
    <r>
      <rPr>
        <i/>
        <u/>
        <sz val="10"/>
        <color theme="1"/>
        <rFont val="Arial"/>
        <family val="2"/>
      </rPr>
      <t>Resulting</t>
    </r>
    <r>
      <rPr>
        <i/>
        <sz val="10"/>
        <color theme="1"/>
        <rFont val="Arial"/>
        <family val="2"/>
      </rPr>
      <t xml:space="preserve"> </t>
    </r>
    <r>
      <rPr>
        <sz val="10"/>
        <color theme="1"/>
        <rFont val="Arial"/>
        <family val="2"/>
      </rPr>
      <t>Required Overlay Thickness</t>
    </r>
  </si>
  <si>
    <t>For rigid pavement without an asphalt overlay, round up to nearest half inch as shown in the "Design Slab Thickness" row below. For a composite overlay, the spreadsheet uses the Df calculated value directly to complete Steps 7 and 8.</t>
  </si>
  <si>
    <t>Step 6: Determination of Required Slab
Thickness for Future Traffic</t>
  </si>
  <si>
    <t>Step 7: Determination of Effective Slab Thickness
of Existing Pavement</t>
  </si>
  <si>
    <t>b. Soil Analysis</t>
  </si>
  <si>
    <r>
      <t xml:space="preserve">Effective Slab Thickness of Existing Pavement </t>
    </r>
    <r>
      <rPr>
        <u/>
        <sz val="10"/>
        <color theme="1"/>
        <rFont val="Arial"/>
        <family val="2"/>
      </rPr>
      <t>(AC over PCC)</t>
    </r>
  </si>
  <si>
    <r>
      <t xml:space="preserve">Effective Slab Thickness of Existing Pavement </t>
    </r>
    <r>
      <rPr>
        <u/>
        <sz val="10"/>
        <color theme="1"/>
        <rFont val="Arial"/>
        <family val="2"/>
      </rPr>
      <t>(AC over AC/PCC)</t>
    </r>
  </si>
  <si>
    <r>
      <t xml:space="preserve">Proposed Milling Depth </t>
    </r>
    <r>
      <rPr>
        <u/>
        <sz val="10"/>
        <color theme="1"/>
        <rFont val="Arial"/>
        <family val="2"/>
      </rPr>
      <t>(AC over AC/PCC)</t>
    </r>
  </si>
  <si>
    <r>
      <t xml:space="preserve">Remaining AC Surface Thickness </t>
    </r>
    <r>
      <rPr>
        <u/>
        <sz val="10"/>
        <color theme="1"/>
        <rFont val="Arial"/>
        <family val="2"/>
      </rPr>
      <t>(AC over AC/PCC)</t>
    </r>
  </si>
  <si>
    <t>Step 1: Existing Pavement Design</t>
  </si>
  <si>
    <t>Determine the existing pavement structure from as-built/legacy construction plans, field tests (coring/exploratory milling/test pits), surficial soils map, etc. and make a conservative assessment based on the available information</t>
  </si>
  <si>
    <t>III-113 to III-125, 5.6 (AC overlay of PCC), or
III-125 to III-136, 5.7 (AC overlay of AC/PCC)
Note that all Steps in this tool refer back to these primary sections of the AASHTO design guide which detail the full rehabilitation procedure. If any instruction in the spreadsheet is incomplete or unclear, refer to these pages.</t>
  </si>
  <si>
    <t>Minimum value recorded from coring results</t>
  </si>
  <si>
    <t>Reinforced (wire mesh)</t>
  </si>
  <si>
    <t>Average value taken from typical section plan sheet of Project No. 0079-0176</t>
  </si>
  <si>
    <t>Predicted number of 18-kip equivalent single axle load applications over the selected design life (determined with the ESAL Calculator linked on the previous sheet and in the adjacent cell).</t>
  </si>
  <si>
    <t>Concrete Pavement Distress Assessments and Solutions (Iowa State University - CP Tech Center):</t>
  </si>
  <si>
    <t>Approximate core spacing 
(varies based on project/section length)</t>
  </si>
  <si>
    <t>Minimum recommended # of cores to take (per direction)</t>
  </si>
  <si>
    <t>Core Sampling Guidance</t>
  </si>
  <si>
    <r>
      <rPr>
        <b/>
        <sz val="10"/>
        <color theme="1"/>
        <rFont val="Arial"/>
        <family val="2"/>
      </rPr>
      <t>Double click for k-value calculation process:</t>
    </r>
    <r>
      <rPr>
        <sz val="10"/>
        <color theme="1"/>
        <rFont val="Arial"/>
        <family val="2"/>
      </rPr>
      <t xml:space="preserve">
1. Navigate to the following website: http://apps.acpa.org/applibrary/KValue/#
2. For "Step 1" of the Static K-Value Calculator, enter the Existing </t>
    </r>
    <r>
      <rPr>
        <u/>
        <sz val="10"/>
        <color theme="1"/>
        <rFont val="Arial"/>
        <family val="2"/>
      </rPr>
      <t>Subgrade</t>
    </r>
    <r>
      <rPr>
        <sz val="10"/>
        <color theme="1"/>
        <rFont val="Arial"/>
        <family val="2"/>
      </rPr>
      <t xml:space="preserve"> Resilient Modulus from Step 1b (above).
3. For "Step 2" of the calculator, use the drop down arrow to set the Layer 1 Material as "Unstabilized (Granular) Subbase".
4. For "Step 2" of the calculator, enter the Existing </t>
    </r>
    <r>
      <rPr>
        <u/>
        <sz val="10"/>
        <color theme="1"/>
        <rFont val="Arial"/>
        <family val="2"/>
      </rPr>
      <t>PAB</t>
    </r>
    <r>
      <rPr>
        <sz val="10"/>
        <color theme="1"/>
        <rFont val="Arial"/>
        <family val="2"/>
      </rPr>
      <t xml:space="preserve"> Resilient Modulus </t>
    </r>
    <r>
      <rPr>
        <i/>
        <sz val="10"/>
        <color theme="1"/>
        <rFont val="Arial"/>
        <family val="2"/>
      </rPr>
      <t>or</t>
    </r>
    <r>
      <rPr>
        <sz val="10"/>
        <color theme="1"/>
        <rFont val="Arial"/>
        <family val="2"/>
      </rPr>
      <t xml:space="preserve"> the Existing </t>
    </r>
    <r>
      <rPr>
        <u/>
        <sz val="10"/>
        <color theme="1"/>
        <rFont val="Arial"/>
        <family val="2"/>
      </rPr>
      <t>Subbase</t>
    </r>
    <r>
      <rPr>
        <sz val="10"/>
        <color theme="1"/>
        <rFont val="Arial"/>
        <family val="2"/>
      </rPr>
      <t xml:space="preserve"> Resilient Modulus value from Step 1b (above). This should be 30,000 for PAB or 15,000 for Subbase.
5. If there are two types of granular base material in the existing pavement structure, fill out Layer 2 corresponding to the remaining granular base type (PAB or Subbase).
6. Click the Calculate button in "Step 3". Take the Composite Static k-Value and enter it into this spreadsheet.</t>
    </r>
  </si>
  <si>
    <t>a. Structure Info</t>
  </si>
  <si>
    <t>The resilient modulus for granular base can be estimated using the following equation:
M[r] (psi) = 30,000*(ai/0.14)^3
For ai = 0.14 (PAB), M[r] = 30,000 psi
For ai = 0.11 (Subbase), M[r] = 15,000 psi</t>
  </si>
  <si>
    <t>Types of shoulders: Bituminous, tied PCC</t>
  </si>
  <si>
    <t>Types of load transfer: Doweled mechanical devices, aggregate interlock, CRCP</t>
  </si>
  <si>
    <t>Number of Deteriorated Transverse Joints (per mile)</t>
  </si>
  <si>
    <t>Number of Deteriorated Transverse Cracks (per mile)</t>
  </si>
  <si>
    <t>Number of Deteriorated Reflection Cracks (per mile)</t>
  </si>
  <si>
    <t>Number of Full Depth AC Patches and Expansion Joints (per mile)</t>
  </si>
  <si>
    <t>Value is calculated automatically using f'c, where a new rigid pavement design is being performed. Can also be backcalculated from deflection measurements or estimated from indirect tensile strength (as described in Step 4) for a rigid or composite pavement rehabilitation project.</t>
  </si>
  <si>
    <t>This value is calculated automatically and represents the total AC thickness required on top of the concrete. Please round up to the nearest half inch as shown in the "Design Overlay Thickness" row below.</t>
  </si>
  <si>
    <t>This value is calculated automatically and represents the AC thickness required to be placed after any proposed milling of the existing surface. Please round up to the nearest half inch as shown in the "Design Overlay Thickness" row below.</t>
  </si>
  <si>
    <t>This step can be skipped, but it is strongly recommended by AASHTO. Check to see if coring data is available for the project section. If not, it is recommended to pursue coring options. The intent of the pavement coring is two-fold. The first is to determine the existing asphalt overlay thickness (for composite sections only) and select an appropriate mill depth. The second is to collect slab samples for the purpose of performing indirect tension testing and computing the indirect tensile strength of the concrete, which can then be used to estimate the modulus of rupture (S'c) below.</t>
  </si>
  <si>
    <t>I-6 to I-9, 1.2 to 1.3</t>
  </si>
  <si>
    <t>II-10 to II-11, 2.2.1</t>
  </si>
  <si>
    <t>III-115 to III-117 (AC overlay of PCC)</t>
  </si>
  <si>
    <t>III-129 (AC overlay of AC/PCC)</t>
  </si>
  <si>
    <t>III-117 to III-120 (AC overlay of PCC)</t>
  </si>
  <si>
    <t>III-129 to III-132 (AC overlay of AC/PCC)</t>
  </si>
  <si>
    <t>III-132 (AC overlay of AC/PCC)</t>
  </si>
  <si>
    <t>II-16 to II-17, 2.3.4</t>
  </si>
  <si>
    <t>III-120 to III-121</t>
  </si>
  <si>
    <t>III-133</t>
  </si>
  <si>
    <t>III-135, 5.7.6</t>
  </si>
  <si>
    <r>
      <t xml:space="preserve">Please fill in the green cells after a review of roadway images (Google, Bing, Mapillary, CTDOT Photolog, etc.) within the proposed project limits, based on the most recent pavement condition (when distresses are clearly observable) or a field survey. </t>
    </r>
    <r>
      <rPr>
        <u/>
        <sz val="10"/>
        <rFont val="Arial"/>
        <family val="2"/>
      </rPr>
      <t>Note that the term "deteriorated" refers to medium/high severity distresses.</t>
    </r>
    <r>
      <rPr>
        <sz val="10"/>
        <rFont val="Arial"/>
        <family val="2"/>
      </rPr>
      <t xml:space="preserve">
For guidance on how to determine various types of concrete pavement distresses and deterioration severity levels, refer to the links below:</t>
    </r>
  </si>
  <si>
    <t>III-120 (AC overlay of PCC)</t>
  </si>
  <si>
    <t>Default value. For composite pavement overlay design, the slab is assumed to be fully supported (LS = 0)</t>
  </si>
  <si>
    <t>Total = Dol (Additional) + Dac (asphalt thickness before milling)</t>
  </si>
  <si>
    <t>2.5" PMA S0.5 Traffic Level 3, on
3" PMA S0.5 Traffic Level 3</t>
  </si>
  <si>
    <t>6" PMA S0.5 (three equal lifts) Traffic Level 3, on
1.5" PMA S0.375 Traffic Level 3</t>
  </si>
  <si>
    <t xml:space="preserve"> = not applicable/invalid</t>
  </si>
  <si>
    <t>Determined through the quality of drainage and the percent of time (annually) the pavement structure is normally exposed to moisture levels approaching saturation</t>
  </si>
  <si>
    <t>See General Info, above</t>
  </si>
  <si>
    <t>The capacity of the concrete to withstand compression</t>
  </si>
  <si>
    <t>The ability of the concrete to return to its original shape or size after being stretched or squeezed (measures flexibility rather than strength)</t>
  </si>
  <si>
    <t>The amount of compression and force the concrete can withstand and its resistance to bending</t>
  </si>
  <si>
    <t>The ability of the concrete to transfer load across discontinuities such as joints or cracks</t>
  </si>
  <si>
    <t>The default value chosen reflects the minimum specified 28-day compressive strength from the CTDOT standard specifications, where a new rigid pavement design is being performed. This value may be changed for a rigid/composite pavement rehabilitation project if additional testing is done to confirm the existing concrete compressive strength.</t>
  </si>
  <si>
    <t>Please use the calculated Accumulated ESALs value from the ESAL Calculator, which can be found at the link below:</t>
  </si>
  <si>
    <t>Mainline: 10-12 cores</t>
  </si>
  <si>
    <t>Transverse Joints: 4-6 cores</t>
  </si>
  <si>
    <t>Shoulders: 2-4 cores</t>
  </si>
  <si>
    <t>This value can be checked by using the nomograph on AASHTO93 II-44. Additionally, the links to PAVEXpress and Pavement Interactive on the previous tab can be utilized as an alternative to this tool or a confirmation check.</t>
  </si>
  <si>
    <t>Adjusts for the extra loss in PSI caused by deteriorated reflection cracks in the overlay that will result from any unrepaired deterioration</t>
  </si>
  <si>
    <t>Adjusts for the extra loss in PSI of the overlay when the existing slab has durability issues</t>
  </si>
  <si>
    <t>Adjusts for past fatigue damage that may exist in the slab</t>
  </si>
  <si>
    <t>Adjusts the existing AC layer's contribution to Deff based on the quality of the AC material</t>
  </si>
  <si>
    <t>Dac = 5" existing overlay depth</t>
  </si>
  <si>
    <t>Dac,adj = 2", where 3" mill depth proposed</t>
  </si>
  <si>
    <t>Deff = Dpcc*Fjc*Fdur*Ffat</t>
  </si>
  <si>
    <t>Does not account for the surface milling depth</t>
  </si>
  <si>
    <t>Deff = (Dpcc*Fjc*Fdur)+[(Dac/2.0)*Fac]</t>
  </si>
  <si>
    <r>
      <rPr>
        <b/>
        <u/>
        <sz val="11"/>
        <rFont val="Arial"/>
        <family val="2"/>
      </rPr>
      <t xml:space="preserve">Rigid/Composite Pavement Design Concepts:
</t>
    </r>
    <r>
      <rPr>
        <sz val="10"/>
        <rFont val="Arial"/>
        <family val="2"/>
      </rPr>
      <t xml:space="preserve">
</t>
    </r>
    <r>
      <rPr>
        <u/>
        <sz val="10"/>
        <rFont val="Arial"/>
        <family val="2"/>
      </rPr>
      <t>Definitions</t>
    </r>
    <r>
      <rPr>
        <sz val="11"/>
        <rFont val="Arial"/>
        <family val="2"/>
      </rPr>
      <t xml:space="preserve">
</t>
    </r>
    <r>
      <rPr>
        <sz val="10"/>
        <rFont val="Arial"/>
        <family val="2"/>
      </rPr>
      <t xml:space="preserve">• PCC = Portland Cement Concrete
• AC = Asphalt Concrete (also referred to as Bituminous Concrete)
• Rigid Pavement = Pavement structure consisting of entirely concrete pavement (typically PCC at 8"-12"), with or without underlying granular base (Subbase, Processed Aggregate Base, other) material. See below for types of rigid pavements.
• Composite Pavement = Pavement structure consisting of asphalt/bituminous concrete (typically HMA/PMA at 3"-5"+) overlaying a rigid pavement as defined above.
• ESAL (Equivalent Single Axle Load) = This value is defined and calculated using the ESAL Calculator, which can be found at the link above. Generally, the ESAL Calculator should be completed first, as it is one of the main inputs in this Rigid-Composite Design Tool.
</t>
    </r>
    <r>
      <rPr>
        <u/>
        <sz val="10"/>
        <rFont val="Arial"/>
        <family val="2"/>
      </rPr>
      <t xml:space="preserve">Type of Rigid Pavements
</t>
    </r>
    <r>
      <rPr>
        <u/>
        <sz val="11"/>
        <rFont val="Arial"/>
        <family val="2"/>
      </rPr>
      <t xml:space="preserve">
</t>
    </r>
    <r>
      <rPr>
        <sz val="10"/>
        <rFont val="Arial"/>
        <family val="2"/>
      </rPr>
      <t>Jointed Plain Concrete Pavement (JPCP):</t>
    </r>
    <r>
      <rPr>
        <b/>
        <sz val="10"/>
        <rFont val="Arial"/>
        <family val="2"/>
      </rPr>
      <t xml:space="preserve">
</t>
    </r>
    <r>
      <rPr>
        <sz val="10"/>
        <rFont val="Arial"/>
        <family val="2"/>
      </rPr>
      <t>This is the most common type of rigid pavement used today when considering new rigid pavement construction. JPCP controls cracks by dividing the pavement up into individual slabs separated by contraction joints. Slabs are typically one lane wide and between 12 ft and 20 ft long (maximum of 15 ft is the recommended value by CTDOT). JPCP does not use any reinforcing steel but does use dowel bars and tie bars.</t>
    </r>
    <r>
      <rPr>
        <b/>
        <sz val="10"/>
        <rFont val="Arial"/>
        <family val="2"/>
      </rPr>
      <t xml:space="preserve">
</t>
    </r>
    <r>
      <rPr>
        <sz val="10"/>
        <rFont val="Arial"/>
        <family val="2"/>
      </rPr>
      <t xml:space="preserve">Jointed Reinforced Concrete Pavement (JRCP):
JRCP is the most common type of rigid pavement that can be found on Connecticut's existing roadway network. JRCP controls cracks by dividing the pavement up into individual slabs separated by contraction joints. However, these slabs are much longer (typically 40 feet in Connecticut) than JPCP slabs, so JRCP uses reinforcing steel within each slab to control within-slab cracking. This pavement type is generally no longer constructed in the U.S. due to some long-term performance problems.
Continuously Reinforced Concrete Pavement (CRCP):
This type of rigid pavement uses reinforcing steel rather than contraction joints for crack control. Cracks typically appear every 3.5 – 8 ft are held tightly together by the underlying reinforcing steel.
</t>
    </r>
    <r>
      <rPr>
        <b/>
        <u/>
        <sz val="11"/>
        <rFont val="Arial"/>
        <family val="2"/>
      </rPr>
      <t>Design Methodologies:</t>
    </r>
    <r>
      <rPr>
        <sz val="10"/>
        <rFont val="Arial"/>
        <family val="2"/>
      </rPr>
      <t xml:space="preserve">
1. Rigid Pavement Design:</t>
    </r>
    <r>
      <rPr>
        <b/>
        <sz val="10"/>
        <rFont val="Arial"/>
        <family val="2"/>
      </rPr>
      <t xml:space="preserve"> </t>
    </r>
    <r>
      <rPr>
        <sz val="10"/>
        <rFont val="Arial"/>
        <family val="2"/>
      </rPr>
      <t xml:space="preserve">Design method for determining the required slab thickness to structurally support future/accumulated vehicle traffic loadings at a given level over a certain period of time (ESALs for the selected design life). This is also the first step performed prior to moving on to any of the subsequent composite design methods listed below.
</t>
    </r>
    <r>
      <rPr>
        <b/>
        <sz val="10"/>
        <rFont val="Arial"/>
        <family val="2"/>
      </rPr>
      <t xml:space="preserve">
</t>
    </r>
    <r>
      <rPr>
        <sz val="10"/>
        <rFont val="Arial"/>
        <family val="2"/>
      </rPr>
      <t>2. Composite Pavement Design:</t>
    </r>
    <r>
      <rPr>
        <b/>
        <sz val="10"/>
        <rFont val="Arial"/>
        <family val="2"/>
      </rPr>
      <t xml:space="preserve">
</t>
    </r>
    <r>
      <rPr>
        <sz val="10"/>
        <rFont val="Arial"/>
        <family val="2"/>
      </rPr>
      <t xml:space="preserve">     a. AC over PCC Design Method; for:
          • New composite pavement structure (new asphalt overlay over new concrete pavement)
          • Rigid pavement rehabilitation (new asphalt overlay over existing/exposed concrete pavement)
          • Composite pavement rehabilitation (total removal and replacement of existing asphalt overlay on existing concrete pavement)*
                *This is the most common rehabilitation method performed by CTDOT
     b. AC over AC/PCC Design Method; for:
          • Composite pavement rehabilitation (partial replacement of existing asphalt layers over existing concrete pavement)
</t>
    </r>
    <r>
      <rPr>
        <b/>
        <u/>
        <sz val="11"/>
        <rFont val="Arial"/>
        <family val="2"/>
      </rPr>
      <t>Other Common Project Types:</t>
    </r>
    <r>
      <rPr>
        <b/>
        <u/>
        <sz val="10"/>
        <rFont val="Arial"/>
        <family val="2"/>
      </rPr>
      <t xml:space="preserve">
</t>
    </r>
    <r>
      <rPr>
        <sz val="10"/>
        <rFont val="Arial"/>
        <family val="2"/>
      </rPr>
      <t xml:space="preserve">
</t>
    </r>
    <r>
      <rPr>
        <u/>
        <sz val="10"/>
        <rFont val="Arial"/>
        <family val="2"/>
      </rPr>
      <t>Widening</t>
    </r>
    <r>
      <rPr>
        <sz val="10"/>
        <rFont val="Arial"/>
        <family val="2"/>
      </rPr>
      <t xml:space="preserve">
• Consider a pavement project consisting of a mill and pave treatment within the travel lanes of the roadway and full-depth widening of the shoulders. If the existing travel lanes are composed of asphalt over concrete, a composite pavement design should be performed to determine the required overlay thickness. A new flexible pavement design can be used for the widened shoulders, where there is currently no existing pavement structure (see Flexible Pavement Design Tool spreadsheet).
</t>
    </r>
    <r>
      <rPr>
        <u/>
        <sz val="10"/>
        <rFont val="Arial"/>
        <family val="2"/>
      </rPr>
      <t>Preservation</t>
    </r>
    <r>
      <rPr>
        <sz val="10"/>
        <rFont val="Arial"/>
        <family val="2"/>
      </rPr>
      <t xml:space="preserve">
• Pavement preservation projects are not designed to add structure, but are designed to extend the life of the pavement. Therefore, it is not necessary to perform a rigid or composite pavement design – only an evaluation of condition showing that the pavement is structurally adequate and can support the proposed preservation treatment is necessary. Example preservation treatments for rigid pavements include diamond grinding, partial depth patching, joint resealing, etc.</t>
    </r>
  </si>
  <si>
    <t>Determined from cores; depth selected to remove poor bond between lifts/deteriorated layer</t>
  </si>
  <si>
    <t>Existing Processed Aggregate Base (PAB) Thickness</t>
  </si>
  <si>
    <t>Existing PAB Resilient Modulus</t>
  </si>
  <si>
    <t>The potential loss of support arising from granular base erosion and/or differential vertical soil movements</t>
  </si>
  <si>
    <t>This step can be skipped, but it is strongly recommended by AASHTO. Check to see if TSD, FWD, HWD data is available for the project section and if backcalculations can be done to determine existing pavement response for inputs in Step 6. Testing can be done if no existing deflection data is available. The intent is to measure slab deflection basins along the project (100 - 1000 foot intervals) to estimate effective k-value and the concrete's elastic modulus (Ec) below.</t>
  </si>
  <si>
    <r>
      <t xml:space="preserve">Please see the link below for available coring data (authorized login required - coordinate with the Pavement Design Unit):
</t>
    </r>
    <r>
      <rPr>
        <b/>
        <u/>
        <sz val="10"/>
        <color theme="1"/>
        <rFont val="Arial"/>
        <family val="2"/>
      </rPr>
      <t>ArcGIS Enterprise - Core Samples Collector</t>
    </r>
  </si>
  <si>
    <t>Please coordinate with the Pavement Design Unit for available TSD data.</t>
  </si>
  <si>
    <r>
      <t xml:space="preserve">Estimates the composite of support for the subgrade and granular base layers below the concrete pavement. The k-value is estimated by using the M[r] values in Step 1b; </t>
    </r>
    <r>
      <rPr>
        <u/>
        <sz val="10"/>
        <color theme="1"/>
        <rFont val="Arial"/>
        <family val="2"/>
      </rPr>
      <t>see adjacent cell for instruction on how to perform the calculation.</t>
    </r>
  </si>
  <si>
    <t>Dol = A*(Df-Deff); where:
A (PCC Thickness Deficiency) = 2.2233 + 0.0099*(Df-Deff)^2 - 0.1534(Df-Deff)</t>
  </si>
  <si>
    <t>AC over AC/PCC
(see diagram below)</t>
  </si>
  <si>
    <t xml:space="preserve"> = example user notes to be removed or replaced</t>
  </si>
  <si>
    <r>
      <rPr>
        <sz val="10"/>
        <rFont val="Arial"/>
        <family val="2"/>
      </rPr>
      <t>Default value of 600 psi is the assumed mean.</t>
    </r>
    <r>
      <rPr>
        <sz val="10"/>
        <color theme="1"/>
        <rFont val="Arial"/>
        <family val="2"/>
      </rPr>
      <t xml:space="preserve">
S'c can be estimated by testing for indirect tensile strength (psi) of core samples (Step 5): S'c = 210 + 1.02*(IT)
S'c can also be estimated by backcalculating the Ec of PCC by using the following equation: S'c = 43.5*(Ec/10^6)+488.5</t>
    </r>
  </si>
  <si>
    <t>User Notes (see legend)</t>
  </si>
  <si>
    <t>blue text</t>
  </si>
  <si>
    <r>
      <t>If the Remaining AC Surface Thickness (Dac,adj) in Step 1 is greater than 0, this output will read "</t>
    </r>
    <r>
      <rPr>
        <b/>
        <sz val="10"/>
        <color rgb="FFFF0000"/>
        <rFont val="Arial"/>
        <family val="2"/>
      </rPr>
      <t>INVALID</t>
    </r>
    <r>
      <rPr>
        <sz val="10"/>
        <rFont val="Arial"/>
        <family val="2"/>
      </rPr>
      <t xml:space="preserve">". See solution below. </t>
    </r>
    <r>
      <rPr>
        <b/>
        <sz val="10"/>
        <color rgb="FFFF0000"/>
        <rFont val="Arial"/>
        <family val="2"/>
      </rPr>
      <t>Please use an overlay thickness of at least 5", even if the Design Overlay is calculated to be less.</t>
    </r>
  </si>
  <si>
    <r>
      <t xml:space="preserve">This value is calculated automatically and represents the total AC thickness required on top of the concrete (see diagram below). </t>
    </r>
    <r>
      <rPr>
        <b/>
        <sz val="10"/>
        <color rgb="FFFF0000"/>
        <rFont val="Arial"/>
        <family val="2"/>
      </rPr>
      <t>Please use an overlay thickness of at least 5", even if the Total Required Overlay is calculated to be less.</t>
    </r>
  </si>
  <si>
    <r>
      <t>If the Remaining AC Surface Thickness (Dac,adj) in Step 1 is equal to 0, this output will read "</t>
    </r>
    <r>
      <rPr>
        <b/>
        <sz val="10"/>
        <color rgb="FFFF0000"/>
        <rFont val="Arial"/>
        <family val="2"/>
      </rPr>
      <t>INVALID</t>
    </r>
    <r>
      <rPr>
        <sz val="10"/>
        <rFont val="Arial"/>
        <family val="2"/>
      </rPr>
      <t>". See solution above.</t>
    </r>
  </si>
  <si>
    <t>https://portal.ct.gov/DOT/Engineering/Pavement-Design/Pavement-Design-Unit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</si>
</sst>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sz val="11"/>
      <color rgb="FF006100"/>
      <name val="Calibri"/>
      <family val="2"/>
      <scheme val="minor"/>
    </font>
    <font>
      <sz val="12"/>
      <name val="Times New Roman"/>
      <family val="1"/>
    </font>
    <font>
      <b/>
      <sz val="12"/>
      <name val="Arial"/>
      <family val="2"/>
    </font>
    <font>
      <b/>
      <sz val="10"/>
      <name val="Arial"/>
      <family val="2"/>
    </font>
    <font>
      <sz val="10"/>
      <color indexed="10"/>
      <name val="Arial"/>
      <family val="2"/>
    </font>
    <font>
      <sz val="10"/>
      <name val="Times New Roman"/>
      <family val="1"/>
    </font>
    <font>
      <i/>
      <sz val="9"/>
      <name val="Arial"/>
      <family val="2"/>
    </font>
    <font>
      <sz val="8"/>
      <name val="Arial"/>
      <family val="2"/>
    </font>
    <font>
      <sz val="10"/>
      <color indexed="12"/>
      <name val="Times New Roman"/>
      <family val="1"/>
    </font>
    <font>
      <b/>
      <sz val="10"/>
      <color indexed="12"/>
      <name val="Times New Roman"/>
      <family val="1"/>
    </font>
    <font>
      <b/>
      <sz val="10"/>
      <color indexed="12"/>
      <name val="Arial"/>
      <family val="2"/>
    </font>
    <font>
      <sz val="12"/>
      <color indexed="12"/>
      <name val="Times New Roman"/>
      <family val="1"/>
    </font>
    <font>
      <sz val="10"/>
      <name val="Arial"/>
      <family val="2"/>
    </font>
    <font>
      <u/>
      <sz val="11"/>
      <color theme="10"/>
      <name val="Calibri"/>
      <family val="2"/>
      <scheme val="minor"/>
    </font>
    <font>
      <b/>
      <sz val="16"/>
      <name val="Arial"/>
      <family val="2"/>
    </font>
    <font>
      <sz val="10"/>
      <color rgb="FFFF0000"/>
      <name val="Arial"/>
      <family val="2"/>
    </font>
    <font>
      <b/>
      <sz val="20"/>
      <name val="Arial"/>
      <family val="2"/>
    </font>
    <font>
      <b/>
      <u/>
      <sz val="11"/>
      <name val="Arial"/>
      <family val="2"/>
    </font>
    <font>
      <u/>
      <sz val="10"/>
      <color theme="10"/>
      <name val="Arial"/>
      <family val="2"/>
    </font>
    <font>
      <u/>
      <sz val="10"/>
      <name val="Arial"/>
      <family val="2"/>
    </font>
    <font>
      <u/>
      <sz val="10"/>
      <color rgb="FFFF0000"/>
      <name val="Arial"/>
      <family val="2"/>
    </font>
    <font>
      <b/>
      <sz val="10"/>
      <color rgb="FFFF0000"/>
      <name val="Arial"/>
      <family val="2"/>
    </font>
    <font>
      <b/>
      <sz val="14"/>
      <name val="Arial"/>
      <family val="2"/>
    </font>
    <font>
      <sz val="11"/>
      <color theme="1"/>
      <name val="Arial"/>
      <family val="2"/>
    </font>
    <font>
      <sz val="11"/>
      <color rgb="FFFF0000"/>
      <name val="Arial"/>
      <family val="2"/>
    </font>
    <font>
      <b/>
      <sz val="12"/>
      <color theme="1"/>
      <name val="Arial"/>
      <family val="2"/>
    </font>
    <font>
      <sz val="10"/>
      <color theme="1"/>
      <name val="Arial"/>
      <family val="2"/>
    </font>
    <font>
      <sz val="12"/>
      <color theme="1"/>
      <name val="Arial"/>
      <family val="2"/>
    </font>
    <font>
      <b/>
      <u/>
      <sz val="11"/>
      <color theme="1"/>
      <name val="Arial"/>
      <family val="2"/>
    </font>
    <font>
      <b/>
      <sz val="10"/>
      <color theme="1"/>
      <name val="Arial"/>
      <family val="2"/>
    </font>
    <font>
      <b/>
      <u/>
      <sz val="10"/>
      <color theme="1"/>
      <name val="Arial"/>
      <family val="2"/>
    </font>
    <font>
      <sz val="11"/>
      <name val="Arial"/>
      <family val="2"/>
    </font>
    <font>
      <b/>
      <u/>
      <sz val="10"/>
      <name val="Arial"/>
      <family val="2"/>
    </font>
    <font>
      <i/>
      <sz val="10"/>
      <color theme="1"/>
      <name val="Arial"/>
      <family val="2"/>
    </font>
    <font>
      <i/>
      <sz val="10"/>
      <name val="Arial"/>
      <family val="2"/>
    </font>
    <font>
      <u/>
      <sz val="10"/>
      <color theme="1"/>
      <name val="Arial"/>
      <family val="2"/>
    </font>
    <font>
      <u/>
      <sz val="11"/>
      <name val="Arial"/>
      <family val="2"/>
    </font>
    <font>
      <i/>
      <u/>
      <sz val="10"/>
      <color theme="1"/>
      <name val="Arial"/>
      <family val="2"/>
    </font>
    <font>
      <b/>
      <i/>
      <sz val="10"/>
      <color theme="1"/>
      <name val="Arial"/>
      <family val="2"/>
    </font>
    <font>
      <i/>
      <u/>
      <sz val="10"/>
      <color theme="10"/>
      <name val="Arial"/>
      <family val="2"/>
    </font>
    <font>
      <i/>
      <sz val="10"/>
      <color rgb="FFFF0000"/>
      <name val="Arial"/>
      <family val="2"/>
    </font>
    <font>
      <i/>
      <sz val="10"/>
      <color rgb="FF0070C0"/>
      <name val="Arial"/>
      <family val="2"/>
    </font>
  </fonts>
  <fills count="12">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92D050"/>
        <bgColor indexed="64"/>
      </patternFill>
    </fill>
    <fill>
      <patternFill patternType="solid">
        <fgColor theme="0" tint="-4.9989318521683403E-2"/>
        <bgColor indexed="64"/>
      </patternFill>
    </fill>
    <fill>
      <patternFill patternType="solid">
        <fgColor indexed="13"/>
        <bgColor indexed="64"/>
      </patternFill>
    </fill>
    <fill>
      <patternFill patternType="solid">
        <fgColor rgb="FFCCEC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FFCDCD"/>
        <bgColor indexed="64"/>
      </patternFill>
    </fill>
  </fills>
  <borders count="99">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indexed="64"/>
      </left>
      <right/>
      <top style="double">
        <color indexed="64"/>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0"/>
      </left>
      <right/>
      <top style="medium">
        <color indexed="64"/>
      </top>
      <bottom/>
      <diagonal/>
    </border>
    <border>
      <left style="medium">
        <color indexed="64"/>
      </left>
      <right/>
      <top style="medium">
        <color indexed="64"/>
      </top>
      <bottom style="thin">
        <color indexed="64"/>
      </bottom>
      <diagonal/>
    </border>
    <border>
      <left style="thin">
        <color theme="0"/>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diagonal/>
    </border>
    <border>
      <left style="medium">
        <color indexed="64"/>
      </left>
      <right style="thin">
        <color indexed="64"/>
      </right>
      <top style="thin">
        <color indexed="64"/>
      </top>
      <bottom style="medium">
        <color indexed="64"/>
      </bottom>
      <diagonal/>
    </border>
    <border>
      <left style="thin">
        <color auto="1"/>
      </left>
      <right/>
      <top style="medium">
        <color indexed="64"/>
      </top>
      <bottom style="medium">
        <color indexed="64"/>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right style="thin">
        <color auto="1"/>
      </right>
      <top/>
      <bottom/>
      <diagonal/>
    </border>
    <border>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thin">
        <color theme="0"/>
      </top>
      <bottom/>
      <diagonal/>
    </border>
    <border>
      <left style="thin">
        <color auto="1"/>
      </left>
      <right style="thin">
        <color auto="1"/>
      </right>
      <top style="thin">
        <color theme="0"/>
      </top>
      <bottom style="thin">
        <color theme="0"/>
      </bottom>
      <diagonal/>
    </border>
    <border>
      <left style="thin">
        <color auto="1"/>
      </left>
      <right style="thin">
        <color auto="1"/>
      </right>
      <top style="thin">
        <color theme="0"/>
      </top>
      <bottom style="medium">
        <color indexed="64"/>
      </bottom>
      <diagonal/>
    </border>
    <border>
      <left/>
      <right style="thin">
        <color auto="1"/>
      </right>
      <top style="medium">
        <color indexed="64"/>
      </top>
      <bottom style="medium">
        <color indexed="64"/>
      </bottom>
      <diagonal/>
    </border>
    <border>
      <left/>
      <right style="thin">
        <color auto="1"/>
      </right>
      <top/>
      <bottom style="medium">
        <color indexed="64"/>
      </bottom>
      <diagonal/>
    </border>
    <border>
      <left style="thin">
        <color auto="1"/>
      </left>
      <right/>
      <top style="thin">
        <color auto="1"/>
      </top>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diagonal/>
    </border>
    <border>
      <left/>
      <right style="medium">
        <color indexed="64"/>
      </right>
      <top style="thin">
        <color auto="1"/>
      </top>
      <bottom/>
      <diagonal/>
    </border>
    <border>
      <left style="thin">
        <color auto="1"/>
      </left>
      <right/>
      <top style="thin">
        <color theme="0"/>
      </top>
      <bottom style="medium">
        <color auto="1"/>
      </bottom>
      <diagonal/>
    </border>
    <border>
      <left/>
      <right style="medium">
        <color indexed="64"/>
      </right>
      <top style="thin">
        <color theme="0"/>
      </top>
      <bottom style="medium">
        <color auto="1"/>
      </bottom>
      <diagonal/>
    </border>
    <border>
      <left style="thin">
        <color auto="1"/>
      </left>
      <right style="thin">
        <color auto="1"/>
      </right>
      <top/>
      <bottom style="thin">
        <color theme="0"/>
      </bottom>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
      <left style="medium">
        <color indexed="64"/>
      </left>
      <right style="thin">
        <color indexed="64"/>
      </right>
      <top style="thin">
        <color theme="0"/>
      </top>
      <bottom style="thin">
        <color theme="0"/>
      </bottom>
      <diagonal/>
    </border>
    <border>
      <left style="thin">
        <color auto="1"/>
      </left>
      <right style="medium">
        <color indexed="64"/>
      </right>
      <top style="thin">
        <color theme="0"/>
      </top>
      <bottom/>
      <diagonal/>
    </border>
    <border>
      <left style="medium">
        <color indexed="64"/>
      </left>
      <right style="thin">
        <color auto="1"/>
      </right>
      <top/>
      <bottom style="medium">
        <color indexed="64"/>
      </bottom>
      <diagonal/>
    </border>
    <border>
      <left style="thin">
        <color auto="1"/>
      </left>
      <right style="medium">
        <color indexed="64"/>
      </right>
      <top style="thin">
        <color theme="0"/>
      </top>
      <bottom style="medium">
        <color indexed="64"/>
      </bottom>
      <diagonal/>
    </border>
    <border>
      <left style="thin">
        <color auto="1"/>
      </left>
      <right style="thin">
        <color auto="1"/>
      </right>
      <top style="thin">
        <color auto="1"/>
      </top>
      <bottom/>
      <diagonal/>
    </border>
    <border>
      <left style="thin">
        <color indexed="64"/>
      </left>
      <right/>
      <top/>
      <bottom style="thin">
        <color indexed="64"/>
      </bottom>
      <diagonal/>
    </border>
    <border>
      <left style="thin">
        <color auto="1"/>
      </left>
      <right style="medium">
        <color indexed="64"/>
      </right>
      <top/>
      <bottom style="thin">
        <color auto="1"/>
      </bottom>
      <diagonal/>
    </border>
    <border>
      <left style="medium">
        <color indexed="64"/>
      </left>
      <right style="thin">
        <color indexed="64"/>
      </right>
      <top/>
      <bottom style="thin">
        <color indexed="64"/>
      </bottom>
      <diagonal/>
    </border>
    <border>
      <left style="medium">
        <color indexed="64"/>
      </left>
      <right style="thin">
        <color auto="1"/>
      </right>
      <top style="thin">
        <color theme="0"/>
      </top>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thin">
        <color theme="0"/>
      </bottom>
      <diagonal/>
    </border>
    <border>
      <left/>
      <right style="thin">
        <color theme="0"/>
      </right>
      <top/>
      <bottom style="medium">
        <color indexed="64"/>
      </bottom>
      <diagonal/>
    </border>
    <border>
      <left style="medium">
        <color indexed="64"/>
      </left>
      <right style="medium">
        <color indexed="64"/>
      </right>
      <top/>
      <bottom style="thin">
        <color theme="0"/>
      </bottom>
      <diagonal/>
    </border>
    <border>
      <left/>
      <right style="thin">
        <color theme="0"/>
      </right>
      <top style="medium">
        <color indexed="64"/>
      </top>
      <bottom/>
      <diagonal/>
    </border>
    <border>
      <left style="medium">
        <color indexed="64"/>
      </left>
      <right style="medium">
        <color indexed="64"/>
      </right>
      <top style="thin">
        <color theme="0"/>
      </top>
      <bottom/>
      <diagonal/>
    </border>
  </borders>
  <cellStyleXfs count="5">
    <xf numFmtId="0" fontId="0" fillId="0" borderId="0"/>
    <xf numFmtId="9" fontId="1" fillId="0" borderId="0" applyFont="0" applyFill="0" applyBorder="0" applyAlignment="0" applyProtection="0"/>
    <xf numFmtId="0" fontId="2" fillId="3" borderId="0" applyNumberFormat="0" applyBorder="0" applyAlignment="0" applyProtection="0"/>
    <xf numFmtId="0" fontId="3" fillId="0" borderId="0"/>
    <xf numFmtId="0" fontId="15" fillId="0" borderId="0" applyNumberFormat="0" applyFill="0" applyBorder="0" applyAlignment="0" applyProtection="0"/>
  </cellStyleXfs>
  <cellXfs count="435">
    <xf numFmtId="0" fontId="0" fillId="0" borderId="0" xfId="0"/>
    <xf numFmtId="0" fontId="4" fillId="0" borderId="0" xfId="3" applyFont="1"/>
    <xf numFmtId="0" fontId="3" fillId="0" borderId="0" xfId="3"/>
    <xf numFmtId="0" fontId="5" fillId="0" borderId="0" xfId="3" applyFont="1"/>
    <xf numFmtId="0" fontId="3" fillId="0" borderId="10" xfId="3" applyBorder="1"/>
    <xf numFmtId="38" fontId="6" fillId="0" borderId="11" xfId="3" applyNumberFormat="1" applyFont="1" applyBorder="1" applyProtection="1">
      <protection locked="0"/>
    </xf>
    <xf numFmtId="0" fontId="3" fillId="0" borderId="11" xfId="3" applyBorder="1"/>
    <xf numFmtId="0" fontId="7" fillId="0" borderId="11" xfId="3" applyFont="1" applyBorder="1"/>
    <xf numFmtId="0" fontId="8" fillId="0" borderId="11" xfId="3" applyFont="1" applyBorder="1"/>
    <xf numFmtId="0" fontId="9" fillId="0" borderId="12" xfId="3" applyFont="1" applyBorder="1" applyAlignment="1">
      <alignment horizontal="center"/>
    </xf>
    <xf numFmtId="0" fontId="3" fillId="0" borderId="13" xfId="3" applyBorder="1"/>
    <xf numFmtId="0" fontId="6" fillId="0" borderId="0" xfId="3" applyFont="1" applyBorder="1" applyProtection="1">
      <protection locked="0"/>
    </xf>
    <xf numFmtId="0" fontId="3" fillId="0" borderId="0" xfId="3" applyBorder="1"/>
    <xf numFmtId="0" fontId="7" fillId="0" borderId="0" xfId="3" applyFont="1" applyBorder="1"/>
    <xf numFmtId="0" fontId="8" fillId="0" borderId="0" xfId="3" applyFont="1" applyBorder="1"/>
    <xf numFmtId="0" fontId="9" fillId="0" borderId="14" xfId="3" applyFont="1" applyBorder="1" applyAlignment="1">
      <alignment horizontal="center"/>
    </xf>
    <xf numFmtId="38" fontId="6" fillId="0" borderId="0" xfId="3" applyNumberFormat="1" applyFont="1" applyBorder="1" applyProtection="1">
      <protection locked="0"/>
    </xf>
    <xf numFmtId="0" fontId="10" fillId="0" borderId="0" xfId="3" applyFont="1" applyBorder="1"/>
    <xf numFmtId="0" fontId="11" fillId="0" borderId="0" xfId="3" applyFont="1" applyBorder="1" applyAlignment="1">
      <alignment horizontal="center"/>
    </xf>
    <xf numFmtId="0" fontId="3" fillId="0" borderId="15" xfId="3" applyBorder="1"/>
    <xf numFmtId="0" fontId="6" fillId="0" borderId="16" xfId="3" applyFont="1" applyBorder="1" applyProtection="1">
      <protection locked="0"/>
    </xf>
    <xf numFmtId="0" fontId="3" fillId="0" borderId="16" xfId="3" applyBorder="1"/>
    <xf numFmtId="0" fontId="7" fillId="0" borderId="16" xfId="3" applyFont="1" applyBorder="1"/>
    <xf numFmtId="0" fontId="8" fillId="0" borderId="16" xfId="3" applyFont="1" applyBorder="1"/>
    <xf numFmtId="0" fontId="9" fillId="0" borderId="17" xfId="3" applyFont="1" applyBorder="1" applyAlignment="1">
      <alignment horizontal="center"/>
    </xf>
    <xf numFmtId="0" fontId="6" fillId="0" borderId="0" xfId="3" applyFont="1"/>
    <xf numFmtId="0" fontId="3" fillId="6" borderId="18" xfId="3" applyFill="1" applyBorder="1"/>
    <xf numFmtId="0" fontId="5" fillId="6" borderId="19" xfId="3" applyFont="1" applyFill="1" applyBorder="1" applyAlignment="1">
      <alignment horizontal="right"/>
    </xf>
    <xf numFmtId="2" fontId="5" fillId="6" borderId="20" xfId="3" applyNumberFormat="1" applyFont="1" applyFill="1" applyBorder="1"/>
    <xf numFmtId="2" fontId="5" fillId="0" borderId="0" xfId="3" applyNumberFormat="1" applyFont="1" applyFill="1" applyBorder="1"/>
    <xf numFmtId="0" fontId="12" fillId="0" borderId="0" xfId="3" applyFont="1"/>
    <xf numFmtId="0" fontId="13" fillId="0" borderId="0" xfId="3" applyFont="1"/>
    <xf numFmtId="0" fontId="5" fillId="0" borderId="0" xfId="3" applyFont="1" applyBorder="1" applyAlignment="1">
      <alignment horizontal="right"/>
    </xf>
    <xf numFmtId="2" fontId="5" fillId="0" borderId="0" xfId="3" applyNumberFormat="1" applyFont="1" applyBorder="1"/>
    <xf numFmtId="38" fontId="3" fillId="0" borderId="0" xfId="3" applyNumberFormat="1"/>
    <xf numFmtId="2" fontId="14" fillId="0" borderId="0" xfId="3" applyNumberFormat="1" applyFont="1"/>
    <xf numFmtId="0" fontId="3" fillId="0" borderId="0" xfId="3" applyAlignment="1">
      <alignment horizontal="center"/>
    </xf>
    <xf numFmtId="0" fontId="3" fillId="0" borderId="3" xfId="3" applyBorder="1" applyAlignment="1">
      <alignment horizontal="center"/>
    </xf>
    <xf numFmtId="0" fontId="9" fillId="0" borderId="3" xfId="3" applyFont="1" applyBorder="1" applyAlignment="1">
      <alignment horizontal="center"/>
    </xf>
    <xf numFmtId="2" fontId="3" fillId="0" borderId="0" xfId="3" applyNumberFormat="1" applyAlignment="1">
      <alignment horizontal="center"/>
    </xf>
    <xf numFmtId="38" fontId="3" fillId="0" borderId="0" xfId="3" applyNumberFormat="1" applyAlignment="1">
      <alignment horizontal="center"/>
    </xf>
    <xf numFmtId="1" fontId="6" fillId="0" borderId="0" xfId="3" applyNumberFormat="1" applyFont="1" applyBorder="1" applyProtection="1">
      <protection locked="0"/>
    </xf>
    <xf numFmtId="0" fontId="18" fillId="5" borderId="33" xfId="0" applyFont="1" applyFill="1" applyBorder="1" applyAlignment="1">
      <alignment horizontal="center" vertical="center"/>
    </xf>
    <xf numFmtId="0" fontId="14" fillId="5" borderId="33" xfId="0" applyFont="1" applyFill="1" applyBorder="1" applyAlignment="1">
      <alignment horizontal="center" vertical="center" wrapText="1"/>
    </xf>
    <xf numFmtId="0" fontId="14" fillId="5" borderId="33" xfId="0" applyFont="1" applyFill="1" applyBorder="1" applyAlignment="1">
      <alignment vertical="center" wrapText="1"/>
    </xf>
    <xf numFmtId="0" fontId="14" fillId="5" borderId="34" xfId="0" applyFont="1" applyFill="1" applyBorder="1" applyAlignment="1">
      <alignment vertical="center" wrapText="1"/>
    </xf>
    <xf numFmtId="0" fontId="14" fillId="5" borderId="34" xfId="0" applyFont="1" applyFill="1" applyBorder="1" applyAlignment="1">
      <alignment vertical="center"/>
    </xf>
    <xf numFmtId="0" fontId="5" fillId="0" borderId="0" xfId="0" applyFont="1" applyAlignment="1">
      <alignment vertical="center" wrapText="1"/>
    </xf>
    <xf numFmtId="0" fontId="20" fillId="0" borderId="0" xfId="4" applyFont="1" applyFill="1" applyBorder="1" applyAlignment="1">
      <alignment horizontal="left" vertical="center" wrapText="1"/>
    </xf>
    <xf numFmtId="0" fontId="5" fillId="5" borderId="33" xfId="0" applyFont="1" applyFill="1" applyBorder="1" applyAlignment="1">
      <alignment vertical="center"/>
    </xf>
    <xf numFmtId="0" fontId="22" fillId="0" borderId="0" xfId="4" applyFont="1" applyFill="1" applyBorder="1" applyAlignment="1">
      <alignment vertical="center"/>
    </xf>
    <xf numFmtId="0" fontId="23" fillId="0" borderId="0" xfId="0" applyFont="1" applyAlignment="1">
      <alignment vertical="center"/>
    </xf>
    <xf numFmtId="0" fontId="5" fillId="5" borderId="34" xfId="0" applyFont="1" applyFill="1" applyBorder="1" applyAlignment="1">
      <alignment vertical="center"/>
    </xf>
    <xf numFmtId="0" fontId="14" fillId="5" borderId="33" xfId="0" applyFont="1" applyFill="1" applyBorder="1" applyAlignment="1">
      <alignment vertical="center"/>
    </xf>
    <xf numFmtId="0" fontId="21" fillId="5" borderId="33" xfId="0" applyFont="1" applyFill="1" applyBorder="1" applyAlignment="1">
      <alignment vertical="center"/>
    </xf>
    <xf numFmtId="0" fontId="25" fillId="0" borderId="0" xfId="0" applyFont="1"/>
    <xf numFmtId="0" fontId="26" fillId="0" borderId="0" xfId="0" applyFont="1"/>
    <xf numFmtId="0" fontId="25" fillId="0" borderId="0" xfId="0" applyFont="1" applyAlignment="1">
      <alignment vertical="center" wrapText="1"/>
    </xf>
    <xf numFmtId="0" fontId="25" fillId="5" borderId="40" xfId="0" applyFont="1" applyFill="1" applyBorder="1"/>
    <xf numFmtId="0" fontId="25" fillId="5" borderId="41" xfId="0" applyFont="1" applyFill="1" applyBorder="1"/>
    <xf numFmtId="0" fontId="25" fillId="5" borderId="42" xfId="0" applyFont="1" applyFill="1" applyBorder="1"/>
    <xf numFmtId="0" fontId="14" fillId="5" borderId="34" xfId="0" applyFont="1" applyFill="1" applyBorder="1" applyAlignment="1">
      <alignment horizontal="left" vertical="center" wrapText="1"/>
    </xf>
    <xf numFmtId="0" fontId="14" fillId="8" borderId="43" xfId="0" applyFont="1" applyFill="1" applyBorder="1" applyAlignment="1">
      <alignment horizontal="left" vertical="center" wrapText="1"/>
    </xf>
    <xf numFmtId="0" fontId="14" fillId="4" borderId="43"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28" fillId="9" borderId="43" xfId="0" applyFont="1" applyFill="1" applyBorder="1" applyAlignment="1">
      <alignment vertical="center" wrapText="1"/>
    </xf>
    <xf numFmtId="0" fontId="26" fillId="0" borderId="34" xfId="0" applyFont="1" applyBorder="1" applyAlignment="1">
      <alignment vertical="top" wrapText="1"/>
    </xf>
    <xf numFmtId="0" fontId="14" fillId="5" borderId="0" xfId="0" applyFont="1" applyFill="1" applyBorder="1" applyAlignment="1">
      <alignment vertical="center" wrapText="1"/>
    </xf>
    <xf numFmtId="0" fontId="14" fillId="5" borderId="0" xfId="0" applyFont="1" applyFill="1" applyBorder="1" applyAlignment="1">
      <alignment horizontal="left" vertical="center" wrapText="1"/>
    </xf>
    <xf numFmtId="0" fontId="26" fillId="0" borderId="0" xfId="0" applyFont="1" applyBorder="1" applyAlignment="1">
      <alignment vertical="top" wrapText="1"/>
    </xf>
    <xf numFmtId="0" fontId="33" fillId="0" borderId="0" xfId="0" applyFont="1" applyAlignment="1">
      <alignment vertical="center" wrapText="1"/>
    </xf>
    <xf numFmtId="0" fontId="33" fillId="0" borderId="0" xfId="0" applyFont="1"/>
    <xf numFmtId="0" fontId="26" fillId="0" borderId="33" xfId="0" applyFont="1" applyBorder="1" applyAlignment="1">
      <alignment vertical="center" wrapText="1"/>
    </xf>
    <xf numFmtId="0" fontId="26" fillId="0" borderId="0" xfId="0" applyFont="1" applyBorder="1" applyAlignment="1">
      <alignment vertical="center" wrapText="1"/>
    </xf>
    <xf numFmtId="0" fontId="5" fillId="0" borderId="22" xfId="0" applyFont="1" applyFill="1" applyBorder="1" applyAlignment="1">
      <alignment vertical="center" wrapText="1"/>
    </xf>
    <xf numFmtId="0" fontId="19" fillId="5" borderId="34" xfId="0" applyFont="1" applyFill="1" applyBorder="1" applyAlignment="1">
      <alignment vertical="center"/>
    </xf>
    <xf numFmtId="0" fontId="14" fillId="5" borderId="0" xfId="0" applyFont="1" applyFill="1" applyBorder="1" applyAlignment="1">
      <alignment horizontal="left" vertical="center" wrapText="1"/>
    </xf>
    <xf numFmtId="0" fontId="14" fillId="5" borderId="34" xfId="0" applyFont="1" applyFill="1" applyBorder="1" applyAlignment="1">
      <alignment horizontal="left" vertical="center" wrapText="1"/>
    </xf>
    <xf numFmtId="0" fontId="14" fillId="5" borderId="0" xfId="0" applyFont="1" applyFill="1" applyBorder="1" applyAlignment="1">
      <alignment horizontal="left" vertical="center"/>
    </xf>
    <xf numFmtId="0" fontId="14" fillId="11" borderId="43" xfId="0" applyFont="1" applyFill="1" applyBorder="1" applyAlignment="1">
      <alignment vertical="center" wrapText="1"/>
    </xf>
    <xf numFmtId="0" fontId="28" fillId="0" borderId="0" xfId="0" applyFont="1" applyProtection="1">
      <protection locked="0"/>
    </xf>
    <xf numFmtId="0" fontId="5" fillId="5" borderId="45" xfId="0" applyFont="1" applyFill="1" applyBorder="1" applyAlignment="1" applyProtection="1">
      <alignment horizontal="right" wrapText="1"/>
      <protection locked="0"/>
    </xf>
    <xf numFmtId="0" fontId="14" fillId="8" borderId="43" xfId="0" applyFont="1" applyFill="1" applyBorder="1" applyAlignment="1" applyProtection="1">
      <alignment horizontal="left" vertical="center" wrapText="1"/>
      <protection locked="0"/>
    </xf>
    <xf numFmtId="0" fontId="5" fillId="5" borderId="35" xfId="0" applyFont="1" applyFill="1" applyBorder="1" applyAlignment="1" applyProtection="1">
      <alignment horizontal="right" wrapText="1"/>
      <protection locked="0"/>
    </xf>
    <xf numFmtId="0" fontId="14" fillId="5" borderId="33" xfId="0" applyFont="1" applyFill="1" applyBorder="1" applyAlignment="1" applyProtection="1">
      <alignment vertical="center" wrapText="1"/>
      <protection locked="0"/>
    </xf>
    <xf numFmtId="0" fontId="14" fillId="5" borderId="0" xfId="0" applyFont="1" applyFill="1" applyBorder="1" applyAlignment="1" applyProtection="1">
      <alignment horizontal="left" vertical="center" wrapText="1"/>
      <protection locked="0"/>
    </xf>
    <xf numFmtId="0" fontId="36" fillId="5" borderId="34" xfId="0" applyFont="1" applyFill="1" applyBorder="1" applyAlignment="1" applyProtection="1">
      <alignment horizontal="left" vertical="center" wrapText="1"/>
      <protection locked="0"/>
    </xf>
    <xf numFmtId="0" fontId="14" fillId="4" borderId="43" xfId="0" applyFont="1" applyFill="1" applyBorder="1" applyAlignment="1" applyProtection="1">
      <alignment horizontal="left" vertical="center" wrapText="1"/>
      <protection locked="0"/>
    </xf>
    <xf numFmtId="0" fontId="14" fillId="2" borderId="43" xfId="0" applyFont="1" applyFill="1" applyBorder="1" applyAlignment="1" applyProtection="1">
      <alignment horizontal="left" vertical="center" wrapText="1"/>
      <protection locked="0"/>
    </xf>
    <xf numFmtId="0" fontId="28" fillId="11" borderId="43" xfId="0" applyFont="1" applyFill="1" applyBorder="1" applyAlignment="1" applyProtection="1">
      <alignment vertical="center" wrapText="1"/>
      <protection locked="0"/>
    </xf>
    <xf numFmtId="0" fontId="28" fillId="5" borderId="21" xfId="0" applyFont="1" applyFill="1" applyBorder="1" applyAlignment="1" applyProtection="1">
      <alignment vertical="center" wrapText="1"/>
      <protection locked="0"/>
    </xf>
    <xf numFmtId="0" fontId="28" fillId="5" borderId="0" xfId="0" applyFont="1" applyFill="1" applyBorder="1" applyAlignment="1" applyProtection="1">
      <alignment vertical="center" wrapText="1"/>
      <protection locked="0"/>
    </xf>
    <xf numFmtId="0" fontId="35" fillId="5" borderId="34" xfId="0" applyFont="1" applyFill="1" applyBorder="1" applyAlignment="1" applyProtection="1">
      <alignment vertical="center" wrapText="1"/>
      <protection locked="0"/>
    </xf>
    <xf numFmtId="0" fontId="5" fillId="5" borderId="36" xfId="0" applyFont="1" applyFill="1" applyBorder="1" applyAlignment="1" applyProtection="1">
      <alignment horizontal="right" wrapText="1"/>
      <protection locked="0"/>
    </xf>
    <xf numFmtId="0" fontId="27" fillId="7" borderId="62" xfId="0" applyFont="1" applyFill="1" applyBorder="1" applyAlignment="1" applyProtection="1">
      <alignment horizontal="center" vertical="center" wrapText="1"/>
      <protection locked="0"/>
    </xf>
    <xf numFmtId="0" fontId="27" fillId="7" borderId="48" xfId="0" applyFont="1" applyFill="1" applyBorder="1" applyAlignment="1" applyProtection="1">
      <alignment horizontal="center" vertical="center" wrapText="1"/>
      <protection locked="0"/>
    </xf>
    <xf numFmtId="0" fontId="29" fillId="0" borderId="0" xfId="0" applyFont="1" applyProtection="1">
      <protection locked="0"/>
    </xf>
    <xf numFmtId="0" fontId="28" fillId="0" borderId="45" xfId="0" applyFont="1" applyBorder="1" applyAlignment="1" applyProtection="1">
      <alignment horizontal="left" vertical="center" wrapText="1"/>
      <protection locked="0"/>
    </xf>
    <xf numFmtId="0" fontId="28" fillId="0" borderId="56" xfId="0" applyFont="1" applyBorder="1" applyAlignment="1" applyProtection="1">
      <alignment vertical="center" wrapText="1"/>
      <protection locked="0"/>
    </xf>
    <xf numFmtId="0" fontId="28" fillId="8" borderId="56" xfId="0" applyFont="1" applyFill="1" applyBorder="1" applyAlignment="1" applyProtection="1">
      <alignment horizontal="right" vertical="center" wrapText="1"/>
      <protection locked="0"/>
    </xf>
    <xf numFmtId="0" fontId="42" fillId="0" borderId="28" xfId="0" applyFont="1" applyBorder="1" applyAlignment="1" applyProtection="1">
      <alignment horizontal="center" vertical="center" wrapText="1"/>
      <protection locked="0"/>
    </xf>
    <xf numFmtId="0" fontId="14" fillId="0" borderId="28" xfId="0" applyFont="1" applyBorder="1" applyAlignment="1" applyProtection="1">
      <alignment vertical="center" wrapText="1"/>
      <protection locked="0"/>
    </xf>
    <xf numFmtId="0" fontId="28" fillId="0" borderId="56" xfId="0" applyFont="1" applyFill="1" applyBorder="1" applyAlignment="1" applyProtection="1">
      <alignment vertical="center" wrapText="1"/>
      <protection locked="0"/>
    </xf>
    <xf numFmtId="0" fontId="28" fillId="0" borderId="57" xfId="0" applyFont="1" applyFill="1" applyBorder="1" applyAlignment="1" applyProtection="1">
      <alignment vertical="center" wrapText="1"/>
      <protection locked="0"/>
    </xf>
    <xf numFmtId="0" fontId="28" fillId="0" borderId="35" xfId="0" applyFont="1" applyBorder="1" applyAlignment="1" applyProtection="1">
      <alignment horizontal="left" vertical="center" wrapText="1"/>
      <protection locked="0"/>
    </xf>
    <xf numFmtId="0" fontId="28" fillId="0" borderId="1" xfId="0" applyFont="1" applyBorder="1" applyAlignment="1" applyProtection="1">
      <alignment vertical="center" wrapText="1"/>
      <protection locked="0"/>
    </xf>
    <xf numFmtId="0" fontId="28" fillId="4" borderId="1" xfId="0" applyFont="1" applyFill="1" applyBorder="1" applyAlignment="1" applyProtection="1">
      <alignment horizontal="right" vertical="center" wrapText="1"/>
      <protection locked="0"/>
    </xf>
    <xf numFmtId="0" fontId="42" fillId="0" borderId="5" xfId="0" applyFont="1" applyBorder="1" applyAlignment="1" applyProtection="1">
      <alignment horizontal="center" vertical="center" wrapText="1"/>
      <protection locked="0"/>
    </xf>
    <xf numFmtId="0" fontId="14" fillId="0" borderId="5" xfId="0" applyFont="1" applyBorder="1" applyAlignment="1" applyProtection="1">
      <alignment vertical="center" wrapText="1"/>
      <protection locked="0"/>
    </xf>
    <xf numFmtId="0" fontId="28" fillId="0" borderId="1" xfId="0" applyFont="1" applyFill="1" applyBorder="1" applyAlignment="1" applyProtection="1">
      <alignment vertical="center" wrapText="1"/>
      <protection locked="0"/>
    </xf>
    <xf numFmtId="0" fontId="28" fillId="0" borderId="52" xfId="0" applyFont="1" applyFill="1" applyBorder="1" applyAlignment="1" applyProtection="1">
      <alignment vertical="center" wrapText="1"/>
      <protection locked="0"/>
    </xf>
    <xf numFmtId="0" fontId="14" fillId="0" borderId="35"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35" fillId="0" borderId="5" xfId="0" applyFont="1" applyBorder="1" applyAlignment="1" applyProtection="1">
      <alignment vertical="center" wrapText="1"/>
      <protection locked="0"/>
    </xf>
    <xf numFmtId="0" fontId="14" fillId="0" borderId="1" xfId="0" applyFont="1" applyFill="1" applyBorder="1" applyAlignment="1" applyProtection="1">
      <alignment vertical="center" wrapText="1"/>
      <protection locked="0"/>
    </xf>
    <xf numFmtId="0" fontId="14" fillId="0" borderId="32" xfId="0" applyFont="1" applyFill="1" applyBorder="1" applyAlignment="1" applyProtection="1">
      <alignment vertical="center" wrapText="1"/>
      <protection locked="0"/>
    </xf>
    <xf numFmtId="1" fontId="28" fillId="4" borderId="1" xfId="1" applyNumberFormat="1" applyFont="1" applyFill="1" applyBorder="1" applyAlignment="1" applyProtection="1">
      <alignment horizontal="right" vertical="center" wrapText="1"/>
      <protection locked="0"/>
    </xf>
    <xf numFmtId="0" fontId="28" fillId="0" borderId="52" xfId="0" applyFont="1" applyBorder="1" applyAlignment="1" applyProtection="1">
      <alignment vertical="center" wrapText="1"/>
      <protection locked="0"/>
    </xf>
    <xf numFmtId="0" fontId="28" fillId="0" borderId="36" xfId="0" applyFont="1" applyBorder="1" applyAlignment="1" applyProtection="1">
      <alignment horizontal="left" vertical="center" wrapText="1"/>
      <protection locked="0"/>
    </xf>
    <xf numFmtId="0" fontId="28" fillId="0" borderId="53" xfId="0" applyFont="1" applyBorder="1" applyAlignment="1" applyProtection="1">
      <alignment vertical="center" wrapText="1"/>
      <protection locked="0"/>
    </xf>
    <xf numFmtId="0" fontId="28" fillId="8" borderId="53" xfId="0" applyFont="1" applyFill="1" applyBorder="1" applyAlignment="1" applyProtection="1">
      <alignment horizontal="right" vertical="center" wrapText="1"/>
      <protection locked="0"/>
    </xf>
    <xf numFmtId="0" fontId="35" fillId="0" borderId="38" xfId="0" applyFont="1" applyBorder="1" applyAlignment="1" applyProtection="1">
      <alignment vertical="center" wrapText="1"/>
      <protection locked="0"/>
    </xf>
    <xf numFmtId="0" fontId="14" fillId="0" borderId="54" xfId="0" applyFont="1" applyBorder="1" applyAlignment="1" applyProtection="1">
      <alignment vertical="center" wrapText="1"/>
      <protection locked="0"/>
    </xf>
    <xf numFmtId="0" fontId="28" fillId="0" borderId="59" xfId="0" applyFont="1" applyBorder="1" applyAlignment="1" applyProtection="1">
      <alignment vertical="center" wrapText="1"/>
      <protection locked="0"/>
    </xf>
    <xf numFmtId="0" fontId="28" fillId="0" borderId="29" xfId="0" applyFont="1" applyBorder="1" applyAlignment="1" applyProtection="1">
      <alignment horizontal="left" vertical="center" wrapText="1"/>
      <protection locked="0"/>
    </xf>
    <xf numFmtId="0" fontId="14" fillId="4" borderId="56" xfId="0" applyFont="1" applyFill="1" applyBorder="1" applyAlignment="1" applyProtection="1">
      <alignment horizontal="right" vertical="center" wrapText="1"/>
      <protection locked="0"/>
    </xf>
    <xf numFmtId="0" fontId="35" fillId="0" borderId="56" xfId="0" applyFont="1" applyBorder="1" applyAlignment="1" applyProtection="1">
      <alignment vertical="center" wrapText="1"/>
      <protection locked="0"/>
    </xf>
    <xf numFmtId="0" fontId="28" fillId="0" borderId="6"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right" vertical="center" wrapText="1"/>
      <protection locked="0"/>
    </xf>
    <xf numFmtId="0" fontId="28" fillId="10" borderId="1" xfId="0" applyFont="1" applyFill="1" applyBorder="1" applyAlignment="1" applyProtection="1">
      <alignment vertical="center" wrapText="1"/>
      <protection locked="0"/>
    </xf>
    <xf numFmtId="0" fontId="35" fillId="0" borderId="5" xfId="0" applyFont="1" applyFill="1" applyBorder="1" applyAlignment="1" applyProtection="1">
      <alignment vertical="center" wrapText="1"/>
      <protection locked="0"/>
    </xf>
    <xf numFmtId="0" fontId="14" fillId="8" borderId="1" xfId="0" applyFont="1" applyFill="1" applyBorder="1" applyAlignment="1" applyProtection="1">
      <alignment horizontal="right" vertical="center" wrapText="1"/>
      <protection locked="0"/>
    </xf>
    <xf numFmtId="0" fontId="28" fillId="0" borderId="6" xfId="0" applyFont="1" applyBorder="1" applyAlignment="1" applyProtection="1">
      <alignment horizontal="left" vertical="center" wrapText="1"/>
      <protection locked="0"/>
    </xf>
    <xf numFmtId="0" fontId="14" fillId="4" borderId="1" xfId="2" applyFont="1" applyFill="1" applyBorder="1" applyAlignment="1" applyProtection="1">
      <alignment horizontal="right" vertical="center" wrapText="1"/>
      <protection locked="0"/>
    </xf>
    <xf numFmtId="0" fontId="14" fillId="0" borderId="6" xfId="0" applyFont="1" applyBorder="1" applyAlignment="1" applyProtection="1">
      <alignment horizontal="left" vertical="center" wrapText="1"/>
      <protection locked="0"/>
    </xf>
    <xf numFmtId="0" fontId="28" fillId="0" borderId="37" xfId="0" applyFont="1" applyBorder="1" applyAlignment="1" applyProtection="1">
      <alignment horizontal="left" vertical="center" wrapText="1"/>
      <protection locked="0"/>
    </xf>
    <xf numFmtId="0" fontId="14" fillId="4" borderId="53" xfId="0" applyFont="1" applyFill="1" applyBorder="1" applyAlignment="1" applyProtection="1">
      <alignment horizontal="right" vertical="center" wrapText="1"/>
      <protection locked="0"/>
    </xf>
    <xf numFmtId="0" fontId="35" fillId="0" borderId="53" xfId="0" applyFont="1" applyBorder="1" applyAlignment="1" applyProtection="1">
      <alignment vertical="center" wrapText="1"/>
      <protection locked="0"/>
    </xf>
    <xf numFmtId="0" fontId="28" fillId="4" borderId="22" xfId="0" applyFont="1" applyFill="1" applyBorder="1" applyAlignment="1" applyProtection="1">
      <alignment horizontal="right" vertical="center" wrapText="1"/>
      <protection locked="0"/>
    </xf>
    <xf numFmtId="0" fontId="28" fillId="0" borderId="63" xfId="0" applyFont="1" applyBorder="1" applyAlignment="1" applyProtection="1">
      <alignment vertical="center" wrapText="1"/>
      <protection locked="0"/>
    </xf>
    <xf numFmtId="0" fontId="28" fillId="0" borderId="56" xfId="0" applyFont="1" applyBorder="1" applyAlignment="1" applyProtection="1">
      <alignment vertical="top" wrapText="1"/>
      <protection locked="0"/>
    </xf>
    <xf numFmtId="0" fontId="14" fillId="0" borderId="60" xfId="0" applyFont="1" applyBorder="1" applyAlignment="1" applyProtection="1">
      <alignment vertical="center" wrapText="1"/>
      <protection locked="0"/>
    </xf>
    <xf numFmtId="0" fontId="14" fillId="0" borderId="67" xfId="0" applyFont="1" applyBorder="1" applyAlignment="1" applyProtection="1">
      <alignment vertical="center" wrapText="1"/>
      <protection locked="0"/>
    </xf>
    <xf numFmtId="3" fontId="28" fillId="8" borderId="1" xfId="0" applyNumberFormat="1" applyFont="1" applyFill="1" applyBorder="1" applyAlignment="1" applyProtection="1">
      <alignment horizontal="right" vertical="center" wrapText="1"/>
      <protection locked="0"/>
    </xf>
    <xf numFmtId="0" fontId="36" fillId="0" borderId="1" xfId="0" applyFont="1" applyFill="1" applyBorder="1" applyAlignment="1" applyProtection="1">
      <alignment horizontal="left" vertical="center" wrapText="1"/>
      <protection locked="0"/>
    </xf>
    <xf numFmtId="0" fontId="14" fillId="0" borderId="37" xfId="0" applyFont="1" applyBorder="1" applyAlignment="1" applyProtection="1">
      <alignment horizontal="left" vertical="center" wrapText="1"/>
      <protection locked="0"/>
    </xf>
    <xf numFmtId="0" fontId="36" fillId="0" borderId="53" xfId="0" applyFont="1" applyFill="1" applyBorder="1" applyAlignment="1" applyProtection="1">
      <alignment horizontal="left" vertical="center" wrapText="1"/>
      <protection locked="0"/>
    </xf>
    <xf numFmtId="3" fontId="28" fillId="4" borderId="56" xfId="0" applyNumberFormat="1" applyFont="1" applyFill="1" applyBorder="1" applyAlignment="1" applyProtection="1">
      <alignment horizontal="right" vertical="center" wrapText="1"/>
      <protection locked="0"/>
    </xf>
    <xf numFmtId="0" fontId="42" fillId="0" borderId="56" xfId="0" applyFont="1" applyBorder="1" applyAlignment="1" applyProtection="1">
      <alignment horizontal="center" vertical="center" wrapText="1"/>
      <protection locked="0"/>
    </xf>
    <xf numFmtId="0" fontId="14" fillId="0" borderId="63" xfId="0" applyFont="1" applyBorder="1" applyAlignment="1" applyProtection="1">
      <alignment vertical="center" wrapText="1"/>
      <protection locked="0"/>
    </xf>
    <xf numFmtId="0" fontId="20" fillId="0" borderId="70" xfId="4" applyFont="1" applyBorder="1" applyAlignment="1" applyProtection="1">
      <alignment vertical="top"/>
      <protection locked="0"/>
    </xf>
    <xf numFmtId="0" fontId="28" fillId="0" borderId="9" xfId="0" applyFont="1" applyBorder="1" applyAlignment="1" applyProtection="1">
      <alignment vertical="center" wrapText="1"/>
      <protection locked="0"/>
    </xf>
    <xf numFmtId="0" fontId="14" fillId="4" borderId="9" xfId="2" applyFont="1" applyFill="1" applyBorder="1" applyAlignment="1" applyProtection="1">
      <alignment horizontal="right" vertical="center" wrapText="1"/>
      <protection locked="0"/>
    </xf>
    <xf numFmtId="0" fontId="35" fillId="0" borderId="9" xfId="0" applyFont="1" applyBorder="1" applyAlignment="1" applyProtection="1">
      <alignment vertical="center" wrapText="1"/>
      <protection locked="0"/>
    </xf>
    <xf numFmtId="0" fontId="35" fillId="0" borderId="1" xfId="0" applyFont="1" applyBorder="1" applyAlignment="1" applyProtection="1">
      <alignment vertical="center" wrapText="1"/>
      <protection locked="0"/>
    </xf>
    <xf numFmtId="0" fontId="34" fillId="0" borderId="69" xfId="0" applyFont="1" applyBorder="1" applyAlignment="1" applyProtection="1">
      <alignment vertical="center" wrapText="1"/>
      <protection locked="0"/>
    </xf>
    <xf numFmtId="0" fontId="20" fillId="0" borderId="8" xfId="4" applyFont="1" applyBorder="1" applyAlignment="1" applyProtection="1">
      <alignment vertical="center"/>
      <protection locked="0"/>
    </xf>
    <xf numFmtId="0" fontId="34" fillId="0" borderId="68" xfId="0" applyFont="1" applyBorder="1" applyAlignment="1" applyProtection="1">
      <alignment vertical="center" wrapText="1"/>
      <protection locked="0"/>
    </xf>
    <xf numFmtId="0" fontId="14" fillId="4" borderId="53" xfId="2" applyFont="1" applyFill="1" applyBorder="1" applyAlignment="1" applyProtection="1">
      <alignment horizontal="right" vertical="center" wrapText="1"/>
      <protection locked="0"/>
    </xf>
    <xf numFmtId="0" fontId="20" fillId="0" borderId="70" xfId="4" applyFont="1" applyBorder="1" applyAlignment="1" applyProtection="1">
      <alignment vertical="center"/>
      <protection locked="0"/>
    </xf>
    <xf numFmtId="0" fontId="28" fillId="0" borderId="31" xfId="0" applyFont="1" applyFill="1" applyBorder="1" applyAlignment="1" applyProtection="1">
      <alignment horizontal="center" vertical="center" wrapText="1"/>
      <protection locked="0"/>
    </xf>
    <xf numFmtId="0" fontId="28" fillId="0" borderId="52" xfId="0" applyFont="1" applyFill="1" applyBorder="1" applyAlignment="1" applyProtection="1">
      <alignment horizontal="center" vertical="center" wrapText="1"/>
      <protection locked="0"/>
    </xf>
    <xf numFmtId="0" fontId="28" fillId="0" borderId="81" xfId="0" applyFont="1" applyFill="1" applyBorder="1" applyAlignment="1" applyProtection="1">
      <alignment horizontal="center" vertical="center" wrapText="1"/>
      <protection locked="0"/>
    </xf>
    <xf numFmtId="0" fontId="28" fillId="0" borderId="82" xfId="0" applyFont="1" applyFill="1" applyBorder="1" applyAlignment="1" applyProtection="1">
      <alignment horizontal="center" vertical="center" wrapText="1"/>
      <protection locked="0"/>
    </xf>
    <xf numFmtId="0" fontId="28" fillId="0" borderId="83" xfId="0" applyFont="1" applyFill="1" applyBorder="1" applyAlignment="1" applyProtection="1">
      <alignment horizontal="center" vertical="center" wrapText="1"/>
      <protection locked="0"/>
    </xf>
    <xf numFmtId="0" fontId="28" fillId="0" borderId="84" xfId="0" applyFont="1" applyFill="1" applyBorder="1" applyAlignment="1" applyProtection="1">
      <alignment horizontal="center" vertical="center" wrapText="1"/>
      <protection locked="0"/>
    </xf>
    <xf numFmtId="0" fontId="28" fillId="0" borderId="85" xfId="0" applyFont="1" applyFill="1" applyBorder="1" applyAlignment="1" applyProtection="1">
      <alignment horizontal="center" vertical="center" wrapText="1"/>
      <protection locked="0"/>
    </xf>
    <xf numFmtId="0" fontId="28" fillId="0" borderId="86" xfId="0" applyFont="1" applyFill="1" applyBorder="1" applyAlignment="1" applyProtection="1">
      <alignment horizontal="center" vertical="center" wrapText="1"/>
      <protection locked="0"/>
    </xf>
    <xf numFmtId="0" fontId="28" fillId="0" borderId="27" xfId="0" applyFont="1" applyBorder="1" applyAlignment="1" applyProtection="1">
      <alignment horizontal="left" vertical="center" wrapText="1"/>
      <protection locked="0"/>
    </xf>
    <xf numFmtId="0" fontId="28" fillId="4" borderId="56" xfId="0" applyFont="1" applyFill="1" applyBorder="1" applyAlignment="1" applyProtection="1">
      <alignment horizontal="right" vertical="center" wrapText="1"/>
      <protection locked="0"/>
    </xf>
    <xf numFmtId="0" fontId="41" fillId="0" borderId="56" xfId="4" applyFont="1" applyBorder="1" applyAlignment="1" applyProtection="1">
      <alignment vertical="center" wrapText="1"/>
      <protection locked="0"/>
    </xf>
    <xf numFmtId="0" fontId="20" fillId="0" borderId="57" xfId="4" applyFont="1" applyBorder="1" applyAlignment="1" applyProtection="1">
      <alignment vertical="center"/>
      <protection locked="0"/>
    </xf>
    <xf numFmtId="0" fontId="28" fillId="0" borderId="31" xfId="0" applyFont="1" applyBorder="1" applyAlignment="1" applyProtection="1">
      <alignment horizontal="left" vertical="center" wrapText="1"/>
      <protection locked="0"/>
    </xf>
    <xf numFmtId="1" fontId="42" fillId="0" borderId="1" xfId="0" applyNumberFormat="1" applyFont="1" applyFill="1" applyBorder="1" applyAlignment="1" applyProtection="1">
      <alignment vertical="center" wrapText="1"/>
      <protection locked="0"/>
    </xf>
    <xf numFmtId="0" fontId="28" fillId="8" borderId="1" xfId="0" applyFont="1" applyFill="1" applyBorder="1" applyAlignment="1" applyProtection="1">
      <alignment horizontal="right" vertical="center" wrapText="1"/>
      <protection locked="0"/>
    </xf>
    <xf numFmtId="0" fontId="28" fillId="0" borderId="81" xfId="0" applyFont="1" applyBorder="1" applyAlignment="1" applyProtection="1">
      <alignment horizontal="left" vertical="center" wrapText="1"/>
      <protection locked="0"/>
    </xf>
    <xf numFmtId="0" fontId="28" fillId="0" borderId="87" xfId="0" applyFont="1" applyBorder="1" applyAlignment="1" applyProtection="1">
      <alignment vertical="center" wrapText="1"/>
      <protection locked="0"/>
    </xf>
    <xf numFmtId="0" fontId="35" fillId="0" borderId="87" xfId="0" applyFont="1" applyBorder="1" applyAlignment="1" applyProtection="1">
      <alignment vertical="center" wrapText="1"/>
      <protection locked="0"/>
    </xf>
    <xf numFmtId="0" fontId="28" fillId="0" borderId="82" xfId="0" applyFont="1" applyBorder="1" applyAlignment="1" applyProtection="1">
      <alignment vertical="center" wrapText="1"/>
      <protection locked="0"/>
    </xf>
    <xf numFmtId="0" fontId="28" fillId="0" borderId="90" xfId="0" applyFont="1" applyBorder="1" applyAlignment="1" applyProtection="1">
      <alignment horizontal="left" vertical="center" wrapText="1"/>
      <protection locked="0"/>
    </xf>
    <xf numFmtId="0" fontId="28" fillId="0" borderId="9" xfId="0" applyFont="1" applyBorder="1" applyAlignment="1" applyProtection="1">
      <alignment horizontal="left" vertical="center" wrapText="1"/>
      <protection locked="0"/>
    </xf>
    <xf numFmtId="0" fontId="28" fillId="0" borderId="89" xfId="0" applyFont="1" applyBorder="1" applyAlignment="1" applyProtection="1">
      <alignment vertical="center" wrapText="1"/>
      <protection locked="0"/>
    </xf>
    <xf numFmtId="0" fontId="31" fillId="0" borderId="61" xfId="0" applyFont="1" applyBorder="1" applyAlignment="1" applyProtection="1">
      <alignment horizontal="left" vertical="center" wrapText="1"/>
      <protection locked="0"/>
    </xf>
    <xf numFmtId="0" fontId="31" fillId="0" borderId="53" xfId="0" applyFont="1" applyBorder="1" applyAlignment="1" applyProtection="1">
      <alignment vertical="center" wrapText="1"/>
      <protection locked="0"/>
    </xf>
    <xf numFmtId="0" fontId="40" fillId="0" borderId="53" xfId="0" applyFont="1" applyBorder="1" applyAlignment="1" applyProtection="1">
      <alignment vertical="center" wrapText="1"/>
      <protection locked="0"/>
    </xf>
    <xf numFmtId="0" fontId="28" fillId="0" borderId="53" xfId="0" applyFont="1" applyBorder="1" applyAlignment="1" applyProtection="1">
      <alignment horizontal="left" vertical="center" wrapText="1"/>
      <protection locked="0"/>
    </xf>
    <xf numFmtId="2" fontId="28" fillId="4" borderId="56" xfId="0" applyNumberFormat="1" applyFont="1" applyFill="1" applyBorder="1" applyAlignment="1" applyProtection="1">
      <alignment horizontal="right" vertical="center" wrapText="1"/>
      <protection locked="0"/>
    </xf>
    <xf numFmtId="0" fontId="14" fillId="0" borderId="63" xfId="0" applyFont="1" applyBorder="1" applyAlignment="1" applyProtection="1">
      <alignment horizontal="left" vertical="center" wrapText="1"/>
      <protection locked="0"/>
    </xf>
    <xf numFmtId="0" fontId="28" fillId="0" borderId="28" xfId="0" applyFont="1" applyBorder="1" applyAlignment="1" applyProtection="1">
      <alignment vertical="center" wrapText="1"/>
      <protection locked="0"/>
    </xf>
    <xf numFmtId="0" fontId="28" fillId="0" borderId="57" xfId="0" applyFont="1" applyBorder="1" applyAlignment="1" applyProtection="1">
      <alignment vertical="center" wrapText="1"/>
      <protection locked="0"/>
    </xf>
    <xf numFmtId="2" fontId="28" fillId="4" borderId="1" xfId="0" applyNumberFormat="1" applyFont="1" applyFill="1" applyBorder="1" applyAlignment="1" applyProtection="1">
      <alignment horizontal="right" vertical="center" wrapText="1"/>
      <protection locked="0"/>
    </xf>
    <xf numFmtId="0" fontId="14" fillId="0" borderId="1" xfId="0" applyFont="1" applyBorder="1" applyAlignment="1" applyProtection="1">
      <alignment horizontal="left" vertical="center" wrapText="1"/>
      <protection locked="0"/>
    </xf>
    <xf numFmtId="0" fontId="28" fillId="0" borderId="5" xfId="0" applyFont="1" applyBorder="1" applyAlignment="1" applyProtection="1">
      <alignment vertical="center" wrapText="1"/>
      <protection locked="0"/>
    </xf>
    <xf numFmtId="2" fontId="28" fillId="4" borderId="87" xfId="0" applyNumberFormat="1" applyFont="1" applyFill="1" applyBorder="1" applyAlignment="1" applyProtection="1">
      <alignment horizontal="right" vertical="center" wrapText="1"/>
      <protection locked="0"/>
    </xf>
    <xf numFmtId="0" fontId="14" fillId="0" borderId="8" xfId="0" applyFont="1" applyBorder="1" applyAlignment="1" applyProtection="1">
      <alignment horizontal="left" vertical="center" wrapText="1"/>
      <protection locked="0"/>
    </xf>
    <xf numFmtId="0" fontId="28" fillId="0" borderId="73" xfId="0" applyFont="1" applyBorder="1" applyAlignment="1" applyProtection="1">
      <alignment vertical="center" wrapText="1"/>
      <protection locked="0"/>
    </xf>
    <xf numFmtId="0" fontId="28" fillId="0" borderId="88" xfId="0" applyFont="1" applyBorder="1" applyAlignment="1" applyProtection="1">
      <alignment vertical="center" wrapText="1"/>
      <protection locked="0"/>
    </xf>
    <xf numFmtId="0" fontId="28" fillId="0" borderId="38" xfId="0" applyFont="1" applyBorder="1" applyAlignment="1" applyProtection="1">
      <alignment vertical="center" wrapText="1"/>
      <protection locked="0"/>
    </xf>
    <xf numFmtId="0" fontId="14" fillId="0" borderId="56" xfId="2" applyFont="1" applyFill="1" applyBorder="1" applyAlignment="1" applyProtection="1">
      <alignment vertical="center" wrapText="1"/>
      <protection locked="0"/>
    </xf>
    <xf numFmtId="0" fontId="14" fillId="0" borderId="1" xfId="2" applyFont="1" applyFill="1" applyBorder="1" applyAlignment="1" applyProtection="1">
      <alignment vertical="center" wrapText="1"/>
      <protection locked="0"/>
    </xf>
    <xf numFmtId="0" fontId="31" fillId="0" borderId="36" xfId="0" applyFont="1" applyBorder="1" applyAlignment="1" applyProtection="1">
      <alignment horizontal="left" vertical="center" wrapText="1"/>
      <protection locked="0"/>
    </xf>
    <xf numFmtId="0" fontId="14" fillId="0" borderId="53" xfId="2" applyFont="1" applyFill="1" applyBorder="1" applyAlignment="1" applyProtection="1">
      <alignment vertical="center" wrapText="1"/>
      <protection locked="0"/>
    </xf>
    <xf numFmtId="0" fontId="28" fillId="0" borderId="0" xfId="0" applyFont="1" applyAlignment="1" applyProtection="1">
      <alignment wrapText="1"/>
      <protection locked="0"/>
    </xf>
    <xf numFmtId="0" fontId="28" fillId="0" borderId="0" xfId="0" applyFont="1" applyAlignment="1" applyProtection="1">
      <alignment vertical="center" wrapText="1"/>
      <protection locked="0"/>
    </xf>
    <xf numFmtId="0" fontId="28" fillId="0" borderId="0" xfId="0" applyFont="1" applyAlignment="1" applyProtection="1">
      <alignment horizontal="right" vertical="center" wrapText="1"/>
      <protection locked="0"/>
    </xf>
    <xf numFmtId="0" fontId="35" fillId="0" borderId="0" xfId="0" applyFont="1" applyAlignment="1" applyProtection="1">
      <alignment vertical="center" wrapText="1"/>
      <protection locked="0"/>
    </xf>
    <xf numFmtId="0" fontId="28" fillId="0" borderId="0" xfId="0" applyFont="1" applyAlignment="1" applyProtection="1">
      <alignment horizontal="left" vertical="center" wrapText="1"/>
      <protection locked="0"/>
    </xf>
    <xf numFmtId="0" fontId="17" fillId="0" borderId="0" xfId="0" applyFont="1" applyAlignment="1" applyProtection="1">
      <alignment wrapText="1"/>
      <protection locked="0"/>
    </xf>
    <xf numFmtId="164" fontId="28" fillId="8" borderId="1" xfId="0" applyNumberFormat="1" applyFont="1" applyFill="1" applyBorder="1" applyAlignment="1" applyProtection="1">
      <alignment horizontal="right" vertical="center" wrapText="1"/>
    </xf>
    <xf numFmtId="0" fontId="14" fillId="8" borderId="1" xfId="0" applyFont="1" applyFill="1" applyBorder="1" applyAlignment="1" applyProtection="1">
      <alignment horizontal="right" vertical="center" wrapText="1"/>
    </xf>
    <xf numFmtId="3" fontId="28" fillId="8" borderId="1" xfId="0" applyNumberFormat="1" applyFont="1" applyFill="1" applyBorder="1" applyAlignment="1" applyProtection="1">
      <alignment horizontal="right" vertical="center" wrapText="1"/>
    </xf>
    <xf numFmtId="3" fontId="28" fillId="8" borderId="53" xfId="0" applyNumberFormat="1" applyFont="1" applyFill="1" applyBorder="1" applyAlignment="1" applyProtection="1">
      <alignment horizontal="right" vertical="center" wrapText="1"/>
    </xf>
    <xf numFmtId="3" fontId="28" fillId="2" borderId="53" xfId="0" applyNumberFormat="1" applyFont="1" applyFill="1" applyBorder="1" applyAlignment="1" applyProtection="1">
      <alignment horizontal="right" vertical="center" wrapText="1"/>
    </xf>
    <xf numFmtId="0" fontId="28" fillId="8" borderId="1" xfId="1" applyNumberFormat="1" applyFont="1" applyFill="1" applyBorder="1" applyAlignment="1" applyProtection="1">
      <alignment horizontal="right" vertical="center" wrapText="1"/>
    </xf>
    <xf numFmtId="1" fontId="28" fillId="8" borderId="87" xfId="1" applyNumberFormat="1" applyFont="1" applyFill="1" applyBorder="1" applyAlignment="1" applyProtection="1">
      <alignment horizontal="right" vertical="center" wrapText="1"/>
    </xf>
    <xf numFmtId="2" fontId="28" fillId="2" borderId="9" xfId="0" applyNumberFormat="1" applyFont="1" applyFill="1" applyBorder="1" applyAlignment="1" applyProtection="1">
      <alignment horizontal="right" vertical="center" wrapText="1"/>
    </xf>
    <xf numFmtId="2" fontId="31" fillId="2" borderId="53" xfId="0" applyNumberFormat="1" applyFont="1" applyFill="1" applyBorder="1" applyAlignment="1" applyProtection="1">
      <alignment horizontal="right" vertical="center" wrapText="1"/>
    </xf>
    <xf numFmtId="2" fontId="28" fillId="8" borderId="9" xfId="0" applyNumberFormat="1" applyFont="1" applyFill="1" applyBorder="1" applyAlignment="1" applyProtection="1">
      <alignment horizontal="right" vertical="center" wrapText="1"/>
    </xf>
    <xf numFmtId="2" fontId="28" fillId="8" borderId="53" xfId="0" applyNumberFormat="1" applyFont="1" applyFill="1" applyBorder="1" applyAlignment="1" applyProtection="1">
      <alignment horizontal="right" vertical="center" wrapText="1"/>
    </xf>
    <xf numFmtId="0" fontId="28" fillId="5" borderId="0" xfId="0" applyFont="1" applyFill="1" applyBorder="1" applyAlignment="1" applyProtection="1">
      <alignment horizontal="left" vertical="center" wrapText="1"/>
      <protection locked="0"/>
    </xf>
    <xf numFmtId="0" fontId="28" fillId="5" borderId="34" xfId="0" applyFont="1" applyFill="1" applyBorder="1" applyAlignment="1" applyProtection="1">
      <alignment horizontal="left" vertical="center" wrapText="1"/>
      <protection locked="0"/>
    </xf>
    <xf numFmtId="2" fontId="28" fillId="8" borderId="1" xfId="0" applyNumberFormat="1" applyFont="1" applyFill="1" applyBorder="1" applyAlignment="1" applyProtection="1">
      <alignment horizontal="right" vertical="center" wrapText="1"/>
    </xf>
    <xf numFmtId="2" fontId="28" fillId="8" borderId="56" xfId="0" applyNumberFormat="1" applyFont="1" applyFill="1" applyBorder="1" applyAlignment="1" applyProtection="1">
      <alignment horizontal="right" vertical="center" wrapText="1"/>
    </xf>
    <xf numFmtId="0" fontId="28" fillId="5" borderId="24" xfId="0" applyFont="1" applyFill="1" applyBorder="1" applyAlignment="1" applyProtection="1">
      <alignment vertical="center" wrapText="1"/>
      <protection locked="0"/>
    </xf>
    <xf numFmtId="0" fontId="28" fillId="9" borderId="49" xfId="0" applyFont="1" applyFill="1" applyBorder="1" applyAlignment="1" applyProtection="1">
      <alignment vertical="center" wrapText="1"/>
      <protection locked="0"/>
    </xf>
    <xf numFmtId="0" fontId="43" fillId="0" borderId="43" xfId="0" applyFont="1" applyFill="1" applyBorder="1" applyAlignment="1" applyProtection="1">
      <alignment horizontal="center" vertical="center" wrapText="1"/>
      <protection locked="0"/>
    </xf>
    <xf numFmtId="0" fontId="43" fillId="0" borderId="56" xfId="0" applyFont="1" applyBorder="1" applyAlignment="1" applyProtection="1">
      <alignment vertical="center" wrapText="1"/>
      <protection locked="0"/>
    </xf>
    <xf numFmtId="0" fontId="43" fillId="0" borderId="5" xfId="0" applyFont="1" applyFill="1" applyBorder="1" applyAlignment="1" applyProtection="1">
      <alignment vertical="center" wrapText="1"/>
      <protection locked="0"/>
    </xf>
    <xf numFmtId="0" fontId="43" fillId="0" borderId="5" xfId="0" applyFont="1" applyBorder="1" applyAlignment="1" applyProtection="1">
      <alignment vertical="center" wrapText="1"/>
      <protection locked="0"/>
    </xf>
    <xf numFmtId="0" fontId="43" fillId="0" borderId="60" xfId="0" applyFont="1" applyFill="1" applyBorder="1" applyAlignment="1" applyProtection="1">
      <alignment horizontal="left" vertical="center" wrapText="1"/>
      <protection locked="0"/>
    </xf>
    <xf numFmtId="0" fontId="43" fillId="0" borderId="53" xfId="0" applyFont="1" applyBorder="1" applyAlignment="1" applyProtection="1">
      <alignment vertical="center" wrapText="1"/>
      <protection locked="0"/>
    </xf>
    <xf numFmtId="0" fontId="43" fillId="0" borderId="1" xfId="0" applyFont="1" applyBorder="1" applyAlignment="1" applyProtection="1">
      <alignment vertical="center" wrapText="1"/>
      <protection locked="0"/>
    </xf>
    <xf numFmtId="0" fontId="5" fillId="5" borderId="31" xfId="0" applyFont="1" applyFill="1" applyBorder="1" applyAlignment="1">
      <alignment horizontal="right"/>
    </xf>
    <xf numFmtId="0" fontId="5" fillId="5" borderId="5" xfId="0" applyFont="1" applyFill="1" applyBorder="1" applyAlignment="1">
      <alignment horizontal="right"/>
    </xf>
    <xf numFmtId="0" fontId="17" fillId="5" borderId="5" xfId="0" applyFont="1" applyFill="1" applyBorder="1" applyAlignment="1">
      <alignment horizontal="left"/>
    </xf>
    <xf numFmtId="0" fontId="17" fillId="5" borderId="6" xfId="0" applyFont="1" applyFill="1" applyBorder="1" applyAlignment="1">
      <alignment horizontal="left"/>
    </xf>
    <xf numFmtId="0" fontId="17" fillId="5" borderId="32" xfId="0" applyFont="1" applyFill="1" applyBorder="1" applyAlignment="1">
      <alignment horizontal="left"/>
    </xf>
    <xf numFmtId="0" fontId="16" fillId="7" borderId="21" xfId="0" applyFont="1" applyFill="1" applyBorder="1" applyAlignment="1">
      <alignment horizontal="center" vertical="center"/>
    </xf>
    <xf numFmtId="0" fontId="16" fillId="7" borderId="22" xfId="0" applyFont="1" applyFill="1" applyBorder="1" applyAlignment="1">
      <alignment horizontal="center" vertical="center"/>
    </xf>
    <xf numFmtId="0" fontId="16" fillId="7" borderId="23" xfId="0" applyFont="1" applyFill="1" applyBorder="1" applyAlignment="1">
      <alignment horizontal="center" vertical="center"/>
    </xf>
    <xf numFmtId="0" fontId="16" fillId="7" borderId="24" xfId="0" applyFont="1" applyFill="1" applyBorder="1" applyAlignment="1">
      <alignment horizontal="center" vertical="center"/>
    </xf>
    <xf numFmtId="0" fontId="16" fillId="7" borderId="25" xfId="0" applyFont="1" applyFill="1" applyBorder="1" applyAlignment="1">
      <alignment horizontal="center" vertical="center"/>
    </xf>
    <xf numFmtId="0" fontId="16" fillId="7" borderId="26" xfId="0" applyFont="1" applyFill="1" applyBorder="1" applyAlignment="1">
      <alignment horizontal="center" vertical="center"/>
    </xf>
    <xf numFmtId="0" fontId="5" fillId="5" borderId="27" xfId="0" applyFont="1" applyFill="1" applyBorder="1" applyAlignment="1">
      <alignment horizontal="right"/>
    </xf>
    <xf numFmtId="0" fontId="5" fillId="5" borderId="28" xfId="0" applyFont="1" applyFill="1" applyBorder="1" applyAlignment="1">
      <alignment horizontal="right"/>
    </xf>
    <xf numFmtId="0" fontId="17" fillId="5" borderId="28" xfId="0" applyFont="1" applyFill="1" applyBorder="1" applyAlignment="1">
      <alignment horizontal="left"/>
    </xf>
    <xf numFmtId="0" fontId="17" fillId="5" borderId="29" xfId="0" applyFont="1" applyFill="1" applyBorder="1" applyAlignment="1">
      <alignment horizontal="left"/>
    </xf>
    <xf numFmtId="0" fontId="17" fillId="5" borderId="30" xfId="0" applyFont="1" applyFill="1" applyBorder="1" applyAlignment="1">
      <alignment horizontal="left"/>
    </xf>
    <xf numFmtId="0" fontId="25" fillId="5" borderId="21" xfId="0" applyFont="1" applyFill="1" applyBorder="1" applyAlignment="1">
      <alignment horizontal="center"/>
    </xf>
    <xf numFmtId="0" fontId="25" fillId="5" borderId="22" xfId="0" applyFont="1" applyFill="1" applyBorder="1" applyAlignment="1">
      <alignment horizontal="center"/>
    </xf>
    <xf numFmtId="0" fontId="25" fillId="5" borderId="23" xfId="0" applyFont="1" applyFill="1" applyBorder="1" applyAlignment="1">
      <alignment horizontal="center"/>
    </xf>
    <xf numFmtId="0" fontId="19" fillId="5" borderId="0" xfId="0" applyFont="1" applyFill="1" applyAlignment="1">
      <alignment horizontal="left" wrapText="1"/>
    </xf>
    <xf numFmtId="0" fontId="5" fillId="5" borderId="35" xfId="0" applyFont="1" applyFill="1" applyBorder="1" applyAlignment="1">
      <alignment horizontal="right"/>
    </xf>
    <xf numFmtId="0" fontId="5" fillId="5" borderId="6" xfId="0" applyFont="1" applyFill="1" applyBorder="1" applyAlignment="1">
      <alignment horizontal="right"/>
    </xf>
    <xf numFmtId="0" fontId="5" fillId="5" borderId="36" xfId="0" applyFont="1" applyFill="1" applyBorder="1" applyAlignment="1">
      <alignment horizontal="right"/>
    </xf>
    <xf numFmtId="0" fontId="5" fillId="5" borderId="37" xfId="0" applyFont="1" applyFill="1" applyBorder="1" applyAlignment="1">
      <alignment horizontal="right"/>
    </xf>
    <xf numFmtId="0" fontId="17" fillId="5" borderId="38" xfId="0" applyFont="1" applyFill="1" applyBorder="1" applyAlignment="1">
      <alignment horizontal="left"/>
    </xf>
    <xf numFmtId="0" fontId="17" fillId="5" borderId="37" xfId="0" applyFont="1" applyFill="1" applyBorder="1" applyAlignment="1">
      <alignment horizontal="left"/>
    </xf>
    <xf numFmtId="0" fontId="17" fillId="5" borderId="39" xfId="0" applyFont="1" applyFill="1" applyBorder="1" applyAlignment="1">
      <alignment horizontal="left"/>
    </xf>
    <xf numFmtId="0" fontId="5" fillId="5" borderId="21"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20" fillId="5" borderId="0" xfId="4" applyFont="1" applyFill="1" applyBorder="1" applyAlignment="1">
      <alignment horizontal="left" vertical="center"/>
    </xf>
    <xf numFmtId="0" fontId="16" fillId="7" borderId="24"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14" fillId="5" borderId="21"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23" xfId="0" applyFont="1" applyFill="1" applyBorder="1" applyAlignment="1">
      <alignment horizontal="left" vertical="center"/>
    </xf>
    <xf numFmtId="0" fontId="20" fillId="5" borderId="40" xfId="4" applyFont="1" applyFill="1" applyBorder="1" applyAlignment="1">
      <alignment horizontal="left" vertical="center"/>
    </xf>
    <xf numFmtId="0" fontId="20" fillId="5" borderId="41" xfId="4" applyFont="1" applyFill="1" applyBorder="1" applyAlignment="1">
      <alignment horizontal="left" vertical="center"/>
    </xf>
    <xf numFmtId="0" fontId="20" fillId="5" borderId="42" xfId="4" applyFont="1" applyFill="1" applyBorder="1" applyAlignment="1">
      <alignment horizontal="left" vertical="center"/>
    </xf>
    <xf numFmtId="0" fontId="14" fillId="5" borderId="0" xfId="0" applyFont="1" applyFill="1" applyAlignment="1">
      <alignment horizontal="left" vertical="center" wrapText="1"/>
    </xf>
    <xf numFmtId="0" fontId="28" fillId="5" borderId="40" xfId="0" applyFont="1" applyFill="1" applyBorder="1" applyAlignment="1">
      <alignment horizontal="left" vertical="center" wrapText="1"/>
    </xf>
    <xf numFmtId="0" fontId="28" fillId="5" borderId="41" xfId="0" applyFont="1" applyFill="1" applyBorder="1" applyAlignment="1">
      <alignment horizontal="left" vertical="center" wrapText="1"/>
    </xf>
    <xf numFmtId="0" fontId="28" fillId="5" borderId="42" xfId="0" applyFont="1" applyFill="1" applyBorder="1" applyAlignment="1">
      <alignment horizontal="left" vertical="center" wrapText="1"/>
    </xf>
    <xf numFmtId="0" fontId="14" fillId="5" borderId="33" xfId="0" applyFont="1" applyFill="1" applyBorder="1" applyAlignment="1">
      <alignment horizontal="left" vertical="center" wrapText="1"/>
    </xf>
    <xf numFmtId="0" fontId="14" fillId="5" borderId="0" xfId="0" applyFont="1" applyFill="1" applyBorder="1" applyAlignment="1">
      <alignment horizontal="left" vertical="center" wrapText="1"/>
    </xf>
    <xf numFmtId="0" fontId="14" fillId="5" borderId="34"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14" fillId="5" borderId="0" xfId="4" applyFont="1" applyFill="1" applyBorder="1" applyAlignment="1">
      <alignment horizontal="left" wrapText="1"/>
    </xf>
    <xf numFmtId="0" fontId="20" fillId="5" borderId="33" xfId="4" applyFont="1" applyFill="1" applyBorder="1" applyAlignment="1">
      <alignment horizontal="left" vertical="center"/>
    </xf>
    <xf numFmtId="0" fontId="20" fillId="5" borderId="34" xfId="4" applyFont="1" applyFill="1" applyBorder="1" applyAlignment="1">
      <alignment horizontal="left" vertical="center"/>
    </xf>
    <xf numFmtId="0" fontId="30" fillId="5" borderId="49" xfId="0" applyFont="1" applyFill="1" applyBorder="1" applyAlignment="1" applyProtection="1">
      <alignment horizontal="center" vertical="center" wrapText="1"/>
      <protection locked="0"/>
    </xf>
    <xf numFmtId="0" fontId="30" fillId="5" borderId="51" xfId="0" applyFont="1" applyFill="1" applyBorder="1" applyAlignment="1" applyProtection="1">
      <alignment horizontal="center" vertical="center" wrapText="1"/>
      <protection locked="0"/>
    </xf>
    <xf numFmtId="0" fontId="30" fillId="5" borderId="50" xfId="0" applyFont="1" applyFill="1" applyBorder="1" applyAlignment="1" applyProtection="1">
      <alignment horizontal="center" vertical="center" wrapText="1"/>
      <protection locked="0"/>
    </xf>
    <xf numFmtId="0" fontId="30" fillId="8" borderId="49" xfId="0" applyFont="1" applyFill="1" applyBorder="1" applyAlignment="1" applyProtection="1">
      <alignment horizontal="center" vertical="center" wrapText="1"/>
      <protection locked="0"/>
    </xf>
    <xf numFmtId="0" fontId="30" fillId="8" borderId="51" xfId="0" applyFont="1" applyFill="1" applyBorder="1" applyAlignment="1" applyProtection="1">
      <alignment horizontal="center" vertical="center" wrapText="1"/>
      <protection locked="0"/>
    </xf>
    <xf numFmtId="0" fontId="30" fillId="8" borderId="50" xfId="0" applyFont="1" applyFill="1" applyBorder="1" applyAlignment="1" applyProtection="1">
      <alignment horizontal="center" vertical="center" wrapText="1"/>
      <protection locked="0"/>
    </xf>
    <xf numFmtId="0" fontId="28" fillId="0" borderId="63" xfId="0" applyFont="1" applyBorder="1" applyAlignment="1" applyProtection="1">
      <alignment horizontal="left" vertical="center" wrapText="1"/>
      <protection locked="0"/>
    </xf>
    <xf numFmtId="0" fontId="28" fillId="0" borderId="8" xfId="0" applyFont="1" applyBorder="1" applyAlignment="1" applyProtection="1">
      <alignment horizontal="left" vertical="center" wrapText="1"/>
      <protection locked="0"/>
    </xf>
    <xf numFmtId="0" fontId="28" fillId="0" borderId="64" xfId="0" applyFont="1" applyBorder="1" applyAlignment="1" applyProtection="1">
      <alignment horizontal="left" vertical="center" wrapText="1"/>
      <protection locked="0"/>
    </xf>
    <xf numFmtId="0" fontId="20" fillId="0" borderId="78" xfId="4" applyFont="1" applyBorder="1" applyAlignment="1" applyProtection="1">
      <alignment horizontal="left" vertical="center"/>
      <protection locked="0"/>
    </xf>
    <xf numFmtId="0" fontId="20" fillId="0" borderId="79" xfId="4" applyFont="1" applyBorder="1" applyAlignment="1" applyProtection="1">
      <alignment horizontal="left" vertical="center"/>
      <protection locked="0"/>
    </xf>
    <xf numFmtId="0" fontId="27" fillId="7" borderId="62" xfId="0" applyFont="1" applyFill="1" applyBorder="1" applyAlignment="1" applyProtection="1">
      <alignment horizontal="center" vertical="center" wrapText="1"/>
      <protection locked="0"/>
    </xf>
    <xf numFmtId="0" fontId="27" fillId="7" borderId="23" xfId="0" applyFont="1" applyFill="1" applyBorder="1" applyAlignment="1" applyProtection="1">
      <alignment horizontal="center" vertical="center" wrapText="1"/>
      <protection locked="0"/>
    </xf>
    <xf numFmtId="0" fontId="28" fillId="0" borderId="63" xfId="0" applyFont="1" applyFill="1" applyBorder="1" applyAlignment="1" applyProtection="1">
      <alignment horizontal="left" vertical="center" wrapText="1"/>
      <protection locked="0"/>
    </xf>
    <xf numFmtId="0" fontId="28" fillId="0" borderId="64" xfId="0" applyFont="1" applyFill="1" applyBorder="1" applyAlignment="1" applyProtection="1">
      <alignment horizontal="left" vertical="center" wrapText="1"/>
      <protection locked="0"/>
    </xf>
    <xf numFmtId="0" fontId="14" fillId="0" borderId="56" xfId="0" applyFont="1" applyBorder="1" applyAlignment="1" applyProtection="1">
      <alignment horizontal="left" vertical="center" wrapText="1"/>
      <protection locked="0"/>
    </xf>
    <xf numFmtId="0" fontId="28" fillId="0" borderId="24" xfId="0" applyFont="1" applyBorder="1" applyAlignment="1" applyProtection="1">
      <alignment horizontal="center"/>
      <protection locked="0"/>
    </xf>
    <xf numFmtId="0" fontId="28" fillId="0" borderId="25" xfId="0" applyFont="1" applyBorder="1" applyAlignment="1" applyProtection="1">
      <alignment horizontal="center"/>
      <protection locked="0"/>
    </xf>
    <xf numFmtId="0" fontId="28" fillId="0" borderId="26" xfId="0" applyFont="1" applyBorder="1" applyAlignment="1" applyProtection="1">
      <alignment horizontal="center"/>
      <protection locked="0"/>
    </xf>
    <xf numFmtId="0" fontId="28" fillId="0" borderId="21" xfId="0" applyFont="1" applyBorder="1" applyAlignment="1" applyProtection="1">
      <alignment horizontal="center"/>
      <protection locked="0"/>
    </xf>
    <xf numFmtId="0" fontId="28" fillId="0" borderId="22" xfId="0" applyFont="1" applyBorder="1" applyAlignment="1" applyProtection="1">
      <alignment horizontal="center"/>
      <protection locked="0"/>
    </xf>
    <xf numFmtId="0" fontId="28" fillId="0" borderId="23" xfId="0" applyFont="1" applyBorder="1" applyAlignment="1" applyProtection="1">
      <alignment horizontal="center"/>
      <protection locked="0"/>
    </xf>
    <xf numFmtId="0" fontId="5" fillId="0" borderId="53"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6" xfId="0" applyFont="1" applyBorder="1" applyAlignment="1" applyProtection="1">
      <alignment horizontal="left" vertical="center" wrapText="1"/>
      <protection locked="0"/>
    </xf>
    <xf numFmtId="0" fontId="28" fillId="0" borderId="21" xfId="0" applyFont="1" applyFill="1" applyBorder="1" applyAlignment="1" applyProtection="1">
      <alignment horizontal="left" vertical="center" wrapText="1"/>
      <protection locked="0"/>
    </xf>
    <xf numFmtId="0" fontId="28" fillId="0" borderId="22" xfId="0" applyFont="1" applyFill="1" applyBorder="1" applyAlignment="1" applyProtection="1">
      <alignment horizontal="left" vertical="center" wrapText="1"/>
      <protection locked="0"/>
    </xf>
    <xf numFmtId="0" fontId="28" fillId="0" borderId="66" xfId="0" applyFont="1" applyFill="1" applyBorder="1" applyAlignment="1" applyProtection="1">
      <alignment horizontal="left" vertical="center" wrapText="1"/>
      <protection locked="0"/>
    </xf>
    <xf numFmtId="0" fontId="28" fillId="0" borderId="40" xfId="0" applyFont="1" applyFill="1" applyBorder="1" applyAlignment="1" applyProtection="1">
      <alignment horizontal="left" vertical="center" wrapText="1"/>
      <protection locked="0"/>
    </xf>
    <xf numFmtId="0" fontId="28" fillId="0" borderId="41" xfId="0" applyFont="1" applyFill="1" applyBorder="1" applyAlignment="1" applyProtection="1">
      <alignment horizontal="left" vertical="center" wrapText="1"/>
      <protection locked="0"/>
    </xf>
    <xf numFmtId="0" fontId="28" fillId="0" borderId="72" xfId="0" applyFont="1" applyFill="1" applyBorder="1" applyAlignment="1" applyProtection="1">
      <alignment horizontal="left" vertical="center" wrapText="1"/>
      <protection locked="0"/>
    </xf>
    <xf numFmtId="0" fontId="14" fillId="0" borderId="2"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88"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4" fillId="0" borderId="38"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0" fontId="28" fillId="0" borderId="1" xfId="0" applyFont="1" applyBorder="1" applyAlignment="1" applyProtection="1">
      <alignment horizontal="left" vertical="center" wrapText="1"/>
      <protection locked="0"/>
    </xf>
    <xf numFmtId="0" fontId="30" fillId="0" borderId="47" xfId="0" applyFont="1" applyFill="1" applyBorder="1" applyAlignment="1" applyProtection="1">
      <alignment horizontal="center" vertical="center" wrapText="1"/>
      <protection locked="0"/>
    </xf>
    <xf numFmtId="0" fontId="30" fillId="0" borderId="48" xfId="0" applyFont="1" applyFill="1" applyBorder="1" applyAlignment="1" applyProtection="1">
      <alignment horizontal="center" vertical="center" wrapText="1"/>
      <protection locked="0"/>
    </xf>
    <xf numFmtId="0" fontId="30" fillId="0" borderId="75" xfId="0" applyFont="1" applyFill="1" applyBorder="1" applyAlignment="1" applyProtection="1">
      <alignment horizontal="center" vertical="center" wrapText="1"/>
      <protection locked="0"/>
    </xf>
    <xf numFmtId="0" fontId="30" fillId="8" borderId="21" xfId="0" applyFont="1" applyFill="1" applyBorder="1" applyAlignment="1" applyProtection="1">
      <alignment horizontal="center" vertical="center" wrapText="1"/>
      <protection locked="0"/>
    </xf>
    <xf numFmtId="0" fontId="30" fillId="8" borderId="23" xfId="0" applyFont="1" applyFill="1" applyBorder="1" applyAlignment="1" applyProtection="1">
      <alignment horizontal="center" vertical="center" wrapText="1"/>
      <protection locked="0"/>
    </xf>
    <xf numFmtId="0" fontId="30" fillId="8" borderId="33" xfId="0" applyFont="1" applyFill="1" applyBorder="1" applyAlignment="1" applyProtection="1">
      <alignment horizontal="center" vertical="center" wrapText="1"/>
      <protection locked="0"/>
    </xf>
    <xf numFmtId="0" fontId="30" fillId="8" borderId="34" xfId="0" applyFont="1" applyFill="1" applyBorder="1" applyAlignment="1" applyProtection="1">
      <alignment horizontal="center" vertical="center" wrapText="1"/>
      <protection locked="0"/>
    </xf>
    <xf numFmtId="0" fontId="30" fillId="8" borderId="40" xfId="0" applyFont="1" applyFill="1" applyBorder="1" applyAlignment="1" applyProtection="1">
      <alignment horizontal="center" vertical="center" wrapText="1"/>
      <protection locked="0"/>
    </xf>
    <xf numFmtId="0" fontId="30" fillId="8" borderId="42" xfId="0" applyFont="1" applyFill="1" applyBorder="1" applyAlignment="1" applyProtection="1">
      <alignment horizontal="center" vertical="center" wrapText="1"/>
      <protection locked="0"/>
    </xf>
    <xf numFmtId="0" fontId="28" fillId="0" borderId="9" xfId="0" applyFont="1" applyBorder="1" applyAlignment="1" applyProtection="1">
      <alignment horizontal="left" vertical="center" wrapText="1"/>
      <protection locked="0"/>
    </xf>
    <xf numFmtId="0" fontId="28" fillId="0" borderId="56" xfId="0" applyFont="1" applyBorder="1" applyAlignment="1" applyProtection="1">
      <alignment horizontal="left" vertical="center" wrapText="1"/>
      <protection locked="0"/>
    </xf>
    <xf numFmtId="0" fontId="28" fillId="0" borderId="33" xfId="0" applyFont="1" applyFill="1" applyBorder="1" applyAlignment="1" applyProtection="1">
      <alignment horizontal="left" vertical="center" wrapText="1"/>
      <protection locked="0"/>
    </xf>
    <xf numFmtId="0" fontId="28" fillId="0" borderId="0" xfId="0" applyFont="1" applyFill="1" applyBorder="1" applyAlignment="1" applyProtection="1">
      <alignment horizontal="left" vertical="center" wrapText="1"/>
      <protection locked="0"/>
    </xf>
    <xf numFmtId="0" fontId="28" fillId="0" borderId="65" xfId="0" applyFont="1" applyFill="1" applyBorder="1" applyAlignment="1" applyProtection="1">
      <alignment horizontal="left" vertical="center" wrapText="1"/>
      <protection locked="0"/>
    </xf>
    <xf numFmtId="0" fontId="35" fillId="0" borderId="67" xfId="0" applyFont="1" applyFill="1" applyBorder="1" applyAlignment="1" applyProtection="1">
      <alignment horizontal="center" vertical="center" wrapText="1"/>
      <protection locked="0"/>
    </xf>
    <xf numFmtId="0" fontId="35" fillId="0" borderId="76" xfId="0" applyFont="1" applyFill="1" applyBorder="1" applyAlignment="1" applyProtection="1">
      <alignment horizontal="center" vertical="center" wrapText="1"/>
      <protection locked="0"/>
    </xf>
    <xf numFmtId="0" fontId="35" fillId="0" borderId="74" xfId="0" applyFont="1" applyFill="1" applyBorder="1" applyAlignment="1" applyProtection="1">
      <alignment horizontal="center" vertical="center" wrapText="1"/>
      <protection locked="0"/>
    </xf>
    <xf numFmtId="0" fontId="14" fillId="0" borderId="63"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80" xfId="0" applyFont="1" applyBorder="1" applyAlignment="1" applyProtection="1">
      <alignment horizontal="left" vertical="center" wrapText="1"/>
      <protection locked="0"/>
    </xf>
    <xf numFmtId="0" fontId="28" fillId="0" borderId="8" xfId="0" applyFont="1" applyFill="1" applyBorder="1" applyAlignment="1" applyProtection="1">
      <alignment horizontal="left" vertical="center" wrapText="1"/>
      <protection locked="0"/>
    </xf>
    <xf numFmtId="0" fontId="28" fillId="0" borderId="54" xfId="0" applyFont="1" applyBorder="1" applyAlignment="1" applyProtection="1">
      <alignment horizontal="left" vertical="center" wrapText="1"/>
      <protection locked="0"/>
    </xf>
    <xf numFmtId="0" fontId="28" fillId="0" borderId="72" xfId="0" applyFont="1" applyBorder="1" applyAlignment="1" applyProtection="1">
      <alignment horizontal="left" vertical="center" wrapText="1"/>
      <protection locked="0"/>
    </xf>
    <xf numFmtId="0" fontId="34" fillId="0" borderId="73" xfId="0" applyFont="1" applyBorder="1" applyAlignment="1" applyProtection="1">
      <alignment horizontal="left" wrapText="1"/>
      <protection locked="0"/>
    </xf>
    <xf numFmtId="0" fontId="34" fillId="0" borderId="77" xfId="0" applyFont="1" applyBorder="1" applyAlignment="1" applyProtection="1">
      <alignment horizontal="left" wrapText="1"/>
      <protection locked="0"/>
    </xf>
    <xf numFmtId="0" fontId="30" fillId="9" borderId="21" xfId="0" applyFont="1" applyFill="1" applyBorder="1" applyAlignment="1" applyProtection="1">
      <alignment horizontal="center" vertical="center" wrapText="1"/>
      <protection locked="0"/>
    </xf>
    <xf numFmtId="0" fontId="30" fillId="9" borderId="23" xfId="0" applyFont="1" applyFill="1" applyBorder="1" applyAlignment="1" applyProtection="1">
      <alignment horizontal="center" vertical="center" wrapText="1"/>
      <protection locked="0"/>
    </xf>
    <xf numFmtId="0" fontId="30" fillId="9" borderId="33" xfId="0" applyFont="1" applyFill="1" applyBorder="1" applyAlignment="1" applyProtection="1">
      <alignment horizontal="center" vertical="center" wrapText="1"/>
      <protection locked="0"/>
    </xf>
    <xf numFmtId="0" fontId="30" fillId="9" borderId="34" xfId="0" applyFont="1" applyFill="1" applyBorder="1" applyAlignment="1" applyProtection="1">
      <alignment horizontal="center" vertical="center" wrapText="1"/>
      <protection locked="0"/>
    </xf>
    <xf numFmtId="0" fontId="30" fillId="9" borderId="40" xfId="0" applyFont="1" applyFill="1" applyBorder="1" applyAlignment="1" applyProtection="1">
      <alignment horizontal="center" vertical="center" wrapText="1"/>
      <protection locked="0"/>
    </xf>
    <xf numFmtId="0" fontId="30" fillId="9" borderId="42" xfId="0" applyFont="1" applyFill="1" applyBorder="1" applyAlignment="1" applyProtection="1">
      <alignment horizontal="center" vertical="center" wrapText="1"/>
      <protection locked="0"/>
    </xf>
    <xf numFmtId="0" fontId="31" fillId="0" borderId="21"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14" fillId="0" borderId="23"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28" fillId="0" borderId="46" xfId="0" applyFont="1" applyBorder="1" applyAlignment="1" applyProtection="1">
      <alignment horizontal="center" vertical="center" wrapText="1"/>
      <protection locked="0"/>
    </xf>
    <xf numFmtId="0" fontId="28" fillId="0" borderId="41" xfId="0" applyFont="1" applyBorder="1" applyAlignment="1" applyProtection="1">
      <alignment horizontal="center" vertical="center" wrapText="1"/>
      <protection locked="0"/>
    </xf>
    <xf numFmtId="0" fontId="28" fillId="0" borderId="95" xfId="0" applyFont="1" applyBorder="1" applyAlignment="1" applyProtection="1">
      <alignment horizontal="center" vertical="center" wrapText="1"/>
      <protection locked="0"/>
    </xf>
    <xf numFmtId="0" fontId="24" fillId="7" borderId="24" xfId="0" applyFont="1" applyFill="1" applyBorder="1" applyAlignment="1" applyProtection="1">
      <alignment horizontal="center" vertical="center" wrapText="1"/>
      <protection locked="0"/>
    </xf>
    <xf numFmtId="0" fontId="24" fillId="7" borderId="25" xfId="0" applyFont="1" applyFill="1" applyBorder="1" applyAlignment="1" applyProtection="1">
      <alignment horizontal="center" vertical="center" wrapText="1"/>
      <protection locked="0"/>
    </xf>
    <xf numFmtId="0" fontId="24" fillId="7" borderId="26" xfId="0" applyFont="1" applyFill="1" applyBorder="1" applyAlignment="1" applyProtection="1">
      <alignment horizontal="center" vertical="center" wrapText="1"/>
      <protection locked="0"/>
    </xf>
    <xf numFmtId="0" fontId="14" fillId="5" borderId="21" xfId="0" applyFont="1" applyFill="1" applyBorder="1" applyAlignment="1" applyProtection="1">
      <alignment horizontal="left" vertical="center"/>
      <protection locked="0"/>
    </xf>
    <xf numFmtId="0" fontId="14" fillId="5" borderId="23" xfId="0" applyFont="1" applyFill="1" applyBorder="1" applyAlignment="1" applyProtection="1">
      <alignment horizontal="left" vertical="center"/>
      <protection locked="0"/>
    </xf>
    <xf numFmtId="0" fontId="14" fillId="5" borderId="0" xfId="0" applyFont="1" applyFill="1" applyBorder="1" applyAlignment="1" applyProtection="1">
      <alignment horizontal="left" vertical="center" wrapText="1"/>
      <protection locked="0"/>
    </xf>
    <xf numFmtId="0" fontId="14" fillId="5" borderId="34" xfId="0" applyFont="1" applyFill="1" applyBorder="1" applyAlignment="1" applyProtection="1">
      <alignment horizontal="left" vertical="center" wrapText="1"/>
      <protection locked="0"/>
    </xf>
    <xf numFmtId="0" fontId="28" fillId="0" borderId="53" xfId="0" applyFont="1" applyBorder="1" applyAlignment="1" applyProtection="1">
      <alignment horizontal="left" vertical="center" wrapText="1"/>
      <protection locked="0"/>
    </xf>
    <xf numFmtId="0" fontId="28" fillId="0" borderId="60" xfId="0" applyFont="1" applyBorder="1" applyAlignment="1" applyProtection="1">
      <alignment horizontal="left" vertical="center" wrapText="1"/>
      <protection locked="0"/>
    </xf>
    <xf numFmtId="0" fontId="28" fillId="0" borderId="66" xfId="0" applyFont="1" applyBorder="1" applyAlignment="1" applyProtection="1">
      <alignment horizontal="left" vertical="center" wrapText="1"/>
      <protection locked="0"/>
    </xf>
    <xf numFmtId="0" fontId="14" fillId="5" borderId="45" xfId="0" applyFont="1" applyFill="1" applyBorder="1" applyAlignment="1" applyProtection="1">
      <alignment horizontal="left"/>
    </xf>
    <xf numFmtId="0" fontId="14" fillId="5" borderId="30" xfId="0" applyFont="1" applyFill="1" applyBorder="1" applyAlignment="1" applyProtection="1">
      <alignment horizontal="left"/>
    </xf>
    <xf numFmtId="0" fontId="14" fillId="5" borderId="36" xfId="0" applyFont="1" applyFill="1" applyBorder="1" applyAlignment="1" applyProtection="1">
      <alignment horizontal="left"/>
    </xf>
    <xf numFmtId="0" fontId="14" fillId="5" borderId="39" xfId="0" applyFont="1" applyFill="1" applyBorder="1" applyAlignment="1" applyProtection="1">
      <alignment horizontal="left"/>
    </xf>
    <xf numFmtId="0" fontId="14" fillId="5" borderId="35" xfId="0" applyFont="1" applyFill="1" applyBorder="1" applyAlignment="1" applyProtection="1">
      <alignment horizontal="left"/>
    </xf>
    <xf numFmtId="0" fontId="14" fillId="5" borderId="32" xfId="0" applyFont="1" applyFill="1" applyBorder="1" applyAlignment="1" applyProtection="1">
      <alignment horizontal="left"/>
    </xf>
    <xf numFmtId="0" fontId="27" fillId="7" borderId="24" xfId="0" applyFont="1" applyFill="1" applyBorder="1" applyAlignment="1" applyProtection="1">
      <alignment horizontal="center" vertical="center" wrapText="1"/>
      <protection locked="0"/>
    </xf>
    <xf numFmtId="0" fontId="27" fillId="7" borderId="71" xfId="0" applyFont="1" applyFill="1" applyBorder="1" applyAlignment="1" applyProtection="1">
      <alignment horizontal="center" vertical="center" wrapText="1"/>
      <protection locked="0"/>
    </xf>
    <xf numFmtId="0" fontId="28" fillId="0" borderId="44" xfId="0" applyFont="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3" xfId="0" applyFont="1" applyBorder="1" applyAlignment="1" applyProtection="1">
      <alignment horizontal="center" vertical="center" wrapText="1"/>
      <protection locked="0"/>
    </xf>
    <xf numFmtId="0" fontId="28" fillId="0" borderId="0" xfId="0" applyFont="1" applyBorder="1" applyAlignment="1" applyProtection="1">
      <alignment horizontal="center" vertical="center" wrapText="1"/>
      <protection locked="0"/>
    </xf>
    <xf numFmtId="0" fontId="28" fillId="0" borderId="34" xfId="0" applyFont="1" applyBorder="1" applyAlignment="1" applyProtection="1">
      <alignment horizontal="center" vertical="center" wrapText="1"/>
      <protection locked="0"/>
    </xf>
    <xf numFmtId="0" fontId="28" fillId="0" borderId="42" xfId="0" applyFont="1" applyBorder="1" applyAlignment="1" applyProtection="1">
      <alignment horizontal="center" vertical="center" wrapText="1"/>
      <protection locked="0"/>
    </xf>
    <xf numFmtId="0" fontId="28" fillId="0" borderId="23" xfId="0" applyFont="1" applyBorder="1" applyAlignment="1" applyProtection="1">
      <alignment horizontal="left" vertical="center" wrapText="1"/>
      <protection locked="0"/>
    </xf>
    <xf numFmtId="0" fontId="28" fillId="0" borderId="34" xfId="0" applyFont="1" applyBorder="1" applyAlignment="1" applyProtection="1">
      <alignment horizontal="left" vertical="center" wrapText="1"/>
      <protection locked="0"/>
    </xf>
    <xf numFmtId="0" fontId="28" fillId="0" borderId="42" xfId="0" applyFont="1" applyBorder="1" applyAlignment="1" applyProtection="1">
      <alignment horizontal="left" vertical="center" wrapText="1"/>
      <protection locked="0"/>
    </xf>
    <xf numFmtId="0" fontId="28" fillId="5" borderId="0" xfId="0" applyFont="1" applyFill="1" applyBorder="1" applyAlignment="1" applyProtection="1">
      <alignment horizontal="left" vertical="center" wrapText="1"/>
      <protection locked="0"/>
    </xf>
    <xf numFmtId="0" fontId="28" fillId="5" borderId="34" xfId="0" applyFont="1" applyFill="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5" xfId="0" applyFont="1" applyBorder="1" applyAlignment="1" applyProtection="1">
      <alignment horizontal="left" vertical="center" wrapText="1"/>
      <protection locked="0"/>
    </xf>
    <xf numFmtId="0" fontId="28" fillId="0" borderId="7" xfId="0" applyFont="1" applyBorder="1" applyAlignment="1" applyProtection="1">
      <alignment horizontal="left" vertical="center" wrapText="1"/>
      <protection locked="0"/>
    </xf>
    <xf numFmtId="0" fontId="28" fillId="0" borderId="28" xfId="0" applyFont="1" applyBorder="1" applyAlignment="1" applyProtection="1">
      <alignment horizontal="left" vertical="center" wrapText="1"/>
      <protection locked="0"/>
    </xf>
    <xf numFmtId="0" fontId="28" fillId="0" borderId="55" xfId="0" applyFont="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0" fontId="14" fillId="0" borderId="53" xfId="0" applyFont="1" applyBorder="1" applyAlignment="1" applyProtection="1">
      <alignment horizontal="left" vertical="top" wrapText="1"/>
      <protection locked="0"/>
    </xf>
    <xf numFmtId="0" fontId="14" fillId="0" borderId="64" xfId="0" applyFont="1" applyBorder="1" applyAlignment="1" applyProtection="1">
      <alignment horizontal="left" vertical="center" wrapText="1"/>
      <protection locked="0"/>
    </xf>
    <xf numFmtId="0" fontId="28" fillId="0" borderId="38" xfId="0" applyFont="1" applyBorder="1" applyAlignment="1" applyProtection="1">
      <alignment horizontal="left" vertical="center" wrapText="1"/>
      <protection locked="0"/>
    </xf>
    <xf numFmtId="0" fontId="28" fillId="0" borderId="58" xfId="0" applyFont="1" applyBorder="1" applyAlignment="1" applyProtection="1">
      <alignment horizontal="left" vertical="center" wrapText="1"/>
      <protection locked="0"/>
    </xf>
    <xf numFmtId="0" fontId="28" fillId="0" borderId="24" xfId="0" applyFont="1" applyBorder="1" applyAlignment="1" applyProtection="1">
      <alignment horizontal="center" vertical="center" wrapText="1"/>
      <protection locked="0"/>
    </xf>
    <xf numFmtId="0" fontId="28" fillId="0" borderId="25"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28" fillId="5" borderId="40" xfId="0" applyFont="1" applyFill="1" applyBorder="1" applyAlignment="1" applyProtection="1">
      <alignment horizontal="left" vertical="center" wrapText="1"/>
      <protection locked="0"/>
    </xf>
    <xf numFmtId="0" fontId="28" fillId="5" borderId="42"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wrapText="1"/>
      <protection locked="0"/>
    </xf>
    <xf numFmtId="0" fontId="5" fillId="0" borderId="41" xfId="0" applyFont="1" applyFill="1" applyBorder="1" applyAlignment="1" applyProtection="1">
      <alignment horizontal="center" wrapText="1"/>
      <protection locked="0"/>
    </xf>
    <xf numFmtId="0" fontId="28" fillId="0" borderId="98" xfId="0" applyFont="1" applyBorder="1" applyAlignment="1" applyProtection="1">
      <alignment horizontal="center" wrapText="1"/>
      <protection locked="0"/>
    </xf>
    <xf numFmtId="0" fontId="28" fillId="0" borderId="51" xfId="0" applyFont="1" applyBorder="1" applyAlignment="1" applyProtection="1">
      <alignment horizontal="center" wrapText="1"/>
      <protection locked="0"/>
    </xf>
    <xf numFmtId="0" fontId="28" fillId="0" borderId="96" xfId="0" applyFont="1" applyBorder="1" applyAlignment="1" applyProtection="1">
      <alignment horizontal="center" wrapText="1"/>
      <protection locked="0"/>
    </xf>
    <xf numFmtId="0" fontId="28" fillId="0" borderId="21" xfId="0" applyFont="1" applyBorder="1" applyAlignment="1" applyProtection="1">
      <alignment horizontal="center" wrapText="1"/>
      <protection locked="0"/>
    </xf>
    <xf numFmtId="0" fontId="28" fillId="0" borderId="22" xfId="0" applyFont="1" applyBorder="1" applyAlignment="1" applyProtection="1">
      <alignment horizontal="center" wrapText="1"/>
      <protection locked="0"/>
    </xf>
    <xf numFmtId="0" fontId="28" fillId="0" borderId="97" xfId="0" applyFont="1" applyBorder="1" applyAlignment="1" applyProtection="1">
      <alignment horizontal="center" wrapText="1"/>
      <protection locked="0"/>
    </xf>
    <xf numFmtId="0" fontId="30" fillId="5" borderId="43" xfId="0" applyFont="1" applyFill="1" applyBorder="1" applyAlignment="1" applyProtection="1">
      <alignment horizontal="center" vertical="center" wrapText="1"/>
      <protection locked="0"/>
    </xf>
    <xf numFmtId="0" fontId="28" fillId="0" borderId="23" xfId="0" applyFont="1" applyFill="1" applyBorder="1" applyAlignment="1" applyProtection="1">
      <alignment horizontal="left" vertical="center" wrapText="1"/>
      <protection locked="0"/>
    </xf>
    <xf numFmtId="0" fontId="28" fillId="0" borderId="34"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center" wrapText="1"/>
      <protection locked="0"/>
    </xf>
    <xf numFmtId="0" fontId="20" fillId="0" borderId="91" xfId="4" applyFont="1" applyFill="1" applyBorder="1" applyAlignment="1" applyProtection="1">
      <alignment horizontal="left" vertical="center"/>
      <protection locked="0"/>
    </xf>
    <xf numFmtId="0" fontId="20" fillId="0" borderId="85" xfId="4" applyFont="1" applyFill="1" applyBorder="1" applyAlignment="1" applyProtection="1">
      <alignment horizontal="left" vertical="center"/>
      <protection locked="0"/>
    </xf>
    <xf numFmtId="0" fontId="28" fillId="0" borderId="92" xfId="0" applyFont="1" applyFill="1" applyBorder="1" applyAlignment="1" applyProtection="1">
      <alignment horizontal="left" vertical="center" wrapText="1"/>
      <protection locked="0"/>
    </xf>
    <xf numFmtId="0" fontId="28" fillId="0" borderId="93" xfId="0" applyFont="1" applyFill="1" applyBorder="1" applyAlignment="1" applyProtection="1">
      <alignment horizontal="left" vertical="center" wrapText="1"/>
      <protection locked="0"/>
    </xf>
    <xf numFmtId="0" fontId="28" fillId="0" borderId="94" xfId="0" applyFont="1" applyFill="1" applyBorder="1" applyAlignment="1" applyProtection="1">
      <alignment horizontal="left" vertical="center" wrapText="1"/>
      <protection locked="0"/>
    </xf>
    <xf numFmtId="0" fontId="35" fillId="0" borderId="63" xfId="0" applyFont="1" applyFill="1" applyBorder="1" applyAlignment="1" applyProtection="1">
      <alignment horizontal="center" vertical="center" wrapText="1"/>
      <protection locked="0"/>
    </xf>
    <xf numFmtId="0" fontId="35" fillId="0" borderId="64" xfId="0" applyFont="1" applyFill="1" applyBorder="1" applyAlignment="1" applyProtection="1">
      <alignment horizontal="center" vertical="center" wrapText="1"/>
      <protection locked="0"/>
    </xf>
    <xf numFmtId="0" fontId="28" fillId="0" borderId="60" xfId="0" applyFont="1" applyFill="1" applyBorder="1" applyAlignment="1" applyProtection="1">
      <alignment horizontal="center" vertical="center" wrapText="1"/>
      <protection locked="0"/>
    </xf>
    <xf numFmtId="0" fontId="28" fillId="0" borderId="66" xfId="0" applyFont="1" applyFill="1" applyBorder="1" applyAlignment="1" applyProtection="1">
      <alignment horizontal="center" vertical="center" wrapText="1"/>
      <protection locked="0"/>
    </xf>
    <xf numFmtId="0" fontId="28" fillId="0" borderId="54" xfId="0" applyFont="1" applyFill="1" applyBorder="1" applyAlignment="1" applyProtection="1">
      <alignment horizontal="center" vertical="center" wrapText="1"/>
      <protection locked="0"/>
    </xf>
    <xf numFmtId="0" fontId="28" fillId="0" borderId="72" xfId="0" applyFont="1" applyFill="1" applyBorder="1" applyAlignment="1" applyProtection="1">
      <alignment horizontal="center" vertical="center" wrapText="1"/>
      <protection locked="0"/>
    </xf>
    <xf numFmtId="0" fontId="28" fillId="0" borderId="24" xfId="0" applyFont="1" applyFill="1" applyBorder="1" applyAlignment="1" applyProtection="1">
      <alignment horizontal="center"/>
      <protection locked="0"/>
    </xf>
    <xf numFmtId="0" fontId="28" fillId="0" borderId="25" xfId="0" applyFont="1" applyFill="1" applyBorder="1" applyAlignment="1" applyProtection="1">
      <alignment horizontal="center"/>
      <protection locked="0"/>
    </xf>
    <xf numFmtId="0" fontId="28" fillId="0" borderId="26" xfId="0" applyFont="1" applyFill="1" applyBorder="1" applyAlignment="1" applyProtection="1">
      <alignment horizontal="center"/>
      <protection locked="0"/>
    </xf>
    <xf numFmtId="0" fontId="30" fillId="0" borderId="24" xfId="0" applyFont="1" applyFill="1" applyBorder="1" applyAlignment="1" applyProtection="1">
      <alignment horizontal="center" vertical="center" wrapText="1"/>
      <protection locked="0"/>
    </xf>
    <xf numFmtId="0" fontId="30" fillId="0" borderId="25" xfId="0" applyFont="1" applyFill="1" applyBorder="1" applyAlignment="1" applyProtection="1">
      <alignment horizontal="center" vertical="center" wrapText="1"/>
      <protection locked="0"/>
    </xf>
    <xf numFmtId="0" fontId="30" fillId="0" borderId="26" xfId="0" applyFont="1" applyFill="1" applyBorder="1" applyAlignment="1" applyProtection="1">
      <alignment horizontal="center" vertical="center" wrapText="1"/>
      <protection locked="0"/>
    </xf>
  </cellXfs>
  <cellStyles count="5">
    <cellStyle name="Good" xfId="2" builtinId="26"/>
    <cellStyle name="Hyperlink" xfId="4" builtinId="8"/>
    <cellStyle name="Normal" xfId="0" builtinId="0"/>
    <cellStyle name="Normal 2" xfId="3" xr:uid="{00000000-0005-0000-0000-000003000000}"/>
    <cellStyle name="Percent"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DCD"/>
      <color rgb="FFFFCC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12618</xdr:colOff>
      <xdr:row>82</xdr:row>
      <xdr:rowOff>10427</xdr:rowOff>
    </xdr:from>
    <xdr:to>
      <xdr:col>6</xdr:col>
      <xdr:colOff>1254</xdr:colOff>
      <xdr:row>102</xdr:row>
      <xdr:rowOff>19050</xdr:rowOff>
    </xdr:to>
    <xdr:pic>
      <xdr:nvPicPr>
        <xdr:cNvPr id="3" name="Picture 2">
          <a:extLst>
            <a:ext uri="{FF2B5EF4-FFF2-40B4-BE49-F238E27FC236}">
              <a16:creationId xmlns:a16="http://schemas.microsoft.com/office/drawing/2014/main" id="{6007AC52-AAE3-4D93-8B7E-0D4CAD23C1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035" b="59110"/>
        <a:stretch/>
      </xdr:blipFill>
      <xdr:spPr>
        <a:xfrm>
          <a:off x="4175043" y="28861652"/>
          <a:ext cx="5789361" cy="3247123"/>
        </a:xfrm>
        <a:prstGeom prst="rect">
          <a:avLst/>
        </a:prstGeom>
        <a:ln w="12700">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portal.ct.gov/DOT/Engineering/Pavement-Design/Design-Guidance" TargetMode="External"/><Relationship Id="rId7" Type="http://schemas.openxmlformats.org/officeDocument/2006/relationships/hyperlink" Target="https://portal.ct.gov/DOT/Engineering/Pavement-Design/Pavement-Design-Unit" TargetMode="External"/><Relationship Id="rId2" Type="http://schemas.openxmlformats.org/officeDocument/2006/relationships/hyperlink" Target="https://pavementinteractive.org/" TargetMode="External"/><Relationship Id="rId1" Type="http://schemas.openxmlformats.org/officeDocument/2006/relationships/hyperlink" Target="https://pavexpress.com/" TargetMode="External"/><Relationship Id="rId6" Type="http://schemas.openxmlformats.org/officeDocument/2006/relationships/hyperlink" Target="https://pavementinteractive.org/reference-desk/design/structural-design/1993-aashto-rigid-pavement-structural-design/" TargetMode="External"/><Relationship Id="rId5" Type="http://schemas.openxmlformats.org/officeDocument/2006/relationships/hyperlink" Target="https://pavementinteractive.org/apps/calculators/1993-aashto-rigid-pavement-structural-design/" TargetMode="External"/><Relationship Id="rId4" Type="http://schemas.openxmlformats.org/officeDocument/2006/relationships/hyperlink" Target="https://store.transportation.org/Item/CollectionDetail?ID=86"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portal.ct.gov/DOT/Engineering/Pavement-Design/Design-Guidance" TargetMode="External"/><Relationship Id="rId7" Type="http://schemas.openxmlformats.org/officeDocument/2006/relationships/printerSettings" Target="../printerSettings/printerSettings2.bin"/><Relationship Id="rId2" Type="http://schemas.openxmlformats.org/officeDocument/2006/relationships/hyperlink" Target="https://gisportal.dot.ct.gov/portal/home/webmap/viewer.html?webmap=e5d0efc93603416484d45c8b1443178f" TargetMode="External"/><Relationship Id="rId1" Type="http://schemas.openxmlformats.org/officeDocument/2006/relationships/hyperlink" Target="https://www.fhwa.dot.gov/publications/research/infrastructure/pavements/ltpp/13092/13092.pdf" TargetMode="External"/><Relationship Id="rId6" Type="http://schemas.openxmlformats.org/officeDocument/2006/relationships/hyperlink" Target="https://www.fhwa.dot.gov/engineering/geotech/pubs/05037/05b.cfm" TargetMode="External"/><Relationship Id="rId5" Type="http://schemas.openxmlformats.org/officeDocument/2006/relationships/hyperlink" Target="https://www.fhwa.dot.gov/engineering/geotech/pubs/05037/05b.cfm" TargetMode="External"/><Relationship Id="rId4" Type="http://schemas.openxmlformats.org/officeDocument/2006/relationships/hyperlink" Target="https://intrans.iastate.edu/app/uploads/2019/01/concrete_pvmt_distress_assessments_and_solutions_guide_w_cv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CB74-890C-4F90-9F92-03F63584E066}">
  <dimension ref="A1:Z72"/>
  <sheetViews>
    <sheetView tabSelected="1" zoomScaleNormal="100" workbookViewId="0"/>
  </sheetViews>
  <sheetFormatPr defaultColWidth="9.109375" defaultRowHeight="13.8" x14ac:dyDescent="0.25"/>
  <cols>
    <col min="1" max="1" width="9.109375" style="55"/>
    <col min="2" max="6" width="13.6640625" style="55" customWidth="1"/>
    <col min="7" max="7" width="30.44140625" style="55" customWidth="1"/>
    <col min="8" max="9" width="5.6640625" style="55" customWidth="1"/>
    <col min="10" max="20" width="10.6640625" style="55" customWidth="1"/>
    <col min="21" max="21" width="5.6640625" style="55" customWidth="1"/>
    <col min="22" max="16384" width="9.109375" style="55"/>
  </cols>
  <sheetData>
    <row r="1" spans="1:26" ht="14.4" thickBot="1" x14ac:dyDescent="0.3"/>
    <row r="2" spans="1:26" ht="24.9" customHeight="1" thickBot="1" x14ac:dyDescent="0.3">
      <c r="B2" s="237" t="s">
        <v>114</v>
      </c>
      <c r="C2" s="238"/>
      <c r="D2" s="238"/>
      <c r="E2" s="238"/>
      <c r="F2" s="238"/>
      <c r="G2" s="239"/>
      <c r="I2" s="240" t="s">
        <v>136</v>
      </c>
      <c r="J2" s="241"/>
      <c r="K2" s="241"/>
      <c r="L2" s="241"/>
      <c r="M2" s="241"/>
      <c r="N2" s="241"/>
      <c r="O2" s="241"/>
      <c r="P2" s="241"/>
      <c r="Q2" s="241"/>
      <c r="R2" s="241"/>
      <c r="S2" s="241"/>
      <c r="T2" s="241"/>
      <c r="U2" s="242"/>
    </row>
    <row r="3" spans="1:26" ht="15" customHeight="1" x14ac:dyDescent="0.25">
      <c r="B3" s="243" t="s">
        <v>115</v>
      </c>
      <c r="C3" s="244"/>
      <c r="D3" s="245" t="s">
        <v>164</v>
      </c>
      <c r="E3" s="246"/>
      <c r="F3" s="246"/>
      <c r="G3" s="247"/>
      <c r="I3" s="248"/>
      <c r="J3" s="249"/>
      <c r="K3" s="249"/>
      <c r="L3" s="249"/>
      <c r="M3" s="249"/>
      <c r="N3" s="249"/>
      <c r="O3" s="249"/>
      <c r="P3" s="249"/>
      <c r="Q3" s="249"/>
      <c r="R3" s="249"/>
      <c r="S3" s="249"/>
      <c r="T3" s="249"/>
      <c r="U3" s="250"/>
    </row>
    <row r="4" spans="1:26" ht="15" customHeight="1" x14ac:dyDescent="0.25">
      <c r="A4" s="66"/>
      <c r="B4" s="232" t="s">
        <v>116</v>
      </c>
      <c r="C4" s="233"/>
      <c r="D4" s="234" t="s">
        <v>165</v>
      </c>
      <c r="E4" s="235"/>
      <c r="F4" s="235"/>
      <c r="G4" s="236"/>
      <c r="I4" s="42"/>
      <c r="J4" s="251" t="s">
        <v>207</v>
      </c>
      <c r="K4" s="251"/>
      <c r="L4" s="251"/>
      <c r="M4" s="251"/>
      <c r="N4" s="251"/>
      <c r="O4" s="251"/>
      <c r="P4" s="251"/>
      <c r="Q4" s="251"/>
      <c r="R4" s="251"/>
      <c r="S4" s="251"/>
      <c r="T4" s="251"/>
      <c r="U4" s="75"/>
    </row>
    <row r="5" spans="1:26" ht="15" customHeight="1" x14ac:dyDescent="0.25">
      <c r="A5" s="66"/>
      <c r="B5" s="232" t="s">
        <v>117</v>
      </c>
      <c r="C5" s="233"/>
      <c r="D5" s="234" t="s">
        <v>166</v>
      </c>
      <c r="E5" s="235"/>
      <c r="F5" s="235"/>
      <c r="G5" s="236"/>
      <c r="I5" s="42"/>
      <c r="J5" s="251"/>
      <c r="K5" s="251"/>
      <c r="L5" s="251"/>
      <c r="M5" s="251"/>
      <c r="N5" s="251"/>
      <c r="O5" s="251"/>
      <c r="P5" s="251"/>
      <c r="Q5" s="251"/>
      <c r="R5" s="251"/>
      <c r="S5" s="251"/>
      <c r="T5" s="251"/>
      <c r="U5" s="75"/>
      <c r="V5" s="56"/>
    </row>
    <row r="6" spans="1:26" ht="15" customHeight="1" x14ac:dyDescent="0.25">
      <c r="A6" s="66"/>
      <c r="B6" s="232" t="s">
        <v>118</v>
      </c>
      <c r="C6" s="233"/>
      <c r="D6" s="234" t="s">
        <v>163</v>
      </c>
      <c r="E6" s="235"/>
      <c r="F6" s="235"/>
      <c r="G6" s="236"/>
      <c r="I6" s="43"/>
      <c r="J6" s="251"/>
      <c r="K6" s="251"/>
      <c r="L6" s="251"/>
      <c r="M6" s="251"/>
      <c r="N6" s="251"/>
      <c r="O6" s="251"/>
      <c r="P6" s="251"/>
      <c r="Q6" s="251"/>
      <c r="R6" s="251"/>
      <c r="S6" s="251"/>
      <c r="T6" s="251"/>
      <c r="U6" s="75"/>
      <c r="V6" s="72"/>
      <c r="W6" s="73"/>
      <c r="X6" s="73"/>
      <c r="Y6" s="73"/>
      <c r="Z6" s="73"/>
    </row>
    <row r="7" spans="1:26" ht="15" customHeight="1" x14ac:dyDescent="0.25">
      <c r="A7" s="66"/>
      <c r="B7" s="252" t="s">
        <v>119</v>
      </c>
      <c r="C7" s="253"/>
      <c r="D7" s="234" t="s">
        <v>167</v>
      </c>
      <c r="E7" s="235"/>
      <c r="F7" s="235"/>
      <c r="G7" s="236"/>
      <c r="I7" s="43"/>
      <c r="J7" s="251"/>
      <c r="K7" s="251"/>
      <c r="L7" s="251"/>
      <c r="M7" s="251"/>
      <c r="N7" s="251"/>
      <c r="O7" s="251"/>
      <c r="P7" s="251"/>
      <c r="Q7" s="251"/>
      <c r="R7" s="251"/>
      <c r="S7" s="251"/>
      <c r="T7" s="251"/>
      <c r="U7" s="75"/>
      <c r="V7" s="72"/>
      <c r="W7" s="73"/>
      <c r="X7" s="73"/>
      <c r="Y7" s="73"/>
      <c r="Z7" s="73"/>
    </row>
    <row r="8" spans="1:26" ht="15" customHeight="1" x14ac:dyDescent="0.25">
      <c r="A8" s="66"/>
      <c r="B8" s="252" t="s">
        <v>120</v>
      </c>
      <c r="C8" s="253"/>
      <c r="D8" s="234" t="s">
        <v>121</v>
      </c>
      <c r="E8" s="235"/>
      <c r="F8" s="235"/>
      <c r="G8" s="236"/>
      <c r="I8" s="43"/>
      <c r="J8" s="251"/>
      <c r="K8" s="251"/>
      <c r="L8" s="251"/>
      <c r="M8" s="251"/>
      <c r="N8" s="251"/>
      <c r="O8" s="251"/>
      <c r="P8" s="251"/>
      <c r="Q8" s="251"/>
      <c r="R8" s="251"/>
      <c r="S8" s="251"/>
      <c r="T8" s="251"/>
      <c r="U8" s="75"/>
      <c r="V8" s="72"/>
      <c r="W8" s="73"/>
      <c r="X8" s="73"/>
      <c r="Y8" s="73"/>
      <c r="Z8" s="73"/>
    </row>
    <row r="9" spans="1:26" ht="15" customHeight="1" x14ac:dyDescent="0.25">
      <c r="A9" s="66"/>
      <c r="B9" s="252" t="s">
        <v>122</v>
      </c>
      <c r="C9" s="253"/>
      <c r="D9" s="234" t="s">
        <v>123</v>
      </c>
      <c r="E9" s="235"/>
      <c r="F9" s="235"/>
      <c r="G9" s="236"/>
      <c r="I9" s="44"/>
      <c r="J9" s="251"/>
      <c r="K9" s="251"/>
      <c r="L9" s="251"/>
      <c r="M9" s="251"/>
      <c r="N9" s="251"/>
      <c r="O9" s="251"/>
      <c r="P9" s="251"/>
      <c r="Q9" s="251"/>
      <c r="R9" s="251"/>
      <c r="S9" s="251"/>
      <c r="T9" s="251"/>
      <c r="U9" s="75"/>
      <c r="V9" s="72"/>
      <c r="W9" s="73"/>
      <c r="X9" s="73"/>
      <c r="Y9" s="73"/>
      <c r="Z9" s="73"/>
    </row>
    <row r="10" spans="1:26" ht="15" customHeight="1" x14ac:dyDescent="0.25">
      <c r="A10" s="69"/>
      <c r="B10" s="252" t="s">
        <v>124</v>
      </c>
      <c r="C10" s="253"/>
      <c r="D10" s="234" t="s">
        <v>168</v>
      </c>
      <c r="E10" s="235"/>
      <c r="F10" s="235"/>
      <c r="G10" s="236"/>
      <c r="I10" s="44"/>
      <c r="J10" s="251"/>
      <c r="K10" s="251"/>
      <c r="L10" s="251"/>
      <c r="M10" s="251"/>
      <c r="N10" s="251"/>
      <c r="O10" s="251"/>
      <c r="P10" s="251"/>
      <c r="Q10" s="251"/>
      <c r="R10" s="251"/>
      <c r="S10" s="251"/>
      <c r="T10" s="251"/>
      <c r="U10" s="75"/>
      <c r="V10" s="72"/>
      <c r="W10" s="73"/>
      <c r="X10" s="73"/>
      <c r="Y10" s="73"/>
      <c r="Z10" s="73"/>
    </row>
    <row r="11" spans="1:26" ht="15" customHeight="1" x14ac:dyDescent="0.25">
      <c r="A11" s="69"/>
      <c r="B11" s="252" t="s">
        <v>125</v>
      </c>
      <c r="C11" s="253"/>
      <c r="D11" s="234" t="s">
        <v>169</v>
      </c>
      <c r="E11" s="235"/>
      <c r="F11" s="235"/>
      <c r="G11" s="236"/>
      <c r="I11" s="44"/>
      <c r="J11" s="251"/>
      <c r="K11" s="251"/>
      <c r="L11" s="251"/>
      <c r="M11" s="251"/>
      <c r="N11" s="251"/>
      <c r="O11" s="251"/>
      <c r="P11" s="251"/>
      <c r="Q11" s="251"/>
      <c r="R11" s="251"/>
      <c r="S11" s="251"/>
      <c r="T11" s="251"/>
      <c r="U11" s="75"/>
    </row>
    <row r="12" spans="1:26" ht="15" customHeight="1" x14ac:dyDescent="0.25">
      <c r="A12" s="69"/>
      <c r="B12" s="252" t="s">
        <v>126</v>
      </c>
      <c r="C12" s="253"/>
      <c r="D12" s="234" t="s">
        <v>200</v>
      </c>
      <c r="E12" s="235"/>
      <c r="F12" s="235"/>
      <c r="G12" s="236"/>
      <c r="I12" s="44"/>
      <c r="J12" s="262" t="s">
        <v>308</v>
      </c>
      <c r="K12" s="262"/>
      <c r="L12" s="262"/>
      <c r="M12" s="262"/>
      <c r="N12" s="262"/>
      <c r="O12" s="262"/>
      <c r="P12" s="262"/>
      <c r="Q12" s="262"/>
      <c r="R12" s="262"/>
      <c r="S12" s="262"/>
      <c r="T12" s="262"/>
      <c r="U12" s="46"/>
    </row>
    <row r="13" spans="1:26" ht="15" customHeight="1" thickBot="1" x14ac:dyDescent="0.3">
      <c r="A13" s="69"/>
      <c r="B13" s="254" t="s">
        <v>127</v>
      </c>
      <c r="C13" s="255"/>
      <c r="D13" s="256" t="s">
        <v>170</v>
      </c>
      <c r="E13" s="257"/>
      <c r="F13" s="257"/>
      <c r="G13" s="258"/>
      <c r="I13" s="44"/>
      <c r="J13" s="282" t="s">
        <v>208</v>
      </c>
      <c r="K13" s="282"/>
      <c r="L13" s="282"/>
      <c r="M13" s="282"/>
      <c r="N13" s="282"/>
      <c r="O13" s="282"/>
      <c r="P13" s="282"/>
      <c r="Q13" s="282"/>
      <c r="R13" s="282"/>
      <c r="S13" s="282"/>
      <c r="T13" s="282"/>
      <c r="U13" s="46"/>
    </row>
    <row r="14" spans="1:26" ht="15" customHeight="1" thickBot="1" x14ac:dyDescent="0.3">
      <c r="A14" s="69"/>
      <c r="B14" s="47"/>
      <c r="C14" s="47"/>
      <c r="D14" s="47"/>
      <c r="E14" s="47"/>
      <c r="F14" s="47"/>
      <c r="G14" s="47"/>
      <c r="I14" s="44"/>
      <c r="J14" s="282"/>
      <c r="K14" s="282"/>
      <c r="L14" s="282"/>
      <c r="M14" s="282"/>
      <c r="N14" s="282"/>
      <c r="O14" s="282"/>
      <c r="P14" s="282"/>
      <c r="Q14" s="282"/>
      <c r="R14" s="282"/>
      <c r="S14" s="282"/>
      <c r="T14" s="282"/>
      <c r="U14" s="46"/>
    </row>
    <row r="15" spans="1:26" ht="15" customHeight="1" x14ac:dyDescent="0.25">
      <c r="A15" s="56"/>
      <c r="B15" s="259" t="s">
        <v>128</v>
      </c>
      <c r="C15" s="260"/>
      <c r="D15" s="260"/>
      <c r="E15" s="260"/>
      <c r="F15" s="260"/>
      <c r="G15" s="261"/>
      <c r="I15" s="44"/>
      <c r="J15" s="282"/>
      <c r="K15" s="282"/>
      <c r="L15" s="282"/>
      <c r="M15" s="282"/>
      <c r="N15" s="282"/>
      <c r="O15" s="282"/>
      <c r="P15" s="282"/>
      <c r="Q15" s="282"/>
      <c r="R15" s="282"/>
      <c r="S15" s="282"/>
      <c r="T15" s="282"/>
      <c r="U15" s="45"/>
    </row>
    <row r="16" spans="1:26" ht="15" customHeight="1" thickBot="1" x14ac:dyDescent="0.3">
      <c r="B16" s="269" t="s">
        <v>129</v>
      </c>
      <c r="C16" s="270"/>
      <c r="D16" s="270"/>
      <c r="E16" s="270"/>
      <c r="F16" s="270"/>
      <c r="G16" s="271"/>
      <c r="I16" s="44"/>
      <c r="J16" s="282"/>
      <c r="K16" s="282"/>
      <c r="L16" s="282"/>
      <c r="M16" s="282"/>
      <c r="N16" s="282"/>
      <c r="O16" s="282"/>
      <c r="P16" s="282"/>
      <c r="Q16" s="282"/>
      <c r="R16" s="282"/>
      <c r="S16" s="282"/>
      <c r="T16" s="282"/>
      <c r="U16" s="46"/>
    </row>
    <row r="17" spans="1:21" ht="15" customHeight="1" thickBot="1" x14ac:dyDescent="0.3">
      <c r="B17" s="48"/>
      <c r="C17" s="48"/>
      <c r="D17" s="48"/>
      <c r="E17" s="48"/>
      <c r="F17" s="48"/>
      <c r="G17" s="48"/>
      <c r="I17" s="44"/>
      <c r="J17" s="282"/>
      <c r="K17" s="282"/>
      <c r="L17" s="282"/>
      <c r="M17" s="282"/>
      <c r="N17" s="282"/>
      <c r="O17" s="282"/>
      <c r="P17" s="282"/>
      <c r="Q17" s="282"/>
      <c r="R17" s="282"/>
      <c r="S17" s="282"/>
      <c r="T17" s="282"/>
      <c r="U17" s="46"/>
    </row>
    <row r="18" spans="1:21" ht="15" customHeight="1" x14ac:dyDescent="0.25">
      <c r="A18" s="56"/>
      <c r="B18" s="259" t="s">
        <v>206</v>
      </c>
      <c r="C18" s="260"/>
      <c r="D18" s="260"/>
      <c r="E18" s="260"/>
      <c r="F18" s="260"/>
      <c r="G18" s="261"/>
      <c r="I18" s="44"/>
      <c r="J18" s="282"/>
      <c r="K18" s="282"/>
      <c r="L18" s="282"/>
      <c r="M18" s="282"/>
      <c r="N18" s="282"/>
      <c r="O18" s="282"/>
      <c r="P18" s="282"/>
      <c r="Q18" s="282"/>
      <c r="R18" s="282"/>
      <c r="S18" s="282"/>
      <c r="T18" s="282"/>
      <c r="U18" s="46"/>
    </row>
    <row r="19" spans="1:21" ht="15" customHeight="1" x14ac:dyDescent="0.25">
      <c r="B19" s="283" t="s">
        <v>205</v>
      </c>
      <c r="C19" s="262"/>
      <c r="D19" s="262"/>
      <c r="E19" s="262"/>
      <c r="F19" s="262"/>
      <c r="G19" s="284"/>
      <c r="I19" s="44"/>
      <c r="J19" s="262" t="s">
        <v>130</v>
      </c>
      <c r="K19" s="262"/>
      <c r="L19" s="262"/>
      <c r="M19" s="262"/>
      <c r="N19" s="262"/>
      <c r="O19" s="262"/>
      <c r="P19" s="262"/>
      <c r="Q19" s="262"/>
      <c r="R19" s="262"/>
      <c r="S19" s="262"/>
      <c r="T19" s="262"/>
      <c r="U19" s="46"/>
    </row>
    <row r="20" spans="1:21" ht="15" customHeight="1" thickBot="1" x14ac:dyDescent="0.3">
      <c r="B20" s="269" t="s">
        <v>204</v>
      </c>
      <c r="C20" s="270"/>
      <c r="D20" s="270"/>
      <c r="E20" s="270"/>
      <c r="F20" s="270"/>
      <c r="G20" s="271"/>
      <c r="I20" s="44"/>
      <c r="J20" s="272" t="s">
        <v>131</v>
      </c>
      <c r="K20" s="272"/>
      <c r="L20" s="272"/>
      <c r="M20" s="272"/>
      <c r="N20" s="272"/>
      <c r="O20" s="272"/>
      <c r="P20" s="272"/>
      <c r="Q20" s="272"/>
      <c r="R20" s="272"/>
      <c r="S20" s="272"/>
      <c r="T20" s="272"/>
      <c r="U20" s="45"/>
    </row>
    <row r="21" spans="1:21" ht="15" customHeight="1" thickBot="1" x14ac:dyDescent="0.3">
      <c r="B21" s="50"/>
      <c r="C21" s="51"/>
      <c r="D21" s="51"/>
      <c r="E21" s="51"/>
      <c r="F21" s="51"/>
      <c r="G21" s="51"/>
      <c r="I21" s="49"/>
      <c r="J21" s="272"/>
      <c r="K21" s="272"/>
      <c r="L21" s="272"/>
      <c r="M21" s="272"/>
      <c r="N21" s="272"/>
      <c r="O21" s="272"/>
      <c r="P21" s="272"/>
      <c r="Q21" s="272"/>
      <c r="R21" s="272"/>
      <c r="S21" s="272"/>
      <c r="T21" s="272"/>
      <c r="U21" s="46"/>
    </row>
    <row r="22" spans="1:21" ht="24.9" customHeight="1" thickBot="1" x14ac:dyDescent="0.3">
      <c r="B22" s="263" t="s">
        <v>132</v>
      </c>
      <c r="C22" s="264"/>
      <c r="D22" s="264"/>
      <c r="E22" s="264"/>
      <c r="F22" s="264"/>
      <c r="G22" s="265"/>
      <c r="I22" s="49"/>
      <c r="J22" s="272" t="s">
        <v>290</v>
      </c>
      <c r="K22" s="272"/>
      <c r="L22" s="272"/>
      <c r="M22" s="272"/>
      <c r="N22" s="272"/>
      <c r="O22" s="272"/>
      <c r="P22" s="272"/>
      <c r="Q22" s="272"/>
      <c r="R22" s="272"/>
      <c r="S22" s="272"/>
      <c r="T22" s="272"/>
      <c r="U22" s="52"/>
    </row>
    <row r="23" spans="1:21" ht="15" customHeight="1" thickBot="1" x14ac:dyDescent="0.3">
      <c r="B23" s="62"/>
      <c r="C23" s="266" t="s">
        <v>133</v>
      </c>
      <c r="D23" s="267"/>
      <c r="E23" s="267"/>
      <c r="F23" s="267"/>
      <c r="G23" s="268"/>
      <c r="I23" s="49"/>
      <c r="J23" s="272"/>
      <c r="K23" s="272"/>
      <c r="L23" s="272"/>
      <c r="M23" s="272"/>
      <c r="N23" s="272"/>
      <c r="O23" s="272"/>
      <c r="P23" s="272"/>
      <c r="Q23" s="272"/>
      <c r="R23" s="272"/>
      <c r="S23" s="272"/>
      <c r="T23" s="272"/>
      <c r="U23" s="52"/>
    </row>
    <row r="24" spans="1:21" ht="15" customHeight="1" thickBot="1" x14ac:dyDescent="0.3">
      <c r="B24" s="44"/>
      <c r="C24" s="68"/>
      <c r="D24" s="68"/>
      <c r="E24" s="67"/>
      <c r="F24" s="68"/>
      <c r="G24" s="61"/>
      <c r="I24" s="44"/>
      <c r="J24" s="272"/>
      <c r="K24" s="272"/>
      <c r="L24" s="272"/>
      <c r="M24" s="272"/>
      <c r="N24" s="272"/>
      <c r="O24" s="272"/>
      <c r="P24" s="272"/>
      <c r="Q24" s="272"/>
      <c r="R24" s="272"/>
      <c r="S24" s="272"/>
      <c r="T24" s="272"/>
      <c r="U24" s="46"/>
    </row>
    <row r="25" spans="1:21" ht="15" customHeight="1" thickBot="1" x14ac:dyDescent="0.3">
      <c r="B25" s="63"/>
      <c r="C25" s="276" t="s">
        <v>134</v>
      </c>
      <c r="D25" s="277"/>
      <c r="E25" s="277"/>
      <c r="F25" s="277"/>
      <c r="G25" s="278"/>
      <c r="I25" s="44"/>
      <c r="J25" s="272"/>
      <c r="K25" s="272"/>
      <c r="L25" s="272"/>
      <c r="M25" s="272"/>
      <c r="N25" s="272"/>
      <c r="O25" s="272"/>
      <c r="P25" s="272"/>
      <c r="Q25" s="272"/>
      <c r="R25" s="272"/>
      <c r="S25" s="272"/>
      <c r="T25" s="272"/>
      <c r="U25" s="46"/>
    </row>
    <row r="26" spans="1:21" ht="15" customHeight="1" thickBot="1" x14ac:dyDescent="0.3">
      <c r="B26" s="44"/>
      <c r="C26" s="68"/>
      <c r="D26" s="68"/>
      <c r="E26" s="67"/>
      <c r="F26" s="68"/>
      <c r="G26" s="61"/>
      <c r="I26" s="44"/>
      <c r="J26" s="272"/>
      <c r="K26" s="272"/>
      <c r="L26" s="272"/>
      <c r="M26" s="272"/>
      <c r="N26" s="272"/>
      <c r="O26" s="272"/>
      <c r="P26" s="272"/>
      <c r="Q26" s="272"/>
      <c r="R26" s="272"/>
      <c r="S26" s="272"/>
      <c r="T26" s="272"/>
      <c r="U26" s="46"/>
    </row>
    <row r="27" spans="1:21" ht="15" customHeight="1" thickBot="1" x14ac:dyDescent="0.3">
      <c r="B27" s="64"/>
      <c r="C27" s="276" t="s">
        <v>135</v>
      </c>
      <c r="D27" s="277"/>
      <c r="E27" s="277"/>
      <c r="F27" s="277"/>
      <c r="G27" s="278"/>
      <c r="I27" s="44"/>
      <c r="J27" s="272"/>
      <c r="K27" s="272"/>
      <c r="L27" s="272"/>
      <c r="M27" s="272"/>
      <c r="N27" s="272"/>
      <c r="O27" s="272"/>
      <c r="P27" s="272"/>
      <c r="Q27" s="272"/>
      <c r="R27" s="272"/>
      <c r="S27" s="272"/>
      <c r="T27" s="272"/>
      <c r="U27" s="46"/>
    </row>
    <row r="28" spans="1:21" ht="15" customHeight="1" thickBot="1" x14ac:dyDescent="0.3">
      <c r="A28" s="56"/>
      <c r="B28" s="44"/>
      <c r="C28" s="68"/>
      <c r="D28" s="68"/>
      <c r="E28" s="67"/>
      <c r="F28" s="68"/>
      <c r="G28" s="61"/>
      <c r="I28" s="44"/>
      <c r="J28" s="272"/>
      <c r="K28" s="272"/>
      <c r="L28" s="272"/>
      <c r="M28" s="272"/>
      <c r="N28" s="272"/>
      <c r="O28" s="272"/>
      <c r="P28" s="272"/>
      <c r="Q28" s="272"/>
      <c r="R28" s="272"/>
      <c r="S28" s="272"/>
      <c r="T28" s="272"/>
      <c r="U28" s="46"/>
    </row>
    <row r="29" spans="1:21" ht="15" customHeight="1" thickBot="1" x14ac:dyDescent="0.3">
      <c r="B29" s="79"/>
      <c r="C29" s="78" t="s">
        <v>268</v>
      </c>
      <c r="D29" s="76"/>
      <c r="E29" s="67"/>
      <c r="F29" s="76"/>
      <c r="G29" s="77"/>
      <c r="I29" s="44"/>
      <c r="J29" s="272"/>
      <c r="K29" s="272"/>
      <c r="L29" s="272"/>
      <c r="M29" s="272"/>
      <c r="N29" s="272"/>
      <c r="O29" s="272"/>
      <c r="P29" s="272"/>
      <c r="Q29" s="272"/>
      <c r="R29" s="272"/>
      <c r="S29" s="272"/>
      <c r="T29" s="272"/>
      <c r="U29" s="46"/>
    </row>
    <row r="30" spans="1:21" ht="15" customHeight="1" thickBot="1" x14ac:dyDescent="0.3">
      <c r="A30" s="56"/>
      <c r="B30" s="44"/>
      <c r="C30" s="76"/>
      <c r="D30" s="76"/>
      <c r="E30" s="67"/>
      <c r="F30" s="76"/>
      <c r="G30" s="77"/>
      <c r="I30" s="44"/>
      <c r="J30" s="272"/>
      <c r="K30" s="272"/>
      <c r="L30" s="272"/>
      <c r="M30" s="272"/>
      <c r="N30" s="272"/>
      <c r="O30" s="272"/>
      <c r="P30" s="272"/>
      <c r="Q30" s="272"/>
      <c r="R30" s="272"/>
      <c r="S30" s="272"/>
      <c r="T30" s="272"/>
      <c r="U30" s="46"/>
    </row>
    <row r="31" spans="1:21" ht="15" customHeight="1" thickBot="1" x14ac:dyDescent="0.3">
      <c r="B31" s="65"/>
      <c r="C31" s="273" t="s">
        <v>157</v>
      </c>
      <c r="D31" s="274"/>
      <c r="E31" s="274"/>
      <c r="F31" s="274"/>
      <c r="G31" s="275"/>
      <c r="I31" s="44"/>
      <c r="J31" s="272"/>
      <c r="K31" s="272"/>
      <c r="L31" s="272"/>
      <c r="M31" s="272"/>
      <c r="N31" s="272"/>
      <c r="O31" s="272"/>
      <c r="P31" s="272"/>
      <c r="Q31" s="272"/>
      <c r="R31" s="272"/>
      <c r="S31" s="272"/>
      <c r="T31" s="272"/>
      <c r="U31" s="46"/>
    </row>
    <row r="32" spans="1:21" ht="15" customHeight="1" thickBot="1" x14ac:dyDescent="0.3">
      <c r="I32" s="44"/>
      <c r="J32" s="272"/>
      <c r="K32" s="272"/>
      <c r="L32" s="272"/>
      <c r="M32" s="272"/>
      <c r="N32" s="272"/>
      <c r="O32" s="272"/>
      <c r="P32" s="272"/>
      <c r="Q32" s="272"/>
      <c r="R32" s="272"/>
      <c r="S32" s="272"/>
      <c r="T32" s="272"/>
      <c r="U32" s="46"/>
    </row>
    <row r="33" spans="2:21" ht="15" customHeight="1" x14ac:dyDescent="0.25">
      <c r="B33" s="259" t="s">
        <v>137</v>
      </c>
      <c r="C33" s="260"/>
      <c r="D33" s="260"/>
      <c r="E33" s="260"/>
      <c r="F33" s="260"/>
      <c r="G33" s="261"/>
      <c r="I33" s="44"/>
      <c r="J33" s="272"/>
      <c r="K33" s="272"/>
      <c r="L33" s="272"/>
      <c r="M33" s="272"/>
      <c r="N33" s="272"/>
      <c r="O33" s="272"/>
      <c r="P33" s="272"/>
      <c r="Q33" s="272"/>
      <c r="R33" s="272"/>
      <c r="S33" s="272"/>
      <c r="T33" s="272"/>
      <c r="U33" s="46"/>
    </row>
    <row r="34" spans="2:21" ht="15" customHeight="1" x14ac:dyDescent="0.25">
      <c r="B34" s="279"/>
      <c r="C34" s="280"/>
      <c r="D34" s="280"/>
      <c r="E34" s="280"/>
      <c r="F34" s="280"/>
      <c r="G34" s="281"/>
      <c r="I34" s="44"/>
      <c r="J34" s="272"/>
      <c r="K34" s="272"/>
      <c r="L34" s="272"/>
      <c r="M34" s="272"/>
      <c r="N34" s="272"/>
      <c r="O34" s="272"/>
      <c r="P34" s="272"/>
      <c r="Q34" s="272"/>
      <c r="R34" s="272"/>
      <c r="S34" s="272"/>
      <c r="T34" s="272"/>
      <c r="U34" s="45"/>
    </row>
    <row r="35" spans="2:21" ht="15" customHeight="1" x14ac:dyDescent="0.25">
      <c r="B35" s="279"/>
      <c r="C35" s="280"/>
      <c r="D35" s="280"/>
      <c r="E35" s="280"/>
      <c r="F35" s="280"/>
      <c r="G35" s="281"/>
      <c r="I35" s="44"/>
      <c r="J35" s="272"/>
      <c r="K35" s="272"/>
      <c r="L35" s="272"/>
      <c r="M35" s="272"/>
      <c r="N35" s="272"/>
      <c r="O35" s="272"/>
      <c r="P35" s="272"/>
      <c r="Q35" s="272"/>
      <c r="R35" s="272"/>
      <c r="S35" s="272"/>
      <c r="T35" s="272"/>
      <c r="U35" s="46"/>
    </row>
    <row r="36" spans="2:21" ht="15" customHeight="1" thickBot="1" x14ac:dyDescent="0.3">
      <c r="B36" s="279"/>
      <c r="C36" s="280"/>
      <c r="D36" s="280"/>
      <c r="E36" s="280"/>
      <c r="F36" s="280"/>
      <c r="G36" s="281"/>
      <c r="I36" s="44"/>
      <c r="J36" s="272"/>
      <c r="K36" s="272"/>
      <c r="L36" s="272"/>
      <c r="M36" s="272"/>
      <c r="N36" s="272"/>
      <c r="O36" s="272"/>
      <c r="P36" s="272"/>
      <c r="Q36" s="272"/>
      <c r="R36" s="272"/>
      <c r="S36" s="272"/>
      <c r="T36" s="272"/>
      <c r="U36" s="46"/>
    </row>
    <row r="37" spans="2:21" ht="15" customHeight="1" x14ac:dyDescent="0.25">
      <c r="B37" s="74"/>
      <c r="C37" s="74"/>
      <c r="D37" s="74"/>
      <c r="E37" s="74"/>
      <c r="F37" s="74"/>
      <c r="G37" s="74"/>
      <c r="I37" s="44"/>
      <c r="J37" s="272"/>
      <c r="K37" s="272"/>
      <c r="L37" s="272"/>
      <c r="M37" s="272"/>
      <c r="N37" s="272"/>
      <c r="O37" s="272"/>
      <c r="P37" s="272"/>
      <c r="Q37" s="272"/>
      <c r="R37" s="272"/>
      <c r="S37" s="272"/>
      <c r="T37" s="272"/>
      <c r="U37" s="46"/>
    </row>
    <row r="38" spans="2:21" ht="15" customHeight="1" x14ac:dyDescent="0.25">
      <c r="B38" s="57"/>
      <c r="C38" s="57"/>
      <c r="D38" s="57"/>
      <c r="E38" s="57"/>
      <c r="F38" s="57"/>
      <c r="G38" s="57"/>
      <c r="I38" s="44"/>
      <c r="J38" s="272"/>
      <c r="K38" s="272"/>
      <c r="L38" s="272"/>
      <c r="M38" s="272"/>
      <c r="N38" s="272"/>
      <c r="O38" s="272"/>
      <c r="P38" s="272"/>
      <c r="Q38" s="272"/>
      <c r="R38" s="272"/>
      <c r="S38" s="272"/>
      <c r="T38" s="272"/>
      <c r="U38" s="46"/>
    </row>
    <row r="39" spans="2:21" ht="15" customHeight="1" x14ac:dyDescent="0.25">
      <c r="B39" s="70"/>
      <c r="C39" s="57"/>
      <c r="D39" s="57"/>
      <c r="E39" s="57"/>
      <c r="F39" s="57"/>
      <c r="G39" s="57"/>
      <c r="I39" s="44"/>
      <c r="J39" s="272"/>
      <c r="K39" s="272"/>
      <c r="L39" s="272"/>
      <c r="M39" s="272"/>
      <c r="N39" s="272"/>
      <c r="O39" s="272"/>
      <c r="P39" s="272"/>
      <c r="Q39" s="272"/>
      <c r="R39" s="272"/>
      <c r="S39" s="272"/>
      <c r="T39" s="272"/>
      <c r="U39" s="45"/>
    </row>
    <row r="40" spans="2:21" ht="15" customHeight="1" x14ac:dyDescent="0.25">
      <c r="B40" s="56"/>
      <c r="I40" s="54"/>
      <c r="J40" s="272"/>
      <c r="K40" s="272"/>
      <c r="L40" s="272"/>
      <c r="M40" s="272"/>
      <c r="N40" s="272"/>
      <c r="O40" s="272"/>
      <c r="P40" s="272"/>
      <c r="Q40" s="272"/>
      <c r="R40" s="272"/>
      <c r="S40" s="272"/>
      <c r="T40" s="272"/>
      <c r="U40" s="46"/>
    </row>
    <row r="41" spans="2:21" ht="15" customHeight="1" x14ac:dyDescent="0.25">
      <c r="B41" s="71"/>
      <c r="I41" s="54"/>
      <c r="J41" s="272"/>
      <c r="K41" s="272"/>
      <c r="L41" s="272"/>
      <c r="M41" s="272"/>
      <c r="N41" s="272"/>
      <c r="O41" s="272"/>
      <c r="P41" s="272"/>
      <c r="Q41" s="272"/>
      <c r="R41" s="272"/>
      <c r="S41" s="272"/>
      <c r="T41" s="272"/>
      <c r="U41" s="46"/>
    </row>
    <row r="42" spans="2:21" ht="15" customHeight="1" x14ac:dyDescent="0.25">
      <c r="I42" s="53"/>
      <c r="J42" s="272"/>
      <c r="K42" s="272"/>
      <c r="L42" s="272"/>
      <c r="M42" s="272"/>
      <c r="N42" s="272"/>
      <c r="O42" s="272"/>
      <c r="P42" s="272"/>
      <c r="Q42" s="272"/>
      <c r="R42" s="272"/>
      <c r="S42" s="272"/>
      <c r="T42" s="272"/>
      <c r="U42" s="46"/>
    </row>
    <row r="43" spans="2:21" ht="15" customHeight="1" x14ac:dyDescent="0.25">
      <c r="I43" s="53"/>
      <c r="J43" s="272"/>
      <c r="K43" s="272"/>
      <c r="L43" s="272"/>
      <c r="M43" s="272"/>
      <c r="N43" s="272"/>
      <c r="O43" s="272"/>
      <c r="P43" s="272"/>
      <c r="Q43" s="272"/>
      <c r="R43" s="272"/>
      <c r="S43" s="272"/>
      <c r="T43" s="272"/>
      <c r="U43" s="46"/>
    </row>
    <row r="44" spans="2:21" ht="15" customHeight="1" x14ac:dyDescent="0.25">
      <c r="I44" s="53"/>
      <c r="J44" s="272"/>
      <c r="K44" s="272"/>
      <c r="L44" s="272"/>
      <c r="M44" s="272"/>
      <c r="N44" s="272"/>
      <c r="O44" s="272"/>
      <c r="P44" s="272"/>
      <c r="Q44" s="272"/>
      <c r="R44" s="272"/>
      <c r="S44" s="272"/>
      <c r="T44" s="272"/>
      <c r="U44" s="46"/>
    </row>
    <row r="45" spans="2:21" ht="15" customHeight="1" x14ac:dyDescent="0.25">
      <c r="I45" s="53"/>
      <c r="J45" s="272"/>
      <c r="K45" s="272"/>
      <c r="L45" s="272"/>
      <c r="M45" s="272"/>
      <c r="N45" s="272"/>
      <c r="O45" s="272"/>
      <c r="P45" s="272"/>
      <c r="Q45" s="272"/>
      <c r="R45" s="272"/>
      <c r="S45" s="272"/>
      <c r="T45" s="272"/>
      <c r="U45" s="46"/>
    </row>
    <row r="46" spans="2:21" ht="15" customHeight="1" x14ac:dyDescent="0.25">
      <c r="I46" s="53"/>
      <c r="J46" s="272"/>
      <c r="K46" s="272"/>
      <c r="L46" s="272"/>
      <c r="M46" s="272"/>
      <c r="N46" s="272"/>
      <c r="O46" s="272"/>
      <c r="P46" s="272"/>
      <c r="Q46" s="272"/>
      <c r="R46" s="272"/>
      <c r="S46" s="272"/>
      <c r="T46" s="272"/>
      <c r="U46" s="46"/>
    </row>
    <row r="47" spans="2:21" ht="15" customHeight="1" x14ac:dyDescent="0.25">
      <c r="I47" s="53"/>
      <c r="J47" s="272"/>
      <c r="K47" s="272"/>
      <c r="L47" s="272"/>
      <c r="M47" s="272"/>
      <c r="N47" s="272"/>
      <c r="O47" s="272"/>
      <c r="P47" s="272"/>
      <c r="Q47" s="272"/>
      <c r="R47" s="272"/>
      <c r="S47" s="272"/>
      <c r="T47" s="272"/>
      <c r="U47" s="46"/>
    </row>
    <row r="48" spans="2:21" ht="15" customHeight="1" x14ac:dyDescent="0.25">
      <c r="I48" s="53"/>
      <c r="J48" s="272"/>
      <c r="K48" s="272"/>
      <c r="L48" s="272"/>
      <c r="M48" s="272"/>
      <c r="N48" s="272"/>
      <c r="O48" s="272"/>
      <c r="P48" s="272"/>
      <c r="Q48" s="272"/>
      <c r="R48" s="272"/>
      <c r="S48" s="272"/>
      <c r="T48" s="272"/>
      <c r="U48" s="46"/>
    </row>
    <row r="49" spans="9:21" ht="15" customHeight="1" x14ac:dyDescent="0.25">
      <c r="I49" s="53"/>
      <c r="J49" s="272"/>
      <c r="K49" s="272"/>
      <c r="L49" s="272"/>
      <c r="M49" s="272"/>
      <c r="N49" s="272"/>
      <c r="O49" s="272"/>
      <c r="P49" s="272"/>
      <c r="Q49" s="272"/>
      <c r="R49" s="272"/>
      <c r="S49" s="272"/>
      <c r="T49" s="272"/>
      <c r="U49" s="46"/>
    </row>
    <row r="50" spans="9:21" ht="15" customHeight="1" x14ac:dyDescent="0.25">
      <c r="I50" s="53"/>
      <c r="J50" s="272"/>
      <c r="K50" s="272"/>
      <c r="L50" s="272"/>
      <c r="M50" s="272"/>
      <c r="N50" s="272"/>
      <c r="O50" s="272"/>
      <c r="P50" s="272"/>
      <c r="Q50" s="272"/>
      <c r="R50" s="272"/>
      <c r="S50" s="272"/>
      <c r="T50" s="272"/>
      <c r="U50" s="46"/>
    </row>
    <row r="51" spans="9:21" ht="15" customHeight="1" x14ac:dyDescent="0.25">
      <c r="I51" s="53"/>
      <c r="J51" s="272"/>
      <c r="K51" s="272"/>
      <c r="L51" s="272"/>
      <c r="M51" s="272"/>
      <c r="N51" s="272"/>
      <c r="O51" s="272"/>
      <c r="P51" s="272"/>
      <c r="Q51" s="272"/>
      <c r="R51" s="272"/>
      <c r="S51" s="272"/>
      <c r="T51" s="272"/>
      <c r="U51" s="46"/>
    </row>
    <row r="52" spans="9:21" x14ac:dyDescent="0.25">
      <c r="I52" s="53"/>
      <c r="J52" s="272"/>
      <c r="K52" s="272"/>
      <c r="L52" s="272"/>
      <c r="M52" s="272"/>
      <c r="N52" s="272"/>
      <c r="O52" s="272"/>
      <c r="P52" s="272"/>
      <c r="Q52" s="272"/>
      <c r="R52" s="272"/>
      <c r="S52" s="272"/>
      <c r="T52" s="272"/>
      <c r="U52" s="46"/>
    </row>
    <row r="53" spans="9:21" x14ac:dyDescent="0.25">
      <c r="I53" s="53"/>
      <c r="J53" s="272"/>
      <c r="K53" s="272"/>
      <c r="L53" s="272"/>
      <c r="M53" s="272"/>
      <c r="N53" s="272"/>
      <c r="O53" s="272"/>
      <c r="P53" s="272"/>
      <c r="Q53" s="272"/>
      <c r="R53" s="272"/>
      <c r="S53" s="272"/>
      <c r="T53" s="272"/>
      <c r="U53" s="46"/>
    </row>
    <row r="54" spans="9:21" ht="14.25" customHeight="1" x14ac:dyDescent="0.25">
      <c r="I54" s="53"/>
      <c r="J54" s="272"/>
      <c r="K54" s="272"/>
      <c r="L54" s="272"/>
      <c r="M54" s="272"/>
      <c r="N54" s="272"/>
      <c r="O54" s="272"/>
      <c r="P54" s="272"/>
      <c r="Q54" s="272"/>
      <c r="R54" s="272"/>
      <c r="S54" s="272"/>
      <c r="T54" s="272"/>
      <c r="U54" s="46"/>
    </row>
    <row r="55" spans="9:21" x14ac:dyDescent="0.25">
      <c r="I55" s="53"/>
      <c r="J55" s="272"/>
      <c r="K55" s="272"/>
      <c r="L55" s="272"/>
      <c r="M55" s="272"/>
      <c r="N55" s="272"/>
      <c r="O55" s="272"/>
      <c r="P55" s="272"/>
      <c r="Q55" s="272"/>
      <c r="R55" s="272"/>
      <c r="S55" s="272"/>
      <c r="T55" s="272"/>
      <c r="U55" s="46"/>
    </row>
    <row r="56" spans="9:21" x14ac:dyDescent="0.25">
      <c r="I56" s="53"/>
      <c r="J56" s="272"/>
      <c r="K56" s="272"/>
      <c r="L56" s="272"/>
      <c r="M56" s="272"/>
      <c r="N56" s="272"/>
      <c r="O56" s="272"/>
      <c r="P56" s="272"/>
      <c r="Q56" s="272"/>
      <c r="R56" s="272"/>
      <c r="S56" s="272"/>
      <c r="T56" s="272"/>
      <c r="U56" s="46"/>
    </row>
    <row r="57" spans="9:21" ht="14.25" customHeight="1" x14ac:dyDescent="0.25">
      <c r="I57" s="53"/>
      <c r="J57" s="272"/>
      <c r="K57" s="272"/>
      <c r="L57" s="272"/>
      <c r="M57" s="272"/>
      <c r="N57" s="272"/>
      <c r="O57" s="272"/>
      <c r="P57" s="272"/>
      <c r="Q57" s="272"/>
      <c r="R57" s="272"/>
      <c r="S57" s="272"/>
      <c r="T57" s="272"/>
      <c r="U57" s="46"/>
    </row>
    <row r="58" spans="9:21" x14ac:dyDescent="0.25">
      <c r="I58" s="53"/>
      <c r="J58" s="272"/>
      <c r="K58" s="272"/>
      <c r="L58" s="272"/>
      <c r="M58" s="272"/>
      <c r="N58" s="272"/>
      <c r="O58" s="272"/>
      <c r="P58" s="272"/>
      <c r="Q58" s="272"/>
      <c r="R58" s="272"/>
      <c r="S58" s="272"/>
      <c r="T58" s="272"/>
      <c r="U58" s="46"/>
    </row>
    <row r="59" spans="9:21" ht="14.25" customHeight="1" x14ac:dyDescent="0.25">
      <c r="I59" s="53"/>
      <c r="J59" s="272"/>
      <c r="K59" s="272"/>
      <c r="L59" s="272"/>
      <c r="M59" s="272"/>
      <c r="N59" s="272"/>
      <c r="O59" s="272"/>
      <c r="P59" s="272"/>
      <c r="Q59" s="272"/>
      <c r="R59" s="272"/>
      <c r="S59" s="272"/>
      <c r="T59" s="272"/>
      <c r="U59" s="46"/>
    </row>
    <row r="60" spans="9:21" x14ac:dyDescent="0.25">
      <c r="I60" s="53"/>
      <c r="J60" s="272"/>
      <c r="K60" s="272"/>
      <c r="L60" s="272"/>
      <c r="M60" s="272"/>
      <c r="N60" s="272"/>
      <c r="O60" s="272"/>
      <c r="P60" s="272"/>
      <c r="Q60" s="272"/>
      <c r="R60" s="272"/>
      <c r="S60" s="272"/>
      <c r="T60" s="272"/>
      <c r="U60" s="46"/>
    </row>
    <row r="61" spans="9:21" x14ac:dyDescent="0.25">
      <c r="I61" s="53"/>
      <c r="J61" s="272"/>
      <c r="K61" s="272"/>
      <c r="L61" s="272"/>
      <c r="M61" s="272"/>
      <c r="N61" s="272"/>
      <c r="O61" s="272"/>
      <c r="P61" s="272"/>
      <c r="Q61" s="272"/>
      <c r="R61" s="272"/>
      <c r="S61" s="272"/>
      <c r="T61" s="272"/>
      <c r="U61" s="46"/>
    </row>
    <row r="62" spans="9:21" x14ac:dyDescent="0.25">
      <c r="I62" s="53"/>
      <c r="J62" s="272"/>
      <c r="K62" s="272"/>
      <c r="L62" s="272"/>
      <c r="M62" s="272"/>
      <c r="N62" s="272"/>
      <c r="O62" s="272"/>
      <c r="P62" s="272"/>
      <c r="Q62" s="272"/>
      <c r="R62" s="272"/>
      <c r="S62" s="272"/>
      <c r="T62" s="272"/>
      <c r="U62" s="46"/>
    </row>
    <row r="63" spans="9:21" x14ac:dyDescent="0.25">
      <c r="I63" s="53"/>
      <c r="J63" s="272"/>
      <c r="K63" s="272"/>
      <c r="L63" s="272"/>
      <c r="M63" s="272"/>
      <c r="N63" s="272"/>
      <c r="O63" s="272"/>
      <c r="P63" s="272"/>
      <c r="Q63" s="272"/>
      <c r="R63" s="272"/>
      <c r="S63" s="272"/>
      <c r="T63" s="272"/>
      <c r="U63" s="46"/>
    </row>
    <row r="64" spans="9:21" x14ac:dyDescent="0.25">
      <c r="I64" s="53"/>
      <c r="J64" s="272"/>
      <c r="K64" s="272"/>
      <c r="L64" s="272"/>
      <c r="M64" s="272"/>
      <c r="N64" s="272"/>
      <c r="O64" s="272"/>
      <c r="P64" s="272"/>
      <c r="Q64" s="272"/>
      <c r="R64" s="272"/>
      <c r="S64" s="272"/>
      <c r="T64" s="272"/>
      <c r="U64" s="46"/>
    </row>
    <row r="65" spans="9:21" x14ac:dyDescent="0.25">
      <c r="I65" s="53"/>
      <c r="J65" s="272"/>
      <c r="K65" s="272"/>
      <c r="L65" s="272"/>
      <c r="M65" s="272"/>
      <c r="N65" s="272"/>
      <c r="O65" s="272"/>
      <c r="P65" s="272"/>
      <c r="Q65" s="272"/>
      <c r="R65" s="272"/>
      <c r="S65" s="272"/>
      <c r="T65" s="272"/>
      <c r="U65" s="46"/>
    </row>
    <row r="66" spans="9:21" x14ac:dyDescent="0.25">
      <c r="I66" s="53"/>
      <c r="J66" s="272"/>
      <c r="K66" s="272"/>
      <c r="L66" s="272"/>
      <c r="M66" s="272"/>
      <c r="N66" s="272"/>
      <c r="O66" s="272"/>
      <c r="P66" s="272"/>
      <c r="Q66" s="272"/>
      <c r="R66" s="272"/>
      <c r="S66" s="272"/>
      <c r="T66" s="272"/>
      <c r="U66" s="46"/>
    </row>
    <row r="67" spans="9:21" x14ac:dyDescent="0.25">
      <c r="I67" s="53"/>
      <c r="J67" s="272"/>
      <c r="K67" s="272"/>
      <c r="L67" s="272"/>
      <c r="M67" s="272"/>
      <c r="N67" s="272"/>
      <c r="O67" s="272"/>
      <c r="P67" s="272"/>
      <c r="Q67" s="272"/>
      <c r="R67" s="272"/>
      <c r="S67" s="272"/>
      <c r="T67" s="272"/>
      <c r="U67" s="46"/>
    </row>
    <row r="68" spans="9:21" x14ac:dyDescent="0.25">
      <c r="I68" s="53"/>
      <c r="J68" s="272"/>
      <c r="K68" s="272"/>
      <c r="L68" s="272"/>
      <c r="M68" s="272"/>
      <c r="N68" s="272"/>
      <c r="O68" s="272"/>
      <c r="P68" s="272"/>
      <c r="Q68" s="272"/>
      <c r="R68" s="272"/>
      <c r="S68" s="272"/>
      <c r="T68" s="272"/>
      <c r="U68" s="46"/>
    </row>
    <row r="69" spans="9:21" x14ac:dyDescent="0.25">
      <c r="I69" s="53"/>
      <c r="J69" s="272"/>
      <c r="K69" s="272"/>
      <c r="L69" s="272"/>
      <c r="M69" s="272"/>
      <c r="N69" s="272"/>
      <c r="O69" s="272"/>
      <c r="P69" s="272"/>
      <c r="Q69" s="272"/>
      <c r="R69" s="272"/>
      <c r="S69" s="272"/>
      <c r="T69" s="272"/>
      <c r="U69" s="46"/>
    </row>
    <row r="70" spans="9:21" x14ac:dyDescent="0.25">
      <c r="I70" s="53"/>
      <c r="J70" s="272"/>
      <c r="K70" s="272"/>
      <c r="L70" s="272"/>
      <c r="M70" s="272"/>
      <c r="N70" s="272"/>
      <c r="O70" s="272"/>
      <c r="P70" s="272"/>
      <c r="Q70" s="272"/>
      <c r="R70" s="272"/>
      <c r="S70" s="272"/>
      <c r="T70" s="272"/>
      <c r="U70" s="46"/>
    </row>
    <row r="71" spans="9:21" x14ac:dyDescent="0.25">
      <c r="I71" s="53"/>
      <c r="J71" s="272"/>
      <c r="K71" s="272"/>
      <c r="L71" s="272"/>
      <c r="M71" s="272"/>
      <c r="N71" s="272"/>
      <c r="O71" s="272"/>
      <c r="P71" s="272"/>
      <c r="Q71" s="272"/>
      <c r="R71" s="272"/>
      <c r="S71" s="272"/>
      <c r="T71" s="272"/>
      <c r="U71" s="46"/>
    </row>
    <row r="72" spans="9:21" ht="14.4" thickBot="1" x14ac:dyDescent="0.3">
      <c r="I72" s="58"/>
      <c r="J72" s="59"/>
      <c r="K72" s="59"/>
      <c r="L72" s="59"/>
      <c r="M72" s="59"/>
      <c r="N72" s="59"/>
      <c r="O72" s="59"/>
      <c r="P72" s="59"/>
      <c r="Q72" s="59"/>
      <c r="R72" s="59"/>
      <c r="S72" s="59"/>
      <c r="T72" s="59"/>
      <c r="U72" s="60"/>
    </row>
  </sheetData>
  <mergeCells count="42">
    <mergeCell ref="J12:T12"/>
    <mergeCell ref="B22:G22"/>
    <mergeCell ref="C23:G23"/>
    <mergeCell ref="B20:G20"/>
    <mergeCell ref="J22:T71"/>
    <mergeCell ref="J20:T21"/>
    <mergeCell ref="C31:G31"/>
    <mergeCell ref="C25:G25"/>
    <mergeCell ref="C27:G27"/>
    <mergeCell ref="B33:G36"/>
    <mergeCell ref="B16:G16"/>
    <mergeCell ref="B18:G18"/>
    <mergeCell ref="J13:T18"/>
    <mergeCell ref="J19:T19"/>
    <mergeCell ref="B19:G19"/>
    <mergeCell ref="B12:C12"/>
    <mergeCell ref="D12:G12"/>
    <mergeCell ref="B13:C13"/>
    <mergeCell ref="D13:G13"/>
    <mergeCell ref="B15:G15"/>
    <mergeCell ref="B6:C6"/>
    <mergeCell ref="D6:G6"/>
    <mergeCell ref="B7:C7"/>
    <mergeCell ref="D7:G7"/>
    <mergeCell ref="B11:C11"/>
    <mergeCell ref="D11:G11"/>
    <mergeCell ref="B4:C4"/>
    <mergeCell ref="D4:G4"/>
    <mergeCell ref="B2:G2"/>
    <mergeCell ref="I2:U2"/>
    <mergeCell ref="B3:C3"/>
    <mergeCell ref="D3:G3"/>
    <mergeCell ref="I3:U3"/>
    <mergeCell ref="J4:T11"/>
    <mergeCell ref="B8:C8"/>
    <mergeCell ref="D8:G8"/>
    <mergeCell ref="B9:C9"/>
    <mergeCell ref="D9:G9"/>
    <mergeCell ref="B10:C10"/>
    <mergeCell ref="D10:G10"/>
    <mergeCell ref="B5:C5"/>
    <mergeCell ref="D5:G5"/>
  </mergeCells>
  <hyperlinks>
    <hyperlink ref="B16" r:id="rId1" xr:uid="{9D68F871-D75E-4D3E-8AEA-33A77C879E57}"/>
    <hyperlink ref="B19" r:id="rId2" display="https://pavementinteractive.org/" xr:uid="{2E7EE7DE-F6E6-478B-8244-6BD58654E1BE}"/>
    <hyperlink ref="J12:T12" r:id="rId3" display="https://portal.ct.gov/DOT/Engineering/Pavement-Design/Design-Guidance" xr:uid="{D685199C-6127-4F8B-97EE-E15DAFDB8A0E}"/>
    <hyperlink ref="J19:T19" r:id="rId4" display="https://store.transportation.org/Item/CollectionDetail?ID=86" xr:uid="{682F9A29-B3A3-4031-9EAA-14847ABED2F4}"/>
    <hyperlink ref="B20:G20" r:id="rId5" display="https://pavementinteractive.org/apps/calculators/1993-aashto-rigid-pavement-structural-design/" xr:uid="{73192496-0769-4D6F-BFB1-E9E5A6BB9506}"/>
    <hyperlink ref="B19:G19" r:id="rId6" display="https://pavementinteractive.org/reference-desk/design/structural-design/1993-aashto-rigid-pavement-structural-design/" xr:uid="{3962D495-D855-41C5-BF69-979E531D68AA}"/>
    <hyperlink ref="J12" r:id="rId7" xr:uid="{69327237-B58B-42CC-BC40-2905A3BA19CE}"/>
  </hyperlinks>
  <pageMargins left="0.7" right="0.7" top="0.75" bottom="0.75" header="0.3" footer="0.3"/>
  <pageSetup paperSize="256" orientation="portrait" horizontalDpi="1200" verticalDpi="12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zoomScaleNormal="100" workbookViewId="0">
      <selection sqref="A1:G1"/>
    </sheetView>
  </sheetViews>
  <sheetFormatPr defaultColWidth="9.109375" defaultRowHeight="13.2" x14ac:dyDescent="0.25"/>
  <cols>
    <col min="1" max="1" width="40.6640625" style="202" customWidth="1"/>
    <col min="2" max="2" width="21.6640625" style="202" customWidth="1"/>
    <col min="3" max="3" width="57.44140625" style="202" customWidth="1"/>
    <col min="4" max="4" width="10.109375" style="203" bestFit="1" customWidth="1"/>
    <col min="5" max="5" width="11.6640625" style="204" customWidth="1"/>
    <col min="6" max="6" width="7.6640625" style="203" customWidth="1"/>
    <col min="7" max="7" width="45.6640625" style="205" customWidth="1"/>
    <col min="8" max="8" width="33.6640625" style="206" customWidth="1"/>
    <col min="9" max="9" width="34.109375" style="206" bestFit="1" customWidth="1"/>
    <col min="10" max="10" width="105.6640625" style="202" customWidth="1"/>
    <col min="11" max="11" width="35.6640625" style="203" customWidth="1"/>
    <col min="12" max="12" width="57.6640625" style="203" customWidth="1"/>
    <col min="13" max="13" width="11.88671875" style="80" bestFit="1" customWidth="1"/>
    <col min="14" max="14" width="20.109375" style="80" bestFit="1" customWidth="1"/>
    <col min="15" max="16384" width="9.109375" style="80"/>
  </cols>
  <sheetData>
    <row r="1" spans="1:12" ht="15" customHeight="1" thickBot="1" x14ac:dyDescent="0.3">
      <c r="A1" s="411"/>
      <c r="B1" s="412"/>
      <c r="C1" s="412"/>
      <c r="D1" s="412"/>
      <c r="E1" s="412"/>
      <c r="F1" s="412"/>
      <c r="G1" s="413"/>
      <c r="H1" s="380"/>
      <c r="I1" s="381"/>
      <c r="J1" s="381"/>
      <c r="K1" s="381"/>
      <c r="L1" s="382"/>
    </row>
    <row r="2" spans="1:12" ht="24.9" customHeight="1" thickBot="1" x14ac:dyDescent="0.3">
      <c r="A2" s="362" t="s">
        <v>114</v>
      </c>
      <c r="B2" s="363"/>
      <c r="C2" s="364"/>
      <c r="D2" s="408"/>
      <c r="E2" s="362" t="s">
        <v>132</v>
      </c>
      <c r="F2" s="363"/>
      <c r="G2" s="364"/>
      <c r="H2" s="383"/>
      <c r="I2" s="383"/>
      <c r="J2" s="383"/>
      <c r="K2" s="383"/>
      <c r="L2" s="384"/>
    </row>
    <row r="3" spans="1:12" ht="13.5" customHeight="1" thickBot="1" x14ac:dyDescent="0.3">
      <c r="A3" s="81" t="s">
        <v>115</v>
      </c>
      <c r="B3" s="372" t="str">
        <f>'Introduction and Legend'!D3</f>
        <v>0079-0244</v>
      </c>
      <c r="C3" s="373"/>
      <c r="D3" s="409"/>
      <c r="E3" s="82"/>
      <c r="F3" s="365" t="s">
        <v>176</v>
      </c>
      <c r="G3" s="366"/>
      <c r="H3" s="383"/>
      <c r="I3" s="383"/>
      <c r="J3" s="383"/>
      <c r="K3" s="383"/>
      <c r="L3" s="384"/>
    </row>
    <row r="4" spans="1:12" ht="13.5" customHeight="1" thickBot="1" x14ac:dyDescent="0.3">
      <c r="A4" s="83" t="s">
        <v>116</v>
      </c>
      <c r="B4" s="376" t="str">
        <f>'Introduction and Legend'!D4</f>
        <v>Resurfacing, Bridge Rehabilitation, and Safety Improvements on I-691</v>
      </c>
      <c r="C4" s="377"/>
      <c r="D4" s="409"/>
      <c r="E4" s="84"/>
      <c r="F4" s="85"/>
      <c r="G4" s="86"/>
      <c r="H4" s="383"/>
      <c r="I4" s="383"/>
      <c r="J4" s="383"/>
      <c r="K4" s="383"/>
      <c r="L4" s="384"/>
    </row>
    <row r="5" spans="1:12" ht="13.5" customHeight="1" thickBot="1" x14ac:dyDescent="0.3">
      <c r="A5" s="83" t="s">
        <v>117</v>
      </c>
      <c r="B5" s="376" t="str">
        <f>'Introduction and Legend'!D5</f>
        <v>Southington and Meriden</v>
      </c>
      <c r="C5" s="377"/>
      <c r="D5" s="409"/>
      <c r="E5" s="87"/>
      <c r="F5" s="367" t="s">
        <v>134</v>
      </c>
      <c r="G5" s="368"/>
      <c r="H5" s="383"/>
      <c r="I5" s="383"/>
      <c r="J5" s="383"/>
      <c r="K5" s="383"/>
      <c r="L5" s="384"/>
    </row>
    <row r="6" spans="1:12" ht="13.5" customHeight="1" thickBot="1" x14ac:dyDescent="0.3">
      <c r="A6" s="83" t="s">
        <v>118</v>
      </c>
      <c r="B6" s="376" t="str">
        <f>'Introduction and Legend'!D6</f>
        <v>Composite Pavement Overlay Design (30 year)</v>
      </c>
      <c r="C6" s="377"/>
      <c r="D6" s="409"/>
      <c r="E6" s="84"/>
      <c r="F6" s="85"/>
      <c r="G6" s="86"/>
      <c r="H6" s="383"/>
      <c r="I6" s="383"/>
      <c r="J6" s="383"/>
      <c r="K6" s="383"/>
      <c r="L6" s="384"/>
    </row>
    <row r="7" spans="1:12" ht="13.5" customHeight="1" thickBot="1" x14ac:dyDescent="0.3">
      <c r="A7" s="83" t="s">
        <v>119</v>
      </c>
      <c r="B7" s="376" t="str">
        <f>'Introduction and Legend'!D7</f>
        <v>Locore</v>
      </c>
      <c r="C7" s="377"/>
      <c r="D7" s="409"/>
      <c r="E7" s="88"/>
      <c r="F7" s="367" t="s">
        <v>135</v>
      </c>
      <c r="G7" s="368"/>
      <c r="H7" s="383"/>
      <c r="I7" s="383"/>
      <c r="J7" s="383"/>
      <c r="K7" s="383"/>
      <c r="L7" s="384"/>
    </row>
    <row r="8" spans="1:12" ht="13.5" customHeight="1" thickBot="1" x14ac:dyDescent="0.3">
      <c r="A8" s="83" t="s">
        <v>120</v>
      </c>
      <c r="B8" s="376" t="str">
        <f>'Introduction and Legend'!D8</f>
        <v>Norton</v>
      </c>
      <c r="C8" s="377"/>
      <c r="D8" s="409"/>
      <c r="E8" s="84"/>
      <c r="F8" s="85"/>
      <c r="G8" s="86"/>
      <c r="H8" s="383"/>
      <c r="I8" s="383"/>
      <c r="J8" s="383"/>
      <c r="K8" s="383"/>
      <c r="L8" s="384"/>
    </row>
    <row r="9" spans="1:12" ht="13.5" customHeight="1" thickBot="1" x14ac:dyDescent="0.3">
      <c r="A9" s="83" t="s">
        <v>122</v>
      </c>
      <c r="B9" s="376" t="str">
        <f>'Introduction and Legend'!D9</f>
        <v>CTDOT - Pavement Design Unit</v>
      </c>
      <c r="C9" s="377"/>
      <c r="D9" s="409"/>
      <c r="E9" s="89"/>
      <c r="F9" s="389" t="s">
        <v>268</v>
      </c>
      <c r="G9" s="390"/>
      <c r="H9" s="383"/>
      <c r="I9" s="383"/>
      <c r="J9" s="383"/>
      <c r="K9" s="383"/>
      <c r="L9" s="384"/>
    </row>
    <row r="10" spans="1:12" ht="13.5" customHeight="1" thickBot="1" x14ac:dyDescent="0.3">
      <c r="A10" s="83" t="s">
        <v>124</v>
      </c>
      <c r="B10" s="376" t="str">
        <f>'Introduction and Legend'!D10</f>
        <v>I-691</v>
      </c>
      <c r="C10" s="377"/>
      <c r="D10" s="409"/>
      <c r="E10" s="90"/>
      <c r="F10" s="91"/>
      <c r="G10" s="92"/>
      <c r="H10" s="383"/>
      <c r="I10" s="383"/>
      <c r="J10" s="383"/>
      <c r="K10" s="383"/>
      <c r="L10" s="384"/>
    </row>
    <row r="11" spans="1:12" ht="13.5" customHeight="1" thickBot="1" x14ac:dyDescent="0.3">
      <c r="A11" s="93" t="s">
        <v>127</v>
      </c>
      <c r="B11" s="374" t="str">
        <f>'Introduction and Legend'!D13</f>
        <v>7 years</v>
      </c>
      <c r="C11" s="375"/>
      <c r="D11" s="410"/>
      <c r="E11" s="224"/>
      <c r="F11" s="389" t="s">
        <v>157</v>
      </c>
      <c r="G11" s="390"/>
      <c r="H11" s="383"/>
      <c r="I11" s="383"/>
      <c r="J11" s="383"/>
      <c r="K11" s="383"/>
      <c r="L11" s="384"/>
    </row>
    <row r="12" spans="1:12" ht="13.5" customHeight="1" thickBot="1" x14ac:dyDescent="0.3">
      <c r="A12" s="406"/>
      <c r="B12" s="406"/>
      <c r="C12" s="406"/>
      <c r="D12" s="406"/>
      <c r="E12" s="223"/>
      <c r="F12" s="219"/>
      <c r="G12" s="220"/>
      <c r="H12" s="383"/>
      <c r="I12" s="383"/>
      <c r="J12" s="383"/>
      <c r="K12" s="383"/>
      <c r="L12" s="384"/>
    </row>
    <row r="13" spans="1:12" ht="13.5" customHeight="1" thickBot="1" x14ac:dyDescent="0.3">
      <c r="A13" s="406"/>
      <c r="B13" s="406"/>
      <c r="C13" s="406"/>
      <c r="D13" s="406"/>
      <c r="E13" s="225" t="s">
        <v>304</v>
      </c>
      <c r="F13" s="404" t="s">
        <v>301</v>
      </c>
      <c r="G13" s="405"/>
      <c r="H13" s="383"/>
      <c r="I13" s="383"/>
      <c r="J13" s="383"/>
      <c r="K13" s="383"/>
      <c r="L13" s="384"/>
    </row>
    <row r="14" spans="1:12" ht="15" customHeight="1" thickBot="1" x14ac:dyDescent="0.3">
      <c r="A14" s="407"/>
      <c r="B14" s="407"/>
      <c r="C14" s="407"/>
      <c r="D14" s="407"/>
      <c r="E14" s="359"/>
      <c r="F14" s="360"/>
      <c r="G14" s="361"/>
      <c r="H14" s="359"/>
      <c r="I14" s="360"/>
      <c r="J14" s="360"/>
      <c r="K14" s="360"/>
      <c r="L14" s="385"/>
    </row>
    <row r="15" spans="1:12" s="96" customFormat="1" ht="16.5" customHeight="1" thickBot="1" x14ac:dyDescent="0.3">
      <c r="A15" s="378" t="s">
        <v>0</v>
      </c>
      <c r="B15" s="379"/>
      <c r="C15" s="94" t="s">
        <v>1</v>
      </c>
      <c r="D15" s="95" t="s">
        <v>2</v>
      </c>
      <c r="E15" s="95" t="s">
        <v>3</v>
      </c>
      <c r="F15" s="95" t="s">
        <v>4</v>
      </c>
      <c r="G15" s="95" t="s">
        <v>303</v>
      </c>
      <c r="H15" s="296" t="s">
        <v>138</v>
      </c>
      <c r="I15" s="379"/>
      <c r="J15" s="95" t="s">
        <v>5</v>
      </c>
      <c r="K15" s="296" t="s">
        <v>6</v>
      </c>
      <c r="L15" s="297"/>
    </row>
    <row r="16" spans="1:12" ht="30" customHeight="1" x14ac:dyDescent="0.25">
      <c r="A16" s="327" t="s">
        <v>114</v>
      </c>
      <c r="B16" s="328"/>
      <c r="C16" s="97" t="s">
        <v>7</v>
      </c>
      <c r="D16" s="98" t="s">
        <v>141</v>
      </c>
      <c r="E16" s="99">
        <v>4.5</v>
      </c>
      <c r="F16" s="98"/>
      <c r="G16" s="100"/>
      <c r="H16" s="394" t="s">
        <v>143</v>
      </c>
      <c r="I16" s="395"/>
      <c r="J16" s="101" t="s">
        <v>171</v>
      </c>
      <c r="K16" s="102" t="s">
        <v>251</v>
      </c>
      <c r="L16" s="103" t="s">
        <v>252</v>
      </c>
    </row>
    <row r="17" spans="1:12" ht="30" customHeight="1" x14ac:dyDescent="0.25">
      <c r="A17" s="329"/>
      <c r="B17" s="330"/>
      <c r="C17" s="104" t="s">
        <v>8</v>
      </c>
      <c r="D17" s="105" t="s">
        <v>111</v>
      </c>
      <c r="E17" s="106">
        <v>2.5</v>
      </c>
      <c r="F17" s="105"/>
      <c r="G17" s="107"/>
      <c r="H17" s="392" t="s">
        <v>144</v>
      </c>
      <c r="I17" s="393"/>
      <c r="J17" s="108" t="s">
        <v>154</v>
      </c>
      <c r="K17" s="109" t="s">
        <v>251</v>
      </c>
      <c r="L17" s="110" t="s">
        <v>252</v>
      </c>
    </row>
    <row r="18" spans="1:12" ht="30" customHeight="1" x14ac:dyDescent="0.25">
      <c r="A18" s="329"/>
      <c r="B18" s="330"/>
      <c r="C18" s="111" t="s">
        <v>139</v>
      </c>
      <c r="D18" s="112" t="s">
        <v>140</v>
      </c>
      <c r="E18" s="208">
        <f>E16-E17</f>
        <v>2</v>
      </c>
      <c r="F18" s="105"/>
      <c r="G18" s="113"/>
      <c r="H18" s="392" t="s">
        <v>145</v>
      </c>
      <c r="I18" s="393"/>
      <c r="J18" s="108" t="s">
        <v>155</v>
      </c>
      <c r="K18" s="114" t="s">
        <v>251</v>
      </c>
      <c r="L18" s="115" t="s">
        <v>252</v>
      </c>
    </row>
    <row r="19" spans="1:12" ht="30" customHeight="1" x14ac:dyDescent="0.25">
      <c r="A19" s="329"/>
      <c r="B19" s="330"/>
      <c r="C19" s="104" t="s">
        <v>9</v>
      </c>
      <c r="D19" s="105" t="s">
        <v>10</v>
      </c>
      <c r="E19" s="116">
        <v>95</v>
      </c>
      <c r="F19" s="105" t="s">
        <v>11</v>
      </c>
      <c r="G19" s="113"/>
      <c r="H19" s="392" t="s">
        <v>55</v>
      </c>
      <c r="I19" s="393"/>
      <c r="J19" s="108" t="s">
        <v>156</v>
      </c>
      <c r="K19" s="105" t="s">
        <v>148</v>
      </c>
      <c r="L19" s="117" t="s">
        <v>149</v>
      </c>
    </row>
    <row r="20" spans="1:12" ht="30" customHeight="1" thickBot="1" x14ac:dyDescent="0.3">
      <c r="A20" s="331"/>
      <c r="B20" s="332"/>
      <c r="C20" s="118" t="s">
        <v>12</v>
      </c>
      <c r="D20" s="119" t="s">
        <v>13</v>
      </c>
      <c r="E20" s="120">
        <v>0.35</v>
      </c>
      <c r="F20" s="119"/>
      <c r="G20" s="121"/>
      <c r="H20" s="399" t="s">
        <v>146</v>
      </c>
      <c r="I20" s="400"/>
      <c r="J20" s="122" t="s">
        <v>153</v>
      </c>
      <c r="K20" s="119" t="s">
        <v>196</v>
      </c>
      <c r="L20" s="123" t="s">
        <v>197</v>
      </c>
    </row>
    <row r="21" spans="1:12" ht="24.9" customHeight="1" thickBot="1" x14ac:dyDescent="0.3">
      <c r="A21" s="401"/>
      <c r="B21" s="402"/>
      <c r="C21" s="402"/>
      <c r="D21" s="402"/>
      <c r="E21" s="402"/>
      <c r="F21" s="402"/>
      <c r="G21" s="402"/>
      <c r="H21" s="402"/>
      <c r="I21" s="402"/>
      <c r="J21" s="402"/>
      <c r="K21" s="402"/>
      <c r="L21" s="403"/>
    </row>
    <row r="22" spans="1:12" ht="30" customHeight="1" x14ac:dyDescent="0.25">
      <c r="A22" s="288" t="s">
        <v>227</v>
      </c>
      <c r="B22" s="285" t="s">
        <v>239</v>
      </c>
      <c r="C22" s="124" t="s">
        <v>14</v>
      </c>
      <c r="D22" s="98" t="s">
        <v>15</v>
      </c>
      <c r="E22" s="125">
        <v>5</v>
      </c>
      <c r="F22" s="98" t="s">
        <v>16</v>
      </c>
      <c r="G22" s="226" t="s">
        <v>230</v>
      </c>
      <c r="H22" s="370" t="s">
        <v>74</v>
      </c>
      <c r="I22" s="371"/>
      <c r="J22" s="291" t="s">
        <v>228</v>
      </c>
      <c r="K22" s="370" t="s">
        <v>229</v>
      </c>
      <c r="L22" s="386"/>
    </row>
    <row r="23" spans="1:12" ht="30" customHeight="1" x14ac:dyDescent="0.25">
      <c r="A23" s="289"/>
      <c r="B23" s="286"/>
      <c r="C23" s="127" t="s">
        <v>225</v>
      </c>
      <c r="D23" s="109"/>
      <c r="E23" s="128">
        <v>3</v>
      </c>
      <c r="F23" s="129" t="s">
        <v>16</v>
      </c>
      <c r="G23" s="227" t="s">
        <v>291</v>
      </c>
      <c r="H23" s="323" t="s">
        <v>74</v>
      </c>
      <c r="I23" s="323"/>
      <c r="J23" s="292"/>
      <c r="K23" s="391"/>
      <c r="L23" s="387"/>
    </row>
    <row r="24" spans="1:12" ht="30" customHeight="1" x14ac:dyDescent="0.25">
      <c r="A24" s="289"/>
      <c r="B24" s="286"/>
      <c r="C24" s="127" t="s">
        <v>226</v>
      </c>
      <c r="D24" s="109" t="s">
        <v>17</v>
      </c>
      <c r="E24" s="209">
        <f>E22-E23</f>
        <v>2</v>
      </c>
      <c r="F24" s="129" t="s">
        <v>16</v>
      </c>
      <c r="G24" s="130"/>
      <c r="H24" s="323" t="s">
        <v>74</v>
      </c>
      <c r="I24" s="323"/>
      <c r="J24" s="292"/>
      <c r="K24" s="391"/>
      <c r="L24" s="387"/>
    </row>
    <row r="25" spans="1:12" ht="30" customHeight="1" x14ac:dyDescent="0.25">
      <c r="A25" s="289"/>
      <c r="B25" s="286"/>
      <c r="C25" s="132" t="s">
        <v>18</v>
      </c>
      <c r="D25" s="105" t="s">
        <v>19</v>
      </c>
      <c r="E25" s="133">
        <v>9</v>
      </c>
      <c r="F25" s="105" t="s">
        <v>16</v>
      </c>
      <c r="G25" s="228" t="s">
        <v>231</v>
      </c>
      <c r="H25" s="323" t="s">
        <v>74</v>
      </c>
      <c r="I25" s="323"/>
      <c r="J25" s="292"/>
      <c r="K25" s="391"/>
      <c r="L25" s="387"/>
    </row>
    <row r="26" spans="1:12" ht="30" customHeight="1" x14ac:dyDescent="0.25">
      <c r="A26" s="289"/>
      <c r="B26" s="286"/>
      <c r="C26" s="134" t="s">
        <v>292</v>
      </c>
      <c r="D26" s="105"/>
      <c r="E26" s="133">
        <v>0</v>
      </c>
      <c r="F26" s="105" t="s">
        <v>16</v>
      </c>
      <c r="G26" s="113"/>
      <c r="H26" s="323" t="s">
        <v>74</v>
      </c>
      <c r="I26" s="323"/>
      <c r="J26" s="292"/>
      <c r="K26" s="391"/>
      <c r="L26" s="387"/>
    </row>
    <row r="27" spans="1:12" ht="30" customHeight="1" x14ac:dyDescent="0.25">
      <c r="A27" s="289"/>
      <c r="B27" s="286"/>
      <c r="C27" s="134" t="s">
        <v>20</v>
      </c>
      <c r="D27" s="105"/>
      <c r="E27" s="128">
        <v>10</v>
      </c>
      <c r="F27" s="105" t="s">
        <v>16</v>
      </c>
      <c r="G27" s="228" t="s">
        <v>232</v>
      </c>
      <c r="H27" s="323" t="s">
        <v>74</v>
      </c>
      <c r="I27" s="323"/>
      <c r="J27" s="292"/>
      <c r="K27" s="391"/>
      <c r="L27" s="387"/>
    </row>
    <row r="28" spans="1:12" ht="30" customHeight="1" x14ac:dyDescent="0.25">
      <c r="A28" s="289"/>
      <c r="B28" s="286"/>
      <c r="C28" s="132" t="s">
        <v>23</v>
      </c>
      <c r="D28" s="105"/>
      <c r="E28" s="128" t="s">
        <v>24</v>
      </c>
      <c r="F28" s="105"/>
      <c r="G28" s="113"/>
      <c r="H28" s="323" t="s">
        <v>242</v>
      </c>
      <c r="I28" s="323"/>
      <c r="J28" s="292"/>
      <c r="K28" s="391"/>
      <c r="L28" s="387"/>
    </row>
    <row r="29" spans="1:12" ht="30" customHeight="1" thickBot="1" x14ac:dyDescent="0.3">
      <c r="A29" s="289"/>
      <c r="B29" s="287"/>
      <c r="C29" s="135" t="s">
        <v>25</v>
      </c>
      <c r="D29" s="119"/>
      <c r="E29" s="136" t="s">
        <v>26</v>
      </c>
      <c r="F29" s="119"/>
      <c r="G29" s="137"/>
      <c r="H29" s="345" t="s">
        <v>241</v>
      </c>
      <c r="I29" s="346"/>
      <c r="J29" s="293"/>
      <c r="K29" s="345"/>
      <c r="L29" s="388"/>
    </row>
    <row r="30" spans="1:12" ht="39.9" customHeight="1" x14ac:dyDescent="0.25">
      <c r="A30" s="289"/>
      <c r="B30" s="285" t="s">
        <v>222</v>
      </c>
      <c r="C30" s="124" t="s">
        <v>189</v>
      </c>
      <c r="D30" s="98" t="s">
        <v>142</v>
      </c>
      <c r="E30" s="138">
        <v>9500</v>
      </c>
      <c r="F30" s="139" t="s">
        <v>21</v>
      </c>
      <c r="G30" s="229" t="s">
        <v>22</v>
      </c>
      <c r="H30" s="334" t="s">
        <v>147</v>
      </c>
      <c r="I30" s="334"/>
      <c r="J30" s="140" t="s">
        <v>158</v>
      </c>
      <c r="K30" s="141" t="s">
        <v>159</v>
      </c>
      <c r="L30" s="142" t="s">
        <v>160</v>
      </c>
    </row>
    <row r="31" spans="1:12" ht="39.9" customHeight="1" x14ac:dyDescent="0.25">
      <c r="A31" s="289"/>
      <c r="B31" s="286"/>
      <c r="C31" s="134" t="s">
        <v>293</v>
      </c>
      <c r="D31" s="105" t="s">
        <v>142</v>
      </c>
      <c r="E31" s="210" t="str">
        <f>IF(E26&gt;0,30000,"N/A")</f>
        <v>N/A</v>
      </c>
      <c r="F31" s="105"/>
      <c r="G31" s="144"/>
      <c r="H31" s="323" t="s">
        <v>186</v>
      </c>
      <c r="I31" s="323"/>
      <c r="J31" s="396" t="s">
        <v>240</v>
      </c>
      <c r="K31" s="347" t="s">
        <v>199</v>
      </c>
      <c r="L31" s="348"/>
    </row>
    <row r="32" spans="1:12" ht="39.9" customHeight="1" thickBot="1" x14ac:dyDescent="0.3">
      <c r="A32" s="290"/>
      <c r="B32" s="287"/>
      <c r="C32" s="145" t="s">
        <v>185</v>
      </c>
      <c r="D32" s="119" t="s">
        <v>142</v>
      </c>
      <c r="E32" s="211">
        <f>IF(E27&gt;0,15000,"N/A")</f>
        <v>15000</v>
      </c>
      <c r="F32" s="119"/>
      <c r="G32" s="146"/>
      <c r="H32" s="369"/>
      <c r="I32" s="369"/>
      <c r="J32" s="397"/>
      <c r="K32" s="294" t="s">
        <v>198</v>
      </c>
      <c r="L32" s="295"/>
    </row>
    <row r="33" spans="1:12" ht="24.9" customHeight="1" thickBot="1" x14ac:dyDescent="0.3">
      <c r="A33" s="301"/>
      <c r="B33" s="302"/>
      <c r="C33" s="302"/>
      <c r="D33" s="302"/>
      <c r="E33" s="302"/>
      <c r="F33" s="302"/>
      <c r="G33" s="302"/>
      <c r="H33" s="302"/>
      <c r="I33" s="302"/>
      <c r="J33" s="302"/>
      <c r="K33" s="302"/>
      <c r="L33" s="303"/>
    </row>
    <row r="34" spans="1:12" ht="39.9" customHeight="1" x14ac:dyDescent="0.25">
      <c r="A34" s="327" t="s">
        <v>27</v>
      </c>
      <c r="B34" s="328"/>
      <c r="C34" s="97" t="s">
        <v>28</v>
      </c>
      <c r="D34" s="98" t="s">
        <v>112</v>
      </c>
      <c r="E34" s="147">
        <v>25796362.395782601</v>
      </c>
      <c r="F34" s="98" t="s">
        <v>29</v>
      </c>
      <c r="G34" s="148"/>
      <c r="H34" s="370" t="s">
        <v>233</v>
      </c>
      <c r="I34" s="371"/>
      <c r="J34" s="149" t="s">
        <v>276</v>
      </c>
      <c r="K34" s="341" t="s">
        <v>161</v>
      </c>
      <c r="L34" s="357" t="s">
        <v>162</v>
      </c>
    </row>
    <row r="35" spans="1:12" ht="39.9" customHeight="1" thickBot="1" x14ac:dyDescent="0.3">
      <c r="A35" s="331"/>
      <c r="B35" s="332"/>
      <c r="C35" s="118" t="s">
        <v>30</v>
      </c>
      <c r="D35" s="119" t="s">
        <v>112</v>
      </c>
      <c r="E35" s="212">
        <f>E34*1.5</f>
        <v>38694543.5936739</v>
      </c>
      <c r="F35" s="119" t="s">
        <v>29</v>
      </c>
      <c r="G35" s="137"/>
      <c r="H35" s="399" t="s">
        <v>172</v>
      </c>
      <c r="I35" s="400"/>
      <c r="J35" s="150" t="s">
        <v>308</v>
      </c>
      <c r="K35" s="398"/>
      <c r="L35" s="358"/>
    </row>
    <row r="36" spans="1:12" ht="24.9" customHeight="1" thickBot="1" x14ac:dyDescent="0.3">
      <c r="A36" s="301"/>
      <c r="B36" s="302"/>
      <c r="C36" s="302"/>
      <c r="D36" s="302"/>
      <c r="E36" s="302"/>
      <c r="F36" s="302"/>
      <c r="G36" s="302"/>
      <c r="H36" s="302"/>
      <c r="I36" s="302"/>
      <c r="J36" s="302"/>
      <c r="K36" s="302"/>
      <c r="L36" s="303"/>
    </row>
    <row r="37" spans="1:12" ht="24.9" customHeight="1" x14ac:dyDescent="0.25">
      <c r="A37" s="327" t="s">
        <v>177</v>
      </c>
      <c r="B37" s="328"/>
      <c r="C37" s="97" t="s">
        <v>243</v>
      </c>
      <c r="D37" s="151"/>
      <c r="E37" s="152"/>
      <c r="F37" s="151"/>
      <c r="G37" s="153"/>
      <c r="H37" s="370" t="s">
        <v>74</v>
      </c>
      <c r="I37" s="371"/>
      <c r="J37" s="341" t="s">
        <v>262</v>
      </c>
      <c r="K37" s="291" t="s">
        <v>253</v>
      </c>
      <c r="L37" s="386" t="s">
        <v>254</v>
      </c>
    </row>
    <row r="38" spans="1:12" ht="24.9" customHeight="1" x14ac:dyDescent="0.25">
      <c r="A38" s="329"/>
      <c r="B38" s="330"/>
      <c r="C38" s="104" t="s">
        <v>244</v>
      </c>
      <c r="D38" s="105"/>
      <c r="E38" s="133"/>
      <c r="F38" s="105"/>
      <c r="G38" s="154"/>
      <c r="H38" s="323" t="s">
        <v>74</v>
      </c>
      <c r="I38" s="323"/>
      <c r="J38" s="342"/>
      <c r="K38" s="292"/>
      <c r="L38" s="387"/>
    </row>
    <row r="39" spans="1:12" ht="24.9" customHeight="1" x14ac:dyDescent="0.25">
      <c r="A39" s="329"/>
      <c r="B39" s="330"/>
      <c r="C39" s="104" t="s">
        <v>245</v>
      </c>
      <c r="D39" s="105"/>
      <c r="E39" s="133"/>
      <c r="F39" s="105"/>
      <c r="G39" s="154"/>
      <c r="H39" s="323" t="s">
        <v>74</v>
      </c>
      <c r="I39" s="323"/>
      <c r="J39" s="342"/>
      <c r="K39" s="292"/>
      <c r="L39" s="387"/>
    </row>
    <row r="40" spans="1:12" ht="24.9" customHeight="1" x14ac:dyDescent="0.25">
      <c r="A40" s="329"/>
      <c r="B40" s="330"/>
      <c r="C40" s="104" t="s">
        <v>246</v>
      </c>
      <c r="D40" s="105"/>
      <c r="E40" s="133"/>
      <c r="F40" s="105"/>
      <c r="G40" s="154"/>
      <c r="H40" s="323" t="s">
        <v>74</v>
      </c>
      <c r="I40" s="323"/>
      <c r="J40" s="343"/>
      <c r="K40" s="292"/>
      <c r="L40" s="387"/>
    </row>
    <row r="41" spans="1:12" ht="24.9" customHeight="1" x14ac:dyDescent="0.25">
      <c r="A41" s="329"/>
      <c r="B41" s="330"/>
      <c r="C41" s="104" t="s">
        <v>31</v>
      </c>
      <c r="D41" s="105"/>
      <c r="E41" s="133"/>
      <c r="F41" s="105"/>
      <c r="G41" s="154"/>
      <c r="H41" s="323" t="s">
        <v>74</v>
      </c>
      <c r="I41" s="323"/>
      <c r="J41" s="155" t="s">
        <v>175</v>
      </c>
      <c r="K41" s="292"/>
      <c r="L41" s="387"/>
    </row>
    <row r="42" spans="1:12" ht="24.9" customHeight="1" x14ac:dyDescent="0.25">
      <c r="A42" s="329"/>
      <c r="B42" s="330"/>
      <c r="C42" s="104" t="s">
        <v>32</v>
      </c>
      <c r="D42" s="105"/>
      <c r="E42" s="133"/>
      <c r="F42" s="105"/>
      <c r="G42" s="154"/>
      <c r="H42" s="323" t="s">
        <v>74</v>
      </c>
      <c r="I42" s="323"/>
      <c r="J42" s="156" t="s">
        <v>174</v>
      </c>
      <c r="K42" s="292"/>
      <c r="L42" s="387"/>
    </row>
    <row r="43" spans="1:12" ht="24.9" customHeight="1" x14ac:dyDescent="0.25">
      <c r="A43" s="329"/>
      <c r="B43" s="330"/>
      <c r="C43" s="104" t="s">
        <v>33</v>
      </c>
      <c r="D43" s="105"/>
      <c r="E43" s="133"/>
      <c r="F43" s="105"/>
      <c r="G43" s="154"/>
      <c r="H43" s="323" t="s">
        <v>74</v>
      </c>
      <c r="I43" s="323"/>
      <c r="J43" s="157" t="s">
        <v>234</v>
      </c>
      <c r="K43" s="292"/>
      <c r="L43" s="387"/>
    </row>
    <row r="44" spans="1:12" ht="24.9" customHeight="1" thickBot="1" x14ac:dyDescent="0.3">
      <c r="A44" s="331"/>
      <c r="B44" s="332"/>
      <c r="C44" s="118" t="s">
        <v>34</v>
      </c>
      <c r="D44" s="119"/>
      <c r="E44" s="158"/>
      <c r="F44" s="119"/>
      <c r="G44" s="137"/>
      <c r="H44" s="345" t="s">
        <v>74</v>
      </c>
      <c r="I44" s="346"/>
      <c r="J44" s="159" t="s">
        <v>173</v>
      </c>
      <c r="K44" s="293"/>
      <c r="L44" s="388"/>
    </row>
    <row r="45" spans="1:12" ht="24.9" customHeight="1" thickBot="1" x14ac:dyDescent="0.3">
      <c r="A45" s="301"/>
      <c r="B45" s="302"/>
      <c r="C45" s="302"/>
      <c r="D45" s="302"/>
      <c r="E45" s="302"/>
      <c r="F45" s="302"/>
      <c r="G45" s="302"/>
      <c r="H45" s="302"/>
      <c r="I45" s="302"/>
      <c r="J45" s="302"/>
      <c r="K45" s="302"/>
      <c r="L45" s="303"/>
    </row>
    <row r="46" spans="1:12" ht="50.1" customHeight="1" x14ac:dyDescent="0.25">
      <c r="A46" s="349" t="s">
        <v>178</v>
      </c>
      <c r="B46" s="350"/>
      <c r="C46" s="310" t="s">
        <v>295</v>
      </c>
      <c r="D46" s="311"/>
      <c r="E46" s="311"/>
      <c r="F46" s="312"/>
      <c r="G46" s="423"/>
      <c r="H46" s="425"/>
      <c r="I46" s="426"/>
      <c r="J46" s="298" t="s">
        <v>297</v>
      </c>
      <c r="K46" s="298" t="s">
        <v>255</v>
      </c>
      <c r="L46" s="415" t="s">
        <v>256</v>
      </c>
    </row>
    <row r="47" spans="1:12" ht="30" customHeight="1" thickBot="1" x14ac:dyDescent="0.3">
      <c r="A47" s="353"/>
      <c r="B47" s="354"/>
      <c r="C47" s="313"/>
      <c r="D47" s="314"/>
      <c r="E47" s="314"/>
      <c r="F47" s="315"/>
      <c r="G47" s="424"/>
      <c r="H47" s="427"/>
      <c r="I47" s="428"/>
      <c r="J47" s="299"/>
      <c r="K47" s="299"/>
      <c r="L47" s="417"/>
    </row>
    <row r="48" spans="1:12" ht="24.9" customHeight="1" thickBot="1" x14ac:dyDescent="0.3">
      <c r="A48" s="429"/>
      <c r="B48" s="430"/>
      <c r="C48" s="430"/>
      <c r="D48" s="430"/>
      <c r="E48" s="430"/>
      <c r="F48" s="430"/>
      <c r="G48" s="430"/>
      <c r="H48" s="430"/>
      <c r="I48" s="430"/>
      <c r="J48" s="430"/>
      <c r="K48" s="430"/>
      <c r="L48" s="431"/>
    </row>
    <row r="49" spans="1:12" ht="20.100000000000001" customHeight="1" x14ac:dyDescent="0.25">
      <c r="A49" s="349" t="s">
        <v>179</v>
      </c>
      <c r="B49" s="350"/>
      <c r="C49" s="310" t="s">
        <v>250</v>
      </c>
      <c r="D49" s="311"/>
      <c r="E49" s="311"/>
      <c r="F49" s="312"/>
      <c r="G49" s="338"/>
      <c r="H49" s="355" t="s">
        <v>237</v>
      </c>
      <c r="I49" s="356"/>
      <c r="J49" s="420" t="s">
        <v>296</v>
      </c>
      <c r="K49" s="298" t="s">
        <v>263</v>
      </c>
      <c r="L49" s="415" t="s">
        <v>257</v>
      </c>
    </row>
    <row r="50" spans="1:12" ht="35.1" customHeight="1" x14ac:dyDescent="0.25">
      <c r="A50" s="351"/>
      <c r="B50" s="352"/>
      <c r="C50" s="335"/>
      <c r="D50" s="336"/>
      <c r="E50" s="336"/>
      <c r="F50" s="337"/>
      <c r="G50" s="339"/>
      <c r="H50" s="160" t="s">
        <v>236</v>
      </c>
      <c r="I50" s="161" t="s">
        <v>235</v>
      </c>
      <c r="J50" s="421"/>
      <c r="K50" s="344"/>
      <c r="L50" s="416"/>
    </row>
    <row r="51" spans="1:12" ht="15" customHeight="1" x14ac:dyDescent="0.25">
      <c r="A51" s="351"/>
      <c r="B51" s="352"/>
      <c r="C51" s="335"/>
      <c r="D51" s="336"/>
      <c r="E51" s="336"/>
      <c r="F51" s="337"/>
      <c r="G51" s="339"/>
      <c r="H51" s="162" t="s">
        <v>277</v>
      </c>
      <c r="I51" s="163" t="s">
        <v>182</v>
      </c>
      <c r="J51" s="422"/>
      <c r="K51" s="344"/>
      <c r="L51" s="416"/>
    </row>
    <row r="52" spans="1:12" ht="15" customHeight="1" x14ac:dyDescent="0.25">
      <c r="A52" s="351"/>
      <c r="B52" s="352"/>
      <c r="C52" s="335"/>
      <c r="D52" s="336"/>
      <c r="E52" s="336"/>
      <c r="F52" s="337"/>
      <c r="G52" s="339"/>
      <c r="H52" s="164" t="s">
        <v>278</v>
      </c>
      <c r="I52" s="165" t="s">
        <v>183</v>
      </c>
      <c r="J52" s="418" t="s">
        <v>181</v>
      </c>
      <c r="K52" s="344"/>
      <c r="L52" s="416"/>
    </row>
    <row r="53" spans="1:12" ht="15" customHeight="1" thickBot="1" x14ac:dyDescent="0.3">
      <c r="A53" s="353"/>
      <c r="B53" s="354"/>
      <c r="C53" s="313"/>
      <c r="D53" s="314"/>
      <c r="E53" s="314"/>
      <c r="F53" s="315"/>
      <c r="G53" s="340"/>
      <c r="H53" s="166" t="s">
        <v>279</v>
      </c>
      <c r="I53" s="167" t="s">
        <v>184</v>
      </c>
      <c r="J53" s="419"/>
      <c r="K53" s="299"/>
      <c r="L53" s="417"/>
    </row>
    <row r="54" spans="1:12" ht="24.9" customHeight="1" thickBot="1" x14ac:dyDescent="0.3">
      <c r="A54" s="301"/>
      <c r="B54" s="302"/>
      <c r="C54" s="302"/>
      <c r="D54" s="302"/>
      <c r="E54" s="302"/>
      <c r="F54" s="302"/>
      <c r="G54" s="302"/>
      <c r="H54" s="302"/>
      <c r="I54" s="302"/>
      <c r="J54" s="302"/>
      <c r="K54" s="302"/>
      <c r="L54" s="303"/>
    </row>
    <row r="55" spans="1:12" ht="39.9" customHeight="1" x14ac:dyDescent="0.25">
      <c r="A55" s="327" t="s">
        <v>220</v>
      </c>
      <c r="B55" s="328"/>
      <c r="C55" s="168" t="s">
        <v>201</v>
      </c>
      <c r="D55" s="98" t="s">
        <v>35</v>
      </c>
      <c r="E55" s="169">
        <v>461</v>
      </c>
      <c r="F55" s="98" t="s">
        <v>36</v>
      </c>
      <c r="G55" s="170"/>
      <c r="H55" s="334" t="s">
        <v>298</v>
      </c>
      <c r="I55" s="334"/>
      <c r="J55" s="140" t="s">
        <v>238</v>
      </c>
      <c r="K55" s="98" t="s">
        <v>150</v>
      </c>
      <c r="L55" s="171" t="s">
        <v>198</v>
      </c>
    </row>
    <row r="56" spans="1:12" ht="39.9" customHeight="1" x14ac:dyDescent="0.25">
      <c r="A56" s="329"/>
      <c r="B56" s="330"/>
      <c r="C56" s="172" t="s">
        <v>37</v>
      </c>
      <c r="D56" s="105" t="s">
        <v>38</v>
      </c>
      <c r="E56" s="106">
        <v>3500</v>
      </c>
      <c r="F56" s="105" t="s">
        <v>21</v>
      </c>
      <c r="G56" s="154"/>
      <c r="H56" s="318" t="s">
        <v>271</v>
      </c>
      <c r="I56" s="318"/>
      <c r="J56" s="105" t="s">
        <v>275</v>
      </c>
      <c r="K56" s="105" t="s">
        <v>192</v>
      </c>
      <c r="L56" s="117"/>
    </row>
    <row r="57" spans="1:12" ht="39.6" x14ac:dyDescent="0.25">
      <c r="A57" s="329"/>
      <c r="B57" s="330"/>
      <c r="C57" s="172" t="s">
        <v>39</v>
      </c>
      <c r="D57" s="105" t="s">
        <v>40</v>
      </c>
      <c r="E57" s="143">
        <f>57000*SQRT(E56)</f>
        <v>3372165.4763667812</v>
      </c>
      <c r="F57" s="105" t="s">
        <v>21</v>
      </c>
      <c r="G57" s="154"/>
      <c r="H57" s="318" t="s">
        <v>272</v>
      </c>
      <c r="I57" s="318"/>
      <c r="J57" s="105" t="s">
        <v>247</v>
      </c>
      <c r="K57" s="105" t="s">
        <v>41</v>
      </c>
      <c r="L57" s="117"/>
    </row>
    <row r="58" spans="1:12" ht="39.9" customHeight="1" x14ac:dyDescent="0.25">
      <c r="A58" s="329"/>
      <c r="B58" s="330"/>
      <c r="C58" s="172" t="s">
        <v>42</v>
      </c>
      <c r="D58" s="105" t="s">
        <v>43</v>
      </c>
      <c r="E58" s="131">
        <v>600</v>
      </c>
      <c r="F58" s="105" t="s">
        <v>21</v>
      </c>
      <c r="G58" s="173"/>
      <c r="H58" s="318" t="s">
        <v>273</v>
      </c>
      <c r="I58" s="318"/>
      <c r="J58" s="105" t="s">
        <v>302</v>
      </c>
      <c r="K58" s="105" t="s">
        <v>258</v>
      </c>
      <c r="L58" s="117" t="s">
        <v>259</v>
      </c>
    </row>
    <row r="59" spans="1:12" ht="30" customHeight="1" x14ac:dyDescent="0.25">
      <c r="A59" s="329"/>
      <c r="B59" s="330"/>
      <c r="C59" s="172" t="s">
        <v>44</v>
      </c>
      <c r="D59" s="105" t="s">
        <v>45</v>
      </c>
      <c r="E59" s="174">
        <v>3.2</v>
      </c>
      <c r="F59" s="105"/>
      <c r="G59" s="154"/>
      <c r="H59" s="318" t="s">
        <v>274</v>
      </c>
      <c r="I59" s="318"/>
      <c r="J59" s="105" t="s">
        <v>202</v>
      </c>
      <c r="K59" s="105" t="s">
        <v>46</v>
      </c>
      <c r="L59" s="117"/>
    </row>
    <row r="60" spans="1:12" ht="30" customHeight="1" x14ac:dyDescent="0.25">
      <c r="A60" s="329"/>
      <c r="B60" s="330"/>
      <c r="C60" s="172" t="s">
        <v>47</v>
      </c>
      <c r="D60" s="105" t="s">
        <v>48</v>
      </c>
      <c r="E60" s="174">
        <v>1</v>
      </c>
      <c r="F60" s="105"/>
      <c r="G60" s="154"/>
      <c r="H60" s="318" t="s">
        <v>269</v>
      </c>
      <c r="I60" s="318"/>
      <c r="J60" s="105" t="s">
        <v>190</v>
      </c>
      <c r="K60" s="105" t="s">
        <v>49</v>
      </c>
      <c r="L60" s="117"/>
    </row>
    <row r="61" spans="1:12" ht="30" customHeight="1" x14ac:dyDescent="0.25">
      <c r="A61" s="329"/>
      <c r="B61" s="330"/>
      <c r="C61" s="172" t="s">
        <v>50</v>
      </c>
      <c r="D61" s="105" t="s">
        <v>51</v>
      </c>
      <c r="E61" s="174">
        <v>0</v>
      </c>
      <c r="F61" s="105"/>
      <c r="G61" s="154"/>
      <c r="H61" s="318" t="s">
        <v>294</v>
      </c>
      <c r="I61" s="318"/>
      <c r="J61" s="105" t="s">
        <v>264</v>
      </c>
      <c r="K61" s="105" t="s">
        <v>152</v>
      </c>
      <c r="L61" s="117" t="s">
        <v>151</v>
      </c>
    </row>
    <row r="62" spans="1:12" ht="30" customHeight="1" x14ac:dyDescent="0.25">
      <c r="A62" s="329"/>
      <c r="B62" s="330"/>
      <c r="C62" s="172" t="s">
        <v>52</v>
      </c>
      <c r="D62" s="105" t="s">
        <v>53</v>
      </c>
      <c r="E62" s="208">
        <f>E18</f>
        <v>2</v>
      </c>
      <c r="F62" s="105"/>
      <c r="G62" s="154"/>
      <c r="H62" s="318" t="s">
        <v>270</v>
      </c>
      <c r="I62" s="318"/>
      <c r="J62" s="105" t="s">
        <v>191</v>
      </c>
      <c r="K62" s="105" t="s">
        <v>54</v>
      </c>
      <c r="L62" s="117"/>
    </row>
    <row r="63" spans="1:12" ht="30" customHeight="1" x14ac:dyDescent="0.25">
      <c r="A63" s="329"/>
      <c r="B63" s="330"/>
      <c r="C63" s="172" t="s">
        <v>12</v>
      </c>
      <c r="D63" s="105" t="s">
        <v>13</v>
      </c>
      <c r="E63" s="213">
        <f>E20</f>
        <v>0.35</v>
      </c>
      <c r="F63" s="105"/>
      <c r="G63" s="154"/>
      <c r="H63" s="318" t="s">
        <v>270</v>
      </c>
      <c r="I63" s="318"/>
      <c r="J63" s="105" t="s">
        <v>191</v>
      </c>
      <c r="K63" s="105" t="s">
        <v>54</v>
      </c>
      <c r="L63" s="117"/>
    </row>
    <row r="64" spans="1:12" ht="30" customHeight="1" thickBot="1" x14ac:dyDescent="0.3">
      <c r="A64" s="329"/>
      <c r="B64" s="330"/>
      <c r="C64" s="175" t="s">
        <v>55</v>
      </c>
      <c r="D64" s="176" t="s">
        <v>10</v>
      </c>
      <c r="E64" s="214">
        <f>E19</f>
        <v>95</v>
      </c>
      <c r="F64" s="176" t="s">
        <v>11</v>
      </c>
      <c r="G64" s="177"/>
      <c r="H64" s="318" t="s">
        <v>270</v>
      </c>
      <c r="I64" s="318"/>
      <c r="J64" s="176" t="s">
        <v>191</v>
      </c>
      <c r="K64" s="176" t="s">
        <v>54</v>
      </c>
      <c r="L64" s="178"/>
    </row>
    <row r="65" spans="1:12" ht="20.100000000000001" customHeight="1" thickBot="1" x14ac:dyDescent="0.3">
      <c r="A65" s="329"/>
      <c r="B65" s="330"/>
      <c r="C65" s="324"/>
      <c r="D65" s="325"/>
      <c r="E65" s="325"/>
      <c r="F65" s="325"/>
      <c r="G65" s="325"/>
      <c r="H65" s="325"/>
      <c r="I65" s="325"/>
      <c r="J65" s="325"/>
      <c r="K65" s="325"/>
      <c r="L65" s="326"/>
    </row>
    <row r="66" spans="1:12" ht="39.9" customHeight="1" x14ac:dyDescent="0.25">
      <c r="A66" s="329"/>
      <c r="B66" s="330"/>
      <c r="C66" s="179" t="s">
        <v>56</v>
      </c>
      <c r="D66" s="151" t="s">
        <v>57</v>
      </c>
      <c r="E66" s="215">
        <f>'AASHTO Rigid Design'!E16</f>
        <v>12.709999999999836</v>
      </c>
      <c r="F66" s="151" t="s">
        <v>16</v>
      </c>
      <c r="G66" s="153"/>
      <c r="H66" s="333" t="s">
        <v>219</v>
      </c>
      <c r="I66" s="333"/>
      <c r="J66" s="151" t="s">
        <v>280</v>
      </c>
      <c r="K66" s="180" t="s">
        <v>58</v>
      </c>
      <c r="L66" s="181"/>
    </row>
    <row r="67" spans="1:12" ht="39.9" customHeight="1" thickBot="1" x14ac:dyDescent="0.3">
      <c r="A67" s="331"/>
      <c r="B67" s="332"/>
      <c r="C67" s="182" t="s">
        <v>203</v>
      </c>
      <c r="D67" s="183"/>
      <c r="E67" s="216">
        <f>CEILING(E66,0.5)</f>
        <v>13</v>
      </c>
      <c r="F67" s="183" t="s">
        <v>16</v>
      </c>
      <c r="G67" s="184"/>
      <c r="H67" s="307" t="s">
        <v>209</v>
      </c>
      <c r="I67" s="307"/>
      <c r="J67" s="119"/>
      <c r="K67" s="185"/>
      <c r="L67" s="123"/>
    </row>
    <row r="68" spans="1:12" ht="24.9" customHeight="1" thickBot="1" x14ac:dyDescent="0.3">
      <c r="A68" s="301"/>
      <c r="B68" s="302"/>
      <c r="C68" s="302"/>
      <c r="D68" s="302"/>
      <c r="E68" s="302"/>
      <c r="F68" s="302"/>
      <c r="G68" s="302"/>
      <c r="H68" s="302"/>
      <c r="I68" s="302"/>
      <c r="J68" s="302"/>
      <c r="K68" s="302"/>
      <c r="L68" s="303"/>
    </row>
    <row r="69" spans="1:12" ht="39.9" customHeight="1" x14ac:dyDescent="0.25">
      <c r="A69" s="327" t="s">
        <v>221</v>
      </c>
      <c r="B69" s="328"/>
      <c r="C69" s="97" t="s">
        <v>59</v>
      </c>
      <c r="D69" s="98" t="s">
        <v>60</v>
      </c>
      <c r="E69" s="186">
        <v>1</v>
      </c>
      <c r="F69" s="98"/>
      <c r="G69" s="126"/>
      <c r="H69" s="308" t="s">
        <v>281</v>
      </c>
      <c r="I69" s="309"/>
      <c r="J69" s="187" t="s">
        <v>187</v>
      </c>
      <c r="K69" s="188" t="s">
        <v>61</v>
      </c>
      <c r="L69" s="189"/>
    </row>
    <row r="70" spans="1:12" ht="39.9" customHeight="1" x14ac:dyDescent="0.25">
      <c r="A70" s="329"/>
      <c r="B70" s="330"/>
      <c r="C70" s="104" t="s">
        <v>62</v>
      </c>
      <c r="D70" s="105" t="s">
        <v>63</v>
      </c>
      <c r="E70" s="190">
        <v>1</v>
      </c>
      <c r="F70" s="105"/>
      <c r="G70" s="154"/>
      <c r="H70" s="318" t="s">
        <v>282</v>
      </c>
      <c r="I70" s="318"/>
      <c r="J70" s="191" t="s">
        <v>188</v>
      </c>
      <c r="K70" s="192" t="s">
        <v>64</v>
      </c>
      <c r="L70" s="117"/>
    </row>
    <row r="71" spans="1:12" ht="39.9" customHeight="1" x14ac:dyDescent="0.25">
      <c r="A71" s="329"/>
      <c r="B71" s="330"/>
      <c r="C71" s="104" t="s">
        <v>65</v>
      </c>
      <c r="D71" s="105" t="s">
        <v>66</v>
      </c>
      <c r="E71" s="190">
        <v>0.97</v>
      </c>
      <c r="F71" s="105"/>
      <c r="G71" s="154"/>
      <c r="H71" s="318" t="s">
        <v>283</v>
      </c>
      <c r="I71" s="318"/>
      <c r="J71" s="191" t="s">
        <v>194</v>
      </c>
      <c r="K71" s="192" t="s">
        <v>64</v>
      </c>
      <c r="L71" s="117"/>
    </row>
    <row r="72" spans="1:12" ht="39.9" customHeight="1" thickBot="1" x14ac:dyDescent="0.3">
      <c r="A72" s="329"/>
      <c r="B72" s="330"/>
      <c r="C72" s="118" t="s">
        <v>67</v>
      </c>
      <c r="D72" s="176" t="s">
        <v>68</v>
      </c>
      <c r="E72" s="193">
        <v>1</v>
      </c>
      <c r="F72" s="176"/>
      <c r="G72" s="177"/>
      <c r="H72" s="316" t="s">
        <v>284</v>
      </c>
      <c r="I72" s="317"/>
      <c r="J72" s="194" t="s">
        <v>195</v>
      </c>
      <c r="K72" s="195" t="s">
        <v>69</v>
      </c>
      <c r="L72" s="178"/>
    </row>
    <row r="73" spans="1:12" ht="20.100000000000001" customHeight="1" thickBot="1" x14ac:dyDescent="0.3">
      <c r="A73" s="329"/>
      <c r="B73" s="330"/>
      <c r="C73" s="432"/>
      <c r="D73" s="433"/>
      <c r="E73" s="433"/>
      <c r="F73" s="433"/>
      <c r="G73" s="433"/>
      <c r="H73" s="433"/>
      <c r="I73" s="433"/>
      <c r="J73" s="433"/>
      <c r="K73" s="433"/>
      <c r="L73" s="434"/>
    </row>
    <row r="74" spans="1:12" ht="30" customHeight="1" x14ac:dyDescent="0.25">
      <c r="A74" s="329"/>
      <c r="B74" s="330"/>
      <c r="C74" s="97" t="s">
        <v>223</v>
      </c>
      <c r="D74" s="151" t="s">
        <v>70</v>
      </c>
      <c r="E74" s="217">
        <f>E69*E70*E71*E25</f>
        <v>8.73</v>
      </c>
      <c r="F74" s="151" t="s">
        <v>16</v>
      </c>
      <c r="G74" s="153"/>
      <c r="H74" s="319" t="s">
        <v>287</v>
      </c>
      <c r="I74" s="320"/>
      <c r="J74" s="151"/>
      <c r="K74" s="196" t="s">
        <v>71</v>
      </c>
      <c r="L74" s="181"/>
    </row>
    <row r="75" spans="1:12" ht="30" customHeight="1" thickBot="1" x14ac:dyDescent="0.3">
      <c r="A75" s="329"/>
      <c r="B75" s="330"/>
      <c r="C75" s="118" t="s">
        <v>224</v>
      </c>
      <c r="D75" s="119" t="s">
        <v>70</v>
      </c>
      <c r="E75" s="218">
        <f>(E25*E69*E70)+((E22/2)*E72)</f>
        <v>11.5</v>
      </c>
      <c r="F75" s="119" t="s">
        <v>16</v>
      </c>
      <c r="G75" s="137"/>
      <c r="H75" s="321" t="s">
        <v>289</v>
      </c>
      <c r="I75" s="322"/>
      <c r="J75" s="119" t="s">
        <v>288</v>
      </c>
      <c r="K75" s="197" t="s">
        <v>260</v>
      </c>
      <c r="L75" s="123" t="s">
        <v>261</v>
      </c>
    </row>
    <row r="76" spans="1:12" ht="24.9" customHeight="1" thickBot="1" x14ac:dyDescent="0.3">
      <c r="A76" s="304"/>
      <c r="B76" s="305"/>
      <c r="C76" s="305"/>
      <c r="D76" s="305"/>
      <c r="E76" s="305"/>
      <c r="F76" s="305"/>
      <c r="G76" s="305"/>
      <c r="H76" s="305"/>
      <c r="I76" s="305"/>
      <c r="J76" s="305"/>
      <c r="K76" s="305"/>
      <c r="L76" s="306"/>
    </row>
    <row r="77" spans="1:12" ht="30" customHeight="1" thickBot="1" x14ac:dyDescent="0.3">
      <c r="A77" s="288" t="s">
        <v>180</v>
      </c>
      <c r="B77" s="414" t="s">
        <v>210</v>
      </c>
      <c r="C77" s="97" t="s">
        <v>214</v>
      </c>
      <c r="D77" s="98" t="s">
        <v>72</v>
      </c>
      <c r="E77" s="222" t="str">
        <f>IF(E24&gt;0,"INVALID",(2.2233+0.0099*(E66-E74)^2-0.1534*(E66-E74))*(E66-E74))</f>
        <v>INVALID</v>
      </c>
      <c r="F77" s="98" t="s">
        <v>16</v>
      </c>
      <c r="G77" s="126"/>
      <c r="H77" s="300" t="s">
        <v>299</v>
      </c>
      <c r="I77" s="300"/>
      <c r="J77" s="198" t="s">
        <v>248</v>
      </c>
      <c r="K77" s="98" t="s">
        <v>73</v>
      </c>
      <c r="L77" s="189"/>
    </row>
    <row r="78" spans="1:12" ht="30" customHeight="1" thickBot="1" x14ac:dyDescent="0.3">
      <c r="A78" s="289"/>
      <c r="B78" s="414"/>
      <c r="C78" s="200" t="s">
        <v>215</v>
      </c>
      <c r="D78" s="183"/>
      <c r="E78" s="216" t="str">
        <f>IF(E24&gt;0,"INVALID",CEILING(E77,0.5))</f>
        <v>INVALID</v>
      </c>
      <c r="F78" s="183" t="s">
        <v>16</v>
      </c>
      <c r="G78" s="230" t="s">
        <v>267</v>
      </c>
      <c r="H78" s="307" t="s">
        <v>211</v>
      </c>
      <c r="I78" s="307"/>
      <c r="J78" s="201" t="s">
        <v>305</v>
      </c>
      <c r="K78" s="119"/>
      <c r="L78" s="123"/>
    </row>
    <row r="79" spans="1:12" ht="30" customHeight="1" thickBot="1" x14ac:dyDescent="0.3">
      <c r="A79" s="289"/>
      <c r="B79" s="414" t="s">
        <v>300</v>
      </c>
      <c r="C79" s="104" t="s">
        <v>216</v>
      </c>
      <c r="D79" s="105" t="s">
        <v>72</v>
      </c>
      <c r="E79" s="221">
        <f>IF(E24&lt;=0,"INVALID",(2.2233+0.0099*(E66-E75)^2-0.1534*(E66-E75))*(E66-E75))</f>
        <v>2.4831385138996884</v>
      </c>
      <c r="F79" s="105" t="s">
        <v>16</v>
      </c>
      <c r="G79" s="154"/>
      <c r="H79" s="318" t="s">
        <v>299</v>
      </c>
      <c r="I79" s="318"/>
      <c r="J79" s="199" t="s">
        <v>193</v>
      </c>
      <c r="K79" s="105" t="s">
        <v>69</v>
      </c>
      <c r="L79" s="117"/>
    </row>
    <row r="80" spans="1:12" ht="30" customHeight="1" thickBot="1" x14ac:dyDescent="0.3">
      <c r="A80" s="289"/>
      <c r="B80" s="414"/>
      <c r="C80" s="104" t="s">
        <v>217</v>
      </c>
      <c r="D80" s="105"/>
      <c r="E80" s="221">
        <f>IF(E24&lt;=0,"INVALID",E79+E22)</f>
        <v>7.4831385138996884</v>
      </c>
      <c r="F80" s="105" t="s">
        <v>16</v>
      </c>
      <c r="G80" s="231" t="s">
        <v>285</v>
      </c>
      <c r="H80" s="323" t="s">
        <v>265</v>
      </c>
      <c r="I80" s="323"/>
      <c r="J80" s="199" t="s">
        <v>306</v>
      </c>
      <c r="K80" s="105"/>
      <c r="L80" s="117"/>
    </row>
    <row r="81" spans="1:12" ht="30" customHeight="1" thickBot="1" x14ac:dyDescent="0.3">
      <c r="A81" s="289"/>
      <c r="B81" s="414"/>
      <c r="C81" s="104" t="s">
        <v>218</v>
      </c>
      <c r="D81" s="105"/>
      <c r="E81" s="221">
        <f>IF(E24&lt;=0,"INVALID",E80-E24)</f>
        <v>5.4831385138996884</v>
      </c>
      <c r="F81" s="105" t="s">
        <v>16</v>
      </c>
      <c r="G81" s="231" t="s">
        <v>286</v>
      </c>
      <c r="H81" s="323" t="s">
        <v>213</v>
      </c>
      <c r="I81" s="323"/>
      <c r="J81" s="199" t="s">
        <v>249</v>
      </c>
      <c r="K81" s="105"/>
      <c r="L81" s="117"/>
    </row>
    <row r="82" spans="1:12" ht="30" customHeight="1" thickBot="1" x14ac:dyDescent="0.3">
      <c r="A82" s="290"/>
      <c r="B82" s="414"/>
      <c r="C82" s="200" t="s">
        <v>215</v>
      </c>
      <c r="D82" s="183"/>
      <c r="E82" s="216">
        <f>IF(E24&lt;=0,"INVALID",CEILING(E81,0.5))</f>
        <v>5.5</v>
      </c>
      <c r="F82" s="183" t="s">
        <v>16</v>
      </c>
      <c r="G82" s="230" t="s">
        <v>266</v>
      </c>
      <c r="H82" s="307" t="s">
        <v>212</v>
      </c>
      <c r="I82" s="307"/>
      <c r="J82" s="201" t="s">
        <v>307</v>
      </c>
      <c r="K82" s="119"/>
      <c r="L82" s="123"/>
    </row>
    <row r="83" spans="1:12" x14ac:dyDescent="0.25">
      <c r="J83" s="207"/>
    </row>
  </sheetData>
  <sheetProtection algorithmName="SHA-512" hashValue="UFX97A6Or63cESVlJImsovaeBzLOTmQwqaKZWz5+SrUb+1DM+MfRAfzSdyfabhdcsqW9qVP3kYm8QEiMlVEQtw==" saltValue="yHNFjkjpS0gc2WOfU/X46A==" spinCount="100000" sheet="1" objects="1" scenarios="1"/>
  <mergeCells count="120">
    <mergeCell ref="F13:G13"/>
    <mergeCell ref="A12:D14"/>
    <mergeCell ref="D2:D11"/>
    <mergeCell ref="A1:G1"/>
    <mergeCell ref="A77:A82"/>
    <mergeCell ref="B77:B78"/>
    <mergeCell ref="B79:B82"/>
    <mergeCell ref="L49:L53"/>
    <mergeCell ref="J52:J53"/>
    <mergeCell ref="J49:J51"/>
    <mergeCell ref="G46:G47"/>
    <mergeCell ref="H46:I47"/>
    <mergeCell ref="K46:K47"/>
    <mergeCell ref="L46:L47"/>
    <mergeCell ref="A48:L48"/>
    <mergeCell ref="H61:I61"/>
    <mergeCell ref="H60:I60"/>
    <mergeCell ref="H59:I59"/>
    <mergeCell ref="H80:I80"/>
    <mergeCell ref="C73:L73"/>
    <mergeCell ref="H78:I78"/>
    <mergeCell ref="H81:I81"/>
    <mergeCell ref="A69:B75"/>
    <mergeCell ref="A55:B67"/>
    <mergeCell ref="H82:I82"/>
    <mergeCell ref="H79:I79"/>
    <mergeCell ref="F9:G9"/>
    <mergeCell ref="K22:L29"/>
    <mergeCell ref="H18:I18"/>
    <mergeCell ref="H17:I17"/>
    <mergeCell ref="H16:I16"/>
    <mergeCell ref="H15:I15"/>
    <mergeCell ref="J31:J32"/>
    <mergeCell ref="K34:K35"/>
    <mergeCell ref="H34:I34"/>
    <mergeCell ref="H35:I35"/>
    <mergeCell ref="H20:I20"/>
    <mergeCell ref="H19:I19"/>
    <mergeCell ref="H29:I29"/>
    <mergeCell ref="H28:I28"/>
    <mergeCell ref="H27:I27"/>
    <mergeCell ref="H25:I25"/>
    <mergeCell ref="H24:I24"/>
    <mergeCell ref="H23:I23"/>
    <mergeCell ref="H22:I22"/>
    <mergeCell ref="H26:I26"/>
    <mergeCell ref="A21:L21"/>
    <mergeCell ref="F11:G11"/>
    <mergeCell ref="E14:G14"/>
    <mergeCell ref="H30:I30"/>
    <mergeCell ref="A2:C2"/>
    <mergeCell ref="F3:G3"/>
    <mergeCell ref="E2:G2"/>
    <mergeCell ref="F5:G5"/>
    <mergeCell ref="F7:G7"/>
    <mergeCell ref="H31:I32"/>
    <mergeCell ref="H37:I37"/>
    <mergeCell ref="A33:L33"/>
    <mergeCell ref="A36:L36"/>
    <mergeCell ref="B3:C3"/>
    <mergeCell ref="B11:C11"/>
    <mergeCell ref="B10:C10"/>
    <mergeCell ref="B9:C9"/>
    <mergeCell ref="B8:C8"/>
    <mergeCell ref="B7:C7"/>
    <mergeCell ref="B6:C6"/>
    <mergeCell ref="B5:C5"/>
    <mergeCell ref="B4:C4"/>
    <mergeCell ref="A16:B20"/>
    <mergeCell ref="A15:B15"/>
    <mergeCell ref="H1:L14"/>
    <mergeCell ref="L37:L44"/>
    <mergeCell ref="J37:J40"/>
    <mergeCell ref="K49:K53"/>
    <mergeCell ref="H44:I44"/>
    <mergeCell ref="H43:I43"/>
    <mergeCell ref="H42:I42"/>
    <mergeCell ref="K31:L31"/>
    <mergeCell ref="A49:B53"/>
    <mergeCell ref="A46:B47"/>
    <mergeCell ref="A34:B35"/>
    <mergeCell ref="H40:I40"/>
    <mergeCell ref="H39:I39"/>
    <mergeCell ref="H38:I38"/>
    <mergeCell ref="H49:I49"/>
    <mergeCell ref="B30:B32"/>
    <mergeCell ref="L34:L35"/>
    <mergeCell ref="H64:I64"/>
    <mergeCell ref="H55:I55"/>
    <mergeCell ref="H58:I58"/>
    <mergeCell ref="H57:I57"/>
    <mergeCell ref="H56:I56"/>
    <mergeCell ref="C49:F53"/>
    <mergeCell ref="A45:L45"/>
    <mergeCell ref="A54:L54"/>
    <mergeCell ref="G49:G53"/>
    <mergeCell ref="B22:B29"/>
    <mergeCell ref="A22:A32"/>
    <mergeCell ref="J22:J29"/>
    <mergeCell ref="K32:L32"/>
    <mergeCell ref="K15:L15"/>
    <mergeCell ref="J46:J47"/>
    <mergeCell ref="H77:I77"/>
    <mergeCell ref="A68:L68"/>
    <mergeCell ref="A76:L76"/>
    <mergeCell ref="H67:I67"/>
    <mergeCell ref="H69:I69"/>
    <mergeCell ref="C46:F47"/>
    <mergeCell ref="K37:K44"/>
    <mergeCell ref="H72:I72"/>
    <mergeCell ref="H71:I71"/>
    <mergeCell ref="H70:I70"/>
    <mergeCell ref="H74:I74"/>
    <mergeCell ref="H75:I75"/>
    <mergeCell ref="H41:I41"/>
    <mergeCell ref="H63:I63"/>
    <mergeCell ref="H62:I62"/>
    <mergeCell ref="C65:L65"/>
    <mergeCell ref="A37:B44"/>
    <mergeCell ref="H66:I66"/>
  </mergeCells>
  <conditionalFormatting sqref="E79:E82">
    <cfRule type="cellIs" dxfId="6" priority="5" operator="lessThan">
      <formula>0</formula>
    </cfRule>
    <cfRule type="cellIs" dxfId="5" priority="12" operator="equal">
      <formula>"INVALID"</formula>
    </cfRule>
  </conditionalFormatting>
  <conditionalFormatting sqref="E77:E78">
    <cfRule type="cellIs" dxfId="4" priority="11" operator="equal">
      <formula>"INVALID"</formula>
    </cfRule>
  </conditionalFormatting>
  <conditionalFormatting sqref="E31:E32">
    <cfRule type="cellIs" dxfId="3" priority="8" operator="equal">
      <formula>"N/A"</formula>
    </cfRule>
  </conditionalFormatting>
  <conditionalFormatting sqref="E80">
    <cfRule type="cellIs" dxfId="2" priority="6" operator="lessThan">
      <formula>5</formula>
    </cfRule>
  </conditionalFormatting>
  <conditionalFormatting sqref="E78">
    <cfRule type="cellIs" dxfId="1" priority="4" operator="lessThan">
      <formula>5</formula>
    </cfRule>
  </conditionalFormatting>
  <conditionalFormatting sqref="E77">
    <cfRule type="cellIs" dxfId="0" priority="3" operator="lessThan">
      <formula>5</formula>
    </cfRule>
  </conditionalFormatting>
  <hyperlinks>
    <hyperlink ref="J42" r:id="rId1" xr:uid="{50912E99-5938-4160-B56A-1A9853235C8C}"/>
    <hyperlink ref="J52" r:id="rId2" xr:uid="{88DCA858-75CA-41F6-B0C8-F469A7BDDD8E}"/>
    <hyperlink ref="J35" r:id="rId3" display="https://portal.ct.gov/DOT/Engineering/Pavement-Design/Design-Guidance" xr:uid="{AD151659-189B-4327-8BE5-E8A2AB5604B7}"/>
    <hyperlink ref="J44" r:id="rId4" xr:uid="{9F6BEC76-C894-4D71-9DA8-6F8848AB2885}"/>
    <hyperlink ref="K32" r:id="rId5" xr:uid="{314C672B-D2C8-4DFB-B45D-B8CA2228A0DB}"/>
    <hyperlink ref="L55" r:id="rId6" xr:uid="{012EC614-9259-410D-9850-0E5B7095D284}"/>
  </hyperlinks>
  <pageMargins left="0.7" right="0.7" top="0.75" bottom="0.75" header="0.3" footer="0.3"/>
  <pageSetup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126"/>
  <sheetViews>
    <sheetView zoomScale="90" workbookViewId="0"/>
  </sheetViews>
  <sheetFormatPr defaultRowHeight="14.4" x14ac:dyDescent="0.3"/>
  <cols>
    <col min="1" max="1" width="12.109375" customWidth="1"/>
    <col min="2" max="2" width="5.33203125" customWidth="1"/>
    <col min="3" max="4" width="12.109375" customWidth="1"/>
    <col min="5" max="5" width="11" bestFit="1" customWidth="1"/>
    <col min="6" max="8" width="12.109375" customWidth="1"/>
    <col min="9" max="9" width="16.6640625" customWidth="1"/>
    <col min="10" max="10" width="21.33203125" customWidth="1"/>
    <col min="11" max="14" width="16.6640625" customWidth="1"/>
    <col min="257" max="257" width="12.109375" customWidth="1"/>
    <col min="258" max="258" width="5.33203125" customWidth="1"/>
    <col min="259" max="260" width="12.109375" customWidth="1"/>
    <col min="261" max="261" width="7.5546875" customWidth="1"/>
    <col min="262" max="264" width="12.109375" customWidth="1"/>
    <col min="265" max="265" width="16.6640625" customWidth="1"/>
    <col min="266" max="266" width="21.33203125" customWidth="1"/>
    <col min="267" max="270" width="16.6640625" customWidth="1"/>
    <col min="513" max="513" width="12.109375" customWidth="1"/>
    <col min="514" max="514" width="5.33203125" customWidth="1"/>
    <col min="515" max="516" width="12.109375" customWidth="1"/>
    <col min="517" max="517" width="7.5546875" customWidth="1"/>
    <col min="518" max="520" width="12.109375" customWidth="1"/>
    <col min="521" max="521" width="16.6640625" customWidth="1"/>
    <col min="522" max="522" width="21.33203125" customWidth="1"/>
    <col min="523" max="526" width="16.6640625" customWidth="1"/>
    <col min="769" max="769" width="12.109375" customWidth="1"/>
    <col min="770" max="770" width="5.33203125" customWidth="1"/>
    <col min="771" max="772" width="12.109375" customWidth="1"/>
    <col min="773" max="773" width="7.5546875" customWidth="1"/>
    <col min="774" max="776" width="12.109375" customWidth="1"/>
    <col min="777" max="777" width="16.6640625" customWidth="1"/>
    <col min="778" max="778" width="21.33203125" customWidth="1"/>
    <col min="779" max="782" width="16.6640625" customWidth="1"/>
    <col min="1025" max="1025" width="12.109375" customWidth="1"/>
    <col min="1026" max="1026" width="5.33203125" customWidth="1"/>
    <col min="1027" max="1028" width="12.109375" customWidth="1"/>
    <col min="1029" max="1029" width="7.5546875" customWidth="1"/>
    <col min="1030" max="1032" width="12.109375" customWidth="1"/>
    <col min="1033" max="1033" width="16.6640625" customWidth="1"/>
    <col min="1034" max="1034" width="21.33203125" customWidth="1"/>
    <col min="1035" max="1038" width="16.6640625" customWidth="1"/>
    <col min="1281" max="1281" width="12.109375" customWidth="1"/>
    <col min="1282" max="1282" width="5.33203125" customWidth="1"/>
    <col min="1283" max="1284" width="12.109375" customWidth="1"/>
    <col min="1285" max="1285" width="7.5546875" customWidth="1"/>
    <col min="1286" max="1288" width="12.109375" customWidth="1"/>
    <col min="1289" max="1289" width="16.6640625" customWidth="1"/>
    <col min="1290" max="1290" width="21.33203125" customWidth="1"/>
    <col min="1291" max="1294" width="16.6640625" customWidth="1"/>
    <col min="1537" max="1537" width="12.109375" customWidth="1"/>
    <col min="1538" max="1538" width="5.33203125" customWidth="1"/>
    <col min="1539" max="1540" width="12.109375" customWidth="1"/>
    <col min="1541" max="1541" width="7.5546875" customWidth="1"/>
    <col min="1542" max="1544" width="12.109375" customWidth="1"/>
    <col min="1545" max="1545" width="16.6640625" customWidth="1"/>
    <col min="1546" max="1546" width="21.33203125" customWidth="1"/>
    <col min="1547" max="1550" width="16.6640625" customWidth="1"/>
    <col min="1793" max="1793" width="12.109375" customWidth="1"/>
    <col min="1794" max="1794" width="5.33203125" customWidth="1"/>
    <col min="1795" max="1796" width="12.109375" customWidth="1"/>
    <col min="1797" max="1797" width="7.5546875" customWidth="1"/>
    <col min="1798" max="1800" width="12.109375" customWidth="1"/>
    <col min="1801" max="1801" width="16.6640625" customWidth="1"/>
    <col min="1802" max="1802" width="21.33203125" customWidth="1"/>
    <col min="1803" max="1806" width="16.6640625" customWidth="1"/>
    <col min="2049" max="2049" width="12.109375" customWidth="1"/>
    <col min="2050" max="2050" width="5.33203125" customWidth="1"/>
    <col min="2051" max="2052" width="12.109375" customWidth="1"/>
    <col min="2053" max="2053" width="7.5546875" customWidth="1"/>
    <col min="2054" max="2056" width="12.109375" customWidth="1"/>
    <col min="2057" max="2057" width="16.6640625" customWidth="1"/>
    <col min="2058" max="2058" width="21.33203125" customWidth="1"/>
    <col min="2059" max="2062" width="16.6640625" customWidth="1"/>
    <col min="2305" max="2305" width="12.109375" customWidth="1"/>
    <col min="2306" max="2306" width="5.33203125" customWidth="1"/>
    <col min="2307" max="2308" width="12.109375" customWidth="1"/>
    <col min="2309" max="2309" width="7.5546875" customWidth="1"/>
    <col min="2310" max="2312" width="12.109375" customWidth="1"/>
    <col min="2313" max="2313" width="16.6640625" customWidth="1"/>
    <col min="2314" max="2314" width="21.33203125" customWidth="1"/>
    <col min="2315" max="2318" width="16.6640625" customWidth="1"/>
    <col min="2561" max="2561" width="12.109375" customWidth="1"/>
    <col min="2562" max="2562" width="5.33203125" customWidth="1"/>
    <col min="2563" max="2564" width="12.109375" customWidth="1"/>
    <col min="2565" max="2565" width="7.5546875" customWidth="1"/>
    <col min="2566" max="2568" width="12.109375" customWidth="1"/>
    <col min="2569" max="2569" width="16.6640625" customWidth="1"/>
    <col min="2570" max="2570" width="21.33203125" customWidth="1"/>
    <col min="2571" max="2574" width="16.6640625" customWidth="1"/>
    <col min="2817" max="2817" width="12.109375" customWidth="1"/>
    <col min="2818" max="2818" width="5.33203125" customWidth="1"/>
    <col min="2819" max="2820" width="12.109375" customWidth="1"/>
    <col min="2821" max="2821" width="7.5546875" customWidth="1"/>
    <col min="2822" max="2824" width="12.109375" customWidth="1"/>
    <col min="2825" max="2825" width="16.6640625" customWidth="1"/>
    <col min="2826" max="2826" width="21.33203125" customWidth="1"/>
    <col min="2827" max="2830" width="16.6640625" customWidth="1"/>
    <col min="3073" max="3073" width="12.109375" customWidth="1"/>
    <col min="3074" max="3074" width="5.33203125" customWidth="1"/>
    <col min="3075" max="3076" width="12.109375" customWidth="1"/>
    <col min="3077" max="3077" width="7.5546875" customWidth="1"/>
    <col min="3078" max="3080" width="12.109375" customWidth="1"/>
    <col min="3081" max="3081" width="16.6640625" customWidth="1"/>
    <col min="3082" max="3082" width="21.33203125" customWidth="1"/>
    <col min="3083" max="3086" width="16.6640625" customWidth="1"/>
    <col min="3329" max="3329" width="12.109375" customWidth="1"/>
    <col min="3330" max="3330" width="5.33203125" customWidth="1"/>
    <col min="3331" max="3332" width="12.109375" customWidth="1"/>
    <col min="3333" max="3333" width="7.5546875" customWidth="1"/>
    <col min="3334" max="3336" width="12.109375" customWidth="1"/>
    <col min="3337" max="3337" width="16.6640625" customWidth="1"/>
    <col min="3338" max="3338" width="21.33203125" customWidth="1"/>
    <col min="3339" max="3342" width="16.6640625" customWidth="1"/>
    <col min="3585" max="3585" width="12.109375" customWidth="1"/>
    <col min="3586" max="3586" width="5.33203125" customWidth="1"/>
    <col min="3587" max="3588" width="12.109375" customWidth="1"/>
    <col min="3589" max="3589" width="7.5546875" customWidth="1"/>
    <col min="3590" max="3592" width="12.109375" customWidth="1"/>
    <col min="3593" max="3593" width="16.6640625" customWidth="1"/>
    <col min="3594" max="3594" width="21.33203125" customWidth="1"/>
    <col min="3595" max="3598" width="16.6640625" customWidth="1"/>
    <col min="3841" max="3841" width="12.109375" customWidth="1"/>
    <col min="3842" max="3842" width="5.33203125" customWidth="1"/>
    <col min="3843" max="3844" width="12.109375" customWidth="1"/>
    <col min="3845" max="3845" width="7.5546875" customWidth="1"/>
    <col min="3846" max="3848" width="12.109375" customWidth="1"/>
    <col min="3849" max="3849" width="16.6640625" customWidth="1"/>
    <col min="3850" max="3850" width="21.33203125" customWidth="1"/>
    <col min="3851" max="3854" width="16.6640625" customWidth="1"/>
    <col min="4097" max="4097" width="12.109375" customWidth="1"/>
    <col min="4098" max="4098" width="5.33203125" customWidth="1"/>
    <col min="4099" max="4100" width="12.109375" customWidth="1"/>
    <col min="4101" max="4101" width="7.5546875" customWidth="1"/>
    <col min="4102" max="4104" width="12.109375" customWidth="1"/>
    <col min="4105" max="4105" width="16.6640625" customWidth="1"/>
    <col min="4106" max="4106" width="21.33203125" customWidth="1"/>
    <col min="4107" max="4110" width="16.6640625" customWidth="1"/>
    <col min="4353" max="4353" width="12.109375" customWidth="1"/>
    <col min="4354" max="4354" width="5.33203125" customWidth="1"/>
    <col min="4355" max="4356" width="12.109375" customWidth="1"/>
    <col min="4357" max="4357" width="7.5546875" customWidth="1"/>
    <col min="4358" max="4360" width="12.109375" customWidth="1"/>
    <col min="4361" max="4361" width="16.6640625" customWidth="1"/>
    <col min="4362" max="4362" width="21.33203125" customWidth="1"/>
    <col min="4363" max="4366" width="16.6640625" customWidth="1"/>
    <col min="4609" max="4609" width="12.109375" customWidth="1"/>
    <col min="4610" max="4610" width="5.33203125" customWidth="1"/>
    <col min="4611" max="4612" width="12.109375" customWidth="1"/>
    <col min="4613" max="4613" width="7.5546875" customWidth="1"/>
    <col min="4614" max="4616" width="12.109375" customWidth="1"/>
    <col min="4617" max="4617" width="16.6640625" customWidth="1"/>
    <col min="4618" max="4618" width="21.33203125" customWidth="1"/>
    <col min="4619" max="4622" width="16.6640625" customWidth="1"/>
    <col min="4865" max="4865" width="12.109375" customWidth="1"/>
    <col min="4866" max="4866" width="5.33203125" customWidth="1"/>
    <col min="4867" max="4868" width="12.109375" customWidth="1"/>
    <col min="4869" max="4869" width="7.5546875" customWidth="1"/>
    <col min="4870" max="4872" width="12.109375" customWidth="1"/>
    <col min="4873" max="4873" width="16.6640625" customWidth="1"/>
    <col min="4874" max="4874" width="21.33203125" customWidth="1"/>
    <col min="4875" max="4878" width="16.6640625" customWidth="1"/>
    <col min="5121" max="5121" width="12.109375" customWidth="1"/>
    <col min="5122" max="5122" width="5.33203125" customWidth="1"/>
    <col min="5123" max="5124" width="12.109375" customWidth="1"/>
    <col min="5125" max="5125" width="7.5546875" customWidth="1"/>
    <col min="5126" max="5128" width="12.109375" customWidth="1"/>
    <col min="5129" max="5129" width="16.6640625" customWidth="1"/>
    <col min="5130" max="5130" width="21.33203125" customWidth="1"/>
    <col min="5131" max="5134" width="16.6640625" customWidth="1"/>
    <col min="5377" max="5377" width="12.109375" customWidth="1"/>
    <col min="5378" max="5378" width="5.33203125" customWidth="1"/>
    <col min="5379" max="5380" width="12.109375" customWidth="1"/>
    <col min="5381" max="5381" width="7.5546875" customWidth="1"/>
    <col min="5382" max="5384" width="12.109375" customWidth="1"/>
    <col min="5385" max="5385" width="16.6640625" customWidth="1"/>
    <col min="5386" max="5386" width="21.33203125" customWidth="1"/>
    <col min="5387" max="5390" width="16.6640625" customWidth="1"/>
    <col min="5633" max="5633" width="12.109375" customWidth="1"/>
    <col min="5634" max="5634" width="5.33203125" customWidth="1"/>
    <col min="5635" max="5636" width="12.109375" customWidth="1"/>
    <col min="5637" max="5637" width="7.5546875" customWidth="1"/>
    <col min="5638" max="5640" width="12.109375" customWidth="1"/>
    <col min="5641" max="5641" width="16.6640625" customWidth="1"/>
    <col min="5642" max="5642" width="21.33203125" customWidth="1"/>
    <col min="5643" max="5646" width="16.6640625" customWidth="1"/>
    <col min="5889" max="5889" width="12.109375" customWidth="1"/>
    <col min="5890" max="5890" width="5.33203125" customWidth="1"/>
    <col min="5891" max="5892" width="12.109375" customWidth="1"/>
    <col min="5893" max="5893" width="7.5546875" customWidth="1"/>
    <col min="5894" max="5896" width="12.109375" customWidth="1"/>
    <col min="5897" max="5897" width="16.6640625" customWidth="1"/>
    <col min="5898" max="5898" width="21.33203125" customWidth="1"/>
    <col min="5899" max="5902" width="16.6640625" customWidth="1"/>
    <col min="6145" max="6145" width="12.109375" customWidth="1"/>
    <col min="6146" max="6146" width="5.33203125" customWidth="1"/>
    <col min="6147" max="6148" width="12.109375" customWidth="1"/>
    <col min="6149" max="6149" width="7.5546875" customWidth="1"/>
    <col min="6150" max="6152" width="12.109375" customWidth="1"/>
    <col min="6153" max="6153" width="16.6640625" customWidth="1"/>
    <col min="6154" max="6154" width="21.33203125" customWidth="1"/>
    <col min="6155" max="6158" width="16.6640625" customWidth="1"/>
    <col min="6401" max="6401" width="12.109375" customWidth="1"/>
    <col min="6402" max="6402" width="5.33203125" customWidth="1"/>
    <col min="6403" max="6404" width="12.109375" customWidth="1"/>
    <col min="6405" max="6405" width="7.5546875" customWidth="1"/>
    <col min="6406" max="6408" width="12.109375" customWidth="1"/>
    <col min="6409" max="6409" width="16.6640625" customWidth="1"/>
    <col min="6410" max="6410" width="21.33203125" customWidth="1"/>
    <col min="6411" max="6414" width="16.6640625" customWidth="1"/>
    <col min="6657" max="6657" width="12.109375" customWidth="1"/>
    <col min="6658" max="6658" width="5.33203125" customWidth="1"/>
    <col min="6659" max="6660" width="12.109375" customWidth="1"/>
    <col min="6661" max="6661" width="7.5546875" customWidth="1"/>
    <col min="6662" max="6664" width="12.109375" customWidth="1"/>
    <col min="6665" max="6665" width="16.6640625" customWidth="1"/>
    <col min="6666" max="6666" width="21.33203125" customWidth="1"/>
    <col min="6667" max="6670" width="16.6640625" customWidth="1"/>
    <col min="6913" max="6913" width="12.109375" customWidth="1"/>
    <col min="6914" max="6914" width="5.33203125" customWidth="1"/>
    <col min="6915" max="6916" width="12.109375" customWidth="1"/>
    <col min="6917" max="6917" width="7.5546875" customWidth="1"/>
    <col min="6918" max="6920" width="12.109375" customWidth="1"/>
    <col min="6921" max="6921" width="16.6640625" customWidth="1"/>
    <col min="6922" max="6922" width="21.33203125" customWidth="1"/>
    <col min="6923" max="6926" width="16.6640625" customWidth="1"/>
    <col min="7169" max="7169" width="12.109375" customWidth="1"/>
    <col min="7170" max="7170" width="5.33203125" customWidth="1"/>
    <col min="7171" max="7172" width="12.109375" customWidth="1"/>
    <col min="7173" max="7173" width="7.5546875" customWidth="1"/>
    <col min="7174" max="7176" width="12.109375" customWidth="1"/>
    <col min="7177" max="7177" width="16.6640625" customWidth="1"/>
    <col min="7178" max="7178" width="21.33203125" customWidth="1"/>
    <col min="7179" max="7182" width="16.6640625" customWidth="1"/>
    <col min="7425" max="7425" width="12.109375" customWidth="1"/>
    <col min="7426" max="7426" width="5.33203125" customWidth="1"/>
    <col min="7427" max="7428" width="12.109375" customWidth="1"/>
    <col min="7429" max="7429" width="7.5546875" customWidth="1"/>
    <col min="7430" max="7432" width="12.109375" customWidth="1"/>
    <col min="7433" max="7433" width="16.6640625" customWidth="1"/>
    <col min="7434" max="7434" width="21.33203125" customWidth="1"/>
    <col min="7435" max="7438" width="16.6640625" customWidth="1"/>
    <col min="7681" max="7681" width="12.109375" customWidth="1"/>
    <col min="7682" max="7682" width="5.33203125" customWidth="1"/>
    <col min="7683" max="7684" width="12.109375" customWidth="1"/>
    <col min="7685" max="7685" width="7.5546875" customWidth="1"/>
    <col min="7686" max="7688" width="12.109375" customWidth="1"/>
    <col min="7689" max="7689" width="16.6640625" customWidth="1"/>
    <col min="7690" max="7690" width="21.33203125" customWidth="1"/>
    <col min="7691" max="7694" width="16.6640625" customWidth="1"/>
    <col min="7937" max="7937" width="12.109375" customWidth="1"/>
    <col min="7938" max="7938" width="5.33203125" customWidth="1"/>
    <col min="7939" max="7940" width="12.109375" customWidth="1"/>
    <col min="7941" max="7941" width="7.5546875" customWidth="1"/>
    <col min="7942" max="7944" width="12.109375" customWidth="1"/>
    <col min="7945" max="7945" width="16.6640625" customWidth="1"/>
    <col min="7946" max="7946" width="21.33203125" customWidth="1"/>
    <col min="7947" max="7950" width="16.6640625" customWidth="1"/>
    <col min="8193" max="8193" width="12.109375" customWidth="1"/>
    <col min="8194" max="8194" width="5.33203125" customWidth="1"/>
    <col min="8195" max="8196" width="12.109375" customWidth="1"/>
    <col min="8197" max="8197" width="7.5546875" customWidth="1"/>
    <col min="8198" max="8200" width="12.109375" customWidth="1"/>
    <col min="8201" max="8201" width="16.6640625" customWidth="1"/>
    <col min="8202" max="8202" width="21.33203125" customWidth="1"/>
    <col min="8203" max="8206" width="16.6640625" customWidth="1"/>
    <col min="8449" max="8449" width="12.109375" customWidth="1"/>
    <col min="8450" max="8450" width="5.33203125" customWidth="1"/>
    <col min="8451" max="8452" width="12.109375" customWidth="1"/>
    <col min="8453" max="8453" width="7.5546875" customWidth="1"/>
    <col min="8454" max="8456" width="12.109375" customWidth="1"/>
    <col min="8457" max="8457" width="16.6640625" customWidth="1"/>
    <col min="8458" max="8458" width="21.33203125" customWidth="1"/>
    <col min="8459" max="8462" width="16.6640625" customWidth="1"/>
    <col min="8705" max="8705" width="12.109375" customWidth="1"/>
    <col min="8706" max="8706" width="5.33203125" customWidth="1"/>
    <col min="8707" max="8708" width="12.109375" customWidth="1"/>
    <col min="8709" max="8709" width="7.5546875" customWidth="1"/>
    <col min="8710" max="8712" width="12.109375" customWidth="1"/>
    <col min="8713" max="8713" width="16.6640625" customWidth="1"/>
    <col min="8714" max="8714" width="21.33203125" customWidth="1"/>
    <col min="8715" max="8718" width="16.6640625" customWidth="1"/>
    <col min="8961" max="8961" width="12.109375" customWidth="1"/>
    <col min="8962" max="8962" width="5.33203125" customWidth="1"/>
    <col min="8963" max="8964" width="12.109375" customWidth="1"/>
    <col min="8965" max="8965" width="7.5546875" customWidth="1"/>
    <col min="8966" max="8968" width="12.109375" customWidth="1"/>
    <col min="8969" max="8969" width="16.6640625" customWidth="1"/>
    <col min="8970" max="8970" width="21.33203125" customWidth="1"/>
    <col min="8971" max="8974" width="16.6640625" customWidth="1"/>
    <col min="9217" max="9217" width="12.109375" customWidth="1"/>
    <col min="9218" max="9218" width="5.33203125" customWidth="1"/>
    <col min="9219" max="9220" width="12.109375" customWidth="1"/>
    <col min="9221" max="9221" width="7.5546875" customWidth="1"/>
    <col min="9222" max="9224" width="12.109375" customWidth="1"/>
    <col min="9225" max="9225" width="16.6640625" customWidth="1"/>
    <col min="9226" max="9226" width="21.33203125" customWidth="1"/>
    <col min="9227" max="9230" width="16.6640625" customWidth="1"/>
    <col min="9473" max="9473" width="12.109375" customWidth="1"/>
    <col min="9474" max="9474" width="5.33203125" customWidth="1"/>
    <col min="9475" max="9476" width="12.109375" customWidth="1"/>
    <col min="9477" max="9477" width="7.5546875" customWidth="1"/>
    <col min="9478" max="9480" width="12.109375" customWidth="1"/>
    <col min="9481" max="9481" width="16.6640625" customWidth="1"/>
    <col min="9482" max="9482" width="21.33203125" customWidth="1"/>
    <col min="9483" max="9486" width="16.6640625" customWidth="1"/>
    <col min="9729" max="9729" width="12.109375" customWidth="1"/>
    <col min="9730" max="9730" width="5.33203125" customWidth="1"/>
    <col min="9731" max="9732" width="12.109375" customWidth="1"/>
    <col min="9733" max="9733" width="7.5546875" customWidth="1"/>
    <col min="9734" max="9736" width="12.109375" customWidth="1"/>
    <col min="9737" max="9737" width="16.6640625" customWidth="1"/>
    <col min="9738" max="9738" width="21.33203125" customWidth="1"/>
    <col min="9739" max="9742" width="16.6640625" customWidth="1"/>
    <col min="9985" max="9985" width="12.109375" customWidth="1"/>
    <col min="9986" max="9986" width="5.33203125" customWidth="1"/>
    <col min="9987" max="9988" width="12.109375" customWidth="1"/>
    <col min="9989" max="9989" width="7.5546875" customWidth="1"/>
    <col min="9990" max="9992" width="12.109375" customWidth="1"/>
    <col min="9993" max="9993" width="16.6640625" customWidth="1"/>
    <col min="9994" max="9994" width="21.33203125" customWidth="1"/>
    <col min="9995" max="9998" width="16.6640625" customWidth="1"/>
    <col min="10241" max="10241" width="12.109375" customWidth="1"/>
    <col min="10242" max="10242" width="5.33203125" customWidth="1"/>
    <col min="10243" max="10244" width="12.109375" customWidth="1"/>
    <col min="10245" max="10245" width="7.5546875" customWidth="1"/>
    <col min="10246" max="10248" width="12.109375" customWidth="1"/>
    <col min="10249" max="10249" width="16.6640625" customWidth="1"/>
    <col min="10250" max="10250" width="21.33203125" customWidth="1"/>
    <col min="10251" max="10254" width="16.6640625" customWidth="1"/>
    <col min="10497" max="10497" width="12.109375" customWidth="1"/>
    <col min="10498" max="10498" width="5.33203125" customWidth="1"/>
    <col min="10499" max="10500" width="12.109375" customWidth="1"/>
    <col min="10501" max="10501" width="7.5546875" customWidth="1"/>
    <col min="10502" max="10504" width="12.109375" customWidth="1"/>
    <col min="10505" max="10505" width="16.6640625" customWidth="1"/>
    <col min="10506" max="10506" width="21.33203125" customWidth="1"/>
    <col min="10507" max="10510" width="16.6640625" customWidth="1"/>
    <col min="10753" max="10753" width="12.109375" customWidth="1"/>
    <col min="10754" max="10754" width="5.33203125" customWidth="1"/>
    <col min="10755" max="10756" width="12.109375" customWidth="1"/>
    <col min="10757" max="10757" width="7.5546875" customWidth="1"/>
    <col min="10758" max="10760" width="12.109375" customWidth="1"/>
    <col min="10761" max="10761" width="16.6640625" customWidth="1"/>
    <col min="10762" max="10762" width="21.33203125" customWidth="1"/>
    <col min="10763" max="10766" width="16.6640625" customWidth="1"/>
    <col min="11009" max="11009" width="12.109375" customWidth="1"/>
    <col min="11010" max="11010" width="5.33203125" customWidth="1"/>
    <col min="11011" max="11012" width="12.109375" customWidth="1"/>
    <col min="11013" max="11013" width="7.5546875" customWidth="1"/>
    <col min="11014" max="11016" width="12.109375" customWidth="1"/>
    <col min="11017" max="11017" width="16.6640625" customWidth="1"/>
    <col min="11018" max="11018" width="21.33203125" customWidth="1"/>
    <col min="11019" max="11022" width="16.6640625" customWidth="1"/>
    <col min="11265" max="11265" width="12.109375" customWidth="1"/>
    <col min="11266" max="11266" width="5.33203125" customWidth="1"/>
    <col min="11267" max="11268" width="12.109375" customWidth="1"/>
    <col min="11269" max="11269" width="7.5546875" customWidth="1"/>
    <col min="11270" max="11272" width="12.109375" customWidth="1"/>
    <col min="11273" max="11273" width="16.6640625" customWidth="1"/>
    <col min="11274" max="11274" width="21.33203125" customWidth="1"/>
    <col min="11275" max="11278" width="16.6640625" customWidth="1"/>
    <col min="11521" max="11521" width="12.109375" customWidth="1"/>
    <col min="11522" max="11522" width="5.33203125" customWidth="1"/>
    <col min="11523" max="11524" width="12.109375" customWidth="1"/>
    <col min="11525" max="11525" width="7.5546875" customWidth="1"/>
    <col min="11526" max="11528" width="12.109375" customWidth="1"/>
    <col min="11529" max="11529" width="16.6640625" customWidth="1"/>
    <col min="11530" max="11530" width="21.33203125" customWidth="1"/>
    <col min="11531" max="11534" width="16.6640625" customWidth="1"/>
    <col min="11777" max="11777" width="12.109375" customWidth="1"/>
    <col min="11778" max="11778" width="5.33203125" customWidth="1"/>
    <col min="11779" max="11780" width="12.109375" customWidth="1"/>
    <col min="11781" max="11781" width="7.5546875" customWidth="1"/>
    <col min="11782" max="11784" width="12.109375" customWidth="1"/>
    <col min="11785" max="11785" width="16.6640625" customWidth="1"/>
    <col min="11786" max="11786" width="21.33203125" customWidth="1"/>
    <col min="11787" max="11790" width="16.6640625" customWidth="1"/>
    <col min="12033" max="12033" width="12.109375" customWidth="1"/>
    <col min="12034" max="12034" width="5.33203125" customWidth="1"/>
    <col min="12035" max="12036" width="12.109375" customWidth="1"/>
    <col min="12037" max="12037" width="7.5546875" customWidth="1"/>
    <col min="12038" max="12040" width="12.109375" customWidth="1"/>
    <col min="12041" max="12041" width="16.6640625" customWidth="1"/>
    <col min="12042" max="12042" width="21.33203125" customWidth="1"/>
    <col min="12043" max="12046" width="16.6640625" customWidth="1"/>
    <col min="12289" max="12289" width="12.109375" customWidth="1"/>
    <col min="12290" max="12290" width="5.33203125" customWidth="1"/>
    <col min="12291" max="12292" width="12.109375" customWidth="1"/>
    <col min="12293" max="12293" width="7.5546875" customWidth="1"/>
    <col min="12294" max="12296" width="12.109375" customWidth="1"/>
    <col min="12297" max="12297" width="16.6640625" customWidth="1"/>
    <col min="12298" max="12298" width="21.33203125" customWidth="1"/>
    <col min="12299" max="12302" width="16.6640625" customWidth="1"/>
    <col min="12545" max="12545" width="12.109375" customWidth="1"/>
    <col min="12546" max="12546" width="5.33203125" customWidth="1"/>
    <col min="12547" max="12548" width="12.109375" customWidth="1"/>
    <col min="12549" max="12549" width="7.5546875" customWidth="1"/>
    <col min="12550" max="12552" width="12.109375" customWidth="1"/>
    <col min="12553" max="12553" width="16.6640625" customWidth="1"/>
    <col min="12554" max="12554" width="21.33203125" customWidth="1"/>
    <col min="12555" max="12558" width="16.6640625" customWidth="1"/>
    <col min="12801" max="12801" width="12.109375" customWidth="1"/>
    <col min="12802" max="12802" width="5.33203125" customWidth="1"/>
    <col min="12803" max="12804" width="12.109375" customWidth="1"/>
    <col min="12805" max="12805" width="7.5546875" customWidth="1"/>
    <col min="12806" max="12808" width="12.109375" customWidth="1"/>
    <col min="12809" max="12809" width="16.6640625" customWidth="1"/>
    <col min="12810" max="12810" width="21.33203125" customWidth="1"/>
    <col min="12811" max="12814" width="16.6640625" customWidth="1"/>
    <col min="13057" max="13057" width="12.109375" customWidth="1"/>
    <col min="13058" max="13058" width="5.33203125" customWidth="1"/>
    <col min="13059" max="13060" width="12.109375" customWidth="1"/>
    <col min="13061" max="13061" width="7.5546875" customWidth="1"/>
    <col min="13062" max="13064" width="12.109375" customWidth="1"/>
    <col min="13065" max="13065" width="16.6640625" customWidth="1"/>
    <col min="13066" max="13066" width="21.33203125" customWidth="1"/>
    <col min="13067" max="13070" width="16.6640625" customWidth="1"/>
    <col min="13313" max="13313" width="12.109375" customWidth="1"/>
    <col min="13314" max="13314" width="5.33203125" customWidth="1"/>
    <col min="13315" max="13316" width="12.109375" customWidth="1"/>
    <col min="13317" max="13317" width="7.5546875" customWidth="1"/>
    <col min="13318" max="13320" width="12.109375" customWidth="1"/>
    <col min="13321" max="13321" width="16.6640625" customWidth="1"/>
    <col min="13322" max="13322" width="21.33203125" customWidth="1"/>
    <col min="13323" max="13326" width="16.6640625" customWidth="1"/>
    <col min="13569" max="13569" width="12.109375" customWidth="1"/>
    <col min="13570" max="13570" width="5.33203125" customWidth="1"/>
    <col min="13571" max="13572" width="12.109375" customWidth="1"/>
    <col min="13573" max="13573" width="7.5546875" customWidth="1"/>
    <col min="13574" max="13576" width="12.109375" customWidth="1"/>
    <col min="13577" max="13577" width="16.6640625" customWidth="1"/>
    <col min="13578" max="13578" width="21.33203125" customWidth="1"/>
    <col min="13579" max="13582" width="16.6640625" customWidth="1"/>
    <col min="13825" max="13825" width="12.109375" customWidth="1"/>
    <col min="13826" max="13826" width="5.33203125" customWidth="1"/>
    <col min="13827" max="13828" width="12.109375" customWidth="1"/>
    <col min="13829" max="13829" width="7.5546875" customWidth="1"/>
    <col min="13830" max="13832" width="12.109375" customWidth="1"/>
    <col min="13833" max="13833" width="16.6640625" customWidth="1"/>
    <col min="13834" max="13834" width="21.33203125" customWidth="1"/>
    <col min="13835" max="13838" width="16.6640625" customWidth="1"/>
    <col min="14081" max="14081" width="12.109375" customWidth="1"/>
    <col min="14082" max="14082" width="5.33203125" customWidth="1"/>
    <col min="14083" max="14084" width="12.109375" customWidth="1"/>
    <col min="14085" max="14085" width="7.5546875" customWidth="1"/>
    <col min="14086" max="14088" width="12.109375" customWidth="1"/>
    <col min="14089" max="14089" width="16.6640625" customWidth="1"/>
    <col min="14090" max="14090" width="21.33203125" customWidth="1"/>
    <col min="14091" max="14094" width="16.6640625" customWidth="1"/>
    <col min="14337" max="14337" width="12.109375" customWidth="1"/>
    <col min="14338" max="14338" width="5.33203125" customWidth="1"/>
    <col min="14339" max="14340" width="12.109375" customWidth="1"/>
    <col min="14341" max="14341" width="7.5546875" customWidth="1"/>
    <col min="14342" max="14344" width="12.109375" customWidth="1"/>
    <col min="14345" max="14345" width="16.6640625" customWidth="1"/>
    <col min="14346" max="14346" width="21.33203125" customWidth="1"/>
    <col min="14347" max="14350" width="16.6640625" customWidth="1"/>
    <col min="14593" max="14593" width="12.109375" customWidth="1"/>
    <col min="14594" max="14594" width="5.33203125" customWidth="1"/>
    <col min="14595" max="14596" width="12.109375" customWidth="1"/>
    <col min="14597" max="14597" width="7.5546875" customWidth="1"/>
    <col min="14598" max="14600" width="12.109375" customWidth="1"/>
    <col min="14601" max="14601" width="16.6640625" customWidth="1"/>
    <col min="14602" max="14602" width="21.33203125" customWidth="1"/>
    <col min="14603" max="14606" width="16.6640625" customWidth="1"/>
    <col min="14849" max="14849" width="12.109375" customWidth="1"/>
    <col min="14850" max="14850" width="5.33203125" customWidth="1"/>
    <col min="14851" max="14852" width="12.109375" customWidth="1"/>
    <col min="14853" max="14853" width="7.5546875" customWidth="1"/>
    <col min="14854" max="14856" width="12.109375" customWidth="1"/>
    <col min="14857" max="14857" width="16.6640625" customWidth="1"/>
    <col min="14858" max="14858" width="21.33203125" customWidth="1"/>
    <col min="14859" max="14862" width="16.6640625" customWidth="1"/>
    <col min="15105" max="15105" width="12.109375" customWidth="1"/>
    <col min="15106" max="15106" width="5.33203125" customWidth="1"/>
    <col min="15107" max="15108" width="12.109375" customWidth="1"/>
    <col min="15109" max="15109" width="7.5546875" customWidth="1"/>
    <col min="15110" max="15112" width="12.109375" customWidth="1"/>
    <col min="15113" max="15113" width="16.6640625" customWidth="1"/>
    <col min="15114" max="15114" width="21.33203125" customWidth="1"/>
    <col min="15115" max="15118" width="16.6640625" customWidth="1"/>
    <col min="15361" max="15361" width="12.109375" customWidth="1"/>
    <col min="15362" max="15362" width="5.33203125" customWidth="1"/>
    <col min="15363" max="15364" width="12.109375" customWidth="1"/>
    <col min="15365" max="15365" width="7.5546875" customWidth="1"/>
    <col min="15366" max="15368" width="12.109375" customWidth="1"/>
    <col min="15369" max="15369" width="16.6640625" customWidth="1"/>
    <col min="15370" max="15370" width="21.33203125" customWidth="1"/>
    <col min="15371" max="15374" width="16.6640625" customWidth="1"/>
    <col min="15617" max="15617" width="12.109375" customWidth="1"/>
    <col min="15618" max="15618" width="5.33203125" customWidth="1"/>
    <col min="15619" max="15620" width="12.109375" customWidth="1"/>
    <col min="15621" max="15621" width="7.5546875" customWidth="1"/>
    <col min="15622" max="15624" width="12.109375" customWidth="1"/>
    <col min="15625" max="15625" width="16.6640625" customWidth="1"/>
    <col min="15626" max="15626" width="21.33203125" customWidth="1"/>
    <col min="15627" max="15630" width="16.6640625" customWidth="1"/>
    <col min="15873" max="15873" width="12.109375" customWidth="1"/>
    <col min="15874" max="15874" width="5.33203125" customWidth="1"/>
    <col min="15875" max="15876" width="12.109375" customWidth="1"/>
    <col min="15877" max="15877" width="7.5546875" customWidth="1"/>
    <col min="15878" max="15880" width="12.109375" customWidth="1"/>
    <col min="15881" max="15881" width="16.6640625" customWidth="1"/>
    <col min="15882" max="15882" width="21.33203125" customWidth="1"/>
    <col min="15883" max="15886" width="16.6640625" customWidth="1"/>
    <col min="16129" max="16129" width="12.109375" customWidth="1"/>
    <col min="16130" max="16130" width="5.33203125" customWidth="1"/>
    <col min="16131" max="16132" width="12.109375" customWidth="1"/>
    <col min="16133" max="16133" width="7.5546875" customWidth="1"/>
    <col min="16134" max="16136" width="12.109375" customWidth="1"/>
    <col min="16137" max="16137" width="16.6640625" customWidth="1"/>
    <col min="16138" max="16138" width="21.33203125" customWidth="1"/>
    <col min="16139" max="16142" width="16.6640625" customWidth="1"/>
  </cols>
  <sheetData>
    <row r="1" spans="2:10" ht="15.6" x14ac:dyDescent="0.3">
      <c r="B1" s="1" t="s">
        <v>75</v>
      </c>
      <c r="C1" s="2"/>
      <c r="D1" s="2"/>
      <c r="E1" s="2"/>
      <c r="F1" s="2"/>
      <c r="G1" s="2"/>
      <c r="H1" s="2"/>
      <c r="I1" s="2"/>
      <c r="J1" s="2"/>
    </row>
    <row r="3" spans="2:10" ht="16.2" thickBot="1" x14ac:dyDescent="0.35">
      <c r="B3" s="3"/>
      <c r="C3" s="3" t="s">
        <v>76</v>
      </c>
      <c r="D3" s="2"/>
      <c r="E3" s="2"/>
      <c r="F3" s="2"/>
      <c r="G3" s="2"/>
      <c r="H3" s="2"/>
      <c r="I3" s="2"/>
      <c r="J3" s="2"/>
    </row>
    <row r="4" spans="2:10" ht="16.2" thickTop="1" x14ac:dyDescent="0.3">
      <c r="B4" s="2"/>
      <c r="C4" s="4" t="s">
        <v>77</v>
      </c>
      <c r="D4" s="5">
        <f>'Rigid-Composite Pavement Design'!E35</f>
        <v>38694543.5936739</v>
      </c>
      <c r="E4" s="6"/>
      <c r="F4" s="7"/>
      <c r="G4" s="8" t="s">
        <v>78</v>
      </c>
      <c r="H4" s="6"/>
      <c r="I4" s="6"/>
      <c r="J4" s="9" t="s">
        <v>79</v>
      </c>
    </row>
    <row r="5" spans="2:10" ht="15.6" x14ac:dyDescent="0.3">
      <c r="B5" s="2"/>
      <c r="C5" s="10" t="s">
        <v>80</v>
      </c>
      <c r="D5" s="11">
        <f>'Rigid-Composite Pavement Design'!E58</f>
        <v>600</v>
      </c>
      <c r="E5" s="12" t="s">
        <v>21</v>
      </c>
      <c r="F5" s="13"/>
      <c r="G5" s="14" t="s">
        <v>42</v>
      </c>
      <c r="H5" s="12"/>
      <c r="I5" s="12"/>
      <c r="J5" s="15" t="s">
        <v>81</v>
      </c>
    </row>
    <row r="6" spans="2:10" ht="15.6" x14ac:dyDescent="0.3">
      <c r="B6" s="2"/>
      <c r="C6" s="10" t="s">
        <v>82</v>
      </c>
      <c r="D6" s="16">
        <f>'Rigid-Composite Pavement Design'!E57</f>
        <v>3372165.4763667812</v>
      </c>
      <c r="E6" s="12" t="s">
        <v>21</v>
      </c>
      <c r="F6" s="13"/>
      <c r="G6" s="14" t="s">
        <v>39</v>
      </c>
      <c r="H6" s="12"/>
      <c r="I6" s="12"/>
      <c r="J6" s="15" t="s">
        <v>83</v>
      </c>
    </row>
    <row r="7" spans="2:10" ht="15.6" x14ac:dyDescent="0.3">
      <c r="B7" s="2"/>
      <c r="C7" s="10" t="s">
        <v>84</v>
      </c>
      <c r="D7" s="11">
        <f>'Rigid-Composite Pavement Design'!E55</f>
        <v>461</v>
      </c>
      <c r="E7" s="12" t="s">
        <v>85</v>
      </c>
      <c r="F7" s="13"/>
      <c r="G7" s="14" t="s">
        <v>86</v>
      </c>
      <c r="H7" s="12"/>
      <c r="I7" s="12"/>
      <c r="J7" s="15" t="s">
        <v>87</v>
      </c>
    </row>
    <row r="8" spans="2:10" ht="15.6" x14ac:dyDescent="0.3">
      <c r="B8" s="2"/>
      <c r="C8" s="10" t="s">
        <v>88</v>
      </c>
      <c r="D8" s="41">
        <f>'Rigid-Composite Pavement Design'!E64</f>
        <v>95</v>
      </c>
      <c r="E8" s="12" t="s">
        <v>11</v>
      </c>
      <c r="F8" s="17" t="str">
        <f>IF(D8&lt;50,"Out of Range",IF(D8&gt;=100,"Out of Range",""))</f>
        <v/>
      </c>
      <c r="G8" s="14" t="s">
        <v>55</v>
      </c>
      <c r="H8" s="12"/>
      <c r="I8" s="12"/>
      <c r="J8" s="15" t="s">
        <v>89</v>
      </c>
    </row>
    <row r="9" spans="2:10" ht="15.6" x14ac:dyDescent="0.3">
      <c r="B9" s="2"/>
      <c r="C9" s="10" t="s">
        <v>90</v>
      </c>
      <c r="D9" s="11">
        <f>'Rigid-Composite Pavement Design'!E63</f>
        <v>0.35</v>
      </c>
      <c r="E9" s="12"/>
      <c r="F9" s="13"/>
      <c r="G9" s="14" t="s">
        <v>91</v>
      </c>
      <c r="H9" s="12"/>
      <c r="I9" s="12"/>
      <c r="J9" s="15" t="s">
        <v>92</v>
      </c>
    </row>
    <row r="10" spans="2:10" ht="15.6" x14ac:dyDescent="0.3">
      <c r="B10" s="2"/>
      <c r="C10" s="10" t="s">
        <v>93</v>
      </c>
      <c r="D10" s="11">
        <f>'Rigid-Composite Pavement Design'!E59</f>
        <v>3.2</v>
      </c>
      <c r="E10" s="12"/>
      <c r="F10" s="13"/>
      <c r="G10" s="14" t="s">
        <v>44</v>
      </c>
      <c r="H10" s="12"/>
      <c r="I10" s="12"/>
      <c r="J10" s="15" t="s">
        <v>94</v>
      </c>
    </row>
    <row r="11" spans="2:10" ht="15.6" x14ac:dyDescent="0.3">
      <c r="B11" s="2"/>
      <c r="C11" s="10" t="s">
        <v>95</v>
      </c>
      <c r="D11" s="11">
        <f>'Rigid-Composite Pavement Design'!E60</f>
        <v>1</v>
      </c>
      <c r="E11" s="12"/>
      <c r="F11" s="18" t="str">
        <f>IF(D11&gt;1.2, "Out of Range", IF(D11&lt;0.7, "Out of Range", ""))</f>
        <v/>
      </c>
      <c r="G11" s="14" t="s">
        <v>47</v>
      </c>
      <c r="H11" s="12"/>
      <c r="I11" s="12"/>
      <c r="J11" s="15" t="s">
        <v>96</v>
      </c>
    </row>
    <row r="12" spans="2:10" ht="15.6" x14ac:dyDescent="0.3">
      <c r="B12" s="2"/>
      <c r="C12" s="10" t="s">
        <v>97</v>
      </c>
      <c r="D12" s="11">
        <f>'Rigid-Composite Pavement Design'!E16</f>
        <v>4.5</v>
      </c>
      <c r="E12" s="12"/>
      <c r="F12" s="18" t="str">
        <f>IF(D12&gt;=5, "Out of Range", "")</f>
        <v/>
      </c>
      <c r="G12" s="14" t="s">
        <v>7</v>
      </c>
      <c r="H12" s="12"/>
      <c r="I12" s="12"/>
      <c r="J12" s="15" t="s">
        <v>98</v>
      </c>
    </row>
    <row r="13" spans="2:10" ht="16.2" thickBot="1" x14ac:dyDescent="0.35">
      <c r="B13" s="2"/>
      <c r="C13" s="19" t="s">
        <v>99</v>
      </c>
      <c r="D13" s="20">
        <f>'Rigid-Composite Pavement Design'!E17</f>
        <v>2.5</v>
      </c>
      <c r="E13" s="21"/>
      <c r="F13" s="22"/>
      <c r="G13" s="23" t="s">
        <v>8</v>
      </c>
      <c r="H13" s="21"/>
      <c r="I13" s="21"/>
      <c r="J13" s="24" t="s">
        <v>100</v>
      </c>
    </row>
    <row r="14" spans="2:10" ht="16.2" thickTop="1" x14ac:dyDescent="0.3">
      <c r="B14" s="2"/>
      <c r="C14" s="2"/>
      <c r="D14" s="25"/>
      <c r="E14" s="2"/>
      <c r="F14" s="2"/>
      <c r="G14" s="2"/>
      <c r="H14" s="2"/>
      <c r="I14" s="2"/>
      <c r="J14" s="2"/>
    </row>
    <row r="15" spans="2:10" ht="16.2" thickBot="1" x14ac:dyDescent="0.35">
      <c r="B15" s="2"/>
      <c r="C15" s="2"/>
      <c r="D15" s="25"/>
      <c r="E15" s="2"/>
      <c r="F15" s="2"/>
      <c r="G15" s="2"/>
      <c r="H15" s="2"/>
      <c r="I15" s="2"/>
      <c r="J15" s="2"/>
    </row>
    <row r="16" spans="2:10" ht="16.8" thickTop="1" thickBot="1" x14ac:dyDescent="0.35">
      <c r="B16" s="2"/>
      <c r="C16" s="26"/>
      <c r="D16" s="27" t="s">
        <v>101</v>
      </c>
      <c r="E16" s="28">
        <f xml:space="preserve"> LOOKUP(1.01, N25:N1125,C25:C1125)</f>
        <v>12.709999999999836</v>
      </c>
      <c r="F16" s="29"/>
      <c r="G16" s="30" t="str">
        <f>IF(G19=TRUE, "   Error! Design D out of reasonable range!", "")</f>
        <v/>
      </c>
      <c r="H16" s="31"/>
      <c r="I16" s="2"/>
      <c r="J16" s="2"/>
    </row>
    <row r="17" spans="2:14" ht="16.2" thickTop="1" x14ac:dyDescent="0.3">
      <c r="B17" s="2"/>
      <c r="C17" s="2"/>
      <c r="D17" s="32"/>
      <c r="E17" s="33"/>
      <c r="F17" s="2"/>
      <c r="G17" s="2"/>
      <c r="H17" s="2"/>
      <c r="I17" s="2"/>
      <c r="J17" s="2"/>
      <c r="K17" s="2"/>
      <c r="L17" s="2"/>
      <c r="M17" s="2"/>
      <c r="N17" s="2"/>
    </row>
    <row r="18" spans="2:14" ht="15.6" x14ac:dyDescent="0.3">
      <c r="B18" s="2"/>
      <c r="C18" s="2"/>
      <c r="D18" s="34"/>
      <c r="E18" s="34"/>
      <c r="F18" s="34"/>
      <c r="G18" s="34"/>
      <c r="H18" s="2"/>
      <c r="I18" s="2"/>
      <c r="J18" s="2"/>
      <c r="K18" s="2"/>
      <c r="L18" s="2"/>
      <c r="M18" s="2"/>
      <c r="N18" s="2"/>
    </row>
    <row r="19" spans="2:14" ht="15.6" x14ac:dyDescent="0.3">
      <c r="B19" s="3" t="s">
        <v>102</v>
      </c>
      <c r="C19" s="2"/>
      <c r="D19" s="34"/>
      <c r="E19" s="34"/>
      <c r="F19" s="2"/>
      <c r="G19" s="34" t="b">
        <f>ISNA(E16)</f>
        <v>0</v>
      </c>
      <c r="H19" s="2"/>
      <c r="I19" s="2"/>
      <c r="J19" s="2"/>
      <c r="K19" s="2"/>
      <c r="L19" s="2"/>
      <c r="M19" s="2"/>
      <c r="N19" s="2"/>
    </row>
    <row r="20" spans="2:14" ht="15.6" x14ac:dyDescent="0.3">
      <c r="B20" s="2"/>
      <c r="C20" s="2" t="s">
        <v>103</v>
      </c>
      <c r="D20" s="35">
        <v>0.01</v>
      </c>
      <c r="E20" s="34"/>
      <c r="F20" s="34"/>
      <c r="G20" s="34"/>
      <c r="H20" s="2"/>
      <c r="I20" s="2"/>
      <c r="J20" s="2"/>
      <c r="K20" s="2"/>
      <c r="L20" s="2"/>
      <c r="M20" s="2"/>
      <c r="N20" s="2"/>
    </row>
    <row r="21" spans="2:14" ht="15.6" x14ac:dyDescent="0.3">
      <c r="B21" s="2"/>
      <c r="C21" s="2"/>
      <c r="D21" s="34"/>
      <c r="E21" s="34"/>
      <c r="F21" s="34"/>
      <c r="G21" s="34"/>
      <c r="H21" s="2"/>
      <c r="I21" s="2"/>
      <c r="J21" s="2"/>
      <c r="K21" s="2"/>
      <c r="L21" s="2"/>
      <c r="M21" s="2"/>
      <c r="N21" s="2"/>
    </row>
    <row r="22" spans="2:14" ht="15.6" x14ac:dyDescent="0.3">
      <c r="B22" s="3" t="s">
        <v>104</v>
      </c>
      <c r="C22" s="2"/>
      <c r="D22" s="34"/>
      <c r="E22" s="34"/>
      <c r="F22" s="34"/>
      <c r="G22" s="34"/>
      <c r="H22" s="2"/>
      <c r="I22" s="2"/>
      <c r="J22" s="2"/>
      <c r="K22" s="2"/>
      <c r="L22" s="2"/>
      <c r="M22" s="2"/>
      <c r="N22" s="2"/>
    </row>
    <row r="23" spans="2:14" ht="15.6" x14ac:dyDescent="0.3">
      <c r="B23" s="2"/>
      <c r="C23" s="2"/>
      <c r="D23" s="2"/>
      <c r="E23" s="2"/>
      <c r="F23" s="2"/>
      <c r="G23" s="2"/>
      <c r="H23" s="2"/>
      <c r="I23" s="2"/>
      <c r="J23" s="2"/>
      <c r="K23" s="2"/>
      <c r="L23" s="2"/>
      <c r="M23" s="2"/>
      <c r="N23" s="36" t="s">
        <v>105</v>
      </c>
    </row>
    <row r="24" spans="2:14" ht="15.6" x14ac:dyDescent="0.3">
      <c r="B24" s="2"/>
      <c r="C24" s="37" t="s">
        <v>106</v>
      </c>
      <c r="D24" s="37" t="s">
        <v>107</v>
      </c>
      <c r="E24" s="37" t="s">
        <v>108</v>
      </c>
      <c r="F24" s="37" t="s">
        <v>109</v>
      </c>
      <c r="G24" s="37" t="s">
        <v>10</v>
      </c>
      <c r="H24" s="37" t="s">
        <v>13</v>
      </c>
      <c r="I24" s="37" t="s">
        <v>45</v>
      </c>
      <c r="J24" s="37" t="s">
        <v>48</v>
      </c>
      <c r="K24" s="37" t="s">
        <v>110</v>
      </c>
      <c r="L24" s="37" t="s">
        <v>111</v>
      </c>
      <c r="M24" s="37" t="s">
        <v>112</v>
      </c>
      <c r="N24" s="38" t="s">
        <v>113</v>
      </c>
    </row>
    <row r="25" spans="2:14" ht="15.6" x14ac:dyDescent="0.3">
      <c r="B25" s="2"/>
      <c r="C25" s="39">
        <v>5</v>
      </c>
      <c r="D25" s="36">
        <f t="shared" ref="D25:D88" si="0">$D$5</f>
        <v>600</v>
      </c>
      <c r="E25" s="40">
        <f t="shared" ref="E25:E88" si="1">$D$6</f>
        <v>3372165.4763667812</v>
      </c>
      <c r="F25" s="36">
        <f t="shared" ref="F25:F88" si="2">$D$7</f>
        <v>461</v>
      </c>
      <c r="G25" s="36">
        <f t="shared" ref="G25:G88" si="3">$D$8</f>
        <v>95</v>
      </c>
      <c r="H25" s="36">
        <f t="shared" ref="H25:H88" si="4">$D$9</f>
        <v>0.35</v>
      </c>
      <c r="I25" s="36">
        <f t="shared" ref="I25:I88" si="5">$D$10</f>
        <v>3.2</v>
      </c>
      <c r="J25" s="36">
        <f t="shared" ref="J25:J88" si="6">$D$11</f>
        <v>1</v>
      </c>
      <c r="K25" s="36">
        <f t="shared" ref="K25:K88" si="7">$D$12</f>
        <v>4.5</v>
      </c>
      <c r="L25" s="36">
        <f t="shared" ref="L25:L88" si="8">$D$13</f>
        <v>2.5</v>
      </c>
      <c r="M25" s="40">
        <f t="shared" ref="M25:M88" si="9">10^(-NORMSINV(G25/100)*H25+7.35*LOG10(C25+1)-0.06+((LOG10((K25-L25)/3))/(1+((1.625*10^7)/((C25+1)^8.46))))+((4.22-0.32*L25)*LOG10((D25*J25*((C25^0.75)-1.132))/(215.63*I25*((C25^0.75)-18.42*(F25/E25)^0.25)))))</f>
        <v>374626.95148136182</v>
      </c>
      <c r="N25" s="39">
        <f t="shared" ref="N25:N88" si="10">+M25/$D$4</f>
        <v>9.6816480229168257E-3</v>
      </c>
    </row>
    <row r="26" spans="2:14" ht="15.6" x14ac:dyDescent="0.3">
      <c r="B26" s="2"/>
      <c r="C26" s="39">
        <f t="shared" ref="C26:C89" si="11">IF(C25 = "", "", IF(AND(0.995*$D$4&lt;=M25,M25&lt;=1.005*$D$4),"",(C25+$D$20)))</f>
        <v>5.01</v>
      </c>
      <c r="D26" s="36">
        <f t="shared" si="0"/>
        <v>600</v>
      </c>
      <c r="E26" s="40">
        <f t="shared" si="1"/>
        <v>3372165.4763667812</v>
      </c>
      <c r="F26" s="36">
        <f t="shared" si="2"/>
        <v>461</v>
      </c>
      <c r="G26" s="36">
        <f t="shared" si="3"/>
        <v>95</v>
      </c>
      <c r="H26" s="36">
        <f t="shared" si="4"/>
        <v>0.35</v>
      </c>
      <c r="I26" s="36">
        <f t="shared" si="5"/>
        <v>3.2</v>
      </c>
      <c r="J26" s="36">
        <f t="shared" si="6"/>
        <v>1</v>
      </c>
      <c r="K26" s="36">
        <f t="shared" si="7"/>
        <v>4.5</v>
      </c>
      <c r="L26" s="36">
        <f t="shared" si="8"/>
        <v>2.5</v>
      </c>
      <c r="M26" s="40">
        <f t="shared" si="9"/>
        <v>377046.58271395304</v>
      </c>
      <c r="N26" s="39">
        <f t="shared" si="10"/>
        <v>9.7441796102641122E-3</v>
      </c>
    </row>
    <row r="27" spans="2:14" ht="15.6" x14ac:dyDescent="0.3">
      <c r="B27" s="2"/>
      <c r="C27" s="39">
        <f t="shared" si="11"/>
        <v>5.0199999999999996</v>
      </c>
      <c r="D27" s="36">
        <f t="shared" si="0"/>
        <v>600</v>
      </c>
      <c r="E27" s="40">
        <f t="shared" si="1"/>
        <v>3372165.4763667812</v>
      </c>
      <c r="F27" s="36">
        <f t="shared" si="2"/>
        <v>461</v>
      </c>
      <c r="G27" s="36">
        <f t="shared" si="3"/>
        <v>95</v>
      </c>
      <c r="H27" s="36">
        <f t="shared" si="4"/>
        <v>0.35</v>
      </c>
      <c r="I27" s="36">
        <f t="shared" si="5"/>
        <v>3.2</v>
      </c>
      <c r="J27" s="36">
        <f t="shared" si="6"/>
        <v>1</v>
      </c>
      <c r="K27" s="36">
        <f t="shared" si="7"/>
        <v>4.5</v>
      </c>
      <c r="L27" s="36">
        <f t="shared" si="8"/>
        <v>2.5</v>
      </c>
      <c r="M27" s="40">
        <f t="shared" si="9"/>
        <v>379483.76907981944</v>
      </c>
      <c r="N27" s="39">
        <f t="shared" si="10"/>
        <v>9.8071648825924004E-3</v>
      </c>
    </row>
    <row r="28" spans="2:14" ht="15.6" x14ac:dyDescent="0.3">
      <c r="B28" s="2"/>
      <c r="C28" s="39">
        <f t="shared" si="11"/>
        <v>5.0299999999999994</v>
      </c>
      <c r="D28" s="36">
        <f t="shared" si="0"/>
        <v>600</v>
      </c>
      <c r="E28" s="40">
        <f t="shared" si="1"/>
        <v>3372165.4763667812</v>
      </c>
      <c r="F28" s="36">
        <f t="shared" si="2"/>
        <v>461</v>
      </c>
      <c r="G28" s="36">
        <f t="shared" si="3"/>
        <v>95</v>
      </c>
      <c r="H28" s="36">
        <f t="shared" si="4"/>
        <v>0.35</v>
      </c>
      <c r="I28" s="36">
        <f t="shared" si="5"/>
        <v>3.2</v>
      </c>
      <c r="J28" s="36">
        <f t="shared" si="6"/>
        <v>1</v>
      </c>
      <c r="K28" s="36">
        <f t="shared" si="7"/>
        <v>4.5</v>
      </c>
      <c r="L28" s="36">
        <f t="shared" si="8"/>
        <v>2.5</v>
      </c>
      <c r="M28" s="40">
        <f t="shared" si="9"/>
        <v>381938.56354775187</v>
      </c>
      <c r="N28" s="39">
        <f t="shared" si="10"/>
        <v>9.8706052087973017E-3</v>
      </c>
    </row>
    <row r="29" spans="2:14" ht="15.6" x14ac:dyDescent="0.3">
      <c r="B29" s="2"/>
      <c r="C29" s="39">
        <f t="shared" si="11"/>
        <v>5.0399999999999991</v>
      </c>
      <c r="D29" s="36">
        <f t="shared" si="0"/>
        <v>600</v>
      </c>
      <c r="E29" s="40">
        <f t="shared" si="1"/>
        <v>3372165.4763667812</v>
      </c>
      <c r="F29" s="36">
        <f t="shared" si="2"/>
        <v>461</v>
      </c>
      <c r="G29" s="36">
        <f t="shared" si="3"/>
        <v>95</v>
      </c>
      <c r="H29" s="36">
        <f t="shared" si="4"/>
        <v>0.35</v>
      </c>
      <c r="I29" s="36">
        <f t="shared" si="5"/>
        <v>3.2</v>
      </c>
      <c r="J29" s="36">
        <f t="shared" si="6"/>
        <v>1</v>
      </c>
      <c r="K29" s="36">
        <f t="shared" si="7"/>
        <v>4.5</v>
      </c>
      <c r="L29" s="36">
        <f t="shared" si="8"/>
        <v>2.5</v>
      </c>
      <c r="M29" s="40">
        <f t="shared" si="9"/>
        <v>384411.02000215178</v>
      </c>
      <c r="N29" s="39">
        <f t="shared" si="10"/>
        <v>9.9345019814369492E-3</v>
      </c>
    </row>
    <row r="30" spans="2:14" ht="15.6" x14ac:dyDescent="0.3">
      <c r="B30" s="2"/>
      <c r="C30" s="39">
        <f t="shared" si="11"/>
        <v>5.0499999999999989</v>
      </c>
      <c r="D30" s="36">
        <f t="shared" si="0"/>
        <v>600</v>
      </c>
      <c r="E30" s="40">
        <f t="shared" si="1"/>
        <v>3372165.4763667812</v>
      </c>
      <c r="F30" s="36">
        <f t="shared" si="2"/>
        <v>461</v>
      </c>
      <c r="G30" s="36">
        <f t="shared" si="3"/>
        <v>95</v>
      </c>
      <c r="H30" s="36">
        <f t="shared" si="4"/>
        <v>0.35</v>
      </c>
      <c r="I30" s="36">
        <f t="shared" si="5"/>
        <v>3.2</v>
      </c>
      <c r="J30" s="36">
        <f t="shared" si="6"/>
        <v>1</v>
      </c>
      <c r="K30" s="36">
        <f t="shared" si="7"/>
        <v>4.5</v>
      </c>
      <c r="L30" s="36">
        <f t="shared" si="8"/>
        <v>2.5</v>
      </c>
      <c r="M30" s="40">
        <f t="shared" si="9"/>
        <v>386901.19325203507</v>
      </c>
      <c r="N30" s="39">
        <f t="shared" si="10"/>
        <v>9.9988566169646933E-3</v>
      </c>
    </row>
    <row r="31" spans="2:14" ht="15.6" x14ac:dyDescent="0.3">
      <c r="B31" s="2"/>
      <c r="C31" s="39">
        <f t="shared" si="11"/>
        <v>5.0599999999999987</v>
      </c>
      <c r="D31" s="36">
        <f t="shared" si="0"/>
        <v>600</v>
      </c>
      <c r="E31" s="40">
        <f t="shared" si="1"/>
        <v>3372165.4763667812</v>
      </c>
      <c r="F31" s="36">
        <f t="shared" si="2"/>
        <v>461</v>
      </c>
      <c r="G31" s="36">
        <f t="shared" si="3"/>
        <v>95</v>
      </c>
      <c r="H31" s="36">
        <f t="shared" si="4"/>
        <v>0.35</v>
      </c>
      <c r="I31" s="36">
        <f t="shared" si="5"/>
        <v>3.2</v>
      </c>
      <c r="J31" s="36">
        <f t="shared" si="6"/>
        <v>1</v>
      </c>
      <c r="K31" s="36">
        <f t="shared" si="7"/>
        <v>4.5</v>
      </c>
      <c r="L31" s="36">
        <f t="shared" si="8"/>
        <v>2.5</v>
      </c>
      <c r="M31" s="40">
        <f t="shared" si="9"/>
        <v>389409.13904044643</v>
      </c>
      <c r="N31" s="39">
        <f t="shared" si="10"/>
        <v>1.0063670555972399E-2</v>
      </c>
    </row>
    <row r="32" spans="2:14" ht="15.6" x14ac:dyDescent="0.3">
      <c r="B32" s="2"/>
      <c r="C32" s="39">
        <f t="shared" si="11"/>
        <v>5.0699999999999985</v>
      </c>
      <c r="D32" s="36">
        <f t="shared" si="0"/>
        <v>600</v>
      </c>
      <c r="E32" s="40">
        <f t="shared" si="1"/>
        <v>3372165.4763667812</v>
      </c>
      <c r="F32" s="36">
        <f t="shared" si="2"/>
        <v>461</v>
      </c>
      <c r="G32" s="36">
        <f t="shared" si="3"/>
        <v>95</v>
      </c>
      <c r="H32" s="36">
        <f t="shared" si="4"/>
        <v>0.35</v>
      </c>
      <c r="I32" s="36">
        <f t="shared" si="5"/>
        <v>3.2</v>
      </c>
      <c r="J32" s="36">
        <f t="shared" si="6"/>
        <v>1</v>
      </c>
      <c r="K32" s="36">
        <f t="shared" si="7"/>
        <v>4.5</v>
      </c>
      <c r="L32" s="36">
        <f t="shared" si="8"/>
        <v>2.5</v>
      </c>
      <c r="M32" s="40">
        <f t="shared" si="9"/>
        <v>391934.91405430413</v>
      </c>
      <c r="N32" s="39">
        <f t="shared" si="10"/>
        <v>1.0128945263444865E-2</v>
      </c>
    </row>
    <row r="33" spans="3:14" ht="15.6" x14ac:dyDescent="0.3">
      <c r="C33" s="39">
        <f t="shared" si="11"/>
        <v>5.0799999999999983</v>
      </c>
      <c r="D33" s="36">
        <f t="shared" si="0"/>
        <v>600</v>
      </c>
      <c r="E33" s="40">
        <f t="shared" si="1"/>
        <v>3372165.4763667812</v>
      </c>
      <c r="F33" s="36">
        <f t="shared" si="2"/>
        <v>461</v>
      </c>
      <c r="G33" s="36">
        <f t="shared" si="3"/>
        <v>95</v>
      </c>
      <c r="H33" s="36">
        <f t="shared" si="4"/>
        <v>0.35</v>
      </c>
      <c r="I33" s="36">
        <f t="shared" si="5"/>
        <v>3.2</v>
      </c>
      <c r="J33" s="36">
        <f t="shared" si="6"/>
        <v>1</v>
      </c>
      <c r="K33" s="36">
        <f t="shared" si="7"/>
        <v>4.5</v>
      </c>
      <c r="L33" s="36">
        <f t="shared" si="8"/>
        <v>2.5</v>
      </c>
      <c r="M33" s="40">
        <f t="shared" si="9"/>
        <v>394478.57593462989</v>
      </c>
      <c r="N33" s="39">
        <f t="shared" si="10"/>
        <v>1.0194682229024209E-2</v>
      </c>
    </row>
    <row r="34" spans="3:14" ht="15.6" x14ac:dyDescent="0.3">
      <c r="C34" s="39">
        <f t="shared" si="11"/>
        <v>5.0899999999999981</v>
      </c>
      <c r="D34" s="36">
        <f t="shared" si="0"/>
        <v>600</v>
      </c>
      <c r="E34" s="40">
        <f t="shared" si="1"/>
        <v>3372165.4763667812</v>
      </c>
      <c r="F34" s="36">
        <f t="shared" si="2"/>
        <v>461</v>
      </c>
      <c r="G34" s="36">
        <f t="shared" si="3"/>
        <v>95</v>
      </c>
      <c r="H34" s="36">
        <f t="shared" si="4"/>
        <v>0.35</v>
      </c>
      <c r="I34" s="36">
        <f t="shared" si="5"/>
        <v>3.2</v>
      </c>
      <c r="J34" s="36">
        <f t="shared" si="6"/>
        <v>1</v>
      </c>
      <c r="K34" s="36">
        <f t="shared" si="7"/>
        <v>4.5</v>
      </c>
      <c r="L34" s="36">
        <f t="shared" si="8"/>
        <v>2.5</v>
      </c>
      <c r="M34" s="40">
        <f t="shared" si="9"/>
        <v>397040.18328717077</v>
      </c>
      <c r="N34" s="39">
        <f t="shared" si="10"/>
        <v>1.0260882967284363E-2</v>
      </c>
    </row>
    <row r="35" spans="3:14" ht="15.6" x14ac:dyDescent="0.3">
      <c r="C35" s="39">
        <f t="shared" si="11"/>
        <v>5.0999999999999979</v>
      </c>
      <c r="D35" s="36">
        <f t="shared" si="0"/>
        <v>600</v>
      </c>
      <c r="E35" s="40">
        <f t="shared" si="1"/>
        <v>3372165.4763667812</v>
      </c>
      <c r="F35" s="36">
        <f t="shared" si="2"/>
        <v>461</v>
      </c>
      <c r="G35" s="36">
        <f t="shared" si="3"/>
        <v>95</v>
      </c>
      <c r="H35" s="36">
        <f t="shared" si="4"/>
        <v>0.35</v>
      </c>
      <c r="I35" s="36">
        <f t="shared" si="5"/>
        <v>3.2</v>
      </c>
      <c r="J35" s="36">
        <f t="shared" si="6"/>
        <v>1</v>
      </c>
      <c r="K35" s="36">
        <f t="shared" si="7"/>
        <v>4.5</v>
      </c>
      <c r="L35" s="36">
        <f t="shared" si="8"/>
        <v>2.5</v>
      </c>
      <c r="M35" s="40">
        <f t="shared" si="9"/>
        <v>399619.79569338862</v>
      </c>
      <c r="N35" s="39">
        <f t="shared" si="10"/>
        <v>1.0327549018015081E-2</v>
      </c>
    </row>
    <row r="36" spans="3:14" ht="15.6" x14ac:dyDescent="0.3">
      <c r="C36" s="39">
        <f t="shared" si="11"/>
        <v>5.1099999999999977</v>
      </c>
      <c r="D36" s="36">
        <f t="shared" si="0"/>
        <v>600</v>
      </c>
      <c r="E36" s="40">
        <f t="shared" si="1"/>
        <v>3372165.4763667812</v>
      </c>
      <c r="F36" s="36">
        <f t="shared" si="2"/>
        <v>461</v>
      </c>
      <c r="G36" s="36">
        <f t="shared" si="3"/>
        <v>95</v>
      </c>
      <c r="H36" s="36">
        <f t="shared" si="4"/>
        <v>0.35</v>
      </c>
      <c r="I36" s="36">
        <f t="shared" si="5"/>
        <v>3.2</v>
      </c>
      <c r="J36" s="36">
        <f t="shared" si="6"/>
        <v>1</v>
      </c>
      <c r="K36" s="36">
        <f t="shared" si="7"/>
        <v>4.5</v>
      </c>
      <c r="L36" s="36">
        <f t="shared" si="8"/>
        <v>2.5</v>
      </c>
      <c r="M36" s="40">
        <f t="shared" si="9"/>
        <v>402217.47372180998</v>
      </c>
      <c r="N36" s="39">
        <f t="shared" si="10"/>
        <v>1.0394681946515265E-2</v>
      </c>
    </row>
    <row r="37" spans="3:14" ht="15.6" x14ac:dyDescent="0.3">
      <c r="C37" s="39">
        <f t="shared" si="11"/>
        <v>5.1199999999999974</v>
      </c>
      <c r="D37" s="36">
        <f t="shared" si="0"/>
        <v>600</v>
      </c>
      <c r="E37" s="40">
        <f t="shared" si="1"/>
        <v>3372165.4763667812</v>
      </c>
      <c r="F37" s="36">
        <f t="shared" si="2"/>
        <v>461</v>
      </c>
      <c r="G37" s="36">
        <f t="shared" si="3"/>
        <v>95</v>
      </c>
      <c r="H37" s="36">
        <f t="shared" si="4"/>
        <v>0.35</v>
      </c>
      <c r="I37" s="36">
        <f t="shared" si="5"/>
        <v>3.2</v>
      </c>
      <c r="J37" s="36">
        <f t="shared" si="6"/>
        <v>1</v>
      </c>
      <c r="K37" s="36">
        <f t="shared" si="7"/>
        <v>4.5</v>
      </c>
      <c r="L37" s="36">
        <f t="shared" si="8"/>
        <v>2.5</v>
      </c>
      <c r="M37" s="40">
        <f t="shared" si="9"/>
        <v>404833.27893971425</v>
      </c>
      <c r="N37" s="39">
        <f t="shared" si="10"/>
        <v>1.0462283343895021E-2</v>
      </c>
    </row>
    <row r="38" spans="3:14" ht="15.6" x14ac:dyDescent="0.3">
      <c r="C38" s="39">
        <f t="shared" si="11"/>
        <v>5.1299999999999972</v>
      </c>
      <c r="D38" s="36">
        <f t="shared" si="0"/>
        <v>600</v>
      </c>
      <c r="E38" s="40">
        <f t="shared" si="1"/>
        <v>3372165.4763667812</v>
      </c>
      <c r="F38" s="36">
        <f t="shared" si="2"/>
        <v>461</v>
      </c>
      <c r="G38" s="36">
        <f t="shared" si="3"/>
        <v>95</v>
      </c>
      <c r="H38" s="36">
        <f t="shared" si="4"/>
        <v>0.35</v>
      </c>
      <c r="I38" s="36">
        <f t="shared" si="5"/>
        <v>3.2</v>
      </c>
      <c r="J38" s="36">
        <f t="shared" si="6"/>
        <v>1</v>
      </c>
      <c r="K38" s="36">
        <f t="shared" si="7"/>
        <v>4.5</v>
      </c>
      <c r="L38" s="36">
        <f t="shared" si="8"/>
        <v>2.5</v>
      </c>
      <c r="M38" s="40">
        <f t="shared" si="9"/>
        <v>407467.27392515098</v>
      </c>
      <c r="N38" s="39">
        <f t="shared" si="10"/>
        <v>1.0530354827386233E-2</v>
      </c>
    </row>
    <row r="39" spans="3:14" ht="15.6" x14ac:dyDescent="0.3">
      <c r="C39" s="39">
        <f t="shared" si="11"/>
        <v>5.139999999999997</v>
      </c>
      <c r="D39" s="36">
        <f t="shared" si="0"/>
        <v>600</v>
      </c>
      <c r="E39" s="40">
        <f t="shared" si="1"/>
        <v>3372165.4763667812</v>
      </c>
      <c r="F39" s="36">
        <f t="shared" si="2"/>
        <v>461</v>
      </c>
      <c r="G39" s="36">
        <f t="shared" si="3"/>
        <v>95</v>
      </c>
      <c r="H39" s="36">
        <f t="shared" si="4"/>
        <v>0.35</v>
      </c>
      <c r="I39" s="36">
        <f t="shared" si="5"/>
        <v>3.2</v>
      </c>
      <c r="J39" s="36">
        <f t="shared" si="6"/>
        <v>1</v>
      </c>
      <c r="K39" s="36">
        <f t="shared" si="7"/>
        <v>4.5</v>
      </c>
      <c r="L39" s="36">
        <f t="shared" si="8"/>
        <v>2.5</v>
      </c>
      <c r="M39" s="40">
        <f t="shared" si="9"/>
        <v>410119.52227927337</v>
      </c>
      <c r="N39" s="39">
        <f t="shared" si="10"/>
        <v>1.0598898040661294E-2</v>
      </c>
    </row>
    <row r="40" spans="3:14" ht="15.6" x14ac:dyDescent="0.3">
      <c r="C40" s="39">
        <f t="shared" si="11"/>
        <v>5.1499999999999968</v>
      </c>
      <c r="D40" s="36">
        <f t="shared" si="0"/>
        <v>600</v>
      </c>
      <c r="E40" s="40">
        <f t="shared" si="1"/>
        <v>3372165.4763667812</v>
      </c>
      <c r="F40" s="36">
        <f t="shared" si="2"/>
        <v>461</v>
      </c>
      <c r="G40" s="36">
        <f t="shared" si="3"/>
        <v>95</v>
      </c>
      <c r="H40" s="36">
        <f t="shared" si="4"/>
        <v>0.35</v>
      </c>
      <c r="I40" s="36">
        <f t="shared" si="5"/>
        <v>3.2</v>
      </c>
      <c r="J40" s="36">
        <f t="shared" si="6"/>
        <v>1</v>
      </c>
      <c r="K40" s="36">
        <f t="shared" si="7"/>
        <v>4.5</v>
      </c>
      <c r="L40" s="36">
        <f t="shared" si="8"/>
        <v>2.5</v>
      </c>
      <c r="M40" s="40">
        <f t="shared" si="9"/>
        <v>412790.08863896201</v>
      </c>
      <c r="N40" s="39">
        <f t="shared" si="10"/>
        <v>1.0667914654159361E-2</v>
      </c>
    </row>
    <row r="41" spans="3:14" ht="15.6" x14ac:dyDescent="0.3">
      <c r="C41" s="39">
        <f t="shared" si="11"/>
        <v>5.1599999999999966</v>
      </c>
      <c r="D41" s="36">
        <f t="shared" si="0"/>
        <v>600</v>
      </c>
      <c r="E41" s="40">
        <f t="shared" si="1"/>
        <v>3372165.4763667812</v>
      </c>
      <c r="F41" s="36">
        <f t="shared" si="2"/>
        <v>461</v>
      </c>
      <c r="G41" s="36">
        <f t="shared" si="3"/>
        <v>95</v>
      </c>
      <c r="H41" s="36">
        <f t="shared" si="4"/>
        <v>0.35</v>
      </c>
      <c r="I41" s="36">
        <f t="shared" si="5"/>
        <v>3.2</v>
      </c>
      <c r="J41" s="36">
        <f t="shared" si="6"/>
        <v>1</v>
      </c>
      <c r="K41" s="36">
        <f t="shared" si="7"/>
        <v>4.5</v>
      </c>
      <c r="L41" s="36">
        <f t="shared" si="8"/>
        <v>2.5</v>
      </c>
      <c r="M41" s="40">
        <f t="shared" si="9"/>
        <v>415479.03868975549</v>
      </c>
      <c r="N41" s="39">
        <f t="shared" si="10"/>
        <v>1.0737406365420508E-2</v>
      </c>
    </row>
    <row r="42" spans="3:14" ht="15.6" x14ac:dyDescent="0.3">
      <c r="C42" s="39">
        <f t="shared" si="11"/>
        <v>5.1699999999999964</v>
      </c>
      <c r="D42" s="36">
        <f t="shared" si="0"/>
        <v>600</v>
      </c>
      <c r="E42" s="40">
        <f t="shared" si="1"/>
        <v>3372165.4763667812</v>
      </c>
      <c r="F42" s="36">
        <f t="shared" si="2"/>
        <v>461</v>
      </c>
      <c r="G42" s="36">
        <f t="shared" si="3"/>
        <v>95</v>
      </c>
      <c r="H42" s="36">
        <f t="shared" si="4"/>
        <v>0.35</v>
      </c>
      <c r="I42" s="36">
        <f t="shared" si="5"/>
        <v>3.2</v>
      </c>
      <c r="J42" s="36">
        <f t="shared" si="6"/>
        <v>1</v>
      </c>
      <c r="K42" s="36">
        <f t="shared" si="7"/>
        <v>4.5</v>
      </c>
      <c r="L42" s="36">
        <f t="shared" si="8"/>
        <v>2.5</v>
      </c>
      <c r="M42" s="40">
        <f t="shared" si="9"/>
        <v>418186.43917902379</v>
      </c>
      <c r="N42" s="39">
        <f t="shared" si="10"/>
        <v>1.080737489942619E-2</v>
      </c>
    </row>
    <row r="43" spans="3:14" ht="15.6" x14ac:dyDescent="0.3">
      <c r="C43" s="39">
        <f t="shared" si="11"/>
        <v>5.1799999999999962</v>
      </c>
      <c r="D43" s="36">
        <f t="shared" si="0"/>
        <v>600</v>
      </c>
      <c r="E43" s="40">
        <f t="shared" si="1"/>
        <v>3372165.4763667812</v>
      </c>
      <c r="F43" s="36">
        <f t="shared" si="2"/>
        <v>461</v>
      </c>
      <c r="G43" s="36">
        <f t="shared" si="3"/>
        <v>95</v>
      </c>
      <c r="H43" s="36">
        <f t="shared" si="4"/>
        <v>0.35</v>
      </c>
      <c r="I43" s="36">
        <f t="shared" si="5"/>
        <v>3.2</v>
      </c>
      <c r="J43" s="36">
        <f t="shared" si="6"/>
        <v>1</v>
      </c>
      <c r="K43" s="36">
        <f t="shared" si="7"/>
        <v>4.5</v>
      </c>
      <c r="L43" s="36">
        <f t="shared" si="8"/>
        <v>2.5</v>
      </c>
      <c r="M43" s="40">
        <f t="shared" si="9"/>
        <v>420912.35792942368</v>
      </c>
      <c r="N43" s="39">
        <f t="shared" si="10"/>
        <v>1.0877822008946963E-2</v>
      </c>
    </row>
    <row r="44" spans="3:14" ht="15.6" x14ac:dyDescent="0.3">
      <c r="C44" s="39">
        <f t="shared" si="11"/>
        <v>5.1899999999999959</v>
      </c>
      <c r="D44" s="36">
        <f t="shared" si="0"/>
        <v>600</v>
      </c>
      <c r="E44" s="40">
        <f t="shared" si="1"/>
        <v>3372165.4763667812</v>
      </c>
      <c r="F44" s="36">
        <f t="shared" si="2"/>
        <v>461</v>
      </c>
      <c r="G44" s="36">
        <f t="shared" si="3"/>
        <v>95</v>
      </c>
      <c r="H44" s="36">
        <f t="shared" si="4"/>
        <v>0.35</v>
      </c>
      <c r="I44" s="36">
        <f t="shared" si="5"/>
        <v>3.2</v>
      </c>
      <c r="J44" s="36">
        <f t="shared" si="6"/>
        <v>1</v>
      </c>
      <c r="K44" s="36">
        <f t="shared" si="7"/>
        <v>4.5</v>
      </c>
      <c r="L44" s="36">
        <f t="shared" si="8"/>
        <v>2.5</v>
      </c>
      <c r="M44" s="40">
        <f t="shared" si="9"/>
        <v>423656.86385258404</v>
      </c>
      <c r="N44" s="39">
        <f t="shared" si="10"/>
        <v>1.094874947489617E-2</v>
      </c>
    </row>
    <row r="45" spans="3:14" ht="15.6" x14ac:dyDescent="0.3">
      <c r="C45" s="39">
        <f t="shared" si="11"/>
        <v>5.1999999999999957</v>
      </c>
      <c r="D45" s="36">
        <f t="shared" si="0"/>
        <v>600</v>
      </c>
      <c r="E45" s="40">
        <f t="shared" si="1"/>
        <v>3372165.4763667812</v>
      </c>
      <c r="F45" s="36">
        <f t="shared" si="2"/>
        <v>461</v>
      </c>
      <c r="G45" s="36">
        <f t="shared" si="3"/>
        <v>95</v>
      </c>
      <c r="H45" s="36">
        <f t="shared" si="4"/>
        <v>0.35</v>
      </c>
      <c r="I45" s="36">
        <f t="shared" si="5"/>
        <v>3.2</v>
      </c>
      <c r="J45" s="36">
        <f t="shared" si="6"/>
        <v>1</v>
      </c>
      <c r="K45" s="36">
        <f t="shared" si="7"/>
        <v>4.5</v>
      </c>
      <c r="L45" s="36">
        <f t="shared" si="8"/>
        <v>2.5</v>
      </c>
      <c r="M45" s="40">
        <f t="shared" si="9"/>
        <v>426420.02696301654</v>
      </c>
      <c r="N45" s="39">
        <f t="shared" si="10"/>
        <v>1.102015910668943E-2</v>
      </c>
    </row>
    <row r="46" spans="3:14" ht="15.6" x14ac:dyDescent="0.3">
      <c r="C46" s="39">
        <f t="shared" si="11"/>
        <v>5.2099999999999955</v>
      </c>
      <c r="D46" s="36">
        <f t="shared" si="0"/>
        <v>600</v>
      </c>
      <c r="E46" s="40">
        <f t="shared" si="1"/>
        <v>3372165.4763667812</v>
      </c>
      <c r="F46" s="36">
        <f t="shared" si="2"/>
        <v>461</v>
      </c>
      <c r="G46" s="36">
        <f t="shared" si="3"/>
        <v>95</v>
      </c>
      <c r="H46" s="36">
        <f t="shared" si="4"/>
        <v>0.35</v>
      </c>
      <c r="I46" s="36">
        <f t="shared" si="5"/>
        <v>3.2</v>
      </c>
      <c r="J46" s="36">
        <f t="shared" si="6"/>
        <v>1</v>
      </c>
      <c r="K46" s="36">
        <f t="shared" si="7"/>
        <v>4.5</v>
      </c>
      <c r="L46" s="36">
        <f t="shared" si="8"/>
        <v>2.5</v>
      </c>
      <c r="M46" s="40">
        <f t="shared" si="9"/>
        <v>429201.91839225276</v>
      </c>
      <c r="N46" s="39">
        <f t="shared" si="10"/>
        <v>1.1092052742609999E-2</v>
      </c>
    </row>
    <row r="47" spans="3:14" ht="15.6" x14ac:dyDescent="0.3">
      <c r="C47" s="39">
        <f t="shared" si="11"/>
        <v>5.2199999999999953</v>
      </c>
      <c r="D47" s="36">
        <f t="shared" si="0"/>
        <v>600</v>
      </c>
      <c r="E47" s="40">
        <f t="shared" si="1"/>
        <v>3372165.4763667812</v>
      </c>
      <c r="F47" s="36">
        <f t="shared" si="2"/>
        <v>461</v>
      </c>
      <c r="G47" s="36">
        <f t="shared" si="3"/>
        <v>95</v>
      </c>
      <c r="H47" s="36">
        <f t="shared" si="4"/>
        <v>0.35</v>
      </c>
      <c r="I47" s="36">
        <f t="shared" si="5"/>
        <v>3.2</v>
      </c>
      <c r="J47" s="36">
        <f t="shared" si="6"/>
        <v>1</v>
      </c>
      <c r="K47" s="36">
        <f t="shared" si="7"/>
        <v>4.5</v>
      </c>
      <c r="L47" s="36">
        <f t="shared" si="8"/>
        <v>2.5</v>
      </c>
      <c r="M47" s="40">
        <f t="shared" si="9"/>
        <v>432002.61040317698</v>
      </c>
      <c r="N47" s="39">
        <f t="shared" si="10"/>
        <v>1.1164432250179178E-2</v>
      </c>
    </row>
    <row r="48" spans="3:14" ht="15.6" x14ac:dyDescent="0.3">
      <c r="C48" s="39">
        <f t="shared" si="11"/>
        <v>5.2299999999999951</v>
      </c>
      <c r="D48" s="36">
        <f t="shared" si="0"/>
        <v>600</v>
      </c>
      <c r="E48" s="40">
        <f t="shared" si="1"/>
        <v>3372165.4763667812</v>
      </c>
      <c r="F48" s="36">
        <f t="shared" si="2"/>
        <v>461</v>
      </c>
      <c r="G48" s="36">
        <f t="shared" si="3"/>
        <v>95</v>
      </c>
      <c r="H48" s="36">
        <f t="shared" si="4"/>
        <v>0.35</v>
      </c>
      <c r="I48" s="36">
        <f t="shared" si="5"/>
        <v>3.2</v>
      </c>
      <c r="J48" s="36">
        <f t="shared" si="6"/>
        <v>1</v>
      </c>
      <c r="K48" s="36">
        <f t="shared" si="7"/>
        <v>4.5</v>
      </c>
      <c r="L48" s="36">
        <f t="shared" si="8"/>
        <v>2.5</v>
      </c>
      <c r="M48" s="40">
        <f t="shared" si="9"/>
        <v>434822.17640452948</v>
      </c>
      <c r="N48" s="39">
        <f t="shared" si="10"/>
        <v>1.123729952653112E-2</v>
      </c>
    </row>
    <row r="49" spans="3:14" ht="15.6" x14ac:dyDescent="0.3">
      <c r="C49" s="39">
        <f t="shared" si="11"/>
        <v>5.2399999999999949</v>
      </c>
      <c r="D49" s="36">
        <f t="shared" si="0"/>
        <v>600</v>
      </c>
      <c r="E49" s="40">
        <f t="shared" si="1"/>
        <v>3372165.4763667812</v>
      </c>
      <c r="F49" s="36">
        <f t="shared" si="2"/>
        <v>461</v>
      </c>
      <c r="G49" s="36">
        <f t="shared" si="3"/>
        <v>95</v>
      </c>
      <c r="H49" s="36">
        <f t="shared" si="4"/>
        <v>0.35</v>
      </c>
      <c r="I49" s="36">
        <f t="shared" si="5"/>
        <v>3.2</v>
      </c>
      <c r="J49" s="36">
        <f t="shared" si="6"/>
        <v>1</v>
      </c>
      <c r="K49" s="36">
        <f t="shared" si="7"/>
        <v>4.5</v>
      </c>
      <c r="L49" s="36">
        <f t="shared" si="8"/>
        <v>2.5</v>
      </c>
      <c r="M49" s="40">
        <f t="shared" si="9"/>
        <v>437660.69096561428</v>
      </c>
      <c r="N49" s="39">
        <f t="shared" si="10"/>
        <v>1.1310656498792936E-2</v>
      </c>
    </row>
    <row r="50" spans="3:14" ht="15.6" x14ac:dyDescent="0.3">
      <c r="C50" s="39">
        <f t="shared" si="11"/>
        <v>5.2499999999999947</v>
      </c>
      <c r="D50" s="36">
        <f t="shared" si="0"/>
        <v>600</v>
      </c>
      <c r="E50" s="40">
        <f t="shared" si="1"/>
        <v>3372165.4763667812</v>
      </c>
      <c r="F50" s="36">
        <f t="shared" si="2"/>
        <v>461</v>
      </c>
      <c r="G50" s="36">
        <f t="shared" si="3"/>
        <v>95</v>
      </c>
      <c r="H50" s="36">
        <f t="shared" si="4"/>
        <v>0.35</v>
      </c>
      <c r="I50" s="36">
        <f t="shared" si="5"/>
        <v>3.2</v>
      </c>
      <c r="J50" s="36">
        <f t="shared" si="6"/>
        <v>1</v>
      </c>
      <c r="K50" s="36">
        <f t="shared" si="7"/>
        <v>4.5</v>
      </c>
      <c r="L50" s="36">
        <f t="shared" si="8"/>
        <v>2.5</v>
      </c>
      <c r="M50" s="40">
        <f t="shared" si="9"/>
        <v>440518.22983112873</v>
      </c>
      <c r="N50" s="39">
        <f t="shared" si="10"/>
        <v>1.1384505124467943E-2</v>
      </c>
    </row>
    <row r="51" spans="3:14" ht="15.6" x14ac:dyDescent="0.3">
      <c r="C51" s="39">
        <f t="shared" si="11"/>
        <v>5.2599999999999945</v>
      </c>
      <c r="D51" s="36">
        <f t="shared" si="0"/>
        <v>600</v>
      </c>
      <c r="E51" s="40">
        <f t="shared" si="1"/>
        <v>3372165.4763667812</v>
      </c>
      <c r="F51" s="36">
        <f t="shared" si="2"/>
        <v>461</v>
      </c>
      <c r="G51" s="36">
        <f t="shared" si="3"/>
        <v>95</v>
      </c>
      <c r="H51" s="36">
        <f t="shared" si="4"/>
        <v>0.35</v>
      </c>
      <c r="I51" s="36">
        <f t="shared" si="5"/>
        <v>3.2</v>
      </c>
      <c r="J51" s="36">
        <f t="shared" si="6"/>
        <v>1</v>
      </c>
      <c r="K51" s="36">
        <f t="shared" si="7"/>
        <v>4.5</v>
      </c>
      <c r="L51" s="36">
        <f t="shared" si="8"/>
        <v>2.5</v>
      </c>
      <c r="M51" s="40">
        <f t="shared" si="9"/>
        <v>443394.86993616202</v>
      </c>
      <c r="N51" s="39">
        <f t="shared" si="10"/>
        <v>1.1458847391823271E-2</v>
      </c>
    </row>
    <row r="52" spans="3:14" ht="15.6" x14ac:dyDescent="0.3">
      <c r="C52" s="39">
        <f t="shared" si="11"/>
        <v>5.2699999999999942</v>
      </c>
      <c r="D52" s="36">
        <f t="shared" si="0"/>
        <v>600</v>
      </c>
      <c r="E52" s="40">
        <f t="shared" si="1"/>
        <v>3372165.4763667812</v>
      </c>
      <c r="F52" s="36">
        <f t="shared" si="2"/>
        <v>461</v>
      </c>
      <c r="G52" s="36">
        <f t="shared" si="3"/>
        <v>95</v>
      </c>
      <c r="H52" s="36">
        <f t="shared" si="4"/>
        <v>0.35</v>
      </c>
      <c r="I52" s="36">
        <f t="shared" si="5"/>
        <v>3.2</v>
      </c>
      <c r="J52" s="36">
        <f t="shared" si="6"/>
        <v>1</v>
      </c>
      <c r="K52" s="36">
        <f t="shared" si="7"/>
        <v>4.5</v>
      </c>
      <c r="L52" s="36">
        <f t="shared" si="8"/>
        <v>2.5</v>
      </c>
      <c r="M52" s="40">
        <f t="shared" si="9"/>
        <v>446290.68942130951</v>
      </c>
      <c r="N52" s="39">
        <f t="shared" si="10"/>
        <v>1.1533685320280474E-2</v>
      </c>
    </row>
    <row r="53" spans="3:14" ht="15.6" x14ac:dyDescent="0.3">
      <c r="C53" s="39">
        <f t="shared" si="11"/>
        <v>5.279999999999994</v>
      </c>
      <c r="D53" s="36">
        <f t="shared" si="0"/>
        <v>600</v>
      </c>
      <c r="E53" s="40">
        <f t="shared" si="1"/>
        <v>3372165.4763667812</v>
      </c>
      <c r="F53" s="36">
        <f t="shared" si="2"/>
        <v>461</v>
      </c>
      <c r="G53" s="36">
        <f t="shared" si="3"/>
        <v>95</v>
      </c>
      <c r="H53" s="36">
        <f t="shared" si="4"/>
        <v>0.35</v>
      </c>
      <c r="I53" s="36">
        <f t="shared" si="5"/>
        <v>3.2</v>
      </c>
      <c r="J53" s="36">
        <f t="shared" si="6"/>
        <v>1</v>
      </c>
      <c r="K53" s="36">
        <f t="shared" si="7"/>
        <v>4.5</v>
      </c>
      <c r="L53" s="36">
        <f t="shared" si="8"/>
        <v>2.5</v>
      </c>
      <c r="M53" s="40">
        <f t="shared" si="9"/>
        <v>449205.76764791133</v>
      </c>
      <c r="N53" s="39">
        <f t="shared" si="10"/>
        <v>1.1609020960809346E-2</v>
      </c>
    </row>
    <row r="54" spans="3:14" ht="15.6" x14ac:dyDescent="0.3">
      <c r="C54" s="39">
        <f t="shared" si="11"/>
        <v>5.2899999999999938</v>
      </c>
      <c r="D54" s="36">
        <f t="shared" si="0"/>
        <v>600</v>
      </c>
      <c r="E54" s="40">
        <f t="shared" si="1"/>
        <v>3372165.4763667812</v>
      </c>
      <c r="F54" s="36">
        <f t="shared" si="2"/>
        <v>461</v>
      </c>
      <c r="G54" s="36">
        <f t="shared" si="3"/>
        <v>95</v>
      </c>
      <c r="H54" s="36">
        <f t="shared" si="4"/>
        <v>0.35</v>
      </c>
      <c r="I54" s="36">
        <f t="shared" si="5"/>
        <v>3.2</v>
      </c>
      <c r="J54" s="36">
        <f t="shared" si="6"/>
        <v>1</v>
      </c>
      <c r="K54" s="36">
        <f t="shared" si="7"/>
        <v>4.5</v>
      </c>
      <c r="L54" s="36">
        <f t="shared" si="8"/>
        <v>2.5</v>
      </c>
      <c r="M54" s="40">
        <f t="shared" si="9"/>
        <v>452140.18521338218</v>
      </c>
      <c r="N54" s="39">
        <f t="shared" si="10"/>
        <v>1.1684856396324099E-2</v>
      </c>
    </row>
    <row r="55" spans="3:14" ht="15.6" x14ac:dyDescent="0.3">
      <c r="C55" s="39">
        <f t="shared" si="11"/>
        <v>5.2999999999999936</v>
      </c>
      <c r="D55" s="36">
        <f t="shared" si="0"/>
        <v>600</v>
      </c>
      <c r="E55" s="40">
        <f t="shared" si="1"/>
        <v>3372165.4763667812</v>
      </c>
      <c r="F55" s="36">
        <f t="shared" si="2"/>
        <v>461</v>
      </c>
      <c r="G55" s="36">
        <f t="shared" si="3"/>
        <v>95</v>
      </c>
      <c r="H55" s="36">
        <f t="shared" si="4"/>
        <v>0.35</v>
      </c>
      <c r="I55" s="36">
        <f t="shared" si="5"/>
        <v>3.2</v>
      </c>
      <c r="J55" s="36">
        <f t="shared" si="6"/>
        <v>1</v>
      </c>
      <c r="K55" s="36">
        <f t="shared" si="7"/>
        <v>4.5</v>
      </c>
      <c r="L55" s="36">
        <f t="shared" si="8"/>
        <v>2.5</v>
      </c>
      <c r="M55" s="40">
        <f t="shared" si="9"/>
        <v>455094.02396663278</v>
      </c>
      <c r="N55" s="39">
        <f t="shared" si="10"/>
        <v>1.1761193742081901E-2</v>
      </c>
    </row>
    <row r="56" spans="3:14" ht="15.6" x14ac:dyDescent="0.3">
      <c r="C56" s="39">
        <f t="shared" si="11"/>
        <v>5.3099999999999934</v>
      </c>
      <c r="D56" s="36">
        <f t="shared" si="0"/>
        <v>600</v>
      </c>
      <c r="E56" s="40">
        <f t="shared" si="1"/>
        <v>3372165.4763667812</v>
      </c>
      <c r="F56" s="36">
        <f t="shared" si="2"/>
        <v>461</v>
      </c>
      <c r="G56" s="36">
        <f t="shared" si="3"/>
        <v>95</v>
      </c>
      <c r="H56" s="36">
        <f t="shared" si="4"/>
        <v>0.35</v>
      </c>
      <c r="I56" s="36">
        <f t="shared" si="5"/>
        <v>3.2</v>
      </c>
      <c r="J56" s="36">
        <f t="shared" si="6"/>
        <v>1</v>
      </c>
      <c r="K56" s="36">
        <f t="shared" si="7"/>
        <v>4.5</v>
      </c>
      <c r="L56" s="36">
        <f t="shared" si="8"/>
        <v>2.5</v>
      </c>
      <c r="M56" s="40">
        <f t="shared" si="9"/>
        <v>458067.36702357791</v>
      </c>
      <c r="N56" s="39">
        <f t="shared" si="10"/>
        <v>1.1838035146083659E-2</v>
      </c>
    </row>
    <row r="57" spans="3:14" ht="15.6" x14ac:dyDescent="0.3">
      <c r="C57" s="39">
        <f t="shared" si="11"/>
        <v>5.3199999999999932</v>
      </c>
      <c r="D57" s="36">
        <f t="shared" si="0"/>
        <v>600</v>
      </c>
      <c r="E57" s="40">
        <f t="shared" si="1"/>
        <v>3372165.4763667812</v>
      </c>
      <c r="F57" s="36">
        <f t="shared" si="2"/>
        <v>461</v>
      </c>
      <c r="G57" s="36">
        <f t="shared" si="3"/>
        <v>95</v>
      </c>
      <c r="H57" s="36">
        <f t="shared" si="4"/>
        <v>0.35</v>
      </c>
      <c r="I57" s="36">
        <f t="shared" si="5"/>
        <v>3.2</v>
      </c>
      <c r="J57" s="36">
        <f t="shared" si="6"/>
        <v>1</v>
      </c>
      <c r="K57" s="36">
        <f t="shared" si="7"/>
        <v>4.5</v>
      </c>
      <c r="L57" s="36">
        <f t="shared" si="8"/>
        <v>2.5</v>
      </c>
      <c r="M57" s="40">
        <f t="shared" si="9"/>
        <v>461060.29878267966</v>
      </c>
      <c r="N57" s="39">
        <f t="shared" si="10"/>
        <v>1.1915382789475713E-2</v>
      </c>
    </row>
    <row r="58" spans="3:14" ht="15.6" x14ac:dyDescent="0.3">
      <c r="C58" s="39">
        <f t="shared" si="11"/>
        <v>5.329999999999993</v>
      </c>
      <c r="D58" s="36">
        <f t="shared" si="0"/>
        <v>600</v>
      </c>
      <c r="E58" s="40">
        <f t="shared" si="1"/>
        <v>3372165.4763667812</v>
      </c>
      <c r="F58" s="36">
        <f t="shared" si="2"/>
        <v>461</v>
      </c>
      <c r="G58" s="36">
        <f t="shared" si="3"/>
        <v>95</v>
      </c>
      <c r="H58" s="36">
        <f t="shared" si="4"/>
        <v>0.35</v>
      </c>
      <c r="I58" s="36">
        <f t="shared" si="5"/>
        <v>3.2</v>
      </c>
      <c r="J58" s="36">
        <f t="shared" si="6"/>
        <v>1</v>
      </c>
      <c r="K58" s="36">
        <f t="shared" si="7"/>
        <v>4.5</v>
      </c>
      <c r="L58" s="36">
        <f t="shared" si="8"/>
        <v>2.5</v>
      </c>
      <c r="M58" s="40">
        <f t="shared" si="9"/>
        <v>464072.90494055121</v>
      </c>
      <c r="N58" s="39">
        <f t="shared" si="10"/>
        <v>1.1993238886953085E-2</v>
      </c>
    </row>
    <row r="59" spans="3:14" ht="15.6" x14ac:dyDescent="0.3">
      <c r="C59" s="39">
        <f t="shared" si="11"/>
        <v>5.3399999999999928</v>
      </c>
      <c r="D59" s="36">
        <f t="shared" si="0"/>
        <v>600</v>
      </c>
      <c r="E59" s="40">
        <f t="shared" si="1"/>
        <v>3372165.4763667812</v>
      </c>
      <c r="F59" s="36">
        <f t="shared" si="2"/>
        <v>461</v>
      </c>
      <c r="G59" s="36">
        <f t="shared" si="3"/>
        <v>95</v>
      </c>
      <c r="H59" s="36">
        <f t="shared" si="4"/>
        <v>0.35</v>
      </c>
      <c r="I59" s="36">
        <f t="shared" si="5"/>
        <v>3.2</v>
      </c>
      <c r="J59" s="36">
        <f t="shared" si="6"/>
        <v>1</v>
      </c>
      <c r="K59" s="36">
        <f t="shared" si="7"/>
        <v>4.5</v>
      </c>
      <c r="L59" s="36">
        <f t="shared" si="8"/>
        <v>2.5</v>
      </c>
      <c r="M59" s="40">
        <f t="shared" si="9"/>
        <v>467105.27250759903</v>
      </c>
      <c r="N59" s="39">
        <f t="shared" si="10"/>
        <v>1.2071605687163738E-2</v>
      </c>
    </row>
    <row r="60" spans="3:14" ht="15.6" x14ac:dyDescent="0.3">
      <c r="C60" s="39">
        <f t="shared" si="11"/>
        <v>5.3499999999999925</v>
      </c>
      <c r="D60" s="36">
        <f t="shared" si="0"/>
        <v>600</v>
      </c>
      <c r="E60" s="40">
        <f t="shared" si="1"/>
        <v>3372165.4763667812</v>
      </c>
      <c r="F60" s="36">
        <f t="shared" si="2"/>
        <v>461</v>
      </c>
      <c r="G60" s="36">
        <f t="shared" si="3"/>
        <v>95</v>
      </c>
      <c r="H60" s="36">
        <f t="shared" si="4"/>
        <v>0.35</v>
      </c>
      <c r="I60" s="36">
        <f t="shared" si="5"/>
        <v>3.2</v>
      </c>
      <c r="J60" s="36">
        <f t="shared" si="6"/>
        <v>1</v>
      </c>
      <c r="K60" s="36">
        <f t="shared" si="7"/>
        <v>4.5</v>
      </c>
      <c r="L60" s="36">
        <f t="shared" si="8"/>
        <v>2.5</v>
      </c>
      <c r="M60" s="40">
        <f t="shared" si="9"/>
        <v>470157.48982366727</v>
      </c>
      <c r="N60" s="39">
        <f t="shared" si="10"/>
        <v>1.2150485473112867E-2</v>
      </c>
    </row>
    <row r="61" spans="3:14" ht="15.6" x14ac:dyDescent="0.3">
      <c r="C61" s="39">
        <f t="shared" si="11"/>
        <v>5.3599999999999923</v>
      </c>
      <c r="D61" s="36">
        <f t="shared" si="0"/>
        <v>600</v>
      </c>
      <c r="E61" s="40">
        <f t="shared" si="1"/>
        <v>3372165.4763667812</v>
      </c>
      <c r="F61" s="36">
        <f t="shared" si="2"/>
        <v>461</v>
      </c>
      <c r="G61" s="36">
        <f t="shared" si="3"/>
        <v>95</v>
      </c>
      <c r="H61" s="36">
        <f t="shared" si="4"/>
        <v>0.35</v>
      </c>
      <c r="I61" s="36">
        <f t="shared" si="5"/>
        <v>3.2</v>
      </c>
      <c r="J61" s="36">
        <f t="shared" si="6"/>
        <v>1</v>
      </c>
      <c r="K61" s="36">
        <f t="shared" si="7"/>
        <v>4.5</v>
      </c>
      <c r="L61" s="36">
        <f t="shared" si="8"/>
        <v>2.5</v>
      </c>
      <c r="M61" s="40">
        <f t="shared" si="9"/>
        <v>473229.64657370263</v>
      </c>
      <c r="N61" s="39">
        <f t="shared" si="10"/>
        <v>1.2229880562567744E-2</v>
      </c>
    </row>
    <row r="62" spans="3:14" ht="15.6" x14ac:dyDescent="0.3">
      <c r="C62" s="39">
        <f t="shared" si="11"/>
        <v>5.3699999999999921</v>
      </c>
      <c r="D62" s="36">
        <f t="shared" si="0"/>
        <v>600</v>
      </c>
      <c r="E62" s="40">
        <f t="shared" si="1"/>
        <v>3372165.4763667812</v>
      </c>
      <c r="F62" s="36">
        <f t="shared" si="2"/>
        <v>461</v>
      </c>
      <c r="G62" s="36">
        <f t="shared" si="3"/>
        <v>95</v>
      </c>
      <c r="H62" s="36">
        <f t="shared" si="4"/>
        <v>0.35</v>
      </c>
      <c r="I62" s="36">
        <f t="shared" si="5"/>
        <v>3.2</v>
      </c>
      <c r="J62" s="36">
        <f t="shared" si="6"/>
        <v>1</v>
      </c>
      <c r="K62" s="36">
        <f t="shared" si="7"/>
        <v>4.5</v>
      </c>
      <c r="L62" s="36">
        <f t="shared" si="8"/>
        <v>2.5</v>
      </c>
      <c r="M62" s="40">
        <f t="shared" si="9"/>
        <v>476321.83380340436</v>
      </c>
      <c r="N62" s="39">
        <f t="shared" si="10"/>
        <v>1.2309793308462161E-2</v>
      </c>
    </row>
    <row r="63" spans="3:14" ht="15.6" x14ac:dyDescent="0.3">
      <c r="C63" s="39">
        <f t="shared" si="11"/>
        <v>5.3799999999999919</v>
      </c>
      <c r="D63" s="36">
        <f t="shared" si="0"/>
        <v>600</v>
      </c>
      <c r="E63" s="40">
        <f t="shared" si="1"/>
        <v>3372165.4763667812</v>
      </c>
      <c r="F63" s="36">
        <f t="shared" si="2"/>
        <v>461</v>
      </c>
      <c r="G63" s="36">
        <f t="shared" si="3"/>
        <v>95</v>
      </c>
      <c r="H63" s="36">
        <f t="shared" si="4"/>
        <v>0.35</v>
      </c>
      <c r="I63" s="36">
        <f t="shared" si="5"/>
        <v>3.2</v>
      </c>
      <c r="J63" s="36">
        <f t="shared" si="6"/>
        <v>1</v>
      </c>
      <c r="K63" s="36">
        <f t="shared" si="7"/>
        <v>4.5</v>
      </c>
      <c r="L63" s="36">
        <f t="shared" si="8"/>
        <v>2.5</v>
      </c>
      <c r="M63" s="40">
        <f t="shared" si="9"/>
        <v>479434.14393485006</v>
      </c>
      <c r="N63" s="39">
        <f t="shared" si="10"/>
        <v>1.2390226099300261E-2</v>
      </c>
    </row>
    <row r="64" spans="3:14" ht="15.6" x14ac:dyDescent="0.3">
      <c r="C64" s="39">
        <f t="shared" si="11"/>
        <v>5.3899999999999917</v>
      </c>
      <c r="D64" s="36">
        <f t="shared" si="0"/>
        <v>600</v>
      </c>
      <c r="E64" s="40">
        <f t="shared" si="1"/>
        <v>3372165.4763667812</v>
      </c>
      <c r="F64" s="36">
        <f t="shared" si="2"/>
        <v>461</v>
      </c>
      <c r="G64" s="36">
        <f t="shared" si="3"/>
        <v>95</v>
      </c>
      <c r="H64" s="36">
        <f t="shared" si="4"/>
        <v>0.35</v>
      </c>
      <c r="I64" s="36">
        <f t="shared" si="5"/>
        <v>3.2</v>
      </c>
      <c r="J64" s="36">
        <f t="shared" si="6"/>
        <v>1</v>
      </c>
      <c r="K64" s="36">
        <f t="shared" si="7"/>
        <v>4.5</v>
      </c>
      <c r="L64" s="36">
        <f t="shared" si="8"/>
        <v>2.5</v>
      </c>
      <c r="M64" s="40">
        <f t="shared" si="9"/>
        <v>482566.67078209977</v>
      </c>
      <c r="N64" s="39">
        <f t="shared" si="10"/>
        <v>1.2471181359559793E-2</v>
      </c>
    </row>
    <row r="65" spans="3:14" ht="15.6" x14ac:dyDescent="0.3">
      <c r="C65" s="39">
        <f t="shared" si="11"/>
        <v>5.3999999999999915</v>
      </c>
      <c r="D65" s="36">
        <f t="shared" si="0"/>
        <v>600</v>
      </c>
      <c r="E65" s="40">
        <f t="shared" si="1"/>
        <v>3372165.4763667812</v>
      </c>
      <c r="F65" s="36">
        <f t="shared" si="2"/>
        <v>461</v>
      </c>
      <c r="G65" s="36">
        <f t="shared" si="3"/>
        <v>95</v>
      </c>
      <c r="H65" s="36">
        <f t="shared" si="4"/>
        <v>0.35</v>
      </c>
      <c r="I65" s="36">
        <f t="shared" si="5"/>
        <v>3.2</v>
      </c>
      <c r="J65" s="36">
        <f t="shared" si="6"/>
        <v>1</v>
      </c>
      <c r="K65" s="36">
        <f t="shared" si="7"/>
        <v>4.5</v>
      </c>
      <c r="L65" s="36">
        <f t="shared" si="8"/>
        <v>2.5</v>
      </c>
      <c r="M65" s="40">
        <f t="shared" si="9"/>
        <v>485719.50956674659</v>
      </c>
      <c r="N65" s="39">
        <f t="shared" si="10"/>
        <v>1.2552661550094003E-2</v>
      </c>
    </row>
    <row r="66" spans="3:14" ht="15.6" x14ac:dyDescent="0.3">
      <c r="C66" s="39">
        <f t="shared" si="11"/>
        <v>5.4099999999999913</v>
      </c>
      <c r="D66" s="36">
        <f t="shared" si="0"/>
        <v>600</v>
      </c>
      <c r="E66" s="40">
        <f t="shared" si="1"/>
        <v>3372165.4763667812</v>
      </c>
      <c r="F66" s="36">
        <f t="shared" si="2"/>
        <v>461</v>
      </c>
      <c r="G66" s="36">
        <f t="shared" si="3"/>
        <v>95</v>
      </c>
      <c r="H66" s="36">
        <f t="shared" si="4"/>
        <v>0.35</v>
      </c>
      <c r="I66" s="36">
        <f t="shared" si="5"/>
        <v>3.2</v>
      </c>
      <c r="J66" s="36">
        <f t="shared" si="6"/>
        <v>1</v>
      </c>
      <c r="K66" s="36">
        <f t="shared" si="7"/>
        <v>4.5</v>
      </c>
      <c r="L66" s="36">
        <f t="shared" si="8"/>
        <v>2.5</v>
      </c>
      <c r="M66" s="40">
        <f t="shared" si="9"/>
        <v>488892.75693339453</v>
      </c>
      <c r="N66" s="39">
        <f t="shared" si="10"/>
        <v>1.2634669168531626E-2</v>
      </c>
    </row>
    <row r="67" spans="3:14" ht="15.6" x14ac:dyDescent="0.3">
      <c r="C67" s="39">
        <f t="shared" si="11"/>
        <v>5.419999999999991</v>
      </c>
      <c r="D67" s="36">
        <f t="shared" si="0"/>
        <v>600</v>
      </c>
      <c r="E67" s="40">
        <f t="shared" si="1"/>
        <v>3372165.4763667812</v>
      </c>
      <c r="F67" s="36">
        <f t="shared" si="2"/>
        <v>461</v>
      </c>
      <c r="G67" s="36">
        <f t="shared" si="3"/>
        <v>95</v>
      </c>
      <c r="H67" s="36">
        <f t="shared" si="4"/>
        <v>0.35</v>
      </c>
      <c r="I67" s="36">
        <f t="shared" si="5"/>
        <v>3.2</v>
      </c>
      <c r="J67" s="36">
        <f t="shared" si="6"/>
        <v>1</v>
      </c>
      <c r="K67" s="36">
        <f t="shared" si="7"/>
        <v>4.5</v>
      </c>
      <c r="L67" s="36">
        <f t="shared" si="8"/>
        <v>2.5</v>
      </c>
      <c r="M67" s="40">
        <f t="shared" si="9"/>
        <v>492086.51096509525</v>
      </c>
      <c r="N67" s="39">
        <f t="shared" si="10"/>
        <v>1.2717206749675827E-2</v>
      </c>
    </row>
    <row r="68" spans="3:14" ht="15.6" x14ac:dyDescent="0.3">
      <c r="C68" s="39">
        <f t="shared" si="11"/>
        <v>5.4299999999999908</v>
      </c>
      <c r="D68" s="36">
        <f t="shared" si="0"/>
        <v>600</v>
      </c>
      <c r="E68" s="40">
        <f t="shared" si="1"/>
        <v>3372165.4763667812</v>
      </c>
      <c r="F68" s="36">
        <f t="shared" si="2"/>
        <v>461</v>
      </c>
      <c r="G68" s="36">
        <f t="shared" si="3"/>
        <v>95</v>
      </c>
      <c r="H68" s="36">
        <f t="shared" si="4"/>
        <v>0.35</v>
      </c>
      <c r="I68" s="36">
        <f t="shared" si="5"/>
        <v>3.2</v>
      </c>
      <c r="J68" s="36">
        <f t="shared" si="6"/>
        <v>1</v>
      </c>
      <c r="K68" s="36">
        <f t="shared" si="7"/>
        <v>4.5</v>
      </c>
      <c r="L68" s="36">
        <f t="shared" si="8"/>
        <v>2.5</v>
      </c>
      <c r="M68" s="40">
        <f t="shared" si="9"/>
        <v>495300.87119867204</v>
      </c>
      <c r="N68" s="39">
        <f t="shared" si="10"/>
        <v>1.2800276865900233E-2</v>
      </c>
    </row>
    <row r="69" spans="3:14" ht="15.6" x14ac:dyDescent="0.3">
      <c r="C69" s="39">
        <f t="shared" si="11"/>
        <v>5.4399999999999906</v>
      </c>
      <c r="D69" s="36">
        <f t="shared" si="0"/>
        <v>600</v>
      </c>
      <c r="E69" s="40">
        <f t="shared" si="1"/>
        <v>3372165.4763667812</v>
      </c>
      <c r="F69" s="36">
        <f t="shared" si="2"/>
        <v>461</v>
      </c>
      <c r="G69" s="36">
        <f t="shared" si="3"/>
        <v>95</v>
      </c>
      <c r="H69" s="36">
        <f t="shared" si="4"/>
        <v>0.35</v>
      </c>
      <c r="I69" s="36">
        <f t="shared" si="5"/>
        <v>3.2</v>
      </c>
      <c r="J69" s="36">
        <f t="shared" si="6"/>
        <v>1</v>
      </c>
      <c r="K69" s="36">
        <f t="shared" si="7"/>
        <v>4.5</v>
      </c>
      <c r="L69" s="36">
        <f t="shared" si="8"/>
        <v>2.5</v>
      </c>
      <c r="M69" s="40">
        <f t="shared" si="9"/>
        <v>498535.9386399606</v>
      </c>
      <c r="N69" s="39">
        <f t="shared" si="10"/>
        <v>1.2883882127542792E-2</v>
      </c>
    </row>
    <row r="70" spans="3:14" ht="15.6" x14ac:dyDescent="0.3">
      <c r="C70" s="39">
        <f t="shared" si="11"/>
        <v>5.4499999999999904</v>
      </c>
      <c r="D70" s="36">
        <f t="shared" si="0"/>
        <v>600</v>
      </c>
      <c r="E70" s="40">
        <f t="shared" si="1"/>
        <v>3372165.4763667812</v>
      </c>
      <c r="F70" s="36">
        <f t="shared" si="2"/>
        <v>461</v>
      </c>
      <c r="G70" s="36">
        <f t="shared" si="3"/>
        <v>95</v>
      </c>
      <c r="H70" s="36">
        <f t="shared" si="4"/>
        <v>0.35</v>
      </c>
      <c r="I70" s="36">
        <f t="shared" si="5"/>
        <v>3.2</v>
      </c>
      <c r="J70" s="36">
        <f t="shared" si="6"/>
        <v>1</v>
      </c>
      <c r="K70" s="36">
        <f t="shared" si="7"/>
        <v>4.5</v>
      </c>
      <c r="L70" s="36">
        <f t="shared" si="8"/>
        <v>2.5</v>
      </c>
      <c r="M70" s="40">
        <f t="shared" si="9"/>
        <v>501791.81577894703</v>
      </c>
      <c r="N70" s="39">
        <f t="shared" si="10"/>
        <v>1.2968025183297007E-2</v>
      </c>
    </row>
    <row r="71" spans="3:14" ht="15.6" x14ac:dyDescent="0.3">
      <c r="C71" s="39">
        <f t="shared" si="11"/>
        <v>5.4599999999999902</v>
      </c>
      <c r="D71" s="36">
        <f t="shared" si="0"/>
        <v>600</v>
      </c>
      <c r="E71" s="40">
        <f t="shared" si="1"/>
        <v>3372165.4763667812</v>
      </c>
      <c r="F71" s="36">
        <f t="shared" si="2"/>
        <v>461</v>
      </c>
      <c r="G71" s="36">
        <f t="shared" si="3"/>
        <v>95</v>
      </c>
      <c r="H71" s="36">
        <f t="shared" si="4"/>
        <v>0.35</v>
      </c>
      <c r="I71" s="36">
        <f t="shared" si="5"/>
        <v>3.2</v>
      </c>
      <c r="J71" s="36">
        <f t="shared" si="6"/>
        <v>1</v>
      </c>
      <c r="K71" s="36">
        <f t="shared" si="7"/>
        <v>4.5</v>
      </c>
      <c r="L71" s="36">
        <f t="shared" si="8"/>
        <v>2.5</v>
      </c>
      <c r="M71" s="40">
        <f t="shared" si="9"/>
        <v>505068.6066047725</v>
      </c>
      <c r="N71" s="39">
        <f t="shared" si="10"/>
        <v>1.3052708720599698E-2</v>
      </c>
    </row>
    <row r="72" spans="3:14" ht="15.6" x14ac:dyDescent="0.3">
      <c r="C72" s="39">
        <f t="shared" si="11"/>
        <v>5.46999999999999</v>
      </c>
      <c r="D72" s="36">
        <f t="shared" si="0"/>
        <v>600</v>
      </c>
      <c r="E72" s="40">
        <f t="shared" si="1"/>
        <v>3372165.4763667812</v>
      </c>
      <c r="F72" s="36">
        <f t="shared" si="2"/>
        <v>461</v>
      </c>
      <c r="G72" s="36">
        <f t="shared" si="3"/>
        <v>95</v>
      </c>
      <c r="H72" s="36">
        <f t="shared" si="4"/>
        <v>0.35</v>
      </c>
      <c r="I72" s="36">
        <f t="shared" si="5"/>
        <v>3.2</v>
      </c>
      <c r="J72" s="36">
        <f t="shared" si="6"/>
        <v>1</v>
      </c>
      <c r="K72" s="36">
        <f t="shared" si="7"/>
        <v>4.5</v>
      </c>
      <c r="L72" s="36">
        <f t="shared" si="8"/>
        <v>2.5</v>
      </c>
      <c r="M72" s="40">
        <f t="shared" si="9"/>
        <v>508366.41662061162</v>
      </c>
      <c r="N72" s="39">
        <f t="shared" si="10"/>
        <v>1.3137935466015511E-2</v>
      </c>
    </row>
    <row r="73" spans="3:14" ht="15.6" x14ac:dyDescent="0.3">
      <c r="C73" s="39">
        <f t="shared" si="11"/>
        <v>5.4799999999999898</v>
      </c>
      <c r="D73" s="36">
        <f t="shared" si="0"/>
        <v>600</v>
      </c>
      <c r="E73" s="40">
        <f t="shared" si="1"/>
        <v>3372165.4763667812</v>
      </c>
      <c r="F73" s="36">
        <f t="shared" si="2"/>
        <v>461</v>
      </c>
      <c r="G73" s="36">
        <f t="shared" si="3"/>
        <v>95</v>
      </c>
      <c r="H73" s="36">
        <f t="shared" si="4"/>
        <v>0.35</v>
      </c>
      <c r="I73" s="36">
        <f t="shared" si="5"/>
        <v>3.2</v>
      </c>
      <c r="J73" s="36">
        <f t="shared" si="6"/>
        <v>1</v>
      </c>
      <c r="K73" s="36">
        <f t="shared" si="7"/>
        <v>4.5</v>
      </c>
      <c r="L73" s="36">
        <f t="shared" si="8"/>
        <v>2.5</v>
      </c>
      <c r="M73" s="40">
        <f t="shared" si="9"/>
        <v>511685.35285841982</v>
      </c>
      <c r="N73" s="39">
        <f t="shared" si="10"/>
        <v>1.3223708185618044E-2</v>
      </c>
    </row>
    <row r="74" spans="3:14" ht="15.6" x14ac:dyDescent="0.3">
      <c r="C74" s="39">
        <f t="shared" si="11"/>
        <v>5.4899999999999896</v>
      </c>
      <c r="D74" s="36">
        <f t="shared" si="0"/>
        <v>600</v>
      </c>
      <c r="E74" s="40">
        <f t="shared" si="1"/>
        <v>3372165.4763667812</v>
      </c>
      <c r="F74" s="36">
        <f t="shared" si="2"/>
        <v>461</v>
      </c>
      <c r="G74" s="36">
        <f t="shared" si="3"/>
        <v>95</v>
      </c>
      <c r="H74" s="36">
        <f t="shared" si="4"/>
        <v>0.35</v>
      </c>
      <c r="I74" s="36">
        <f t="shared" si="5"/>
        <v>3.2</v>
      </c>
      <c r="J74" s="36">
        <f t="shared" si="6"/>
        <v>1</v>
      </c>
      <c r="K74" s="36">
        <f t="shared" si="7"/>
        <v>4.5</v>
      </c>
      <c r="L74" s="36">
        <f t="shared" si="8"/>
        <v>2.5</v>
      </c>
      <c r="M74" s="40">
        <f t="shared" si="9"/>
        <v>515025.52389350889</v>
      </c>
      <c r="N74" s="39">
        <f t="shared" si="10"/>
        <v>1.331002968536653E-2</v>
      </c>
    </row>
    <row r="75" spans="3:14" ht="15.6" x14ac:dyDescent="0.3">
      <c r="C75" s="39">
        <f t="shared" si="11"/>
        <v>5.4999999999999893</v>
      </c>
      <c r="D75" s="36">
        <f t="shared" si="0"/>
        <v>600</v>
      </c>
      <c r="E75" s="40">
        <f t="shared" si="1"/>
        <v>3372165.4763667812</v>
      </c>
      <c r="F75" s="36">
        <f t="shared" si="2"/>
        <v>461</v>
      </c>
      <c r="G75" s="36">
        <f t="shared" si="3"/>
        <v>95</v>
      </c>
      <c r="H75" s="36">
        <f t="shared" si="4"/>
        <v>0.35</v>
      </c>
      <c r="I75" s="36">
        <f t="shared" si="5"/>
        <v>3.2</v>
      </c>
      <c r="J75" s="36">
        <f t="shared" si="6"/>
        <v>1</v>
      </c>
      <c r="K75" s="36">
        <f t="shared" si="7"/>
        <v>4.5</v>
      </c>
      <c r="L75" s="36">
        <f t="shared" si="8"/>
        <v>2.5</v>
      </c>
      <c r="M75" s="40">
        <f t="shared" si="9"/>
        <v>518387.03985897475</v>
      </c>
      <c r="N75" s="39">
        <f t="shared" si="10"/>
        <v>1.3396902811478694E-2</v>
      </c>
    </row>
    <row r="76" spans="3:14" ht="15.6" x14ac:dyDescent="0.3">
      <c r="C76" s="39">
        <f t="shared" si="11"/>
        <v>5.5099999999999891</v>
      </c>
      <c r="D76" s="36">
        <f t="shared" si="0"/>
        <v>600</v>
      </c>
      <c r="E76" s="40">
        <f t="shared" si="1"/>
        <v>3372165.4763667812</v>
      </c>
      <c r="F76" s="36">
        <f t="shared" si="2"/>
        <v>461</v>
      </c>
      <c r="G76" s="36">
        <f t="shared" si="3"/>
        <v>95</v>
      </c>
      <c r="H76" s="36">
        <f t="shared" si="4"/>
        <v>0.35</v>
      </c>
      <c r="I76" s="36">
        <f t="shared" si="5"/>
        <v>3.2</v>
      </c>
      <c r="J76" s="36">
        <f t="shared" si="6"/>
        <v>1</v>
      </c>
      <c r="K76" s="36">
        <f t="shared" si="7"/>
        <v>4.5</v>
      </c>
      <c r="L76" s="36">
        <f t="shared" si="8"/>
        <v>2.5</v>
      </c>
      <c r="M76" s="40">
        <f t="shared" si="9"/>
        <v>521770.01245993591</v>
      </c>
      <c r="N76" s="39">
        <f t="shared" si="10"/>
        <v>1.3484330450798731E-2</v>
      </c>
    </row>
    <row r="77" spans="3:14" ht="15.6" x14ac:dyDescent="0.3">
      <c r="C77" s="39">
        <f t="shared" si="11"/>
        <v>5.5199999999999889</v>
      </c>
      <c r="D77" s="36">
        <f t="shared" si="0"/>
        <v>600</v>
      </c>
      <c r="E77" s="40">
        <f t="shared" si="1"/>
        <v>3372165.4763667812</v>
      </c>
      <c r="F77" s="36">
        <f t="shared" si="2"/>
        <v>461</v>
      </c>
      <c r="G77" s="36">
        <f t="shared" si="3"/>
        <v>95</v>
      </c>
      <c r="H77" s="36">
        <f t="shared" si="4"/>
        <v>0.35</v>
      </c>
      <c r="I77" s="36">
        <f t="shared" si="5"/>
        <v>3.2</v>
      </c>
      <c r="J77" s="36">
        <f t="shared" si="6"/>
        <v>1</v>
      </c>
      <c r="K77" s="36">
        <f t="shared" si="7"/>
        <v>4.5</v>
      </c>
      <c r="L77" s="36">
        <f t="shared" si="8"/>
        <v>2.5</v>
      </c>
      <c r="M77" s="40">
        <f t="shared" si="9"/>
        <v>525174.55498759518</v>
      </c>
      <c r="N77" s="39">
        <f t="shared" si="10"/>
        <v>1.3572315531160704E-2</v>
      </c>
    </row>
    <row r="78" spans="3:14" ht="15.6" x14ac:dyDescent="0.3">
      <c r="C78" s="39">
        <f t="shared" si="11"/>
        <v>5.5299999999999887</v>
      </c>
      <c r="D78" s="36">
        <f t="shared" si="0"/>
        <v>600</v>
      </c>
      <c r="E78" s="40">
        <f t="shared" si="1"/>
        <v>3372165.4763667812</v>
      </c>
      <c r="F78" s="36">
        <f t="shared" si="2"/>
        <v>461</v>
      </c>
      <c r="G78" s="36">
        <f t="shared" si="3"/>
        <v>95</v>
      </c>
      <c r="H78" s="36">
        <f t="shared" si="4"/>
        <v>0.35</v>
      </c>
      <c r="I78" s="36">
        <f t="shared" si="5"/>
        <v>3.2</v>
      </c>
      <c r="J78" s="36">
        <f t="shared" si="6"/>
        <v>1</v>
      </c>
      <c r="K78" s="36">
        <f t="shared" si="7"/>
        <v>4.5</v>
      </c>
      <c r="L78" s="36">
        <f t="shared" si="8"/>
        <v>2.5</v>
      </c>
      <c r="M78" s="40">
        <f t="shared" si="9"/>
        <v>528600.78233311907</v>
      </c>
      <c r="N78" s="39">
        <f t="shared" si="10"/>
        <v>1.3660861021747238E-2</v>
      </c>
    </row>
    <row r="79" spans="3:14" ht="15.6" x14ac:dyDescent="0.3">
      <c r="C79" s="39">
        <f t="shared" si="11"/>
        <v>5.5399999999999885</v>
      </c>
      <c r="D79" s="36">
        <f t="shared" si="0"/>
        <v>600</v>
      </c>
      <c r="E79" s="40">
        <f t="shared" si="1"/>
        <v>3372165.4763667812</v>
      </c>
      <c r="F79" s="36">
        <f t="shared" si="2"/>
        <v>461</v>
      </c>
      <c r="G79" s="36">
        <f t="shared" si="3"/>
        <v>95</v>
      </c>
      <c r="H79" s="36">
        <f t="shared" si="4"/>
        <v>0.35</v>
      </c>
      <c r="I79" s="36">
        <f t="shared" si="5"/>
        <v>3.2</v>
      </c>
      <c r="J79" s="36">
        <f t="shared" si="6"/>
        <v>1</v>
      </c>
      <c r="K79" s="36">
        <f t="shared" si="7"/>
        <v>4.5</v>
      </c>
      <c r="L79" s="36">
        <f t="shared" si="8"/>
        <v>2.5</v>
      </c>
      <c r="M79" s="40">
        <f t="shared" si="9"/>
        <v>532048.81100127927</v>
      </c>
      <c r="N79" s="39">
        <f t="shared" si="10"/>
        <v>1.3749969933442062E-2</v>
      </c>
    </row>
    <row r="80" spans="3:14" ht="15.6" x14ac:dyDescent="0.3">
      <c r="C80" s="39">
        <f t="shared" si="11"/>
        <v>5.5499999999999883</v>
      </c>
      <c r="D80" s="36">
        <f t="shared" si="0"/>
        <v>600</v>
      </c>
      <c r="E80" s="40">
        <f t="shared" si="1"/>
        <v>3372165.4763667812</v>
      </c>
      <c r="F80" s="36">
        <f t="shared" si="2"/>
        <v>461</v>
      </c>
      <c r="G80" s="36">
        <f t="shared" si="3"/>
        <v>95</v>
      </c>
      <c r="H80" s="36">
        <f t="shared" si="4"/>
        <v>0.35</v>
      </c>
      <c r="I80" s="36">
        <f t="shared" si="5"/>
        <v>3.2</v>
      </c>
      <c r="J80" s="36">
        <f t="shared" si="6"/>
        <v>1</v>
      </c>
      <c r="K80" s="36">
        <f t="shared" si="7"/>
        <v>4.5</v>
      </c>
      <c r="L80" s="36">
        <f t="shared" si="8"/>
        <v>2.5</v>
      </c>
      <c r="M80" s="40">
        <f t="shared" si="9"/>
        <v>535518.75912391779</v>
      </c>
      <c r="N80" s="39">
        <f t="shared" si="10"/>
        <v>1.3839645319177992E-2</v>
      </c>
    </row>
    <row r="81" spans="3:14" ht="15.6" x14ac:dyDescent="0.3">
      <c r="C81" s="39">
        <f t="shared" si="11"/>
        <v>5.5599999999999881</v>
      </c>
      <c r="D81" s="36">
        <f t="shared" si="0"/>
        <v>600</v>
      </c>
      <c r="E81" s="40">
        <f t="shared" si="1"/>
        <v>3372165.4763667812</v>
      </c>
      <c r="F81" s="36">
        <f t="shared" si="2"/>
        <v>461</v>
      </c>
      <c r="G81" s="36">
        <f t="shared" si="3"/>
        <v>95</v>
      </c>
      <c r="H81" s="36">
        <f t="shared" si="4"/>
        <v>0.35</v>
      </c>
      <c r="I81" s="36">
        <f t="shared" si="5"/>
        <v>3.2</v>
      </c>
      <c r="J81" s="36">
        <f t="shared" si="6"/>
        <v>1</v>
      </c>
      <c r="K81" s="36">
        <f t="shared" si="7"/>
        <v>4.5</v>
      </c>
      <c r="L81" s="36">
        <f t="shared" si="8"/>
        <v>2.5</v>
      </c>
      <c r="M81" s="40">
        <f t="shared" si="9"/>
        <v>539010.74647316313</v>
      </c>
      <c r="N81" s="39">
        <f t="shared" si="10"/>
        <v>1.3929890274278491E-2</v>
      </c>
    </row>
    <row r="82" spans="3:14" ht="15.6" x14ac:dyDescent="0.3">
      <c r="C82" s="39">
        <f t="shared" si="11"/>
        <v>5.5699999999999878</v>
      </c>
      <c r="D82" s="36">
        <f t="shared" si="0"/>
        <v>600</v>
      </c>
      <c r="E82" s="40">
        <f t="shared" si="1"/>
        <v>3372165.4763667812</v>
      </c>
      <c r="F82" s="36">
        <f t="shared" si="2"/>
        <v>461</v>
      </c>
      <c r="G82" s="36">
        <f t="shared" si="3"/>
        <v>95</v>
      </c>
      <c r="H82" s="36">
        <f t="shared" si="4"/>
        <v>0.35</v>
      </c>
      <c r="I82" s="36">
        <f t="shared" si="5"/>
        <v>3.2</v>
      </c>
      <c r="J82" s="36">
        <f t="shared" si="6"/>
        <v>1</v>
      </c>
      <c r="K82" s="36">
        <f t="shared" si="7"/>
        <v>4.5</v>
      </c>
      <c r="L82" s="36">
        <f t="shared" si="8"/>
        <v>2.5</v>
      </c>
      <c r="M82" s="40">
        <f t="shared" si="9"/>
        <v>542524.89447442384</v>
      </c>
      <c r="N82" s="39">
        <f t="shared" si="10"/>
        <v>1.402070793679345E-2</v>
      </c>
    </row>
    <row r="83" spans="3:14" ht="15.6" x14ac:dyDescent="0.3">
      <c r="C83" s="39">
        <f t="shared" si="11"/>
        <v>5.5799999999999876</v>
      </c>
      <c r="D83" s="36">
        <f t="shared" si="0"/>
        <v>600</v>
      </c>
      <c r="E83" s="40">
        <f t="shared" si="1"/>
        <v>3372165.4763667812</v>
      </c>
      <c r="F83" s="36">
        <f t="shared" si="2"/>
        <v>461</v>
      </c>
      <c r="G83" s="36">
        <f t="shared" si="3"/>
        <v>95</v>
      </c>
      <c r="H83" s="36">
        <f t="shared" si="4"/>
        <v>0.35</v>
      </c>
      <c r="I83" s="36">
        <f t="shared" si="5"/>
        <v>3.2</v>
      </c>
      <c r="J83" s="36">
        <f t="shared" si="6"/>
        <v>1</v>
      </c>
      <c r="K83" s="36">
        <f t="shared" si="7"/>
        <v>4.5</v>
      </c>
      <c r="L83" s="36">
        <f t="shared" si="8"/>
        <v>2.5</v>
      </c>
      <c r="M83" s="40">
        <f t="shared" si="9"/>
        <v>546061.32621914672</v>
      </c>
      <c r="N83" s="39">
        <f t="shared" si="10"/>
        <v>1.4112101487828927E-2</v>
      </c>
    </row>
    <row r="84" spans="3:14" ht="15.6" x14ac:dyDescent="0.3">
      <c r="C84" s="39">
        <f t="shared" si="11"/>
        <v>5.5899999999999874</v>
      </c>
      <c r="D84" s="36">
        <f t="shared" si="0"/>
        <v>600</v>
      </c>
      <c r="E84" s="40">
        <f t="shared" si="1"/>
        <v>3372165.4763667812</v>
      </c>
      <c r="F84" s="36">
        <f t="shared" si="2"/>
        <v>461</v>
      </c>
      <c r="G84" s="36">
        <f t="shared" si="3"/>
        <v>95</v>
      </c>
      <c r="H84" s="36">
        <f t="shared" si="4"/>
        <v>0.35</v>
      </c>
      <c r="I84" s="36">
        <f t="shared" si="5"/>
        <v>3.2</v>
      </c>
      <c r="J84" s="36">
        <f t="shared" si="6"/>
        <v>1</v>
      </c>
      <c r="K84" s="36">
        <f t="shared" si="7"/>
        <v>4.5</v>
      </c>
      <c r="L84" s="36">
        <f t="shared" si="8"/>
        <v>2.5</v>
      </c>
      <c r="M84" s="40">
        <f t="shared" si="9"/>
        <v>549620.16647732118</v>
      </c>
      <c r="N84" s="39">
        <f t="shared" si="10"/>
        <v>1.4204074151870281E-2</v>
      </c>
    </row>
    <row r="85" spans="3:14" ht="15.6" x14ac:dyDescent="0.3">
      <c r="C85" s="39">
        <f t="shared" si="11"/>
        <v>5.5999999999999872</v>
      </c>
      <c r="D85" s="36">
        <f t="shared" si="0"/>
        <v>600</v>
      </c>
      <c r="E85" s="40">
        <f t="shared" si="1"/>
        <v>3372165.4763667812</v>
      </c>
      <c r="F85" s="36">
        <f t="shared" si="2"/>
        <v>461</v>
      </c>
      <c r="G85" s="36">
        <f t="shared" si="3"/>
        <v>95</v>
      </c>
      <c r="H85" s="36">
        <f t="shared" si="4"/>
        <v>0.35</v>
      </c>
      <c r="I85" s="36">
        <f t="shared" si="5"/>
        <v>3.2</v>
      </c>
      <c r="J85" s="36">
        <f t="shared" si="6"/>
        <v>1</v>
      </c>
      <c r="K85" s="36">
        <f t="shared" si="7"/>
        <v>4.5</v>
      </c>
      <c r="L85" s="36">
        <f t="shared" si="8"/>
        <v>2.5</v>
      </c>
      <c r="M85" s="40">
        <f t="shared" si="9"/>
        <v>553201.5417097247</v>
      </c>
      <c r="N85" s="39">
        <f t="shared" si="10"/>
        <v>1.4296629197098648E-2</v>
      </c>
    </row>
    <row r="86" spans="3:14" ht="15.6" x14ac:dyDescent="0.3">
      <c r="C86" s="39">
        <f t="shared" si="11"/>
        <v>5.609999999999987</v>
      </c>
      <c r="D86" s="36">
        <f t="shared" si="0"/>
        <v>600</v>
      </c>
      <c r="E86" s="40">
        <f t="shared" si="1"/>
        <v>3372165.4763667812</v>
      </c>
      <c r="F86" s="36">
        <f t="shared" si="2"/>
        <v>461</v>
      </c>
      <c r="G86" s="36">
        <f t="shared" si="3"/>
        <v>95</v>
      </c>
      <c r="H86" s="36">
        <f t="shared" si="4"/>
        <v>0.35</v>
      </c>
      <c r="I86" s="36">
        <f t="shared" si="5"/>
        <v>3.2</v>
      </c>
      <c r="J86" s="36">
        <f t="shared" si="6"/>
        <v>1</v>
      </c>
      <c r="K86" s="36">
        <f t="shared" si="7"/>
        <v>4.5</v>
      </c>
      <c r="L86" s="36">
        <f t="shared" si="8"/>
        <v>2.5</v>
      </c>
      <c r="M86" s="40">
        <f t="shared" si="9"/>
        <v>556805.58007991512</v>
      </c>
      <c r="N86" s="39">
        <f t="shared" si="10"/>
        <v>1.4389769935700862E-2</v>
      </c>
    </row>
    <row r="87" spans="3:14" ht="15.6" x14ac:dyDescent="0.3">
      <c r="C87" s="39">
        <f t="shared" si="11"/>
        <v>5.6199999999999868</v>
      </c>
      <c r="D87" s="36">
        <f t="shared" si="0"/>
        <v>600</v>
      </c>
      <c r="E87" s="40">
        <f t="shared" si="1"/>
        <v>3372165.4763667812</v>
      </c>
      <c r="F87" s="36">
        <f t="shared" si="2"/>
        <v>461</v>
      </c>
      <c r="G87" s="36">
        <f t="shared" si="3"/>
        <v>95</v>
      </c>
      <c r="H87" s="36">
        <f t="shared" si="4"/>
        <v>0.35</v>
      </c>
      <c r="I87" s="36">
        <f t="shared" si="5"/>
        <v>3.2</v>
      </c>
      <c r="J87" s="36">
        <f t="shared" si="6"/>
        <v>1</v>
      </c>
      <c r="K87" s="36">
        <f t="shared" si="7"/>
        <v>4.5</v>
      </c>
      <c r="L87" s="36">
        <f t="shared" si="8"/>
        <v>2.5</v>
      </c>
      <c r="M87" s="40">
        <f t="shared" si="9"/>
        <v>560432.41146593879</v>
      </c>
      <c r="N87" s="39">
        <f t="shared" si="10"/>
        <v>1.4483499724172037E-2</v>
      </c>
    </row>
    <row r="88" spans="3:14" ht="15.6" x14ac:dyDescent="0.3">
      <c r="C88" s="39">
        <f t="shared" si="11"/>
        <v>5.6299999999999866</v>
      </c>
      <c r="D88" s="36">
        <f t="shared" si="0"/>
        <v>600</v>
      </c>
      <c r="E88" s="40">
        <f t="shared" si="1"/>
        <v>3372165.4763667812</v>
      </c>
      <c r="F88" s="36">
        <f t="shared" si="2"/>
        <v>461</v>
      </c>
      <c r="G88" s="36">
        <f t="shared" si="3"/>
        <v>95</v>
      </c>
      <c r="H88" s="36">
        <f t="shared" si="4"/>
        <v>0.35</v>
      </c>
      <c r="I88" s="36">
        <f t="shared" si="5"/>
        <v>3.2</v>
      </c>
      <c r="J88" s="36">
        <f t="shared" si="6"/>
        <v>1</v>
      </c>
      <c r="K88" s="36">
        <f t="shared" si="7"/>
        <v>4.5</v>
      </c>
      <c r="L88" s="36">
        <f t="shared" si="8"/>
        <v>2.5</v>
      </c>
      <c r="M88" s="40">
        <f t="shared" si="9"/>
        <v>564082.16747177287</v>
      </c>
      <c r="N88" s="39">
        <f t="shared" si="10"/>
        <v>1.4577821963611263E-2</v>
      </c>
    </row>
    <row r="89" spans="3:14" ht="15.6" x14ac:dyDescent="0.3">
      <c r="C89" s="39">
        <f t="shared" si="11"/>
        <v>5.6399999999999864</v>
      </c>
      <c r="D89" s="36">
        <f t="shared" ref="D89:D152" si="12">$D$5</f>
        <v>600</v>
      </c>
      <c r="E89" s="40">
        <f t="shared" ref="E89:E152" si="13">$D$6</f>
        <v>3372165.4763667812</v>
      </c>
      <c r="F89" s="36">
        <f t="shared" ref="F89:F152" si="14">$D$7</f>
        <v>461</v>
      </c>
      <c r="G89" s="36">
        <f t="shared" ref="G89:G152" si="15">$D$8</f>
        <v>95</v>
      </c>
      <c r="H89" s="36">
        <f t="shared" ref="H89:H152" si="16">$D$9</f>
        <v>0.35</v>
      </c>
      <c r="I89" s="36">
        <f t="shared" ref="I89:I152" si="17">$D$10</f>
        <v>3.2</v>
      </c>
      <c r="J89" s="36">
        <f t="shared" ref="J89:J152" si="18">$D$11</f>
        <v>1</v>
      </c>
      <c r="K89" s="36">
        <f t="shared" ref="K89:K152" si="19">$D$12</f>
        <v>4.5</v>
      </c>
      <c r="L89" s="36">
        <f t="shared" ref="L89:L152" si="20">$D$13</f>
        <v>2.5</v>
      </c>
      <c r="M89" s="40">
        <f t="shared" ref="M89:M152" si="21">10^(-NORMSINV(G89/100)*H89+7.35*LOG10(C89+1)-0.06+((LOG10((K89-L89)/3))/(1+((1.625*10^7)/((C89+1)^8.46))))+((4.22-0.32*L89)*LOG10((D89*J89*((C89^0.75)-1.132))/(215.63*I89*((C89^0.75)-18.42*(F89/E89)^0.25)))))</f>
        <v>567754.98143848451</v>
      </c>
      <c r="N89" s="39">
        <f t="shared" ref="N89:N152" si="22">+M89/$D$4</f>
        <v>1.4672740100010011E-2</v>
      </c>
    </row>
    <row r="90" spans="3:14" ht="15.6" x14ac:dyDescent="0.3">
      <c r="C90" s="39">
        <f t="shared" ref="C90:C153" si="23">IF(C89 = "", "", IF(AND(0.995*$D$4&lt;=M89,M89&lt;=1.005*$D$4),"",(C89+$D$20)))</f>
        <v>5.6499999999999861</v>
      </c>
      <c r="D90" s="36">
        <f t="shared" si="12"/>
        <v>600</v>
      </c>
      <c r="E90" s="40">
        <f t="shared" si="13"/>
        <v>3372165.4763667812</v>
      </c>
      <c r="F90" s="36">
        <f t="shared" si="14"/>
        <v>461</v>
      </c>
      <c r="G90" s="36">
        <f t="shared" si="15"/>
        <v>95</v>
      </c>
      <c r="H90" s="36">
        <f t="shared" si="16"/>
        <v>0.35</v>
      </c>
      <c r="I90" s="36">
        <f t="shared" si="17"/>
        <v>3.2</v>
      </c>
      <c r="J90" s="36">
        <f t="shared" si="18"/>
        <v>1</v>
      </c>
      <c r="K90" s="36">
        <f t="shared" si="19"/>
        <v>4.5</v>
      </c>
      <c r="L90" s="36">
        <f t="shared" si="20"/>
        <v>2.5</v>
      </c>
      <c r="M90" s="40">
        <f t="shared" si="21"/>
        <v>571450.98845508147</v>
      </c>
      <c r="N90" s="39">
        <f t="shared" si="22"/>
        <v>1.4768257624532544E-2</v>
      </c>
    </row>
    <row r="91" spans="3:14" ht="15.6" x14ac:dyDescent="0.3">
      <c r="C91" s="39">
        <f t="shared" si="23"/>
        <v>5.6599999999999859</v>
      </c>
      <c r="D91" s="36">
        <f t="shared" si="12"/>
        <v>600</v>
      </c>
      <c r="E91" s="40">
        <f t="shared" si="13"/>
        <v>3372165.4763667812</v>
      </c>
      <c r="F91" s="36">
        <f t="shared" si="14"/>
        <v>461</v>
      </c>
      <c r="G91" s="36">
        <f t="shared" si="15"/>
        <v>95</v>
      </c>
      <c r="H91" s="36">
        <f t="shared" si="16"/>
        <v>0.35</v>
      </c>
      <c r="I91" s="36">
        <f t="shared" si="17"/>
        <v>3.2</v>
      </c>
      <c r="J91" s="36">
        <f t="shared" si="18"/>
        <v>1</v>
      </c>
      <c r="K91" s="36">
        <f t="shared" si="19"/>
        <v>4.5</v>
      </c>
      <c r="L91" s="36">
        <f t="shared" si="20"/>
        <v>2.5</v>
      </c>
      <c r="M91" s="40">
        <f t="shared" si="21"/>
        <v>575170.32536910207</v>
      </c>
      <c r="N91" s="39">
        <f t="shared" si="22"/>
        <v>1.4864378073789599E-2</v>
      </c>
    </row>
    <row r="92" spans="3:14" ht="15.6" x14ac:dyDescent="0.3">
      <c r="C92" s="39">
        <f t="shared" si="23"/>
        <v>5.6699999999999857</v>
      </c>
      <c r="D92" s="36">
        <f t="shared" si="12"/>
        <v>600</v>
      </c>
      <c r="E92" s="40">
        <f t="shared" si="13"/>
        <v>3372165.4763667812</v>
      </c>
      <c r="F92" s="36">
        <f t="shared" si="14"/>
        <v>461</v>
      </c>
      <c r="G92" s="36">
        <f t="shared" si="15"/>
        <v>95</v>
      </c>
      <c r="H92" s="36">
        <f t="shared" si="16"/>
        <v>0.35</v>
      </c>
      <c r="I92" s="36">
        <f t="shared" si="17"/>
        <v>3.2</v>
      </c>
      <c r="J92" s="36">
        <f t="shared" si="18"/>
        <v>1</v>
      </c>
      <c r="K92" s="36">
        <f t="shared" si="19"/>
        <v>4.5</v>
      </c>
      <c r="L92" s="36">
        <f t="shared" si="20"/>
        <v>2.5</v>
      </c>
      <c r="M92" s="40">
        <f t="shared" si="21"/>
        <v>578913.13079685892</v>
      </c>
      <c r="N92" s="39">
        <f t="shared" si="22"/>
        <v>1.4961105030103117E-2</v>
      </c>
    </row>
    <row r="93" spans="3:14" ht="15.6" x14ac:dyDescent="0.3">
      <c r="C93" s="39">
        <f t="shared" si="23"/>
        <v>5.6799999999999855</v>
      </c>
      <c r="D93" s="36">
        <f t="shared" si="12"/>
        <v>600</v>
      </c>
      <c r="E93" s="40">
        <f t="shared" si="13"/>
        <v>3372165.4763667812</v>
      </c>
      <c r="F93" s="36">
        <f t="shared" si="14"/>
        <v>461</v>
      </c>
      <c r="G93" s="36">
        <f t="shared" si="15"/>
        <v>95</v>
      </c>
      <c r="H93" s="36">
        <f t="shared" si="16"/>
        <v>0.35</v>
      </c>
      <c r="I93" s="36">
        <f t="shared" si="17"/>
        <v>3.2</v>
      </c>
      <c r="J93" s="36">
        <f t="shared" si="18"/>
        <v>1</v>
      </c>
      <c r="K93" s="36">
        <f t="shared" si="19"/>
        <v>4.5</v>
      </c>
      <c r="L93" s="36">
        <f t="shared" si="20"/>
        <v>2.5</v>
      </c>
      <c r="M93" s="40">
        <f t="shared" si="21"/>
        <v>582679.54513341945</v>
      </c>
      <c r="N93" s="39">
        <f t="shared" si="22"/>
        <v>1.5058442121764182E-2</v>
      </c>
    </row>
    <row r="94" spans="3:14" ht="15.6" x14ac:dyDescent="0.3">
      <c r="C94" s="39">
        <f t="shared" si="23"/>
        <v>5.6899999999999853</v>
      </c>
      <c r="D94" s="36">
        <f t="shared" si="12"/>
        <v>600</v>
      </c>
      <c r="E94" s="40">
        <f t="shared" si="13"/>
        <v>3372165.4763667812</v>
      </c>
      <c r="F94" s="36">
        <f t="shared" si="14"/>
        <v>461</v>
      </c>
      <c r="G94" s="36">
        <f t="shared" si="15"/>
        <v>95</v>
      </c>
      <c r="H94" s="36">
        <f t="shared" si="16"/>
        <v>0.35</v>
      </c>
      <c r="I94" s="36">
        <f t="shared" si="17"/>
        <v>3.2</v>
      </c>
      <c r="J94" s="36">
        <f t="shared" si="18"/>
        <v>1</v>
      </c>
      <c r="K94" s="36">
        <f t="shared" si="19"/>
        <v>4.5</v>
      </c>
      <c r="L94" s="36">
        <f t="shared" si="20"/>
        <v>2.5</v>
      </c>
      <c r="M94" s="40">
        <f t="shared" si="21"/>
        <v>586469.71056225104</v>
      </c>
      <c r="N94" s="39">
        <f t="shared" si="22"/>
        <v>1.5156393023282278E-2</v>
      </c>
    </row>
    <row r="95" spans="3:14" ht="15.6" x14ac:dyDescent="0.3">
      <c r="C95" s="39">
        <f t="shared" si="23"/>
        <v>5.6999999999999851</v>
      </c>
      <c r="D95" s="36">
        <f t="shared" si="12"/>
        <v>600</v>
      </c>
      <c r="E95" s="40">
        <f t="shared" si="13"/>
        <v>3372165.4763667812</v>
      </c>
      <c r="F95" s="36">
        <f t="shared" si="14"/>
        <v>461</v>
      </c>
      <c r="G95" s="36">
        <f t="shared" si="15"/>
        <v>95</v>
      </c>
      <c r="H95" s="36">
        <f t="shared" si="16"/>
        <v>0.35</v>
      </c>
      <c r="I95" s="36">
        <f t="shared" si="17"/>
        <v>3.2</v>
      </c>
      <c r="J95" s="36">
        <f t="shared" si="18"/>
        <v>1</v>
      </c>
      <c r="K95" s="36">
        <f t="shared" si="19"/>
        <v>4.5</v>
      </c>
      <c r="L95" s="36">
        <f t="shared" si="20"/>
        <v>2.5</v>
      </c>
      <c r="M95" s="40">
        <f t="shared" si="21"/>
        <v>590283.77106455725</v>
      </c>
      <c r="N95" s="39">
        <f t="shared" si="22"/>
        <v>1.5254961455626567E-2</v>
      </c>
    </row>
    <row r="96" spans="3:14" ht="15.6" x14ac:dyDescent="0.3">
      <c r="C96" s="39">
        <f t="shared" si="23"/>
        <v>5.7099999999999849</v>
      </c>
      <c r="D96" s="36">
        <f t="shared" si="12"/>
        <v>600</v>
      </c>
      <c r="E96" s="40">
        <f t="shared" si="13"/>
        <v>3372165.4763667812</v>
      </c>
      <c r="F96" s="36">
        <f t="shared" si="14"/>
        <v>461</v>
      </c>
      <c r="G96" s="36">
        <f t="shared" si="15"/>
        <v>95</v>
      </c>
      <c r="H96" s="36">
        <f t="shared" si="16"/>
        <v>0.35</v>
      </c>
      <c r="I96" s="36">
        <f t="shared" si="17"/>
        <v>3.2</v>
      </c>
      <c r="J96" s="36">
        <f t="shared" si="18"/>
        <v>1</v>
      </c>
      <c r="K96" s="36">
        <f t="shared" si="19"/>
        <v>4.5</v>
      </c>
      <c r="L96" s="36">
        <f t="shared" si="20"/>
        <v>2.5</v>
      </c>
      <c r="M96" s="40">
        <f t="shared" si="21"/>
        <v>594121.87242829078</v>
      </c>
      <c r="N96" s="39">
        <f t="shared" si="22"/>
        <v>1.5354151186458824E-2</v>
      </c>
    </row>
    <row r="97" spans="3:14" ht="15.6" x14ac:dyDescent="0.3">
      <c r="C97" s="39">
        <f t="shared" si="23"/>
        <v>5.7199999999999847</v>
      </c>
      <c r="D97" s="36">
        <f t="shared" si="12"/>
        <v>600</v>
      </c>
      <c r="E97" s="40">
        <f t="shared" si="13"/>
        <v>3372165.4763667812</v>
      </c>
      <c r="F97" s="36">
        <f t="shared" si="14"/>
        <v>461</v>
      </c>
      <c r="G97" s="36">
        <f t="shared" si="15"/>
        <v>95</v>
      </c>
      <c r="H97" s="36">
        <f t="shared" si="16"/>
        <v>0.35</v>
      </c>
      <c r="I97" s="36">
        <f t="shared" si="17"/>
        <v>3.2</v>
      </c>
      <c r="J97" s="36">
        <f t="shared" si="18"/>
        <v>1</v>
      </c>
      <c r="K97" s="36">
        <f t="shared" si="19"/>
        <v>4.5</v>
      </c>
      <c r="L97" s="36">
        <f t="shared" si="20"/>
        <v>2.5</v>
      </c>
      <c r="M97" s="40">
        <f t="shared" si="21"/>
        <v>597984.16225686308</v>
      </c>
      <c r="N97" s="39">
        <f t="shared" si="22"/>
        <v>1.5453966030358514E-2</v>
      </c>
    </row>
    <row r="98" spans="3:14" ht="15.6" x14ac:dyDescent="0.3">
      <c r="C98" s="39">
        <f t="shared" si="23"/>
        <v>5.7299999999999844</v>
      </c>
      <c r="D98" s="36">
        <f t="shared" si="12"/>
        <v>600</v>
      </c>
      <c r="E98" s="40">
        <f t="shared" si="13"/>
        <v>3372165.4763667812</v>
      </c>
      <c r="F98" s="36">
        <f t="shared" si="14"/>
        <v>461</v>
      </c>
      <c r="G98" s="36">
        <f t="shared" si="15"/>
        <v>95</v>
      </c>
      <c r="H98" s="36">
        <f t="shared" si="16"/>
        <v>0.35</v>
      </c>
      <c r="I98" s="36">
        <f t="shared" si="17"/>
        <v>3.2</v>
      </c>
      <c r="J98" s="36">
        <f t="shared" si="18"/>
        <v>1</v>
      </c>
      <c r="K98" s="36">
        <f t="shared" si="19"/>
        <v>4.5</v>
      </c>
      <c r="L98" s="36">
        <f t="shared" si="20"/>
        <v>2.5</v>
      </c>
      <c r="M98" s="40">
        <f t="shared" si="21"/>
        <v>601870.7899774987</v>
      </c>
      <c r="N98" s="39">
        <f t="shared" si="22"/>
        <v>1.5554409849038702E-2</v>
      </c>
    </row>
    <row r="99" spans="3:14" ht="15.6" x14ac:dyDescent="0.3">
      <c r="C99" s="39">
        <f t="shared" si="23"/>
        <v>5.7399999999999842</v>
      </c>
      <c r="D99" s="36">
        <f t="shared" si="12"/>
        <v>600</v>
      </c>
      <c r="E99" s="40">
        <f t="shared" si="13"/>
        <v>3372165.4763667812</v>
      </c>
      <c r="F99" s="36">
        <f t="shared" si="14"/>
        <v>461</v>
      </c>
      <c r="G99" s="36">
        <f t="shared" si="15"/>
        <v>95</v>
      </c>
      <c r="H99" s="36">
        <f t="shared" si="16"/>
        <v>0.35</v>
      </c>
      <c r="I99" s="36">
        <f t="shared" si="17"/>
        <v>3.2</v>
      </c>
      <c r="J99" s="36">
        <f t="shared" si="18"/>
        <v>1</v>
      </c>
      <c r="K99" s="36">
        <f t="shared" si="19"/>
        <v>4.5</v>
      </c>
      <c r="L99" s="36">
        <f t="shared" si="20"/>
        <v>2.5</v>
      </c>
      <c r="M99" s="40">
        <f t="shared" si="21"/>
        <v>605781.90684928757</v>
      </c>
      <c r="N99" s="39">
        <f t="shared" si="22"/>
        <v>1.5655486551554149E-2</v>
      </c>
    </row>
    <row r="100" spans="3:14" ht="15.6" x14ac:dyDescent="0.3">
      <c r="C100" s="39">
        <f t="shared" si="23"/>
        <v>5.749999999999984</v>
      </c>
      <c r="D100" s="36">
        <f t="shared" si="12"/>
        <v>600</v>
      </c>
      <c r="E100" s="40">
        <f t="shared" si="13"/>
        <v>3372165.4763667812</v>
      </c>
      <c r="F100" s="36">
        <f t="shared" si="14"/>
        <v>461</v>
      </c>
      <c r="G100" s="36">
        <f t="shared" si="15"/>
        <v>95</v>
      </c>
      <c r="H100" s="36">
        <f t="shared" si="16"/>
        <v>0.35</v>
      </c>
      <c r="I100" s="36">
        <f t="shared" si="17"/>
        <v>3.2</v>
      </c>
      <c r="J100" s="36">
        <f t="shared" si="18"/>
        <v>1</v>
      </c>
      <c r="K100" s="36">
        <f t="shared" si="19"/>
        <v>4.5</v>
      </c>
      <c r="L100" s="36">
        <f t="shared" si="20"/>
        <v>2.5</v>
      </c>
      <c r="M100" s="40">
        <f t="shared" si="21"/>
        <v>609717.66597088636</v>
      </c>
      <c r="N100" s="39">
        <f t="shared" si="22"/>
        <v>1.5757200094500351E-2</v>
      </c>
    </row>
    <row r="101" spans="3:14" ht="15.6" x14ac:dyDescent="0.3">
      <c r="C101" s="39">
        <f t="shared" si="23"/>
        <v>5.7599999999999838</v>
      </c>
      <c r="D101" s="36">
        <f t="shared" si="12"/>
        <v>600</v>
      </c>
      <c r="E101" s="40">
        <f t="shared" si="13"/>
        <v>3372165.4763667812</v>
      </c>
      <c r="F101" s="36">
        <f t="shared" si="14"/>
        <v>461</v>
      </c>
      <c r="G101" s="36">
        <f t="shared" si="15"/>
        <v>95</v>
      </c>
      <c r="H101" s="36">
        <f t="shared" si="16"/>
        <v>0.35</v>
      </c>
      <c r="I101" s="36">
        <f t="shared" si="17"/>
        <v>3.2</v>
      </c>
      <c r="J101" s="36">
        <f t="shared" si="18"/>
        <v>1</v>
      </c>
      <c r="K101" s="36">
        <f t="shared" si="19"/>
        <v>4.5</v>
      </c>
      <c r="L101" s="36">
        <f t="shared" si="20"/>
        <v>2.5</v>
      </c>
      <c r="M101" s="40">
        <f t="shared" si="21"/>
        <v>613678.22228790866</v>
      </c>
      <c r="N101" s="39">
        <f t="shared" si="22"/>
        <v>1.585955448220451E-2</v>
      </c>
    </row>
    <row r="102" spans="3:14" ht="15.6" x14ac:dyDescent="0.3">
      <c r="C102" s="39">
        <f t="shared" si="23"/>
        <v>5.7699999999999836</v>
      </c>
      <c r="D102" s="36">
        <f t="shared" si="12"/>
        <v>600</v>
      </c>
      <c r="E102" s="40">
        <f t="shared" si="13"/>
        <v>3372165.4763667812</v>
      </c>
      <c r="F102" s="36">
        <f t="shared" si="14"/>
        <v>461</v>
      </c>
      <c r="G102" s="36">
        <f t="shared" si="15"/>
        <v>95</v>
      </c>
      <c r="H102" s="36">
        <f t="shared" si="16"/>
        <v>0.35</v>
      </c>
      <c r="I102" s="36">
        <f t="shared" si="17"/>
        <v>3.2</v>
      </c>
      <c r="J102" s="36">
        <f t="shared" si="18"/>
        <v>1</v>
      </c>
      <c r="K102" s="36">
        <f t="shared" si="19"/>
        <v>4.5</v>
      </c>
      <c r="L102" s="36">
        <f t="shared" si="20"/>
        <v>2.5</v>
      </c>
      <c r="M102" s="40">
        <f t="shared" si="21"/>
        <v>617663.7325999582</v>
      </c>
      <c r="N102" s="39">
        <f t="shared" si="22"/>
        <v>1.5962553766907302E-2</v>
      </c>
    </row>
    <row r="103" spans="3:14" ht="15.6" x14ac:dyDescent="0.3">
      <c r="C103" s="39">
        <f t="shared" si="23"/>
        <v>5.7799999999999834</v>
      </c>
      <c r="D103" s="36">
        <f t="shared" si="12"/>
        <v>600</v>
      </c>
      <c r="E103" s="40">
        <f t="shared" si="13"/>
        <v>3372165.4763667812</v>
      </c>
      <c r="F103" s="36">
        <f t="shared" si="14"/>
        <v>461</v>
      </c>
      <c r="G103" s="36">
        <f t="shared" si="15"/>
        <v>95</v>
      </c>
      <c r="H103" s="36">
        <f t="shared" si="16"/>
        <v>0.35</v>
      </c>
      <c r="I103" s="36">
        <f t="shared" si="17"/>
        <v>3.2</v>
      </c>
      <c r="J103" s="36">
        <f t="shared" si="18"/>
        <v>1</v>
      </c>
      <c r="K103" s="36">
        <f t="shared" si="19"/>
        <v>4.5</v>
      </c>
      <c r="L103" s="36">
        <f t="shared" si="20"/>
        <v>2.5</v>
      </c>
      <c r="M103" s="40">
        <f t="shared" si="21"/>
        <v>621674.35556734051</v>
      </c>
      <c r="N103" s="39">
        <f t="shared" si="22"/>
        <v>1.606620204893635E-2</v>
      </c>
    </row>
    <row r="104" spans="3:14" ht="15.6" x14ac:dyDescent="0.3">
      <c r="C104" s="39">
        <f t="shared" si="23"/>
        <v>5.7899999999999832</v>
      </c>
      <c r="D104" s="36">
        <f t="shared" si="12"/>
        <v>600</v>
      </c>
      <c r="E104" s="40">
        <f t="shared" si="13"/>
        <v>3372165.4763667812</v>
      </c>
      <c r="F104" s="36">
        <f t="shared" si="14"/>
        <v>461</v>
      </c>
      <c r="G104" s="36">
        <f t="shared" si="15"/>
        <v>95</v>
      </c>
      <c r="H104" s="36">
        <f t="shared" si="16"/>
        <v>0.35</v>
      </c>
      <c r="I104" s="36">
        <f t="shared" si="17"/>
        <v>3.2</v>
      </c>
      <c r="J104" s="36">
        <f t="shared" si="18"/>
        <v>1</v>
      </c>
      <c r="K104" s="36">
        <f t="shared" si="19"/>
        <v>4.5</v>
      </c>
      <c r="L104" s="36">
        <f t="shared" si="20"/>
        <v>2.5</v>
      </c>
      <c r="M104" s="40">
        <f t="shared" si="21"/>
        <v>625710.25171742996</v>
      </c>
      <c r="N104" s="39">
        <f t="shared" si="22"/>
        <v>1.6170503476870733E-2</v>
      </c>
    </row>
    <row r="105" spans="3:14" ht="15.6" x14ac:dyDescent="0.3">
      <c r="C105" s="39">
        <f t="shared" si="23"/>
        <v>5.7999999999999829</v>
      </c>
      <c r="D105" s="36">
        <f t="shared" si="12"/>
        <v>600</v>
      </c>
      <c r="E105" s="40">
        <f t="shared" si="13"/>
        <v>3372165.4763667812</v>
      </c>
      <c r="F105" s="36">
        <f t="shared" si="14"/>
        <v>461</v>
      </c>
      <c r="G105" s="36">
        <f t="shared" si="15"/>
        <v>95</v>
      </c>
      <c r="H105" s="36">
        <f t="shared" si="16"/>
        <v>0.35</v>
      </c>
      <c r="I105" s="36">
        <f t="shared" si="17"/>
        <v>3.2</v>
      </c>
      <c r="J105" s="36">
        <f t="shared" si="18"/>
        <v>1</v>
      </c>
      <c r="K105" s="36">
        <f t="shared" si="19"/>
        <v>4.5</v>
      </c>
      <c r="L105" s="36">
        <f t="shared" si="20"/>
        <v>2.5</v>
      </c>
      <c r="M105" s="40">
        <f t="shared" si="21"/>
        <v>629771.58345071389</v>
      </c>
      <c r="N105" s="39">
        <f t="shared" si="22"/>
        <v>1.6275462247697221E-2</v>
      </c>
    </row>
    <row r="106" spans="3:14" ht="15.6" x14ac:dyDescent="0.3">
      <c r="C106" s="39">
        <f t="shared" si="23"/>
        <v>5.8099999999999827</v>
      </c>
      <c r="D106" s="36">
        <f t="shared" si="12"/>
        <v>600</v>
      </c>
      <c r="E106" s="40">
        <f t="shared" si="13"/>
        <v>3372165.4763667812</v>
      </c>
      <c r="F106" s="36">
        <f t="shared" si="14"/>
        <v>461</v>
      </c>
      <c r="G106" s="36">
        <f t="shared" si="15"/>
        <v>95</v>
      </c>
      <c r="H106" s="36">
        <f t="shared" si="16"/>
        <v>0.35</v>
      </c>
      <c r="I106" s="36">
        <f t="shared" si="17"/>
        <v>3.2</v>
      </c>
      <c r="J106" s="36">
        <f t="shared" si="18"/>
        <v>1</v>
      </c>
      <c r="K106" s="36">
        <f t="shared" si="19"/>
        <v>4.5</v>
      </c>
      <c r="L106" s="36">
        <f t="shared" si="20"/>
        <v>2.5</v>
      </c>
      <c r="M106" s="40">
        <f t="shared" si="21"/>
        <v>633858.51504647068</v>
      </c>
      <c r="N106" s="39">
        <f t="shared" si="22"/>
        <v>1.6381082606956993E-2</v>
      </c>
    </row>
    <row r="107" spans="3:14" ht="15.6" x14ac:dyDescent="0.3">
      <c r="C107" s="39">
        <f t="shared" si="23"/>
        <v>5.8199999999999825</v>
      </c>
      <c r="D107" s="36">
        <f t="shared" si="12"/>
        <v>600</v>
      </c>
      <c r="E107" s="40">
        <f t="shared" si="13"/>
        <v>3372165.4763667812</v>
      </c>
      <c r="F107" s="36">
        <f t="shared" si="14"/>
        <v>461</v>
      </c>
      <c r="G107" s="36">
        <f t="shared" si="15"/>
        <v>95</v>
      </c>
      <c r="H107" s="36">
        <f t="shared" si="16"/>
        <v>0.35</v>
      </c>
      <c r="I107" s="36">
        <f t="shared" si="17"/>
        <v>3.2</v>
      </c>
      <c r="J107" s="36">
        <f t="shared" si="18"/>
        <v>1</v>
      </c>
      <c r="K107" s="36">
        <f t="shared" si="19"/>
        <v>4.5</v>
      </c>
      <c r="L107" s="36">
        <f t="shared" si="20"/>
        <v>2.5</v>
      </c>
      <c r="M107" s="40">
        <f t="shared" si="21"/>
        <v>637971.21266814345</v>
      </c>
      <c r="N107" s="39">
        <f t="shared" si="22"/>
        <v>1.6487368848884527E-2</v>
      </c>
    </row>
    <row r="108" spans="3:14" ht="15.6" x14ac:dyDescent="0.3">
      <c r="C108" s="39">
        <f t="shared" si="23"/>
        <v>5.8299999999999823</v>
      </c>
      <c r="D108" s="36">
        <f t="shared" si="12"/>
        <v>600</v>
      </c>
      <c r="E108" s="40">
        <f t="shared" si="13"/>
        <v>3372165.4763667812</v>
      </c>
      <c r="F108" s="36">
        <f t="shared" si="14"/>
        <v>461</v>
      </c>
      <c r="G108" s="36">
        <f t="shared" si="15"/>
        <v>95</v>
      </c>
      <c r="H108" s="36">
        <f t="shared" si="16"/>
        <v>0.35</v>
      </c>
      <c r="I108" s="36">
        <f t="shared" si="17"/>
        <v>3.2</v>
      </c>
      <c r="J108" s="36">
        <f t="shared" si="18"/>
        <v>1</v>
      </c>
      <c r="K108" s="36">
        <f t="shared" si="19"/>
        <v>4.5</v>
      </c>
      <c r="L108" s="36">
        <f t="shared" si="20"/>
        <v>2.5</v>
      </c>
      <c r="M108" s="40">
        <f t="shared" si="21"/>
        <v>642109.84436835139</v>
      </c>
      <c r="N108" s="39">
        <f t="shared" si="22"/>
        <v>1.6594325316537102E-2</v>
      </c>
    </row>
    <row r="109" spans="3:14" ht="15.6" x14ac:dyDescent="0.3">
      <c r="C109" s="39">
        <f t="shared" si="23"/>
        <v>5.8399999999999821</v>
      </c>
      <c r="D109" s="36">
        <f t="shared" si="12"/>
        <v>600</v>
      </c>
      <c r="E109" s="40">
        <f t="shared" si="13"/>
        <v>3372165.4763667812</v>
      </c>
      <c r="F109" s="36">
        <f t="shared" si="14"/>
        <v>461</v>
      </c>
      <c r="G109" s="36">
        <f t="shared" si="15"/>
        <v>95</v>
      </c>
      <c r="H109" s="36">
        <f t="shared" si="16"/>
        <v>0.35</v>
      </c>
      <c r="I109" s="36">
        <f t="shared" si="17"/>
        <v>3.2</v>
      </c>
      <c r="J109" s="36">
        <f t="shared" si="18"/>
        <v>1</v>
      </c>
      <c r="K109" s="36">
        <f t="shared" si="19"/>
        <v>4.5</v>
      </c>
      <c r="L109" s="36">
        <f t="shared" si="20"/>
        <v>2.5</v>
      </c>
      <c r="M109" s="40">
        <f t="shared" si="21"/>
        <v>646274.58009357983</v>
      </c>
      <c r="N109" s="39">
        <f t="shared" si="22"/>
        <v>1.6701956401916008E-2</v>
      </c>
    </row>
    <row r="110" spans="3:14" ht="15.6" x14ac:dyDescent="0.3">
      <c r="C110" s="39">
        <f t="shared" si="23"/>
        <v>5.8499999999999819</v>
      </c>
      <c r="D110" s="36">
        <f t="shared" si="12"/>
        <v>600</v>
      </c>
      <c r="E110" s="40">
        <f t="shared" si="13"/>
        <v>3372165.4763667812</v>
      </c>
      <c r="F110" s="36">
        <f t="shared" si="14"/>
        <v>461</v>
      </c>
      <c r="G110" s="36">
        <f t="shared" si="15"/>
        <v>95</v>
      </c>
      <c r="H110" s="36">
        <f t="shared" si="16"/>
        <v>0.35</v>
      </c>
      <c r="I110" s="36">
        <f t="shared" si="17"/>
        <v>3.2</v>
      </c>
      <c r="J110" s="36">
        <f t="shared" si="18"/>
        <v>1</v>
      </c>
      <c r="K110" s="36">
        <f t="shared" si="19"/>
        <v>4.5</v>
      </c>
      <c r="L110" s="36">
        <f t="shared" si="20"/>
        <v>2.5</v>
      </c>
      <c r="M110" s="40">
        <f t="shared" si="21"/>
        <v>650465.59168852039</v>
      </c>
      <c r="N110" s="39">
        <f t="shared" si="22"/>
        <v>1.6810266546078704E-2</v>
      </c>
    </row>
    <row r="111" spans="3:14" ht="15.6" x14ac:dyDescent="0.3">
      <c r="C111" s="39">
        <f t="shared" si="23"/>
        <v>5.8599999999999817</v>
      </c>
      <c r="D111" s="36">
        <f t="shared" si="12"/>
        <v>600</v>
      </c>
      <c r="E111" s="40">
        <f t="shared" si="13"/>
        <v>3372165.4763667812</v>
      </c>
      <c r="F111" s="36">
        <f t="shared" si="14"/>
        <v>461</v>
      </c>
      <c r="G111" s="36">
        <f t="shared" si="15"/>
        <v>95</v>
      </c>
      <c r="H111" s="36">
        <f t="shared" si="16"/>
        <v>0.35</v>
      </c>
      <c r="I111" s="36">
        <f t="shared" si="17"/>
        <v>3.2</v>
      </c>
      <c r="J111" s="36">
        <f t="shared" si="18"/>
        <v>1</v>
      </c>
      <c r="K111" s="36">
        <f t="shared" si="19"/>
        <v>4.5</v>
      </c>
      <c r="L111" s="36">
        <f t="shared" si="20"/>
        <v>2.5</v>
      </c>
      <c r="M111" s="40">
        <f t="shared" si="21"/>
        <v>654683.05290009291</v>
      </c>
      <c r="N111" s="39">
        <f t="shared" si="22"/>
        <v>1.691926023924277E-2</v>
      </c>
    </row>
    <row r="112" spans="3:14" ht="15.6" x14ac:dyDescent="0.3">
      <c r="C112" s="39">
        <f t="shared" si="23"/>
        <v>5.8699999999999815</v>
      </c>
      <c r="D112" s="36">
        <f t="shared" si="12"/>
        <v>600</v>
      </c>
      <c r="E112" s="40">
        <f t="shared" si="13"/>
        <v>3372165.4763667812</v>
      </c>
      <c r="F112" s="36">
        <f t="shared" si="14"/>
        <v>461</v>
      </c>
      <c r="G112" s="36">
        <f t="shared" si="15"/>
        <v>95</v>
      </c>
      <c r="H112" s="36">
        <f t="shared" si="16"/>
        <v>0.35</v>
      </c>
      <c r="I112" s="36">
        <f t="shared" si="17"/>
        <v>3.2</v>
      </c>
      <c r="J112" s="36">
        <f t="shared" si="18"/>
        <v>1</v>
      </c>
      <c r="K112" s="36">
        <f t="shared" si="19"/>
        <v>4.5</v>
      </c>
      <c r="L112" s="36">
        <f t="shared" si="20"/>
        <v>2.5</v>
      </c>
      <c r="M112" s="40">
        <f t="shared" si="21"/>
        <v>658927.13938112161</v>
      </c>
      <c r="N112" s="39">
        <f t="shared" si="22"/>
        <v>1.7028942020880906E-2</v>
      </c>
    </row>
    <row r="113" spans="3:14" ht="15.6" x14ac:dyDescent="0.3">
      <c r="C113" s="39">
        <f t="shared" si="23"/>
        <v>5.8799999999999812</v>
      </c>
      <c r="D113" s="36">
        <f t="shared" si="12"/>
        <v>600</v>
      </c>
      <c r="E113" s="40">
        <f t="shared" si="13"/>
        <v>3372165.4763667812</v>
      </c>
      <c r="F113" s="36">
        <f t="shared" si="14"/>
        <v>461</v>
      </c>
      <c r="G113" s="36">
        <f t="shared" si="15"/>
        <v>95</v>
      </c>
      <c r="H113" s="36">
        <f t="shared" si="16"/>
        <v>0.35</v>
      </c>
      <c r="I113" s="36">
        <f t="shared" si="17"/>
        <v>3.2</v>
      </c>
      <c r="J113" s="36">
        <f t="shared" si="18"/>
        <v>1</v>
      </c>
      <c r="K113" s="36">
        <f t="shared" si="19"/>
        <v>4.5</v>
      </c>
      <c r="L113" s="36">
        <f t="shared" si="20"/>
        <v>2.5</v>
      </c>
      <c r="M113" s="40">
        <f t="shared" si="21"/>
        <v>663198.02869369893</v>
      </c>
      <c r="N113" s="39">
        <f t="shared" si="22"/>
        <v>1.7139316479807865E-2</v>
      </c>
    </row>
    <row r="114" spans="3:14" ht="15.6" x14ac:dyDescent="0.3">
      <c r="C114" s="39">
        <f t="shared" si="23"/>
        <v>5.889999999999981</v>
      </c>
      <c r="D114" s="36">
        <f t="shared" si="12"/>
        <v>600</v>
      </c>
      <c r="E114" s="40">
        <f t="shared" si="13"/>
        <v>3372165.4763667812</v>
      </c>
      <c r="F114" s="36">
        <f t="shared" si="14"/>
        <v>461</v>
      </c>
      <c r="G114" s="36">
        <f t="shared" si="15"/>
        <v>95</v>
      </c>
      <c r="H114" s="36">
        <f t="shared" si="16"/>
        <v>0.35</v>
      </c>
      <c r="I114" s="36">
        <f t="shared" si="17"/>
        <v>3.2</v>
      </c>
      <c r="J114" s="36">
        <f t="shared" si="18"/>
        <v>1</v>
      </c>
      <c r="K114" s="36">
        <f t="shared" si="19"/>
        <v>4.5</v>
      </c>
      <c r="L114" s="36">
        <f t="shared" si="20"/>
        <v>2.5</v>
      </c>
      <c r="M114" s="40">
        <f t="shared" si="21"/>
        <v>667495.90031219553</v>
      </c>
      <c r="N114" s="39">
        <f t="shared" si="22"/>
        <v>1.7250388254258238E-2</v>
      </c>
    </row>
    <row r="115" spans="3:14" ht="15.6" x14ac:dyDescent="0.3">
      <c r="C115" s="39">
        <f t="shared" si="23"/>
        <v>5.8999999999999808</v>
      </c>
      <c r="D115" s="36">
        <f t="shared" si="12"/>
        <v>600</v>
      </c>
      <c r="E115" s="40">
        <f t="shared" si="13"/>
        <v>3372165.4763667812</v>
      </c>
      <c r="F115" s="36">
        <f t="shared" si="14"/>
        <v>461</v>
      </c>
      <c r="G115" s="36">
        <f t="shared" si="15"/>
        <v>95</v>
      </c>
      <c r="H115" s="36">
        <f t="shared" si="16"/>
        <v>0.35</v>
      </c>
      <c r="I115" s="36">
        <f t="shared" si="17"/>
        <v>3.2</v>
      </c>
      <c r="J115" s="36">
        <f t="shared" si="18"/>
        <v>1</v>
      </c>
      <c r="K115" s="36">
        <f t="shared" si="19"/>
        <v>4.5</v>
      </c>
      <c r="L115" s="36">
        <f t="shared" si="20"/>
        <v>2.5</v>
      </c>
      <c r="M115" s="40">
        <f t="shared" si="21"/>
        <v>671820.93562596734</v>
      </c>
      <c r="N115" s="39">
        <f t="shared" si="22"/>
        <v>1.7362162031956417E-2</v>
      </c>
    </row>
    <row r="116" spans="3:14" ht="15.6" x14ac:dyDescent="0.3">
      <c r="C116" s="39">
        <f t="shared" si="23"/>
        <v>5.9099999999999806</v>
      </c>
      <c r="D116" s="36">
        <f t="shared" si="12"/>
        <v>600</v>
      </c>
      <c r="E116" s="40">
        <f t="shared" si="13"/>
        <v>3372165.4763667812</v>
      </c>
      <c r="F116" s="36">
        <f t="shared" si="14"/>
        <v>461</v>
      </c>
      <c r="G116" s="36">
        <f t="shared" si="15"/>
        <v>95</v>
      </c>
      <c r="H116" s="36">
        <f t="shared" si="16"/>
        <v>0.35</v>
      </c>
      <c r="I116" s="36">
        <f t="shared" si="17"/>
        <v>3.2</v>
      </c>
      <c r="J116" s="36">
        <f t="shared" si="18"/>
        <v>1</v>
      </c>
      <c r="K116" s="36">
        <f t="shared" si="19"/>
        <v>4.5</v>
      </c>
      <c r="L116" s="36">
        <f t="shared" si="20"/>
        <v>2.5</v>
      </c>
      <c r="M116" s="40">
        <f t="shared" si="21"/>
        <v>676173.31794173468</v>
      </c>
      <c r="N116" s="39">
        <f t="shared" si="22"/>
        <v>1.7474642550178082E-2</v>
      </c>
    </row>
    <row r="117" spans="3:14" ht="15.6" x14ac:dyDescent="0.3">
      <c r="C117" s="39">
        <f t="shared" si="23"/>
        <v>5.9199999999999804</v>
      </c>
      <c r="D117" s="36">
        <f t="shared" si="12"/>
        <v>600</v>
      </c>
      <c r="E117" s="40">
        <f t="shared" si="13"/>
        <v>3372165.4763667812</v>
      </c>
      <c r="F117" s="36">
        <f t="shared" si="14"/>
        <v>461</v>
      </c>
      <c r="G117" s="36">
        <f t="shared" si="15"/>
        <v>95</v>
      </c>
      <c r="H117" s="36">
        <f t="shared" si="16"/>
        <v>0.35</v>
      </c>
      <c r="I117" s="36">
        <f t="shared" si="17"/>
        <v>3.2</v>
      </c>
      <c r="J117" s="36">
        <f t="shared" si="18"/>
        <v>1</v>
      </c>
      <c r="K117" s="36">
        <f t="shared" si="19"/>
        <v>4.5</v>
      </c>
      <c r="L117" s="36">
        <f t="shared" si="20"/>
        <v>2.5</v>
      </c>
      <c r="M117" s="40">
        <f t="shared" si="21"/>
        <v>680553.23248563695</v>
      </c>
      <c r="N117" s="39">
        <f t="shared" si="22"/>
        <v>1.7587834595803306E-2</v>
      </c>
    </row>
    <row r="118" spans="3:14" ht="15.6" x14ac:dyDescent="0.3">
      <c r="C118" s="39">
        <f t="shared" si="23"/>
        <v>5.9299999999999802</v>
      </c>
      <c r="D118" s="36">
        <f t="shared" si="12"/>
        <v>600</v>
      </c>
      <c r="E118" s="40">
        <f t="shared" si="13"/>
        <v>3372165.4763667812</v>
      </c>
      <c r="F118" s="36">
        <f t="shared" si="14"/>
        <v>461</v>
      </c>
      <c r="G118" s="36">
        <f t="shared" si="15"/>
        <v>95</v>
      </c>
      <c r="H118" s="36">
        <f t="shared" si="16"/>
        <v>0.35</v>
      </c>
      <c r="I118" s="36">
        <f t="shared" si="17"/>
        <v>3.2</v>
      </c>
      <c r="J118" s="36">
        <f t="shared" si="18"/>
        <v>1</v>
      </c>
      <c r="K118" s="36">
        <f t="shared" si="19"/>
        <v>4.5</v>
      </c>
      <c r="L118" s="36">
        <f t="shared" si="20"/>
        <v>2.5</v>
      </c>
      <c r="M118" s="40">
        <f t="shared" si="21"/>
        <v>684960.86640497413</v>
      </c>
      <c r="N118" s="39">
        <f t="shared" si="22"/>
        <v>1.770174300536154E-2</v>
      </c>
    </row>
    <row r="119" spans="3:14" ht="15.6" x14ac:dyDescent="0.3">
      <c r="C119" s="39">
        <f t="shared" si="23"/>
        <v>5.93999999999998</v>
      </c>
      <c r="D119" s="36">
        <f t="shared" si="12"/>
        <v>600</v>
      </c>
      <c r="E119" s="40">
        <f t="shared" si="13"/>
        <v>3372165.4763667812</v>
      </c>
      <c r="F119" s="36">
        <f t="shared" si="14"/>
        <v>461</v>
      </c>
      <c r="G119" s="36">
        <f t="shared" si="15"/>
        <v>95</v>
      </c>
      <c r="H119" s="36">
        <f t="shared" si="16"/>
        <v>0.35</v>
      </c>
      <c r="I119" s="36">
        <f t="shared" si="17"/>
        <v>3.2</v>
      </c>
      <c r="J119" s="36">
        <f t="shared" si="18"/>
        <v>1</v>
      </c>
      <c r="K119" s="36">
        <f t="shared" si="19"/>
        <v>4.5</v>
      </c>
      <c r="L119" s="36">
        <f t="shared" si="20"/>
        <v>2.5</v>
      </c>
      <c r="M119" s="40">
        <f t="shared" si="21"/>
        <v>689396.40876965236</v>
      </c>
      <c r="N119" s="39">
        <f t="shared" si="22"/>
        <v>1.7816372665068997E-2</v>
      </c>
    </row>
    <row r="120" spans="3:14" ht="15.6" x14ac:dyDescent="0.3">
      <c r="C120" s="39">
        <f t="shared" si="23"/>
        <v>5.9499999999999797</v>
      </c>
      <c r="D120" s="36">
        <f t="shared" si="12"/>
        <v>600</v>
      </c>
      <c r="E120" s="40">
        <f t="shared" si="13"/>
        <v>3372165.4763667812</v>
      </c>
      <c r="F120" s="36">
        <f t="shared" si="14"/>
        <v>461</v>
      </c>
      <c r="G120" s="36">
        <f t="shared" si="15"/>
        <v>95</v>
      </c>
      <c r="H120" s="36">
        <f t="shared" si="16"/>
        <v>0.35</v>
      </c>
      <c r="I120" s="36">
        <f t="shared" si="17"/>
        <v>3.2</v>
      </c>
      <c r="J120" s="36">
        <f t="shared" si="18"/>
        <v>1</v>
      </c>
      <c r="K120" s="36">
        <f t="shared" si="19"/>
        <v>4.5</v>
      </c>
      <c r="L120" s="36">
        <f t="shared" si="20"/>
        <v>2.5</v>
      </c>
      <c r="M120" s="40">
        <f t="shared" si="21"/>
        <v>693860.05057328905</v>
      </c>
      <c r="N120" s="39">
        <f t="shared" si="22"/>
        <v>1.7931728510857198E-2</v>
      </c>
    </row>
    <row r="121" spans="3:14" ht="15.6" x14ac:dyDescent="0.3">
      <c r="C121" s="39">
        <f t="shared" si="23"/>
        <v>5.9599999999999795</v>
      </c>
      <c r="D121" s="36">
        <f t="shared" si="12"/>
        <v>600</v>
      </c>
      <c r="E121" s="40">
        <f t="shared" si="13"/>
        <v>3372165.4763667812</v>
      </c>
      <c r="F121" s="36">
        <f t="shared" si="14"/>
        <v>461</v>
      </c>
      <c r="G121" s="36">
        <f t="shared" si="15"/>
        <v>95</v>
      </c>
      <c r="H121" s="36">
        <f t="shared" si="16"/>
        <v>0.35</v>
      </c>
      <c r="I121" s="36">
        <f t="shared" si="17"/>
        <v>3.2</v>
      </c>
      <c r="J121" s="36">
        <f t="shared" si="18"/>
        <v>1</v>
      </c>
      <c r="K121" s="36">
        <f t="shared" si="19"/>
        <v>4.5</v>
      </c>
      <c r="L121" s="36">
        <f t="shared" si="20"/>
        <v>2.5</v>
      </c>
      <c r="M121" s="40">
        <f t="shared" si="21"/>
        <v>698351.984734055</v>
      </c>
      <c r="N121" s="39">
        <f t="shared" si="22"/>
        <v>1.8047815528394739E-2</v>
      </c>
    </row>
    <row r="122" spans="3:14" ht="15.6" x14ac:dyDescent="0.3">
      <c r="C122" s="39">
        <f t="shared" si="23"/>
        <v>5.9699999999999793</v>
      </c>
      <c r="D122" s="36">
        <f t="shared" si="12"/>
        <v>600</v>
      </c>
      <c r="E122" s="40">
        <f t="shared" si="13"/>
        <v>3372165.4763667812</v>
      </c>
      <c r="F122" s="36">
        <f t="shared" si="14"/>
        <v>461</v>
      </c>
      <c r="G122" s="36">
        <f t="shared" si="15"/>
        <v>95</v>
      </c>
      <c r="H122" s="36">
        <f t="shared" si="16"/>
        <v>0.35</v>
      </c>
      <c r="I122" s="36">
        <f t="shared" si="17"/>
        <v>3.2</v>
      </c>
      <c r="J122" s="36">
        <f t="shared" si="18"/>
        <v>1</v>
      </c>
      <c r="K122" s="36">
        <f t="shared" si="19"/>
        <v>4.5</v>
      </c>
      <c r="L122" s="36">
        <f t="shared" si="20"/>
        <v>2.5</v>
      </c>
      <c r="M122" s="40">
        <f t="shared" si="21"/>
        <v>702872.40609518054</v>
      </c>
      <c r="N122" s="39">
        <f t="shared" si="22"/>
        <v>1.8164638753100371E-2</v>
      </c>
    </row>
    <row r="123" spans="3:14" ht="15.6" x14ac:dyDescent="0.3">
      <c r="C123" s="39">
        <f t="shared" si="23"/>
        <v>5.9799999999999791</v>
      </c>
      <c r="D123" s="36">
        <f t="shared" si="12"/>
        <v>600</v>
      </c>
      <c r="E123" s="40">
        <f t="shared" si="13"/>
        <v>3372165.4763667812</v>
      </c>
      <c r="F123" s="36">
        <f t="shared" si="14"/>
        <v>461</v>
      </c>
      <c r="G123" s="36">
        <f t="shared" si="15"/>
        <v>95</v>
      </c>
      <c r="H123" s="36">
        <f t="shared" si="16"/>
        <v>0.35</v>
      </c>
      <c r="I123" s="36">
        <f t="shared" si="17"/>
        <v>3.2</v>
      </c>
      <c r="J123" s="36">
        <f t="shared" si="18"/>
        <v>1</v>
      </c>
      <c r="K123" s="36">
        <f t="shared" si="19"/>
        <v>4.5</v>
      </c>
      <c r="L123" s="36">
        <f t="shared" si="20"/>
        <v>2.5</v>
      </c>
      <c r="M123" s="40">
        <f t="shared" si="21"/>
        <v>707421.51142520702</v>
      </c>
      <c r="N123" s="39">
        <f t="shared" si="22"/>
        <v>1.828220327014949E-2</v>
      </c>
    </row>
    <row r="124" spans="3:14" ht="15.6" x14ac:dyDescent="0.3">
      <c r="C124" s="39">
        <f t="shared" si="23"/>
        <v>5.9899999999999789</v>
      </c>
      <c r="D124" s="36">
        <f t="shared" si="12"/>
        <v>600</v>
      </c>
      <c r="E124" s="40">
        <f t="shared" si="13"/>
        <v>3372165.4763667812</v>
      </c>
      <c r="F124" s="36">
        <f t="shared" si="14"/>
        <v>461</v>
      </c>
      <c r="G124" s="36">
        <f t="shared" si="15"/>
        <v>95</v>
      </c>
      <c r="H124" s="36">
        <f t="shared" si="16"/>
        <v>0.35</v>
      </c>
      <c r="I124" s="36">
        <f t="shared" si="17"/>
        <v>3.2</v>
      </c>
      <c r="J124" s="36">
        <f t="shared" si="18"/>
        <v>1</v>
      </c>
      <c r="K124" s="36">
        <f t="shared" si="19"/>
        <v>4.5</v>
      </c>
      <c r="L124" s="36">
        <f t="shared" si="20"/>
        <v>2.5</v>
      </c>
      <c r="M124" s="40">
        <f t="shared" si="21"/>
        <v>711999.49941791233</v>
      </c>
      <c r="N124" s="39">
        <f t="shared" si="22"/>
        <v>1.8400514214472238E-2</v>
      </c>
    </row>
    <row r="125" spans="3:14" ht="15.6" x14ac:dyDescent="0.3">
      <c r="C125" s="39">
        <f t="shared" si="23"/>
        <v>5.9999999999999787</v>
      </c>
      <c r="D125" s="36">
        <f t="shared" si="12"/>
        <v>600</v>
      </c>
      <c r="E125" s="40">
        <f t="shared" si="13"/>
        <v>3372165.4763667812</v>
      </c>
      <c r="F125" s="36">
        <f t="shared" si="14"/>
        <v>461</v>
      </c>
      <c r="G125" s="36">
        <f t="shared" si="15"/>
        <v>95</v>
      </c>
      <c r="H125" s="36">
        <f t="shared" si="16"/>
        <v>0.35</v>
      </c>
      <c r="I125" s="36">
        <f t="shared" si="17"/>
        <v>3.2</v>
      </c>
      <c r="J125" s="36">
        <f t="shared" si="18"/>
        <v>1</v>
      </c>
      <c r="K125" s="36">
        <f t="shared" si="19"/>
        <v>4.5</v>
      </c>
      <c r="L125" s="36">
        <f t="shared" si="20"/>
        <v>2.5</v>
      </c>
      <c r="M125" s="40">
        <f t="shared" si="21"/>
        <v>716606.57069197891</v>
      </c>
      <c r="N125" s="39">
        <f t="shared" si="22"/>
        <v>1.8519576770744898E-2</v>
      </c>
    </row>
    <row r="126" spans="3:14" ht="15.6" x14ac:dyDescent="0.3">
      <c r="C126" s="39">
        <f t="shared" si="23"/>
        <v>6.0099999999999785</v>
      </c>
      <c r="D126" s="36">
        <f t="shared" si="12"/>
        <v>600</v>
      </c>
      <c r="E126" s="40">
        <f t="shared" si="13"/>
        <v>3372165.4763667812</v>
      </c>
      <c r="F126" s="36">
        <f t="shared" si="14"/>
        <v>461</v>
      </c>
      <c r="G126" s="36">
        <f t="shared" si="15"/>
        <v>95</v>
      </c>
      <c r="H126" s="36">
        <f t="shared" si="16"/>
        <v>0.35</v>
      </c>
      <c r="I126" s="36">
        <f t="shared" si="17"/>
        <v>3.2</v>
      </c>
      <c r="J126" s="36">
        <f t="shared" si="18"/>
        <v>1</v>
      </c>
      <c r="K126" s="36">
        <f t="shared" si="19"/>
        <v>4.5</v>
      </c>
      <c r="L126" s="36">
        <f t="shared" si="20"/>
        <v>2.5</v>
      </c>
      <c r="M126" s="40">
        <f t="shared" si="21"/>
        <v>721242.92779037857</v>
      </c>
      <c r="N126" s="39">
        <f t="shared" si="22"/>
        <v>1.8639396173373995E-2</v>
      </c>
    </row>
    <row r="127" spans="3:14" ht="15.6" x14ac:dyDescent="0.3">
      <c r="C127" s="39">
        <f t="shared" si="23"/>
        <v>6.0199999999999783</v>
      </c>
      <c r="D127" s="36">
        <f t="shared" si="12"/>
        <v>600</v>
      </c>
      <c r="E127" s="40">
        <f t="shared" si="13"/>
        <v>3372165.4763667812</v>
      </c>
      <c r="F127" s="36">
        <f t="shared" si="14"/>
        <v>461</v>
      </c>
      <c r="G127" s="36">
        <f t="shared" si="15"/>
        <v>95</v>
      </c>
      <c r="H127" s="36">
        <f t="shared" si="16"/>
        <v>0.35</v>
      </c>
      <c r="I127" s="36">
        <f t="shared" si="17"/>
        <v>3.2</v>
      </c>
      <c r="J127" s="36">
        <f t="shared" si="18"/>
        <v>1</v>
      </c>
      <c r="K127" s="36">
        <f t="shared" si="19"/>
        <v>4.5</v>
      </c>
      <c r="L127" s="36">
        <f t="shared" si="20"/>
        <v>2.5</v>
      </c>
      <c r="M127" s="40">
        <f t="shared" si="21"/>
        <v>725908.77517947834</v>
      </c>
      <c r="N127" s="39">
        <f t="shared" si="22"/>
        <v>1.8759977706473214E-2</v>
      </c>
    </row>
    <row r="128" spans="3:14" ht="15.6" x14ac:dyDescent="0.3">
      <c r="C128" s="39">
        <f t="shared" si="23"/>
        <v>6.029999999999978</v>
      </c>
      <c r="D128" s="36">
        <f t="shared" si="12"/>
        <v>600</v>
      </c>
      <c r="E128" s="40">
        <f t="shared" si="13"/>
        <v>3372165.4763667812</v>
      </c>
      <c r="F128" s="36">
        <f t="shared" si="14"/>
        <v>461</v>
      </c>
      <c r="G128" s="36">
        <f t="shared" si="15"/>
        <v>95</v>
      </c>
      <c r="H128" s="36">
        <f t="shared" si="16"/>
        <v>0.35</v>
      </c>
      <c r="I128" s="36">
        <f t="shared" si="17"/>
        <v>3.2</v>
      </c>
      <c r="J128" s="36">
        <f t="shared" si="18"/>
        <v>1</v>
      </c>
      <c r="K128" s="36">
        <f t="shared" si="19"/>
        <v>4.5</v>
      </c>
      <c r="L128" s="36">
        <f t="shared" si="20"/>
        <v>2.5</v>
      </c>
      <c r="M128" s="40">
        <f t="shared" si="21"/>
        <v>730604.31924789143</v>
      </c>
      <c r="N128" s="39">
        <f t="shared" si="22"/>
        <v>1.8881326703833679E-2</v>
      </c>
    </row>
    <row r="129" spans="3:14" ht="15.6" x14ac:dyDescent="0.3">
      <c r="C129" s="39">
        <f t="shared" si="23"/>
        <v>6.0399999999999778</v>
      </c>
      <c r="D129" s="36">
        <f t="shared" si="12"/>
        <v>600</v>
      </c>
      <c r="E129" s="40">
        <f t="shared" si="13"/>
        <v>3372165.4763667812</v>
      </c>
      <c r="F129" s="36">
        <f t="shared" si="14"/>
        <v>461</v>
      </c>
      <c r="G129" s="36">
        <f t="shared" si="15"/>
        <v>95</v>
      </c>
      <c r="H129" s="36">
        <f t="shared" si="16"/>
        <v>0.35</v>
      </c>
      <c r="I129" s="36">
        <f t="shared" si="17"/>
        <v>3.2</v>
      </c>
      <c r="J129" s="36">
        <f t="shared" si="18"/>
        <v>1</v>
      </c>
      <c r="K129" s="36">
        <f t="shared" si="19"/>
        <v>4.5</v>
      </c>
      <c r="L129" s="36">
        <f t="shared" si="20"/>
        <v>2.5</v>
      </c>
      <c r="M129" s="40">
        <f t="shared" si="21"/>
        <v>735329.76830506499</v>
      </c>
      <c r="N129" s="39">
        <f t="shared" si="22"/>
        <v>1.9003448548887466E-2</v>
      </c>
    </row>
    <row r="130" spans="3:14" ht="15.6" x14ac:dyDescent="0.3">
      <c r="C130" s="39">
        <f t="shared" si="23"/>
        <v>6.0499999999999776</v>
      </c>
      <c r="D130" s="36">
        <f t="shared" si="12"/>
        <v>600</v>
      </c>
      <c r="E130" s="40">
        <f t="shared" si="13"/>
        <v>3372165.4763667812</v>
      </c>
      <c r="F130" s="36">
        <f t="shared" si="14"/>
        <v>461</v>
      </c>
      <c r="G130" s="36">
        <f t="shared" si="15"/>
        <v>95</v>
      </c>
      <c r="H130" s="36">
        <f t="shared" si="16"/>
        <v>0.35</v>
      </c>
      <c r="I130" s="36">
        <f t="shared" si="17"/>
        <v>3.2</v>
      </c>
      <c r="J130" s="36">
        <f t="shared" si="18"/>
        <v>1</v>
      </c>
      <c r="K130" s="36">
        <f t="shared" si="19"/>
        <v>4.5</v>
      </c>
      <c r="L130" s="36">
        <f t="shared" si="20"/>
        <v>2.5</v>
      </c>
      <c r="M130" s="40">
        <f t="shared" si="21"/>
        <v>740085.33257960819</v>
      </c>
      <c r="N130" s="39">
        <f t="shared" si="22"/>
        <v>1.9126348674664388E-2</v>
      </c>
    </row>
    <row r="131" spans="3:14" ht="15.6" x14ac:dyDescent="0.3">
      <c r="C131" s="39">
        <f t="shared" si="23"/>
        <v>6.0599999999999774</v>
      </c>
      <c r="D131" s="36">
        <f t="shared" si="12"/>
        <v>600</v>
      </c>
      <c r="E131" s="40">
        <f t="shared" si="13"/>
        <v>3372165.4763667812</v>
      </c>
      <c r="F131" s="36">
        <f t="shared" si="14"/>
        <v>461</v>
      </c>
      <c r="G131" s="36">
        <f t="shared" si="15"/>
        <v>95</v>
      </c>
      <c r="H131" s="36">
        <f t="shared" si="16"/>
        <v>0.35</v>
      </c>
      <c r="I131" s="36">
        <f t="shared" si="17"/>
        <v>3.2</v>
      </c>
      <c r="J131" s="36">
        <f t="shared" si="18"/>
        <v>1</v>
      </c>
      <c r="K131" s="36">
        <f t="shared" si="19"/>
        <v>4.5</v>
      </c>
      <c r="L131" s="36">
        <f t="shared" si="20"/>
        <v>2.5</v>
      </c>
      <c r="M131" s="40">
        <f t="shared" si="21"/>
        <v>744871.22421738657</v>
      </c>
      <c r="N131" s="39">
        <f t="shared" si="22"/>
        <v>1.9250032563742765E-2</v>
      </c>
    </row>
    <row r="132" spans="3:14" ht="15.6" x14ac:dyDescent="0.3">
      <c r="C132" s="39">
        <f t="shared" si="23"/>
        <v>6.0699999999999772</v>
      </c>
      <c r="D132" s="36">
        <f t="shared" si="12"/>
        <v>600</v>
      </c>
      <c r="E132" s="40">
        <f t="shared" si="13"/>
        <v>3372165.4763667812</v>
      </c>
      <c r="F132" s="36">
        <f t="shared" si="14"/>
        <v>461</v>
      </c>
      <c r="G132" s="36">
        <f t="shared" si="15"/>
        <v>95</v>
      </c>
      <c r="H132" s="36">
        <f t="shared" si="16"/>
        <v>0.35</v>
      </c>
      <c r="I132" s="36">
        <f t="shared" si="17"/>
        <v>3.2</v>
      </c>
      <c r="J132" s="36">
        <f t="shared" si="18"/>
        <v>1</v>
      </c>
      <c r="K132" s="36">
        <f t="shared" si="19"/>
        <v>4.5</v>
      </c>
      <c r="L132" s="36">
        <f t="shared" si="20"/>
        <v>2.5</v>
      </c>
      <c r="M132" s="40">
        <f t="shared" si="21"/>
        <v>749687.65727936046</v>
      </c>
      <c r="N132" s="39">
        <f t="shared" si="22"/>
        <v>1.9374505748193539E-2</v>
      </c>
    </row>
    <row r="133" spans="3:14" ht="15.6" x14ac:dyDescent="0.3">
      <c r="C133" s="39">
        <f t="shared" si="23"/>
        <v>6.079999999999977</v>
      </c>
      <c r="D133" s="36">
        <f t="shared" si="12"/>
        <v>600</v>
      </c>
      <c r="E133" s="40">
        <f t="shared" si="13"/>
        <v>3372165.4763667812</v>
      </c>
      <c r="F133" s="36">
        <f t="shared" si="14"/>
        <v>461</v>
      </c>
      <c r="G133" s="36">
        <f t="shared" si="15"/>
        <v>95</v>
      </c>
      <c r="H133" s="36">
        <f t="shared" si="16"/>
        <v>0.35</v>
      </c>
      <c r="I133" s="36">
        <f t="shared" si="17"/>
        <v>3.2</v>
      </c>
      <c r="J133" s="36">
        <f t="shared" si="18"/>
        <v>1</v>
      </c>
      <c r="K133" s="36">
        <f t="shared" si="19"/>
        <v>4.5</v>
      </c>
      <c r="L133" s="36">
        <f t="shared" si="20"/>
        <v>2.5</v>
      </c>
      <c r="M133" s="40">
        <f t="shared" si="21"/>
        <v>754534.84773921384</v>
      </c>
      <c r="N133" s="39">
        <f t="shared" si="22"/>
        <v>1.9499773809519009E-2</v>
      </c>
    </row>
    <row r="134" spans="3:14" ht="15.6" x14ac:dyDescent="0.3">
      <c r="C134" s="39">
        <f t="shared" si="23"/>
        <v>6.0899999999999768</v>
      </c>
      <c r="D134" s="36">
        <f t="shared" si="12"/>
        <v>600</v>
      </c>
      <c r="E134" s="40">
        <f t="shared" si="13"/>
        <v>3372165.4763667812</v>
      </c>
      <c r="F134" s="36">
        <f t="shared" si="14"/>
        <v>461</v>
      </c>
      <c r="G134" s="36">
        <f t="shared" si="15"/>
        <v>95</v>
      </c>
      <c r="H134" s="36">
        <f t="shared" si="16"/>
        <v>0.35</v>
      </c>
      <c r="I134" s="36">
        <f t="shared" si="17"/>
        <v>3.2</v>
      </c>
      <c r="J134" s="36">
        <f t="shared" si="18"/>
        <v>1</v>
      </c>
      <c r="K134" s="36">
        <f t="shared" si="19"/>
        <v>4.5</v>
      </c>
      <c r="L134" s="36">
        <f t="shared" si="20"/>
        <v>2.5</v>
      </c>
      <c r="M134" s="40">
        <f t="shared" si="21"/>
        <v>759413.01348072547</v>
      </c>
      <c r="N134" s="39">
        <f t="shared" si="22"/>
        <v>1.9625842378584883E-2</v>
      </c>
    </row>
    <row r="135" spans="3:14" ht="15.6" x14ac:dyDescent="0.3">
      <c r="C135" s="39">
        <f t="shared" si="23"/>
        <v>6.0999999999999766</v>
      </c>
      <c r="D135" s="36">
        <f t="shared" si="12"/>
        <v>600</v>
      </c>
      <c r="E135" s="40">
        <f t="shared" si="13"/>
        <v>3372165.4763667812</v>
      </c>
      <c r="F135" s="36">
        <f t="shared" si="14"/>
        <v>461</v>
      </c>
      <c r="G135" s="36">
        <f t="shared" si="15"/>
        <v>95</v>
      </c>
      <c r="H135" s="36">
        <f t="shared" si="16"/>
        <v>0.35</v>
      </c>
      <c r="I135" s="36">
        <f t="shared" si="17"/>
        <v>3.2</v>
      </c>
      <c r="J135" s="36">
        <f t="shared" si="18"/>
        <v>1</v>
      </c>
      <c r="K135" s="36">
        <f t="shared" si="19"/>
        <v>4.5</v>
      </c>
      <c r="L135" s="36">
        <f t="shared" si="20"/>
        <v>2.5</v>
      </c>
      <c r="M135" s="40">
        <f t="shared" si="21"/>
        <v>764322.37429495098</v>
      </c>
      <c r="N135" s="39">
        <f t="shared" si="22"/>
        <v>1.9752717135547469E-2</v>
      </c>
    </row>
    <row r="136" spans="3:14" ht="15.6" x14ac:dyDescent="0.3">
      <c r="C136" s="39">
        <f t="shared" si="23"/>
        <v>6.1099999999999763</v>
      </c>
      <c r="D136" s="36">
        <f t="shared" si="12"/>
        <v>600</v>
      </c>
      <c r="E136" s="40">
        <f t="shared" si="13"/>
        <v>3372165.4763667812</v>
      </c>
      <c r="F136" s="36">
        <f t="shared" si="14"/>
        <v>461</v>
      </c>
      <c r="G136" s="36">
        <f t="shared" si="15"/>
        <v>95</v>
      </c>
      <c r="H136" s="36">
        <f t="shared" si="16"/>
        <v>0.35</v>
      </c>
      <c r="I136" s="36">
        <f t="shared" si="17"/>
        <v>3.2</v>
      </c>
      <c r="J136" s="36">
        <f t="shared" si="18"/>
        <v>1</v>
      </c>
      <c r="K136" s="36">
        <f t="shared" si="19"/>
        <v>4.5</v>
      </c>
      <c r="L136" s="36">
        <f t="shared" si="20"/>
        <v>2.5</v>
      </c>
      <c r="M136" s="40">
        <f t="shared" si="21"/>
        <v>769263.15187717159</v>
      </c>
      <c r="N136" s="39">
        <f t="shared" si="22"/>
        <v>1.9880403809774797E-2</v>
      </c>
    </row>
    <row r="137" spans="3:14" ht="15.6" x14ac:dyDescent="0.3">
      <c r="C137" s="39">
        <f t="shared" si="23"/>
        <v>6.1199999999999761</v>
      </c>
      <c r="D137" s="36">
        <f t="shared" si="12"/>
        <v>600</v>
      </c>
      <c r="E137" s="40">
        <f t="shared" si="13"/>
        <v>3372165.4763667812</v>
      </c>
      <c r="F137" s="36">
        <f t="shared" si="14"/>
        <v>461</v>
      </c>
      <c r="G137" s="36">
        <f t="shared" si="15"/>
        <v>95</v>
      </c>
      <c r="H137" s="36">
        <f t="shared" si="16"/>
        <v>0.35</v>
      </c>
      <c r="I137" s="36">
        <f t="shared" si="17"/>
        <v>3.2</v>
      </c>
      <c r="J137" s="36">
        <f t="shared" si="18"/>
        <v>1</v>
      </c>
      <c r="K137" s="36">
        <f t="shared" si="19"/>
        <v>4.5</v>
      </c>
      <c r="L137" s="36">
        <f t="shared" si="20"/>
        <v>2.5</v>
      </c>
      <c r="M137" s="40">
        <f t="shared" si="21"/>
        <v>774235.5698236539</v>
      </c>
      <c r="N137" s="39">
        <f t="shared" si="22"/>
        <v>2.0008908179762901E-2</v>
      </c>
    </row>
    <row r="138" spans="3:14" ht="15.6" x14ac:dyDescent="0.3">
      <c r="C138" s="39">
        <f t="shared" si="23"/>
        <v>6.1299999999999759</v>
      </c>
      <c r="D138" s="36">
        <f t="shared" si="12"/>
        <v>600</v>
      </c>
      <c r="E138" s="40">
        <f t="shared" si="13"/>
        <v>3372165.4763667812</v>
      </c>
      <c r="F138" s="36">
        <f t="shared" si="14"/>
        <v>461</v>
      </c>
      <c r="G138" s="36">
        <f t="shared" si="15"/>
        <v>95</v>
      </c>
      <c r="H138" s="36">
        <f t="shared" si="16"/>
        <v>0.35</v>
      </c>
      <c r="I138" s="36">
        <f t="shared" si="17"/>
        <v>3.2</v>
      </c>
      <c r="J138" s="36">
        <f t="shared" si="18"/>
        <v>1</v>
      </c>
      <c r="K138" s="36">
        <f t="shared" si="19"/>
        <v>4.5</v>
      </c>
      <c r="L138" s="36">
        <f t="shared" si="20"/>
        <v>2.5</v>
      </c>
      <c r="M138" s="40">
        <f t="shared" si="21"/>
        <v>779239.85362818697</v>
      </c>
      <c r="N138" s="39">
        <f t="shared" si="22"/>
        <v>2.0138236073046316E-2</v>
      </c>
    </row>
    <row r="139" spans="3:14" ht="15.6" x14ac:dyDescent="0.3">
      <c r="C139" s="39">
        <f t="shared" si="23"/>
        <v>6.1399999999999757</v>
      </c>
      <c r="D139" s="36">
        <f t="shared" si="12"/>
        <v>600</v>
      </c>
      <c r="E139" s="40">
        <f t="shared" si="13"/>
        <v>3372165.4763667812</v>
      </c>
      <c r="F139" s="36">
        <f t="shared" si="14"/>
        <v>461</v>
      </c>
      <c r="G139" s="36">
        <f t="shared" si="15"/>
        <v>95</v>
      </c>
      <c r="H139" s="36">
        <f t="shared" si="16"/>
        <v>0.35</v>
      </c>
      <c r="I139" s="36">
        <f t="shared" si="17"/>
        <v>3.2</v>
      </c>
      <c r="J139" s="36">
        <f t="shared" si="18"/>
        <v>1</v>
      </c>
      <c r="K139" s="36">
        <f t="shared" si="19"/>
        <v>4.5</v>
      </c>
      <c r="L139" s="36">
        <f t="shared" si="20"/>
        <v>2.5</v>
      </c>
      <c r="M139" s="40">
        <f t="shared" si="21"/>
        <v>784276.23067848489</v>
      </c>
      <c r="N139" s="39">
        <f t="shared" si="22"/>
        <v>2.0268393366105107E-2</v>
      </c>
    </row>
    <row r="140" spans="3:14" ht="15.6" x14ac:dyDescent="0.3">
      <c r="C140" s="39">
        <f t="shared" si="23"/>
        <v>6.1499999999999755</v>
      </c>
      <c r="D140" s="36">
        <f t="shared" si="12"/>
        <v>600</v>
      </c>
      <c r="E140" s="40">
        <f t="shared" si="13"/>
        <v>3372165.4763667812</v>
      </c>
      <c r="F140" s="36">
        <f t="shared" si="14"/>
        <v>461</v>
      </c>
      <c r="G140" s="36">
        <f t="shared" si="15"/>
        <v>95</v>
      </c>
      <c r="H140" s="36">
        <f t="shared" si="16"/>
        <v>0.35</v>
      </c>
      <c r="I140" s="36">
        <f t="shared" si="17"/>
        <v>3.2</v>
      </c>
      <c r="J140" s="36">
        <f t="shared" si="18"/>
        <v>1</v>
      </c>
      <c r="K140" s="36">
        <f t="shared" si="19"/>
        <v>4.5</v>
      </c>
      <c r="L140" s="36">
        <f t="shared" si="20"/>
        <v>2.5</v>
      </c>
      <c r="M140" s="40">
        <f t="shared" si="21"/>
        <v>789344.93025232363</v>
      </c>
      <c r="N140" s="39">
        <f t="shared" si="22"/>
        <v>2.0399385984265033E-2</v>
      </c>
    </row>
    <row r="141" spans="3:14" ht="15.6" x14ac:dyDescent="0.3">
      <c r="C141" s="39">
        <f t="shared" si="23"/>
        <v>6.1599999999999753</v>
      </c>
      <c r="D141" s="36">
        <f t="shared" si="12"/>
        <v>600</v>
      </c>
      <c r="E141" s="40">
        <f t="shared" si="13"/>
        <v>3372165.4763667812</v>
      </c>
      <c r="F141" s="36">
        <f t="shared" si="14"/>
        <v>461</v>
      </c>
      <c r="G141" s="36">
        <f t="shared" si="15"/>
        <v>95</v>
      </c>
      <c r="H141" s="36">
        <f t="shared" si="16"/>
        <v>0.35</v>
      </c>
      <c r="I141" s="36">
        <f t="shared" si="17"/>
        <v>3.2</v>
      </c>
      <c r="J141" s="36">
        <f t="shared" si="18"/>
        <v>1</v>
      </c>
      <c r="K141" s="36">
        <f t="shared" si="19"/>
        <v>4.5</v>
      </c>
      <c r="L141" s="36">
        <f t="shared" si="20"/>
        <v>2.5</v>
      </c>
      <c r="M141" s="40">
        <f t="shared" si="21"/>
        <v>794446.18351357616</v>
      </c>
      <c r="N141" s="39">
        <f t="shared" si="22"/>
        <v>2.0531219901595083E-2</v>
      </c>
    </row>
    <row r="142" spans="3:14" ht="15.6" x14ac:dyDescent="0.3">
      <c r="C142" s="39">
        <f t="shared" si="23"/>
        <v>6.1699999999999751</v>
      </c>
      <c r="D142" s="36">
        <f t="shared" si="12"/>
        <v>600</v>
      </c>
      <c r="E142" s="40">
        <f t="shared" si="13"/>
        <v>3372165.4763667812</v>
      </c>
      <c r="F142" s="36">
        <f t="shared" si="14"/>
        <v>461</v>
      </c>
      <c r="G142" s="36">
        <f t="shared" si="15"/>
        <v>95</v>
      </c>
      <c r="H142" s="36">
        <f t="shared" si="16"/>
        <v>0.35</v>
      </c>
      <c r="I142" s="36">
        <f t="shared" si="17"/>
        <v>3.2</v>
      </c>
      <c r="J142" s="36">
        <f t="shared" si="18"/>
        <v>1</v>
      </c>
      <c r="K142" s="36">
        <f t="shared" si="19"/>
        <v>4.5</v>
      </c>
      <c r="L142" s="36">
        <f t="shared" si="20"/>
        <v>2.5</v>
      </c>
      <c r="M142" s="40">
        <f t="shared" si="21"/>
        <v>799580.22350805416</v>
      </c>
      <c r="N142" s="39">
        <f t="shared" si="22"/>
        <v>2.0663901140800019E-2</v>
      </c>
    </row>
    <row r="143" spans="3:14" ht="15.6" x14ac:dyDescent="0.3">
      <c r="C143" s="39">
        <f t="shared" si="23"/>
        <v>6.1799999999999748</v>
      </c>
      <c r="D143" s="36">
        <f t="shared" si="12"/>
        <v>600</v>
      </c>
      <c r="E143" s="40">
        <f t="shared" si="13"/>
        <v>3372165.4763667812</v>
      </c>
      <c r="F143" s="36">
        <f t="shared" si="14"/>
        <v>461</v>
      </c>
      <c r="G143" s="36">
        <f t="shared" si="15"/>
        <v>95</v>
      </c>
      <c r="H143" s="36">
        <f t="shared" si="16"/>
        <v>0.35</v>
      </c>
      <c r="I143" s="36">
        <f t="shared" si="17"/>
        <v>3.2</v>
      </c>
      <c r="J143" s="36">
        <f t="shared" si="18"/>
        <v>1</v>
      </c>
      <c r="K143" s="36">
        <f t="shared" si="19"/>
        <v>4.5</v>
      </c>
      <c r="L143" s="36">
        <f t="shared" si="20"/>
        <v>2.5</v>
      </c>
      <c r="M143" s="40">
        <f t="shared" si="21"/>
        <v>804747.28515917633</v>
      </c>
      <c r="N143" s="39">
        <f t="shared" si="22"/>
        <v>2.0797435773108407E-2</v>
      </c>
    </row>
    <row r="144" spans="3:14" ht="15.6" x14ac:dyDescent="0.3">
      <c r="C144" s="39">
        <f t="shared" si="23"/>
        <v>6.1899999999999746</v>
      </c>
      <c r="D144" s="36">
        <f t="shared" si="12"/>
        <v>600</v>
      </c>
      <c r="E144" s="40">
        <f t="shared" si="13"/>
        <v>3372165.4763667812</v>
      </c>
      <c r="F144" s="36">
        <f t="shared" si="14"/>
        <v>461</v>
      </c>
      <c r="G144" s="36">
        <f t="shared" si="15"/>
        <v>95</v>
      </c>
      <c r="H144" s="36">
        <f t="shared" si="16"/>
        <v>0.35</v>
      </c>
      <c r="I144" s="36">
        <f t="shared" si="17"/>
        <v>3.2</v>
      </c>
      <c r="J144" s="36">
        <f t="shared" si="18"/>
        <v>1</v>
      </c>
      <c r="K144" s="36">
        <f t="shared" si="19"/>
        <v>4.5</v>
      </c>
      <c r="L144" s="36">
        <f t="shared" si="20"/>
        <v>2.5</v>
      </c>
      <c r="M144" s="40">
        <f t="shared" si="21"/>
        <v>809947.60526350106</v>
      </c>
      <c r="N144" s="39">
        <f t="shared" si="22"/>
        <v>2.0931829918157192E-2</v>
      </c>
    </row>
    <row r="145" spans="3:14" ht="15.6" x14ac:dyDescent="0.3">
      <c r="C145" s="39">
        <f t="shared" si="23"/>
        <v>6.1999999999999744</v>
      </c>
      <c r="D145" s="36">
        <f t="shared" si="12"/>
        <v>600</v>
      </c>
      <c r="E145" s="40">
        <f t="shared" si="13"/>
        <v>3372165.4763667812</v>
      </c>
      <c r="F145" s="36">
        <f t="shared" si="14"/>
        <v>461</v>
      </c>
      <c r="G145" s="36">
        <f t="shared" si="15"/>
        <v>95</v>
      </c>
      <c r="H145" s="36">
        <f t="shared" si="16"/>
        <v>0.35</v>
      </c>
      <c r="I145" s="36">
        <f t="shared" si="17"/>
        <v>3.2</v>
      </c>
      <c r="J145" s="36">
        <f t="shared" si="18"/>
        <v>1</v>
      </c>
      <c r="K145" s="36">
        <f t="shared" si="19"/>
        <v>4.5</v>
      </c>
      <c r="L145" s="36">
        <f t="shared" si="20"/>
        <v>2.5</v>
      </c>
      <c r="M145" s="40">
        <f t="shared" si="21"/>
        <v>815181.42248612258</v>
      </c>
      <c r="N145" s="39">
        <f t="shared" si="22"/>
        <v>2.1067089743872704E-2</v>
      </c>
    </row>
    <row r="146" spans="3:14" ht="15.6" x14ac:dyDescent="0.3">
      <c r="C146" s="39">
        <f t="shared" si="23"/>
        <v>6.2099999999999742</v>
      </c>
      <c r="D146" s="36">
        <f t="shared" si="12"/>
        <v>600</v>
      </c>
      <c r="E146" s="40">
        <f t="shared" si="13"/>
        <v>3372165.4763667812</v>
      </c>
      <c r="F146" s="36">
        <f t="shared" si="14"/>
        <v>461</v>
      </c>
      <c r="G146" s="36">
        <f t="shared" si="15"/>
        <v>95</v>
      </c>
      <c r="H146" s="36">
        <f t="shared" si="16"/>
        <v>0.35</v>
      </c>
      <c r="I146" s="36">
        <f t="shared" si="17"/>
        <v>3.2</v>
      </c>
      <c r="J146" s="36">
        <f t="shared" si="18"/>
        <v>1</v>
      </c>
      <c r="K146" s="36">
        <f t="shared" si="19"/>
        <v>4.5</v>
      </c>
      <c r="L146" s="36">
        <f t="shared" si="20"/>
        <v>2.5</v>
      </c>
      <c r="M146" s="40">
        <f t="shared" si="21"/>
        <v>820448.97735590674</v>
      </c>
      <c r="N146" s="39">
        <f t="shared" si="22"/>
        <v>2.1203221466347531E-2</v>
      </c>
    </row>
    <row r="147" spans="3:14" ht="15.6" x14ac:dyDescent="0.3">
      <c r="C147" s="39">
        <f t="shared" si="23"/>
        <v>6.219999999999974</v>
      </c>
      <c r="D147" s="36">
        <f t="shared" si="12"/>
        <v>600</v>
      </c>
      <c r="E147" s="40">
        <f t="shared" si="13"/>
        <v>3372165.4763667812</v>
      </c>
      <c r="F147" s="36">
        <f t="shared" si="14"/>
        <v>461</v>
      </c>
      <c r="G147" s="36">
        <f t="shared" si="15"/>
        <v>95</v>
      </c>
      <c r="H147" s="36">
        <f t="shared" si="16"/>
        <v>0.35</v>
      </c>
      <c r="I147" s="36">
        <f t="shared" si="17"/>
        <v>3.2</v>
      </c>
      <c r="J147" s="36">
        <f t="shared" si="18"/>
        <v>1</v>
      </c>
      <c r="K147" s="36">
        <f t="shared" si="19"/>
        <v>4.5</v>
      </c>
      <c r="L147" s="36">
        <f t="shared" si="20"/>
        <v>2.5</v>
      </c>
      <c r="M147" s="40">
        <f t="shared" si="21"/>
        <v>825750.51226061548</v>
      </c>
      <c r="N147" s="39">
        <f t="shared" si="22"/>
        <v>2.1340231349714536E-2</v>
      </c>
    </row>
    <row r="148" spans="3:14" ht="15.6" x14ac:dyDescent="0.3">
      <c r="C148" s="39">
        <f t="shared" si="23"/>
        <v>6.2299999999999738</v>
      </c>
      <c r="D148" s="36">
        <f t="shared" si="12"/>
        <v>600</v>
      </c>
      <c r="E148" s="40">
        <f t="shared" si="13"/>
        <v>3372165.4763667812</v>
      </c>
      <c r="F148" s="36">
        <f t="shared" si="14"/>
        <v>461</v>
      </c>
      <c r="G148" s="36">
        <f t="shared" si="15"/>
        <v>95</v>
      </c>
      <c r="H148" s="36">
        <f t="shared" si="16"/>
        <v>0.35</v>
      </c>
      <c r="I148" s="36">
        <f t="shared" si="17"/>
        <v>3.2</v>
      </c>
      <c r="J148" s="36">
        <f t="shared" si="18"/>
        <v>1</v>
      </c>
      <c r="K148" s="36">
        <f t="shared" si="19"/>
        <v>4.5</v>
      </c>
      <c r="L148" s="36">
        <f t="shared" si="20"/>
        <v>2.5</v>
      </c>
      <c r="M148" s="40">
        <f t="shared" si="21"/>
        <v>831086.2714419117</v>
      </c>
      <c r="N148" s="39">
        <f t="shared" si="22"/>
        <v>2.1478125706017745E-2</v>
      </c>
    </row>
    <row r="149" spans="3:14" ht="15.6" x14ac:dyDescent="0.3">
      <c r="C149" s="39">
        <f t="shared" si="23"/>
        <v>6.2399999999999736</v>
      </c>
      <c r="D149" s="36">
        <f t="shared" si="12"/>
        <v>600</v>
      </c>
      <c r="E149" s="40">
        <f t="shared" si="13"/>
        <v>3372165.4763667812</v>
      </c>
      <c r="F149" s="36">
        <f t="shared" si="14"/>
        <v>461</v>
      </c>
      <c r="G149" s="36">
        <f t="shared" si="15"/>
        <v>95</v>
      </c>
      <c r="H149" s="36">
        <f t="shared" si="16"/>
        <v>0.35</v>
      </c>
      <c r="I149" s="36">
        <f t="shared" si="17"/>
        <v>3.2</v>
      </c>
      <c r="J149" s="36">
        <f t="shared" si="18"/>
        <v>1</v>
      </c>
      <c r="K149" s="36">
        <f t="shared" si="19"/>
        <v>4.5</v>
      </c>
      <c r="L149" s="36">
        <f t="shared" si="20"/>
        <v>2.5</v>
      </c>
      <c r="M149" s="40">
        <f t="shared" si="21"/>
        <v>836456.50099024142</v>
      </c>
      <c r="N149" s="39">
        <f t="shared" si="22"/>
        <v>2.1616910895080107E-2</v>
      </c>
    </row>
    <row r="150" spans="3:14" ht="15.6" x14ac:dyDescent="0.3">
      <c r="C150" s="39">
        <f t="shared" si="23"/>
        <v>6.2499999999999734</v>
      </c>
      <c r="D150" s="36">
        <f t="shared" si="12"/>
        <v>600</v>
      </c>
      <c r="E150" s="40">
        <f t="shared" si="13"/>
        <v>3372165.4763667812</v>
      </c>
      <c r="F150" s="36">
        <f t="shared" si="14"/>
        <v>461</v>
      </c>
      <c r="G150" s="36">
        <f t="shared" si="15"/>
        <v>95</v>
      </c>
      <c r="H150" s="36">
        <f t="shared" si="16"/>
        <v>0.35</v>
      </c>
      <c r="I150" s="36">
        <f t="shared" si="17"/>
        <v>3.2</v>
      </c>
      <c r="J150" s="36">
        <f t="shared" si="18"/>
        <v>1</v>
      </c>
      <c r="K150" s="36">
        <f t="shared" si="19"/>
        <v>4.5</v>
      </c>
      <c r="L150" s="36">
        <f t="shared" si="20"/>
        <v>2.5</v>
      </c>
      <c r="M150" s="40">
        <f t="shared" si="21"/>
        <v>841861.44883961626</v>
      </c>
      <c r="N150" s="39">
        <f t="shared" si="22"/>
        <v>2.1756593324368623E-2</v>
      </c>
    </row>
    <row r="151" spans="3:14" ht="15.6" x14ac:dyDescent="0.3">
      <c r="C151" s="39">
        <f t="shared" si="23"/>
        <v>6.2599999999999731</v>
      </c>
      <c r="D151" s="36">
        <f t="shared" si="12"/>
        <v>600</v>
      </c>
      <c r="E151" s="40">
        <f t="shared" si="13"/>
        <v>3372165.4763667812</v>
      </c>
      <c r="F151" s="36">
        <f t="shared" si="14"/>
        <v>461</v>
      </c>
      <c r="G151" s="36">
        <f t="shared" si="15"/>
        <v>95</v>
      </c>
      <c r="H151" s="36">
        <f t="shared" si="16"/>
        <v>0.35</v>
      </c>
      <c r="I151" s="36">
        <f t="shared" si="17"/>
        <v>3.2</v>
      </c>
      <c r="J151" s="36">
        <f t="shared" si="18"/>
        <v>1</v>
      </c>
      <c r="K151" s="36">
        <f t="shared" si="19"/>
        <v>4.5</v>
      </c>
      <c r="L151" s="36">
        <f t="shared" si="20"/>
        <v>2.5</v>
      </c>
      <c r="M151" s="40">
        <f t="shared" si="21"/>
        <v>847301.36476230482</v>
      </c>
      <c r="N151" s="39">
        <f t="shared" si="22"/>
        <v>2.189717944885719E-2</v>
      </c>
    </row>
    <row r="152" spans="3:14" ht="15.6" x14ac:dyDescent="0.3">
      <c r="C152" s="39">
        <f t="shared" si="23"/>
        <v>6.2699999999999729</v>
      </c>
      <c r="D152" s="36">
        <f t="shared" si="12"/>
        <v>600</v>
      </c>
      <c r="E152" s="40">
        <f t="shared" si="13"/>
        <v>3372165.4763667812</v>
      </c>
      <c r="F152" s="36">
        <f t="shared" si="14"/>
        <v>461</v>
      </c>
      <c r="G152" s="36">
        <f t="shared" si="15"/>
        <v>95</v>
      </c>
      <c r="H152" s="36">
        <f t="shared" si="16"/>
        <v>0.35</v>
      </c>
      <c r="I152" s="36">
        <f t="shared" si="17"/>
        <v>3.2</v>
      </c>
      <c r="J152" s="36">
        <f t="shared" si="18"/>
        <v>1</v>
      </c>
      <c r="K152" s="36">
        <f t="shared" si="19"/>
        <v>4.5</v>
      </c>
      <c r="L152" s="36">
        <f t="shared" si="20"/>
        <v>2.5</v>
      </c>
      <c r="M152" s="40">
        <f t="shared" si="21"/>
        <v>852776.50036341499</v>
      </c>
      <c r="N152" s="39">
        <f t="shared" si="22"/>
        <v>2.2038675770886567E-2</v>
      </c>
    </row>
    <row r="153" spans="3:14" ht="15.6" x14ac:dyDescent="0.3">
      <c r="C153" s="39">
        <f t="shared" si="23"/>
        <v>6.2799999999999727</v>
      </c>
      <c r="D153" s="36">
        <f t="shared" ref="D153:D216" si="24">$D$5</f>
        <v>600</v>
      </c>
      <c r="E153" s="40">
        <f t="shared" ref="E153:E216" si="25">$D$6</f>
        <v>3372165.4763667812</v>
      </c>
      <c r="F153" s="36">
        <f t="shared" ref="F153:F216" si="26">$D$7</f>
        <v>461</v>
      </c>
      <c r="G153" s="36">
        <f t="shared" ref="G153:G216" si="27">$D$8</f>
        <v>95</v>
      </c>
      <c r="H153" s="36">
        <f t="shared" ref="H153:H216" si="28">$D$9</f>
        <v>0.35</v>
      </c>
      <c r="I153" s="36">
        <f t="shared" ref="I153:I216" si="29">$D$10</f>
        <v>3.2</v>
      </c>
      <c r="J153" s="36">
        <f t="shared" ref="J153:J216" si="30">$D$11</f>
        <v>1</v>
      </c>
      <c r="K153" s="36">
        <f t="shared" ref="K153:K216" si="31">$D$12</f>
        <v>4.5</v>
      </c>
      <c r="L153" s="36">
        <f t="shared" ref="L153:L216" si="32">$D$13</f>
        <v>2.5</v>
      </c>
      <c r="M153" s="40">
        <f t="shared" ref="M153:M216" si="33">10^(-NORMSINV(G153/100)*H153+7.35*LOG10(C153+1)-0.06+((LOG10((K153-L153)/3))/(1+((1.625*10^7)/((C153+1)^8.46))))+((4.22-0.32*L153)*LOG10((D153*J153*((C153^0.75)-1.132))/(215.63*I153*((C153^0.75)-18.42*(F153/E153)^0.25)))))</f>
        <v>858287.10907541891</v>
      </c>
      <c r="N153" s="39">
        <f t="shared" ref="N153:N216" si="34">+M153/$D$4</f>
        <v>2.2181088840022879E-2</v>
      </c>
    </row>
    <row r="154" spans="3:14" ht="15.6" x14ac:dyDescent="0.3">
      <c r="C154" s="39">
        <f t="shared" ref="C154:C217" si="35">IF(C153 = "", "", IF(AND(0.995*$D$4&lt;=M153,M153&lt;=1.005*$D$4),"",(C153+$D$20)))</f>
        <v>6.2899999999999725</v>
      </c>
      <c r="D154" s="36">
        <f t="shared" si="24"/>
        <v>600</v>
      </c>
      <c r="E154" s="40">
        <f t="shared" si="25"/>
        <v>3372165.4763667812</v>
      </c>
      <c r="F154" s="36">
        <f t="shared" si="26"/>
        <v>461</v>
      </c>
      <c r="G154" s="36">
        <f t="shared" si="27"/>
        <v>95</v>
      </c>
      <c r="H154" s="36">
        <f t="shared" si="28"/>
        <v>0.35</v>
      </c>
      <c r="I154" s="36">
        <f t="shared" si="29"/>
        <v>3.2</v>
      </c>
      <c r="J154" s="36">
        <f t="shared" si="30"/>
        <v>1</v>
      </c>
      <c r="K154" s="36">
        <f t="shared" si="31"/>
        <v>4.5</v>
      </c>
      <c r="L154" s="36">
        <f t="shared" si="32"/>
        <v>2.5</v>
      </c>
      <c r="M154" s="40">
        <f t="shared" si="33"/>
        <v>863833.44615258672</v>
      </c>
      <c r="N154" s="39">
        <f t="shared" si="34"/>
        <v>2.2324425252913779E-2</v>
      </c>
    </row>
    <row r="155" spans="3:14" ht="15.6" x14ac:dyDescent="0.3">
      <c r="C155" s="39">
        <f t="shared" si="35"/>
        <v>6.2999999999999723</v>
      </c>
      <c r="D155" s="36">
        <f t="shared" si="24"/>
        <v>600</v>
      </c>
      <c r="E155" s="40">
        <f t="shared" si="25"/>
        <v>3372165.4763667812</v>
      </c>
      <c r="F155" s="36">
        <f t="shared" si="26"/>
        <v>461</v>
      </c>
      <c r="G155" s="36">
        <f t="shared" si="27"/>
        <v>95</v>
      </c>
      <c r="H155" s="36">
        <f t="shared" si="28"/>
        <v>0.35</v>
      </c>
      <c r="I155" s="36">
        <f t="shared" si="29"/>
        <v>3.2</v>
      </c>
      <c r="J155" s="36">
        <f t="shared" si="30"/>
        <v>1</v>
      </c>
      <c r="K155" s="36">
        <f t="shared" si="31"/>
        <v>4.5</v>
      </c>
      <c r="L155" s="36">
        <f t="shared" si="32"/>
        <v>2.5</v>
      </c>
      <c r="M155" s="40">
        <f t="shared" si="33"/>
        <v>869415.76866535854</v>
      </c>
      <c r="N155" s="39">
        <f t="shared" si="34"/>
        <v>2.2468691653142997E-2</v>
      </c>
    </row>
    <row r="156" spans="3:14" ht="15.6" x14ac:dyDescent="0.3">
      <c r="C156" s="39">
        <f t="shared" si="35"/>
        <v>6.3099999999999721</v>
      </c>
      <c r="D156" s="36">
        <f t="shared" si="24"/>
        <v>600</v>
      </c>
      <c r="E156" s="40">
        <f t="shared" si="25"/>
        <v>3372165.4763667812</v>
      </c>
      <c r="F156" s="36">
        <f t="shared" si="26"/>
        <v>461</v>
      </c>
      <c r="G156" s="36">
        <f t="shared" si="27"/>
        <v>95</v>
      </c>
      <c r="H156" s="36">
        <f t="shared" si="28"/>
        <v>0.35</v>
      </c>
      <c r="I156" s="36">
        <f t="shared" si="29"/>
        <v>3.2</v>
      </c>
      <c r="J156" s="36">
        <f t="shared" si="30"/>
        <v>1</v>
      </c>
      <c r="K156" s="36">
        <f t="shared" si="31"/>
        <v>4.5</v>
      </c>
      <c r="L156" s="36">
        <f t="shared" si="32"/>
        <v>2.5</v>
      </c>
      <c r="M156" s="40">
        <f t="shared" si="33"/>
        <v>875034.33549464808</v>
      </c>
      <c r="N156" s="39">
        <f t="shared" si="34"/>
        <v>2.2613894731083113E-2</v>
      </c>
    </row>
    <row r="157" spans="3:14" ht="15.6" x14ac:dyDescent="0.3">
      <c r="C157" s="39">
        <f t="shared" si="35"/>
        <v>6.3199999999999719</v>
      </c>
      <c r="D157" s="36">
        <f t="shared" si="24"/>
        <v>600</v>
      </c>
      <c r="E157" s="40">
        <f t="shared" si="25"/>
        <v>3372165.4763667812</v>
      </c>
      <c r="F157" s="36">
        <f t="shared" si="26"/>
        <v>461</v>
      </c>
      <c r="G157" s="36">
        <f t="shared" si="27"/>
        <v>95</v>
      </c>
      <c r="H157" s="36">
        <f t="shared" si="28"/>
        <v>0.35</v>
      </c>
      <c r="I157" s="36">
        <f t="shared" si="29"/>
        <v>3.2</v>
      </c>
      <c r="J157" s="36">
        <f t="shared" si="30"/>
        <v>1</v>
      </c>
      <c r="K157" s="36">
        <f t="shared" si="31"/>
        <v>4.5</v>
      </c>
      <c r="L157" s="36">
        <f t="shared" si="32"/>
        <v>2.5</v>
      </c>
      <c r="M157" s="40">
        <f t="shared" si="33"/>
        <v>880689.40732612624</v>
      </c>
      <c r="N157" s="39">
        <f t="shared" si="34"/>
        <v>2.2760041223747852E-2</v>
      </c>
    </row>
    <row r="158" spans="3:14" ht="15.6" x14ac:dyDescent="0.3">
      <c r="C158" s="39">
        <f t="shared" si="35"/>
        <v>6.3299999999999716</v>
      </c>
      <c r="D158" s="36">
        <f t="shared" si="24"/>
        <v>600</v>
      </c>
      <c r="E158" s="40">
        <f t="shared" si="25"/>
        <v>3372165.4763667812</v>
      </c>
      <c r="F158" s="36">
        <f t="shared" si="26"/>
        <v>461</v>
      </c>
      <c r="G158" s="36">
        <f t="shared" si="27"/>
        <v>95</v>
      </c>
      <c r="H158" s="36">
        <f t="shared" si="28"/>
        <v>0.35</v>
      </c>
      <c r="I158" s="36">
        <f t="shared" si="29"/>
        <v>3.2</v>
      </c>
      <c r="J158" s="36">
        <f t="shared" si="30"/>
        <v>1</v>
      </c>
      <c r="K158" s="36">
        <f t="shared" si="31"/>
        <v>4.5</v>
      </c>
      <c r="L158" s="36">
        <f t="shared" si="32"/>
        <v>2.5</v>
      </c>
      <c r="M158" s="40">
        <f t="shared" si="33"/>
        <v>886381.24664441682</v>
      </c>
      <c r="N158" s="39">
        <f t="shared" si="34"/>
        <v>2.2907137914642044E-2</v>
      </c>
    </row>
    <row r="159" spans="3:14" ht="15.6" x14ac:dyDescent="0.3">
      <c r="C159" s="39">
        <f t="shared" si="35"/>
        <v>6.3399999999999714</v>
      </c>
      <c r="D159" s="36">
        <f t="shared" si="24"/>
        <v>600</v>
      </c>
      <c r="E159" s="40">
        <f t="shared" si="25"/>
        <v>3372165.4763667812</v>
      </c>
      <c r="F159" s="36">
        <f t="shared" si="26"/>
        <v>461</v>
      </c>
      <c r="G159" s="36">
        <f t="shared" si="27"/>
        <v>95</v>
      </c>
      <c r="H159" s="36">
        <f t="shared" si="28"/>
        <v>0.35</v>
      </c>
      <c r="I159" s="36">
        <f t="shared" si="29"/>
        <v>3.2</v>
      </c>
      <c r="J159" s="36">
        <f t="shared" si="30"/>
        <v>1</v>
      </c>
      <c r="K159" s="36">
        <f t="shared" si="31"/>
        <v>4.5</v>
      </c>
      <c r="L159" s="36">
        <f t="shared" si="32"/>
        <v>2.5</v>
      </c>
      <c r="M159" s="40">
        <f t="shared" si="33"/>
        <v>892110.1177272693</v>
      </c>
      <c r="N159" s="39">
        <f t="shared" si="34"/>
        <v>2.3055191633611069E-2</v>
      </c>
    </row>
    <row r="160" spans="3:14" ht="15.6" x14ac:dyDescent="0.3">
      <c r="C160" s="39">
        <f t="shared" si="35"/>
        <v>6.3499999999999712</v>
      </c>
      <c r="D160" s="36">
        <f t="shared" si="24"/>
        <v>600</v>
      </c>
      <c r="E160" s="40">
        <f t="shared" si="25"/>
        <v>3372165.4763667812</v>
      </c>
      <c r="F160" s="36">
        <f t="shared" si="26"/>
        <v>461</v>
      </c>
      <c r="G160" s="36">
        <f t="shared" si="27"/>
        <v>95</v>
      </c>
      <c r="H160" s="36">
        <f t="shared" si="28"/>
        <v>0.35</v>
      </c>
      <c r="I160" s="36">
        <f t="shared" si="29"/>
        <v>3.2</v>
      </c>
      <c r="J160" s="36">
        <f t="shared" si="30"/>
        <v>1</v>
      </c>
      <c r="K160" s="36">
        <f t="shared" si="31"/>
        <v>4.5</v>
      </c>
      <c r="L160" s="36">
        <f t="shared" si="32"/>
        <v>2.5</v>
      </c>
      <c r="M160" s="40">
        <f t="shared" si="33"/>
        <v>897876.28663974139</v>
      </c>
      <c r="N160" s="39">
        <f t="shared" si="34"/>
        <v>2.3204209256690485E-2</v>
      </c>
    </row>
    <row r="161" spans="3:14" ht="15.6" x14ac:dyDescent="0.3">
      <c r="C161" s="39">
        <f t="shared" si="35"/>
        <v>6.359999999999971</v>
      </c>
      <c r="D161" s="36">
        <f t="shared" si="24"/>
        <v>600</v>
      </c>
      <c r="E161" s="40">
        <f t="shared" si="25"/>
        <v>3372165.4763667812</v>
      </c>
      <c r="F161" s="36">
        <f t="shared" si="26"/>
        <v>461</v>
      </c>
      <c r="G161" s="36">
        <f t="shared" si="27"/>
        <v>95</v>
      </c>
      <c r="H161" s="36">
        <f t="shared" si="28"/>
        <v>0.35</v>
      </c>
      <c r="I161" s="36">
        <f t="shared" si="29"/>
        <v>3.2</v>
      </c>
      <c r="J161" s="36">
        <f t="shared" si="30"/>
        <v>1</v>
      </c>
      <c r="K161" s="36">
        <f t="shared" si="31"/>
        <v>4.5</v>
      </c>
      <c r="L161" s="36">
        <f t="shared" si="32"/>
        <v>2.5</v>
      </c>
      <c r="M161" s="40">
        <f t="shared" si="33"/>
        <v>903680.02122828062</v>
      </c>
      <c r="N161" s="39">
        <f t="shared" si="34"/>
        <v>2.3354197705953084E-2</v>
      </c>
    </row>
    <row r="162" spans="3:14" ht="15.6" x14ac:dyDescent="0.3">
      <c r="C162" s="39">
        <f t="shared" si="35"/>
        <v>6.3699999999999708</v>
      </c>
      <c r="D162" s="36">
        <f t="shared" si="24"/>
        <v>600</v>
      </c>
      <c r="E162" s="40">
        <f t="shared" si="25"/>
        <v>3372165.4763667812</v>
      </c>
      <c r="F162" s="36">
        <f t="shared" si="26"/>
        <v>461</v>
      </c>
      <c r="G162" s="36">
        <f t="shared" si="27"/>
        <v>95</v>
      </c>
      <c r="H162" s="36">
        <f t="shared" si="28"/>
        <v>0.35</v>
      </c>
      <c r="I162" s="36">
        <f t="shared" si="29"/>
        <v>3.2</v>
      </c>
      <c r="J162" s="36">
        <f t="shared" si="30"/>
        <v>1</v>
      </c>
      <c r="K162" s="36">
        <f t="shared" si="31"/>
        <v>4.5</v>
      </c>
      <c r="L162" s="36">
        <f t="shared" si="32"/>
        <v>2.5</v>
      </c>
      <c r="M162" s="40">
        <f t="shared" si="33"/>
        <v>909521.5911148719</v>
      </c>
      <c r="N162" s="39">
        <f t="shared" si="34"/>
        <v>2.3505163949357654E-2</v>
      </c>
    </row>
    <row r="163" spans="3:14" ht="15.6" x14ac:dyDescent="0.3">
      <c r="C163" s="39">
        <f t="shared" si="35"/>
        <v>6.3799999999999706</v>
      </c>
      <c r="D163" s="36">
        <f t="shared" si="24"/>
        <v>600</v>
      </c>
      <c r="E163" s="40">
        <f t="shared" si="25"/>
        <v>3372165.4763667812</v>
      </c>
      <c r="F163" s="36">
        <f t="shared" si="26"/>
        <v>461</v>
      </c>
      <c r="G163" s="36">
        <f t="shared" si="27"/>
        <v>95</v>
      </c>
      <c r="H163" s="36">
        <f t="shared" si="28"/>
        <v>0.35</v>
      </c>
      <c r="I163" s="36">
        <f t="shared" si="29"/>
        <v>3.2</v>
      </c>
      <c r="J163" s="36">
        <f t="shared" si="30"/>
        <v>1</v>
      </c>
      <c r="K163" s="36">
        <f t="shared" si="31"/>
        <v>4.5</v>
      </c>
      <c r="L163" s="36">
        <f t="shared" si="32"/>
        <v>2.5</v>
      </c>
      <c r="M163" s="40">
        <f t="shared" si="33"/>
        <v>915401.26769111119</v>
      </c>
      <c r="N163" s="39">
        <f t="shared" si="34"/>
        <v>2.3657115000595808E-2</v>
      </c>
    </row>
    <row r="164" spans="3:14" ht="15.6" x14ac:dyDescent="0.3">
      <c r="C164" s="39">
        <f t="shared" si="35"/>
        <v>6.3899999999999704</v>
      </c>
      <c r="D164" s="36">
        <f t="shared" si="24"/>
        <v>600</v>
      </c>
      <c r="E164" s="40">
        <f t="shared" si="25"/>
        <v>3372165.4763667812</v>
      </c>
      <c r="F164" s="36">
        <f t="shared" si="26"/>
        <v>461</v>
      </c>
      <c r="G164" s="36">
        <f t="shared" si="27"/>
        <v>95</v>
      </c>
      <c r="H164" s="36">
        <f t="shared" si="28"/>
        <v>0.35</v>
      </c>
      <c r="I164" s="36">
        <f t="shared" si="29"/>
        <v>3.2</v>
      </c>
      <c r="J164" s="36">
        <f t="shared" si="30"/>
        <v>1</v>
      </c>
      <c r="K164" s="36">
        <f t="shared" si="31"/>
        <v>4.5</v>
      </c>
      <c r="L164" s="36">
        <f t="shared" si="32"/>
        <v>2.5</v>
      </c>
      <c r="M164" s="40">
        <f t="shared" si="33"/>
        <v>921319.3241123202</v>
      </c>
      <c r="N164" s="39">
        <f t="shared" si="34"/>
        <v>2.3810057918939895E-2</v>
      </c>
    </row>
    <row r="165" spans="3:14" ht="15.6" x14ac:dyDescent="0.3">
      <c r="C165" s="39">
        <f t="shared" si="35"/>
        <v>6.3999999999999702</v>
      </c>
      <c r="D165" s="36">
        <f t="shared" si="24"/>
        <v>600</v>
      </c>
      <c r="E165" s="40">
        <f t="shared" si="25"/>
        <v>3372165.4763667812</v>
      </c>
      <c r="F165" s="36">
        <f t="shared" si="26"/>
        <v>461</v>
      </c>
      <c r="G165" s="36">
        <f t="shared" si="27"/>
        <v>95</v>
      </c>
      <c r="H165" s="36">
        <f t="shared" si="28"/>
        <v>0.35</v>
      </c>
      <c r="I165" s="36">
        <f t="shared" si="29"/>
        <v>3.2</v>
      </c>
      <c r="J165" s="36">
        <f t="shared" si="30"/>
        <v>1</v>
      </c>
      <c r="K165" s="36">
        <f t="shared" si="31"/>
        <v>4.5</v>
      </c>
      <c r="L165" s="36">
        <f t="shared" si="32"/>
        <v>2.5</v>
      </c>
      <c r="M165" s="40">
        <f t="shared" si="33"/>
        <v>927276.0352916423</v>
      </c>
      <c r="N165" s="39">
        <f t="shared" si="34"/>
        <v>2.3963999809090419E-2</v>
      </c>
    </row>
    <row r="166" spans="3:14" ht="15.6" x14ac:dyDescent="0.3">
      <c r="C166" s="39">
        <f t="shared" si="35"/>
        <v>6.4099999999999699</v>
      </c>
      <c r="D166" s="36">
        <f t="shared" si="24"/>
        <v>600</v>
      </c>
      <c r="E166" s="40">
        <f t="shared" si="25"/>
        <v>3372165.4763667812</v>
      </c>
      <c r="F166" s="36">
        <f t="shared" si="26"/>
        <v>461</v>
      </c>
      <c r="G166" s="36">
        <f t="shared" si="27"/>
        <v>95</v>
      </c>
      <c r="H166" s="36">
        <f t="shared" si="28"/>
        <v>0.35</v>
      </c>
      <c r="I166" s="36">
        <f t="shared" si="29"/>
        <v>3.2</v>
      </c>
      <c r="J166" s="36">
        <f t="shared" si="30"/>
        <v>1</v>
      </c>
      <c r="K166" s="36">
        <f t="shared" si="31"/>
        <v>4.5</v>
      </c>
      <c r="L166" s="36">
        <f t="shared" si="32"/>
        <v>2.5</v>
      </c>
      <c r="M166" s="40">
        <f t="shared" si="33"/>
        <v>933271.67789415352</v>
      </c>
      <c r="N166" s="39">
        <f t="shared" si="34"/>
        <v>2.4118947821023851E-2</v>
      </c>
    </row>
    <row r="167" spans="3:14" ht="15.6" x14ac:dyDescent="0.3">
      <c r="C167" s="39">
        <f t="shared" si="35"/>
        <v>6.4199999999999697</v>
      </c>
      <c r="D167" s="36">
        <f t="shared" si="24"/>
        <v>600</v>
      </c>
      <c r="E167" s="40">
        <f t="shared" si="25"/>
        <v>3372165.4763667812</v>
      </c>
      <c r="F167" s="36">
        <f t="shared" si="26"/>
        <v>461</v>
      </c>
      <c r="G167" s="36">
        <f t="shared" si="27"/>
        <v>95</v>
      </c>
      <c r="H167" s="36">
        <f t="shared" si="28"/>
        <v>0.35</v>
      </c>
      <c r="I167" s="36">
        <f t="shared" si="29"/>
        <v>3.2</v>
      </c>
      <c r="J167" s="36">
        <f t="shared" si="30"/>
        <v>1</v>
      </c>
      <c r="K167" s="36">
        <f t="shared" si="31"/>
        <v>4.5</v>
      </c>
      <c r="L167" s="36">
        <f t="shared" si="32"/>
        <v>2.5</v>
      </c>
      <c r="M167" s="40">
        <f t="shared" si="33"/>
        <v>939306.53033099638</v>
      </c>
      <c r="N167" s="39">
        <f t="shared" si="34"/>
        <v>2.4274909149841008E-2</v>
      </c>
    </row>
    <row r="168" spans="3:14" ht="15.6" x14ac:dyDescent="0.3">
      <c r="C168" s="39">
        <f t="shared" si="35"/>
        <v>6.4299999999999695</v>
      </c>
      <c r="D168" s="36">
        <f t="shared" si="24"/>
        <v>600</v>
      </c>
      <c r="E168" s="40">
        <f t="shared" si="25"/>
        <v>3372165.4763667812</v>
      </c>
      <c r="F168" s="36">
        <f t="shared" si="26"/>
        <v>461</v>
      </c>
      <c r="G168" s="36">
        <f t="shared" si="27"/>
        <v>95</v>
      </c>
      <c r="H168" s="36">
        <f t="shared" si="28"/>
        <v>0.35</v>
      </c>
      <c r="I168" s="36">
        <f t="shared" si="29"/>
        <v>3.2</v>
      </c>
      <c r="J168" s="36">
        <f t="shared" si="30"/>
        <v>1</v>
      </c>
      <c r="K168" s="36">
        <f t="shared" si="31"/>
        <v>4.5</v>
      </c>
      <c r="L168" s="36">
        <f t="shared" si="32"/>
        <v>2.5</v>
      </c>
      <c r="M168" s="40">
        <f t="shared" si="33"/>
        <v>945380.87275353703</v>
      </c>
      <c r="N168" s="39">
        <f t="shared" si="34"/>
        <v>2.443189103561608E-2</v>
      </c>
    </row>
    <row r="169" spans="3:14" ht="15.6" x14ac:dyDescent="0.3">
      <c r="C169" s="39">
        <f t="shared" si="35"/>
        <v>6.4399999999999693</v>
      </c>
      <c r="D169" s="36">
        <f t="shared" si="24"/>
        <v>600</v>
      </c>
      <c r="E169" s="40">
        <f t="shared" si="25"/>
        <v>3372165.4763667812</v>
      </c>
      <c r="F169" s="36">
        <f t="shared" si="26"/>
        <v>461</v>
      </c>
      <c r="G169" s="36">
        <f t="shared" si="27"/>
        <v>95</v>
      </c>
      <c r="H169" s="36">
        <f t="shared" si="28"/>
        <v>0.35</v>
      </c>
      <c r="I169" s="36">
        <f t="shared" si="29"/>
        <v>3.2</v>
      </c>
      <c r="J169" s="36">
        <f t="shared" si="30"/>
        <v>1</v>
      </c>
      <c r="K169" s="36">
        <f t="shared" si="31"/>
        <v>4.5</v>
      </c>
      <c r="L169" s="36">
        <f t="shared" si="32"/>
        <v>2.5</v>
      </c>
      <c r="M169" s="40">
        <f t="shared" si="33"/>
        <v>951494.98704755248</v>
      </c>
      <c r="N169" s="39">
        <f t="shared" si="34"/>
        <v>2.4589900763246388E-2</v>
      </c>
    </row>
    <row r="170" spans="3:14" ht="15.6" x14ac:dyDescent="0.3">
      <c r="C170" s="39">
        <f t="shared" si="35"/>
        <v>6.4499999999999691</v>
      </c>
      <c r="D170" s="36">
        <f t="shared" si="24"/>
        <v>600</v>
      </c>
      <c r="E170" s="40">
        <f t="shared" si="25"/>
        <v>3372165.4763667812</v>
      </c>
      <c r="F170" s="36">
        <f t="shared" si="26"/>
        <v>461</v>
      </c>
      <c r="G170" s="36">
        <f t="shared" si="27"/>
        <v>95</v>
      </c>
      <c r="H170" s="36">
        <f t="shared" si="28"/>
        <v>0.35</v>
      </c>
      <c r="I170" s="36">
        <f t="shared" si="29"/>
        <v>3.2</v>
      </c>
      <c r="J170" s="36">
        <f t="shared" si="30"/>
        <v>1</v>
      </c>
      <c r="K170" s="36">
        <f t="shared" si="31"/>
        <v>4.5</v>
      </c>
      <c r="L170" s="36">
        <f t="shared" si="32"/>
        <v>2.5</v>
      </c>
      <c r="M170" s="40">
        <f t="shared" si="33"/>
        <v>957649.15682743269</v>
      </c>
      <c r="N170" s="39">
        <f t="shared" si="34"/>
        <v>2.4748945662302551E-2</v>
      </c>
    </row>
    <row r="171" spans="3:14" ht="15.6" x14ac:dyDescent="0.3">
      <c r="C171" s="39">
        <f t="shared" si="35"/>
        <v>6.4599999999999689</v>
      </c>
      <c r="D171" s="36">
        <f t="shared" si="24"/>
        <v>600</v>
      </c>
      <c r="E171" s="40">
        <f t="shared" si="25"/>
        <v>3372165.4763667812</v>
      </c>
      <c r="F171" s="36">
        <f t="shared" si="26"/>
        <v>461</v>
      </c>
      <c r="G171" s="36">
        <f t="shared" si="27"/>
        <v>95</v>
      </c>
      <c r="H171" s="36">
        <f t="shared" si="28"/>
        <v>0.35</v>
      </c>
      <c r="I171" s="36">
        <f t="shared" si="29"/>
        <v>3.2</v>
      </c>
      <c r="J171" s="36">
        <f t="shared" si="30"/>
        <v>1</v>
      </c>
      <c r="K171" s="36">
        <f t="shared" si="31"/>
        <v>4.5</v>
      </c>
      <c r="L171" s="36">
        <f t="shared" si="32"/>
        <v>2.5</v>
      </c>
      <c r="M171" s="40">
        <f t="shared" si="33"/>
        <v>963843.66743045603</v>
      </c>
      <c r="N171" s="39">
        <f t="shared" si="34"/>
        <v>2.4909033106880554E-2</v>
      </c>
    </row>
    <row r="172" spans="3:14" ht="15.6" x14ac:dyDescent="0.3">
      <c r="C172" s="39">
        <f t="shared" si="35"/>
        <v>6.4699999999999687</v>
      </c>
      <c r="D172" s="36">
        <f t="shared" si="24"/>
        <v>600</v>
      </c>
      <c r="E172" s="40">
        <f t="shared" si="25"/>
        <v>3372165.4763667812</v>
      </c>
      <c r="F172" s="36">
        <f t="shared" si="26"/>
        <v>461</v>
      </c>
      <c r="G172" s="36">
        <f t="shared" si="27"/>
        <v>95</v>
      </c>
      <c r="H172" s="36">
        <f t="shared" si="28"/>
        <v>0.35</v>
      </c>
      <c r="I172" s="36">
        <f t="shared" si="29"/>
        <v>3.2</v>
      </c>
      <c r="J172" s="36">
        <f t="shared" si="30"/>
        <v>1</v>
      </c>
      <c r="K172" s="36">
        <f t="shared" si="31"/>
        <v>4.5</v>
      </c>
      <c r="L172" s="36">
        <f t="shared" si="32"/>
        <v>2.5</v>
      </c>
      <c r="M172" s="40">
        <f t="shared" si="33"/>
        <v>970078.80591111293</v>
      </c>
      <c r="N172" s="39">
        <f t="shared" si="34"/>
        <v>2.5070170515455036E-2</v>
      </c>
    </row>
    <row r="173" spans="3:14" ht="15.6" x14ac:dyDescent="0.3">
      <c r="C173" s="39">
        <f t="shared" si="35"/>
        <v>6.4799999999999685</v>
      </c>
      <c r="D173" s="36">
        <f t="shared" si="24"/>
        <v>600</v>
      </c>
      <c r="E173" s="40">
        <f t="shared" si="25"/>
        <v>3372165.4763667812</v>
      </c>
      <c r="F173" s="36">
        <f t="shared" si="26"/>
        <v>461</v>
      </c>
      <c r="G173" s="36">
        <f t="shared" si="27"/>
        <v>95</v>
      </c>
      <c r="H173" s="36">
        <f t="shared" si="28"/>
        <v>0.35</v>
      </c>
      <c r="I173" s="36">
        <f t="shared" si="29"/>
        <v>3.2</v>
      </c>
      <c r="J173" s="36">
        <f t="shared" si="30"/>
        <v>1</v>
      </c>
      <c r="K173" s="36">
        <f t="shared" si="31"/>
        <v>4.5</v>
      </c>
      <c r="L173" s="36">
        <f t="shared" si="32"/>
        <v>2.5</v>
      </c>
      <c r="M173" s="40">
        <f t="shared" si="33"/>
        <v>976354.86103543278</v>
      </c>
      <c r="N173" s="39">
        <f t="shared" si="34"/>
        <v>2.5232365350732686E-2</v>
      </c>
    </row>
    <row r="174" spans="3:14" ht="15.6" x14ac:dyDescent="0.3">
      <c r="C174" s="39">
        <f t="shared" si="35"/>
        <v>6.4899999999999682</v>
      </c>
      <c r="D174" s="36">
        <f t="shared" si="24"/>
        <v>600</v>
      </c>
      <c r="E174" s="40">
        <f t="shared" si="25"/>
        <v>3372165.4763667812</v>
      </c>
      <c r="F174" s="36">
        <f t="shared" si="26"/>
        <v>461</v>
      </c>
      <c r="G174" s="36">
        <f t="shared" si="27"/>
        <v>95</v>
      </c>
      <c r="H174" s="36">
        <f t="shared" si="28"/>
        <v>0.35</v>
      </c>
      <c r="I174" s="36">
        <f t="shared" si="29"/>
        <v>3.2</v>
      </c>
      <c r="J174" s="36">
        <f t="shared" si="30"/>
        <v>1</v>
      </c>
      <c r="K174" s="36">
        <f t="shared" si="31"/>
        <v>4.5</v>
      </c>
      <c r="L174" s="36">
        <f t="shared" si="32"/>
        <v>2.5</v>
      </c>
      <c r="M174" s="40">
        <f t="shared" si="33"/>
        <v>982672.12327543565</v>
      </c>
      <c r="N174" s="39">
        <f t="shared" si="34"/>
        <v>2.5395625119508863E-2</v>
      </c>
    </row>
    <row r="175" spans="3:14" ht="15.6" x14ac:dyDescent="0.3">
      <c r="C175" s="39">
        <f t="shared" si="35"/>
        <v>6.499999999999968</v>
      </c>
      <c r="D175" s="36">
        <f t="shared" si="24"/>
        <v>600</v>
      </c>
      <c r="E175" s="40">
        <f t="shared" si="25"/>
        <v>3372165.4763667812</v>
      </c>
      <c r="F175" s="36">
        <f t="shared" si="26"/>
        <v>461</v>
      </c>
      <c r="G175" s="36">
        <f t="shared" si="27"/>
        <v>95</v>
      </c>
      <c r="H175" s="36">
        <f t="shared" si="28"/>
        <v>0.35</v>
      </c>
      <c r="I175" s="36">
        <f t="shared" si="29"/>
        <v>3.2</v>
      </c>
      <c r="J175" s="36">
        <f t="shared" si="30"/>
        <v>1</v>
      </c>
      <c r="K175" s="36">
        <f t="shared" si="31"/>
        <v>4.5</v>
      </c>
      <c r="L175" s="36">
        <f t="shared" si="32"/>
        <v>2.5</v>
      </c>
      <c r="M175" s="40">
        <f t="shared" si="33"/>
        <v>989030.88480360829</v>
      </c>
      <c r="N175" s="39">
        <f t="shared" si="34"/>
        <v>2.5559957372524821E-2</v>
      </c>
    </row>
    <row r="176" spans="3:14" ht="15.6" x14ac:dyDescent="0.3">
      <c r="C176" s="39">
        <f t="shared" si="35"/>
        <v>6.5099999999999678</v>
      </c>
      <c r="D176" s="36">
        <f t="shared" si="24"/>
        <v>600</v>
      </c>
      <c r="E176" s="40">
        <f t="shared" si="25"/>
        <v>3372165.4763667812</v>
      </c>
      <c r="F176" s="36">
        <f t="shared" si="26"/>
        <v>461</v>
      </c>
      <c r="G176" s="36">
        <f t="shared" si="27"/>
        <v>95</v>
      </c>
      <c r="H176" s="36">
        <f t="shared" si="28"/>
        <v>0.35</v>
      </c>
      <c r="I176" s="36">
        <f t="shared" si="29"/>
        <v>3.2</v>
      </c>
      <c r="J176" s="36">
        <f t="shared" si="30"/>
        <v>1</v>
      </c>
      <c r="K176" s="36">
        <f t="shared" si="31"/>
        <v>4.5</v>
      </c>
      <c r="L176" s="36">
        <f t="shared" si="32"/>
        <v>2.5</v>
      </c>
      <c r="M176" s="40">
        <f t="shared" si="33"/>
        <v>995431.43948745064</v>
      </c>
      <c r="N176" s="39">
        <f t="shared" si="34"/>
        <v>2.5725369704326786E-2</v>
      </c>
    </row>
    <row r="177" spans="3:14" ht="15.6" x14ac:dyDescent="0.3">
      <c r="C177" s="39">
        <f t="shared" si="35"/>
        <v>6.5199999999999676</v>
      </c>
      <c r="D177" s="36">
        <f t="shared" si="24"/>
        <v>600</v>
      </c>
      <c r="E177" s="40">
        <f t="shared" si="25"/>
        <v>3372165.4763667812</v>
      </c>
      <c r="F177" s="36">
        <f t="shared" si="26"/>
        <v>461</v>
      </c>
      <c r="G177" s="36">
        <f t="shared" si="27"/>
        <v>95</v>
      </c>
      <c r="H177" s="36">
        <f t="shared" si="28"/>
        <v>0.35</v>
      </c>
      <c r="I177" s="36">
        <f t="shared" si="29"/>
        <v>3.2</v>
      </c>
      <c r="J177" s="36">
        <f t="shared" si="30"/>
        <v>1</v>
      </c>
      <c r="K177" s="36">
        <f t="shared" si="31"/>
        <v>4.5</v>
      </c>
      <c r="L177" s="36">
        <f t="shared" si="32"/>
        <v>2.5</v>
      </c>
      <c r="M177" s="40">
        <f t="shared" si="33"/>
        <v>1001874.0828841131</v>
      </c>
      <c r="N177" s="39">
        <f t="shared" si="34"/>
        <v>2.5891869753127354E-2</v>
      </c>
    </row>
    <row r="178" spans="3:14" ht="15.6" x14ac:dyDescent="0.3">
      <c r="C178" s="39">
        <f t="shared" si="35"/>
        <v>6.5299999999999674</v>
      </c>
      <c r="D178" s="36">
        <f t="shared" si="24"/>
        <v>600</v>
      </c>
      <c r="E178" s="40">
        <f t="shared" si="25"/>
        <v>3372165.4763667812</v>
      </c>
      <c r="F178" s="36">
        <f t="shared" si="26"/>
        <v>461</v>
      </c>
      <c r="G178" s="36">
        <f t="shared" si="27"/>
        <v>95</v>
      </c>
      <c r="H178" s="36">
        <f t="shared" si="28"/>
        <v>0.35</v>
      </c>
      <c r="I178" s="36">
        <f t="shared" si="29"/>
        <v>3.2</v>
      </c>
      <c r="J178" s="36">
        <f t="shared" si="30"/>
        <v>1</v>
      </c>
      <c r="K178" s="36">
        <f t="shared" si="31"/>
        <v>4.5</v>
      </c>
      <c r="L178" s="36">
        <f t="shared" si="32"/>
        <v>2.5</v>
      </c>
      <c r="M178" s="40">
        <f t="shared" si="33"/>
        <v>1008359.1122351002</v>
      </c>
      <c r="N178" s="39">
        <f t="shared" si="34"/>
        <v>2.6059465200668628E-2</v>
      </c>
    </row>
    <row r="179" spans="3:14" ht="15.6" x14ac:dyDescent="0.3">
      <c r="C179" s="39">
        <f t="shared" si="35"/>
        <v>6.5399999999999672</v>
      </c>
      <c r="D179" s="36">
        <f t="shared" si="24"/>
        <v>600</v>
      </c>
      <c r="E179" s="40">
        <f t="shared" si="25"/>
        <v>3372165.4763667812</v>
      </c>
      <c r="F179" s="36">
        <f t="shared" si="26"/>
        <v>461</v>
      </c>
      <c r="G179" s="36">
        <f t="shared" si="27"/>
        <v>95</v>
      </c>
      <c r="H179" s="36">
        <f t="shared" si="28"/>
        <v>0.35</v>
      </c>
      <c r="I179" s="36">
        <f t="shared" si="29"/>
        <v>3.2</v>
      </c>
      <c r="J179" s="36">
        <f t="shared" si="30"/>
        <v>1</v>
      </c>
      <c r="K179" s="36">
        <f t="shared" si="31"/>
        <v>4.5</v>
      </c>
      <c r="L179" s="36">
        <f t="shared" si="32"/>
        <v>2.5</v>
      </c>
      <c r="M179" s="40">
        <f t="shared" si="33"/>
        <v>1014886.8264610687</v>
      </c>
      <c r="N179" s="39">
        <f t="shared" si="34"/>
        <v>2.6228163772087771E-2</v>
      </c>
    </row>
    <row r="180" spans="3:14" ht="15.6" x14ac:dyDescent="0.3">
      <c r="C180" s="39">
        <f t="shared" si="35"/>
        <v>6.549999999999967</v>
      </c>
      <c r="D180" s="36">
        <f t="shared" si="24"/>
        <v>600</v>
      </c>
      <c r="E180" s="40">
        <f t="shared" si="25"/>
        <v>3372165.4763667812</v>
      </c>
      <c r="F180" s="36">
        <f t="shared" si="26"/>
        <v>461</v>
      </c>
      <c r="G180" s="36">
        <f t="shared" si="27"/>
        <v>95</v>
      </c>
      <c r="H180" s="36">
        <f t="shared" si="28"/>
        <v>0.35</v>
      </c>
      <c r="I180" s="36">
        <f t="shared" si="29"/>
        <v>3.2</v>
      </c>
      <c r="J180" s="36">
        <f t="shared" si="30"/>
        <v>1</v>
      </c>
      <c r="K180" s="36">
        <f t="shared" si="31"/>
        <v>4.5</v>
      </c>
      <c r="L180" s="36">
        <f t="shared" si="32"/>
        <v>2.5</v>
      </c>
      <c r="M180" s="40">
        <f t="shared" si="33"/>
        <v>1021457.5261566895</v>
      </c>
      <c r="N180" s="39">
        <f t="shared" si="34"/>
        <v>2.6397973235784224E-2</v>
      </c>
    </row>
    <row r="181" spans="3:14" ht="15.6" x14ac:dyDescent="0.3">
      <c r="C181" s="39">
        <f t="shared" si="35"/>
        <v>6.5599999999999667</v>
      </c>
      <c r="D181" s="36">
        <f t="shared" si="24"/>
        <v>600</v>
      </c>
      <c r="E181" s="40">
        <f t="shared" si="25"/>
        <v>3372165.4763667812</v>
      </c>
      <c r="F181" s="36">
        <f t="shared" si="26"/>
        <v>461</v>
      </c>
      <c r="G181" s="36">
        <f t="shared" si="27"/>
        <v>95</v>
      </c>
      <c r="H181" s="36">
        <f t="shared" si="28"/>
        <v>0.35</v>
      </c>
      <c r="I181" s="36">
        <f t="shared" si="29"/>
        <v>3.2</v>
      </c>
      <c r="J181" s="36">
        <f t="shared" si="30"/>
        <v>1</v>
      </c>
      <c r="K181" s="36">
        <f t="shared" si="31"/>
        <v>4.5</v>
      </c>
      <c r="L181" s="36">
        <f t="shared" si="32"/>
        <v>2.5</v>
      </c>
      <c r="M181" s="40">
        <f t="shared" si="33"/>
        <v>1028071.5135856518</v>
      </c>
      <c r="N181" s="39">
        <f t="shared" si="34"/>
        <v>2.6568901403290601E-2</v>
      </c>
    </row>
    <row r="182" spans="3:14" ht="15.6" x14ac:dyDescent="0.3">
      <c r="C182" s="39">
        <f t="shared" si="35"/>
        <v>6.5699999999999665</v>
      </c>
      <c r="D182" s="36">
        <f t="shared" si="24"/>
        <v>600</v>
      </c>
      <c r="E182" s="40">
        <f t="shared" si="25"/>
        <v>3372165.4763667812</v>
      </c>
      <c r="F182" s="36">
        <f t="shared" si="26"/>
        <v>461</v>
      </c>
      <c r="G182" s="36">
        <f t="shared" si="27"/>
        <v>95</v>
      </c>
      <c r="H182" s="36">
        <f t="shared" si="28"/>
        <v>0.35</v>
      </c>
      <c r="I182" s="36">
        <f t="shared" si="29"/>
        <v>3.2</v>
      </c>
      <c r="J182" s="36">
        <f t="shared" si="30"/>
        <v>1</v>
      </c>
      <c r="K182" s="36">
        <f t="shared" si="31"/>
        <v>4.5</v>
      </c>
      <c r="L182" s="36">
        <f t="shared" si="32"/>
        <v>2.5</v>
      </c>
      <c r="M182" s="40">
        <f t="shared" si="33"/>
        <v>1034729.0926756928</v>
      </c>
      <c r="N182" s="39">
        <f t="shared" si="34"/>
        <v>2.6740956129144233E-2</v>
      </c>
    </row>
    <row r="183" spans="3:14" ht="15.6" x14ac:dyDescent="0.3">
      <c r="C183" s="39">
        <f t="shared" si="35"/>
        <v>6.5799999999999663</v>
      </c>
      <c r="D183" s="36">
        <f t="shared" si="24"/>
        <v>600</v>
      </c>
      <c r="E183" s="40">
        <f t="shared" si="25"/>
        <v>3372165.4763667812</v>
      </c>
      <c r="F183" s="36">
        <f t="shared" si="26"/>
        <v>461</v>
      </c>
      <c r="G183" s="36">
        <f t="shared" si="27"/>
        <v>95</v>
      </c>
      <c r="H183" s="36">
        <f t="shared" si="28"/>
        <v>0.35</v>
      </c>
      <c r="I183" s="36">
        <f t="shared" si="29"/>
        <v>3.2</v>
      </c>
      <c r="J183" s="36">
        <f t="shared" si="30"/>
        <v>1</v>
      </c>
      <c r="K183" s="36">
        <f t="shared" si="31"/>
        <v>4.5</v>
      </c>
      <c r="L183" s="36">
        <f t="shared" si="32"/>
        <v>2.5</v>
      </c>
      <c r="M183" s="40">
        <f t="shared" si="33"/>
        <v>1041430.5690137988</v>
      </c>
      <c r="N183" s="39">
        <f t="shared" si="34"/>
        <v>2.6914145310763155E-2</v>
      </c>
    </row>
    <row r="184" spans="3:14" ht="15.6" x14ac:dyDescent="0.3">
      <c r="C184" s="39">
        <f t="shared" si="35"/>
        <v>6.5899999999999661</v>
      </c>
      <c r="D184" s="36">
        <f t="shared" si="24"/>
        <v>600</v>
      </c>
      <c r="E184" s="40">
        <f t="shared" si="25"/>
        <v>3372165.4763667812</v>
      </c>
      <c r="F184" s="36">
        <f t="shared" si="26"/>
        <v>461</v>
      </c>
      <c r="G184" s="36">
        <f t="shared" si="27"/>
        <v>95</v>
      </c>
      <c r="H184" s="36">
        <f t="shared" si="28"/>
        <v>0.35</v>
      </c>
      <c r="I184" s="36">
        <f t="shared" si="29"/>
        <v>3.2</v>
      </c>
      <c r="J184" s="36">
        <f t="shared" si="30"/>
        <v>1</v>
      </c>
      <c r="K184" s="36">
        <f t="shared" si="31"/>
        <v>4.5</v>
      </c>
      <c r="L184" s="36">
        <f t="shared" si="32"/>
        <v>2.5</v>
      </c>
      <c r="M184" s="40">
        <f t="shared" si="33"/>
        <v>1048176.2498414695</v>
      </c>
      <c r="N184" s="39">
        <f t="shared" si="34"/>
        <v>2.7088476888323703E-2</v>
      </c>
    </row>
    <row r="185" spans="3:14" ht="15.6" x14ac:dyDescent="0.3">
      <c r="C185" s="39">
        <f t="shared" si="35"/>
        <v>6.5999999999999659</v>
      </c>
      <c r="D185" s="36">
        <f t="shared" si="24"/>
        <v>600</v>
      </c>
      <c r="E185" s="40">
        <f t="shared" si="25"/>
        <v>3372165.4763667812</v>
      </c>
      <c r="F185" s="36">
        <f t="shared" si="26"/>
        <v>461</v>
      </c>
      <c r="G185" s="36">
        <f t="shared" si="27"/>
        <v>95</v>
      </c>
      <c r="H185" s="36">
        <f t="shared" si="28"/>
        <v>0.35</v>
      </c>
      <c r="I185" s="36">
        <f t="shared" si="29"/>
        <v>3.2</v>
      </c>
      <c r="J185" s="36">
        <f t="shared" si="30"/>
        <v>1</v>
      </c>
      <c r="K185" s="36">
        <f t="shared" si="31"/>
        <v>4.5</v>
      </c>
      <c r="L185" s="36">
        <f t="shared" si="32"/>
        <v>2.5</v>
      </c>
      <c r="M185" s="40">
        <f t="shared" si="33"/>
        <v>1054966.4440501095</v>
      </c>
      <c r="N185" s="39">
        <f t="shared" si="34"/>
        <v>2.7263958844641445E-2</v>
      </c>
    </row>
    <row r="186" spans="3:14" ht="15.6" x14ac:dyDescent="0.3">
      <c r="C186" s="39">
        <f t="shared" si="35"/>
        <v>6.6099999999999657</v>
      </c>
      <c r="D186" s="36">
        <f t="shared" si="24"/>
        <v>600</v>
      </c>
      <c r="E186" s="40">
        <f t="shared" si="25"/>
        <v>3372165.4763667812</v>
      </c>
      <c r="F186" s="36">
        <f t="shared" si="26"/>
        <v>461</v>
      </c>
      <c r="G186" s="36">
        <f t="shared" si="27"/>
        <v>95</v>
      </c>
      <c r="H186" s="36">
        <f t="shared" si="28"/>
        <v>0.35</v>
      </c>
      <c r="I186" s="36">
        <f t="shared" si="29"/>
        <v>3.2</v>
      </c>
      <c r="J186" s="36">
        <f t="shared" si="30"/>
        <v>1</v>
      </c>
      <c r="K186" s="36">
        <f t="shared" si="31"/>
        <v>4.5</v>
      </c>
      <c r="L186" s="36">
        <f t="shared" si="32"/>
        <v>2.5</v>
      </c>
      <c r="M186" s="40">
        <f t="shared" si="33"/>
        <v>1061801.4621765194</v>
      </c>
      <c r="N186" s="39">
        <f t="shared" si="34"/>
        <v>2.7440599205054622E-2</v>
      </c>
    </row>
    <row r="187" spans="3:14" ht="15.6" x14ac:dyDescent="0.3">
      <c r="C187" s="39">
        <f t="shared" si="35"/>
        <v>6.6199999999999655</v>
      </c>
      <c r="D187" s="36">
        <f t="shared" si="24"/>
        <v>600</v>
      </c>
      <c r="E187" s="40">
        <f t="shared" si="25"/>
        <v>3372165.4763667812</v>
      </c>
      <c r="F187" s="36">
        <f t="shared" si="26"/>
        <v>461</v>
      </c>
      <c r="G187" s="36">
        <f t="shared" si="27"/>
        <v>95</v>
      </c>
      <c r="H187" s="36">
        <f t="shared" si="28"/>
        <v>0.35</v>
      </c>
      <c r="I187" s="36">
        <f t="shared" si="29"/>
        <v>3.2</v>
      </c>
      <c r="J187" s="36">
        <f t="shared" si="30"/>
        <v>1</v>
      </c>
      <c r="K187" s="36">
        <f t="shared" si="31"/>
        <v>4.5</v>
      </c>
      <c r="L187" s="36">
        <f t="shared" si="32"/>
        <v>2.5</v>
      </c>
      <c r="M187" s="40">
        <f t="shared" si="33"/>
        <v>1068681.6163985012</v>
      </c>
      <c r="N187" s="39">
        <f t="shared" si="34"/>
        <v>2.7618406037310594E-2</v>
      </c>
    </row>
    <row r="188" spans="3:14" ht="15.6" x14ac:dyDescent="0.3">
      <c r="C188" s="39">
        <f t="shared" si="35"/>
        <v>6.6299999999999653</v>
      </c>
      <c r="D188" s="36">
        <f t="shared" si="24"/>
        <v>600</v>
      </c>
      <c r="E188" s="40">
        <f t="shared" si="25"/>
        <v>3372165.4763667812</v>
      </c>
      <c r="F188" s="36">
        <f t="shared" si="26"/>
        <v>461</v>
      </c>
      <c r="G188" s="36">
        <f t="shared" si="27"/>
        <v>95</v>
      </c>
      <c r="H188" s="36">
        <f t="shared" si="28"/>
        <v>0.35</v>
      </c>
      <c r="I188" s="36">
        <f t="shared" si="29"/>
        <v>3.2</v>
      </c>
      <c r="J188" s="36">
        <f t="shared" si="30"/>
        <v>1</v>
      </c>
      <c r="K188" s="36">
        <f t="shared" si="31"/>
        <v>4.5</v>
      </c>
      <c r="L188" s="36">
        <f t="shared" si="32"/>
        <v>2.5</v>
      </c>
      <c r="M188" s="40">
        <f t="shared" si="33"/>
        <v>1075607.2205306094</v>
      </c>
      <c r="N188" s="39">
        <f t="shared" si="34"/>
        <v>2.7797387451456036E-2</v>
      </c>
    </row>
    <row r="189" spans="3:14" ht="15.6" x14ac:dyDescent="0.3">
      <c r="C189" s="39">
        <f t="shared" si="35"/>
        <v>6.639999999999965</v>
      </c>
      <c r="D189" s="36">
        <f t="shared" si="24"/>
        <v>600</v>
      </c>
      <c r="E189" s="40">
        <f t="shared" si="25"/>
        <v>3372165.4763667812</v>
      </c>
      <c r="F189" s="36">
        <f t="shared" si="26"/>
        <v>461</v>
      </c>
      <c r="G189" s="36">
        <f t="shared" si="27"/>
        <v>95</v>
      </c>
      <c r="H189" s="36">
        <f t="shared" si="28"/>
        <v>0.35</v>
      </c>
      <c r="I189" s="36">
        <f t="shared" si="29"/>
        <v>3.2</v>
      </c>
      <c r="J189" s="36">
        <f t="shared" si="30"/>
        <v>1</v>
      </c>
      <c r="K189" s="36">
        <f t="shared" si="31"/>
        <v>4.5</v>
      </c>
      <c r="L189" s="36">
        <f t="shared" si="32"/>
        <v>2.5</v>
      </c>
      <c r="M189" s="40">
        <f t="shared" si="33"/>
        <v>1082578.5900200035</v>
      </c>
      <c r="N189" s="39">
        <f t="shared" si="34"/>
        <v>2.7977551599729741E-2</v>
      </c>
    </row>
    <row r="190" spans="3:14" ht="15.6" x14ac:dyDescent="0.3">
      <c r="C190" s="39">
        <f t="shared" si="35"/>
        <v>6.6499999999999648</v>
      </c>
      <c r="D190" s="36">
        <f t="shared" si="24"/>
        <v>600</v>
      </c>
      <c r="E190" s="40">
        <f t="shared" si="25"/>
        <v>3372165.4763667812</v>
      </c>
      <c r="F190" s="36">
        <f t="shared" si="26"/>
        <v>461</v>
      </c>
      <c r="G190" s="36">
        <f t="shared" si="27"/>
        <v>95</v>
      </c>
      <c r="H190" s="36">
        <f t="shared" si="28"/>
        <v>0.35</v>
      </c>
      <c r="I190" s="36">
        <f t="shared" si="29"/>
        <v>3.2</v>
      </c>
      <c r="J190" s="36">
        <f t="shared" si="30"/>
        <v>1</v>
      </c>
      <c r="K190" s="36">
        <f t="shared" si="31"/>
        <v>4.5</v>
      </c>
      <c r="L190" s="36">
        <f t="shared" si="32"/>
        <v>2.5</v>
      </c>
      <c r="M190" s="40">
        <f t="shared" si="33"/>
        <v>1089596.0419424188</v>
      </c>
      <c r="N190" s="39">
        <f t="shared" si="34"/>
        <v>2.8158906676458508E-2</v>
      </c>
    </row>
    <row r="191" spans="3:14" ht="15.6" x14ac:dyDescent="0.3">
      <c r="C191" s="39">
        <f t="shared" si="35"/>
        <v>6.6599999999999646</v>
      </c>
      <c r="D191" s="36">
        <f t="shared" si="24"/>
        <v>600</v>
      </c>
      <c r="E191" s="40">
        <f t="shared" si="25"/>
        <v>3372165.4763667812</v>
      </c>
      <c r="F191" s="36">
        <f t="shared" si="26"/>
        <v>461</v>
      </c>
      <c r="G191" s="36">
        <f t="shared" si="27"/>
        <v>95</v>
      </c>
      <c r="H191" s="36">
        <f t="shared" si="28"/>
        <v>0.35</v>
      </c>
      <c r="I191" s="36">
        <f t="shared" si="29"/>
        <v>3.2</v>
      </c>
      <c r="J191" s="36">
        <f t="shared" si="30"/>
        <v>1</v>
      </c>
      <c r="K191" s="36">
        <f t="shared" si="31"/>
        <v>4.5</v>
      </c>
      <c r="L191" s="36">
        <f t="shared" si="32"/>
        <v>2.5</v>
      </c>
      <c r="M191" s="40">
        <f t="shared" si="33"/>
        <v>1096659.8949982813</v>
      </c>
      <c r="N191" s="39">
        <f t="shared" si="34"/>
        <v>2.8341460917956716E-2</v>
      </c>
    </row>
    <row r="192" spans="3:14" ht="15.6" x14ac:dyDescent="0.3">
      <c r="C192" s="39">
        <f t="shared" si="35"/>
        <v>6.6699999999999644</v>
      </c>
      <c r="D192" s="36">
        <f t="shared" si="24"/>
        <v>600</v>
      </c>
      <c r="E192" s="40">
        <f t="shared" si="25"/>
        <v>3372165.4763667812</v>
      </c>
      <c r="F192" s="36">
        <f t="shared" si="26"/>
        <v>461</v>
      </c>
      <c r="G192" s="36">
        <f t="shared" si="27"/>
        <v>95</v>
      </c>
      <c r="H192" s="36">
        <f t="shared" si="28"/>
        <v>0.35</v>
      </c>
      <c r="I192" s="36">
        <f t="shared" si="29"/>
        <v>3.2</v>
      </c>
      <c r="J192" s="36">
        <f t="shared" si="30"/>
        <v>1</v>
      </c>
      <c r="K192" s="36">
        <f t="shared" si="31"/>
        <v>4.5</v>
      </c>
      <c r="L192" s="36">
        <f t="shared" si="32"/>
        <v>2.5</v>
      </c>
      <c r="M192" s="40">
        <f t="shared" si="33"/>
        <v>1103770.4695089567</v>
      </c>
      <c r="N192" s="39">
        <f t="shared" si="34"/>
        <v>2.8525222602429404E-2</v>
      </c>
    </row>
    <row r="193" spans="3:14" ht="15.6" x14ac:dyDescent="0.3">
      <c r="C193" s="39">
        <f t="shared" si="35"/>
        <v>6.6799999999999642</v>
      </c>
      <c r="D193" s="36">
        <f t="shared" si="24"/>
        <v>600</v>
      </c>
      <c r="E193" s="40">
        <f t="shared" si="25"/>
        <v>3372165.4763667812</v>
      </c>
      <c r="F193" s="36">
        <f t="shared" si="26"/>
        <v>461</v>
      </c>
      <c r="G193" s="36">
        <f t="shared" si="27"/>
        <v>95</v>
      </c>
      <c r="H193" s="36">
        <f t="shared" si="28"/>
        <v>0.35</v>
      </c>
      <c r="I193" s="36">
        <f t="shared" si="29"/>
        <v>3.2</v>
      </c>
      <c r="J193" s="36">
        <f t="shared" si="30"/>
        <v>1</v>
      </c>
      <c r="K193" s="36">
        <f t="shared" si="31"/>
        <v>4.5</v>
      </c>
      <c r="L193" s="36">
        <f t="shared" si="32"/>
        <v>2.5</v>
      </c>
      <c r="M193" s="40">
        <f t="shared" si="33"/>
        <v>1110928.0874131145</v>
      </c>
      <c r="N193" s="39">
        <f t="shared" si="34"/>
        <v>2.8710200049878301E-2</v>
      </c>
    </row>
    <row r="194" spans="3:14" ht="15.6" x14ac:dyDescent="0.3">
      <c r="C194" s="39">
        <f t="shared" si="35"/>
        <v>6.689999999999964</v>
      </c>
      <c r="D194" s="36">
        <f t="shared" si="24"/>
        <v>600</v>
      </c>
      <c r="E194" s="40">
        <f t="shared" si="25"/>
        <v>3372165.4763667812</v>
      </c>
      <c r="F194" s="36">
        <f t="shared" si="26"/>
        <v>461</v>
      </c>
      <c r="G194" s="36">
        <f t="shared" si="27"/>
        <v>95</v>
      </c>
      <c r="H194" s="36">
        <f t="shared" si="28"/>
        <v>0.35</v>
      </c>
      <c r="I194" s="36">
        <f t="shared" si="29"/>
        <v>3.2</v>
      </c>
      <c r="J194" s="36">
        <f t="shared" si="30"/>
        <v>1</v>
      </c>
      <c r="K194" s="36">
        <f t="shared" si="31"/>
        <v>4.5</v>
      </c>
      <c r="L194" s="36">
        <f t="shared" si="32"/>
        <v>2.5</v>
      </c>
      <c r="M194" s="40">
        <f t="shared" si="33"/>
        <v>1118133.0722632459</v>
      </c>
      <c r="N194" s="39">
        <f t="shared" si="34"/>
        <v>2.889640162201183E-2</v>
      </c>
    </row>
    <row r="195" spans="3:14" ht="15.6" x14ac:dyDescent="0.3">
      <c r="C195" s="39">
        <f t="shared" si="35"/>
        <v>6.6999999999999638</v>
      </c>
      <c r="D195" s="36">
        <f t="shared" si="24"/>
        <v>600</v>
      </c>
      <c r="E195" s="40">
        <f t="shared" si="25"/>
        <v>3372165.4763667812</v>
      </c>
      <c r="F195" s="36">
        <f t="shared" si="26"/>
        <v>461</v>
      </c>
      <c r="G195" s="36">
        <f t="shared" si="27"/>
        <v>95</v>
      </c>
      <c r="H195" s="36">
        <f t="shared" si="28"/>
        <v>0.35</v>
      </c>
      <c r="I195" s="36">
        <f t="shared" si="29"/>
        <v>3.2</v>
      </c>
      <c r="J195" s="36">
        <f t="shared" si="30"/>
        <v>1</v>
      </c>
      <c r="K195" s="36">
        <f t="shared" si="31"/>
        <v>4.5</v>
      </c>
      <c r="L195" s="36">
        <f t="shared" si="32"/>
        <v>2.5</v>
      </c>
      <c r="M195" s="40">
        <f t="shared" si="33"/>
        <v>1125385.7492223205</v>
      </c>
      <c r="N195" s="39">
        <f t="shared" si="34"/>
        <v>2.9083835722158714E-2</v>
      </c>
    </row>
    <row r="196" spans="3:14" ht="15.6" x14ac:dyDescent="0.3">
      <c r="C196" s="39">
        <f t="shared" si="35"/>
        <v>6.7099999999999635</v>
      </c>
      <c r="D196" s="36">
        <f t="shared" si="24"/>
        <v>600</v>
      </c>
      <c r="E196" s="40">
        <f t="shared" si="25"/>
        <v>3372165.4763667812</v>
      </c>
      <c r="F196" s="36">
        <f t="shared" si="26"/>
        <v>461</v>
      </c>
      <c r="G196" s="36">
        <f t="shared" si="27"/>
        <v>95</v>
      </c>
      <c r="H196" s="36">
        <f t="shared" si="28"/>
        <v>0.35</v>
      </c>
      <c r="I196" s="36">
        <f t="shared" si="29"/>
        <v>3.2</v>
      </c>
      <c r="J196" s="36">
        <f t="shared" si="30"/>
        <v>1</v>
      </c>
      <c r="K196" s="36">
        <f t="shared" si="31"/>
        <v>4.5</v>
      </c>
      <c r="L196" s="36">
        <f t="shared" si="32"/>
        <v>2.5</v>
      </c>
      <c r="M196" s="40">
        <f t="shared" si="33"/>
        <v>1132686.4450605565</v>
      </c>
      <c r="N196" s="39">
        <f t="shared" si="34"/>
        <v>2.92725107951845E-2</v>
      </c>
    </row>
    <row r="197" spans="3:14" ht="15.6" x14ac:dyDescent="0.3">
      <c r="C197" s="39">
        <f t="shared" si="35"/>
        <v>6.7199999999999633</v>
      </c>
      <c r="D197" s="36">
        <f t="shared" si="24"/>
        <v>600</v>
      </c>
      <c r="E197" s="40">
        <f t="shared" si="25"/>
        <v>3372165.4763667812</v>
      </c>
      <c r="F197" s="36">
        <f t="shared" si="26"/>
        <v>461</v>
      </c>
      <c r="G197" s="36">
        <f t="shared" si="27"/>
        <v>95</v>
      </c>
      <c r="H197" s="36">
        <f t="shared" si="28"/>
        <v>0.35</v>
      </c>
      <c r="I197" s="36">
        <f t="shared" si="29"/>
        <v>3.2</v>
      </c>
      <c r="J197" s="36">
        <f t="shared" si="30"/>
        <v>1</v>
      </c>
      <c r="K197" s="36">
        <f t="shared" si="31"/>
        <v>4.5</v>
      </c>
      <c r="L197" s="36">
        <f t="shared" si="32"/>
        <v>2.5</v>
      </c>
      <c r="M197" s="40">
        <f t="shared" si="33"/>
        <v>1140035.4881523822</v>
      </c>
      <c r="N197" s="39">
        <f t="shared" si="34"/>
        <v>2.946243532741305E-2</v>
      </c>
    </row>
    <row r="198" spans="3:14" ht="15.6" x14ac:dyDescent="0.3">
      <c r="C198" s="39">
        <f t="shared" si="35"/>
        <v>6.7299999999999631</v>
      </c>
      <c r="D198" s="36">
        <f t="shared" si="24"/>
        <v>600</v>
      </c>
      <c r="E198" s="40">
        <f t="shared" si="25"/>
        <v>3372165.4763667812</v>
      </c>
      <c r="F198" s="36">
        <f t="shared" si="26"/>
        <v>461</v>
      </c>
      <c r="G198" s="36">
        <f t="shared" si="27"/>
        <v>95</v>
      </c>
      <c r="H198" s="36">
        <f t="shared" si="28"/>
        <v>0.35</v>
      </c>
      <c r="I198" s="36">
        <f t="shared" si="29"/>
        <v>3.2</v>
      </c>
      <c r="J198" s="36">
        <f t="shared" si="30"/>
        <v>1</v>
      </c>
      <c r="K198" s="36">
        <f t="shared" si="31"/>
        <v>4.5</v>
      </c>
      <c r="L198" s="36">
        <f t="shared" si="32"/>
        <v>2.5</v>
      </c>
      <c r="M198" s="40">
        <f t="shared" si="33"/>
        <v>1147433.2084734959</v>
      </c>
      <c r="N198" s="39">
        <f t="shared" si="34"/>
        <v>2.9653617846550531E-2</v>
      </c>
    </row>
    <row r="199" spans="3:14" ht="15.6" x14ac:dyDescent="0.3">
      <c r="C199" s="39">
        <f t="shared" si="35"/>
        <v>6.7399999999999629</v>
      </c>
      <c r="D199" s="36">
        <f t="shared" si="24"/>
        <v>600</v>
      </c>
      <c r="E199" s="40">
        <f t="shared" si="25"/>
        <v>3372165.4763667812</v>
      </c>
      <c r="F199" s="36">
        <f t="shared" si="26"/>
        <v>461</v>
      </c>
      <c r="G199" s="36">
        <f t="shared" si="27"/>
        <v>95</v>
      </c>
      <c r="H199" s="36">
        <f t="shared" si="28"/>
        <v>0.35</v>
      </c>
      <c r="I199" s="36">
        <f t="shared" si="29"/>
        <v>3.2</v>
      </c>
      <c r="J199" s="36">
        <f t="shared" si="30"/>
        <v>1</v>
      </c>
      <c r="K199" s="36">
        <f t="shared" si="31"/>
        <v>4.5</v>
      </c>
      <c r="L199" s="36">
        <f t="shared" si="32"/>
        <v>2.5</v>
      </c>
      <c r="M199" s="40">
        <f t="shared" si="33"/>
        <v>1154879.9375980981</v>
      </c>
      <c r="N199" s="39">
        <f t="shared" si="34"/>
        <v>2.9846066921613911E-2</v>
      </c>
    </row>
    <row r="200" spans="3:14" ht="15.6" x14ac:dyDescent="0.3">
      <c r="C200" s="39">
        <f t="shared" si="35"/>
        <v>6.7499999999999627</v>
      </c>
      <c r="D200" s="36">
        <f t="shared" si="24"/>
        <v>600</v>
      </c>
      <c r="E200" s="40">
        <f t="shared" si="25"/>
        <v>3372165.4763667812</v>
      </c>
      <c r="F200" s="36">
        <f t="shared" si="26"/>
        <v>461</v>
      </c>
      <c r="G200" s="36">
        <f t="shared" si="27"/>
        <v>95</v>
      </c>
      <c r="H200" s="36">
        <f t="shared" si="28"/>
        <v>0.35</v>
      </c>
      <c r="I200" s="36">
        <f t="shared" si="29"/>
        <v>3.2</v>
      </c>
      <c r="J200" s="36">
        <f t="shared" si="30"/>
        <v>1</v>
      </c>
      <c r="K200" s="36">
        <f t="shared" si="31"/>
        <v>4.5</v>
      </c>
      <c r="L200" s="36">
        <f t="shared" si="32"/>
        <v>2.5</v>
      </c>
      <c r="M200" s="40">
        <f t="shared" si="33"/>
        <v>1162376.0086962627</v>
      </c>
      <c r="N200" s="39">
        <f t="shared" si="34"/>
        <v>3.0039791162863011E-2</v>
      </c>
    </row>
    <row r="201" spans="3:14" ht="15.6" x14ac:dyDescent="0.3">
      <c r="C201" s="39">
        <f t="shared" si="35"/>
        <v>6.7599999999999625</v>
      </c>
      <c r="D201" s="36">
        <f t="shared" si="24"/>
        <v>600</v>
      </c>
      <c r="E201" s="40">
        <f t="shared" si="25"/>
        <v>3372165.4763667812</v>
      </c>
      <c r="F201" s="36">
        <f t="shared" si="26"/>
        <v>461</v>
      </c>
      <c r="G201" s="36">
        <f t="shared" si="27"/>
        <v>95</v>
      </c>
      <c r="H201" s="36">
        <f t="shared" si="28"/>
        <v>0.35</v>
      </c>
      <c r="I201" s="36">
        <f t="shared" si="29"/>
        <v>3.2</v>
      </c>
      <c r="J201" s="36">
        <f t="shared" si="30"/>
        <v>1</v>
      </c>
      <c r="K201" s="36">
        <f t="shared" si="31"/>
        <v>4.5</v>
      </c>
      <c r="L201" s="36">
        <f t="shared" si="32"/>
        <v>2.5</v>
      </c>
      <c r="M201" s="40">
        <f t="shared" si="33"/>
        <v>1169921.7565314621</v>
      </c>
      <c r="N201" s="39">
        <f t="shared" si="34"/>
        <v>3.0234799221736535E-2</v>
      </c>
    </row>
    <row r="202" spans="3:14" ht="15.6" x14ac:dyDescent="0.3">
      <c r="C202" s="39">
        <f t="shared" si="35"/>
        <v>6.7699999999999623</v>
      </c>
      <c r="D202" s="36">
        <f t="shared" si="24"/>
        <v>600</v>
      </c>
      <c r="E202" s="40">
        <f t="shared" si="25"/>
        <v>3372165.4763667812</v>
      </c>
      <c r="F202" s="36">
        <f t="shared" si="26"/>
        <v>461</v>
      </c>
      <c r="G202" s="36">
        <f t="shared" si="27"/>
        <v>95</v>
      </c>
      <c r="H202" s="36">
        <f t="shared" si="28"/>
        <v>0.35</v>
      </c>
      <c r="I202" s="36">
        <f t="shared" si="29"/>
        <v>3.2</v>
      </c>
      <c r="J202" s="36">
        <f t="shared" si="30"/>
        <v>1</v>
      </c>
      <c r="K202" s="36">
        <f t="shared" si="31"/>
        <v>4.5</v>
      </c>
      <c r="L202" s="36">
        <f t="shared" si="32"/>
        <v>2.5</v>
      </c>
      <c r="M202" s="40">
        <f t="shared" si="33"/>
        <v>1177517.5174582487</v>
      </c>
      <c r="N202" s="39">
        <f t="shared" si="34"/>
        <v>3.0431099790792178E-2</v>
      </c>
    </row>
    <row r="203" spans="3:14" ht="15.6" x14ac:dyDescent="0.3">
      <c r="C203" s="39">
        <f t="shared" si="35"/>
        <v>6.7799999999999621</v>
      </c>
      <c r="D203" s="36">
        <f t="shared" si="24"/>
        <v>600</v>
      </c>
      <c r="E203" s="40">
        <f t="shared" si="25"/>
        <v>3372165.4763667812</v>
      </c>
      <c r="F203" s="36">
        <f t="shared" si="26"/>
        <v>461</v>
      </c>
      <c r="G203" s="36">
        <f t="shared" si="27"/>
        <v>95</v>
      </c>
      <c r="H203" s="36">
        <f t="shared" si="28"/>
        <v>0.35</v>
      </c>
      <c r="I203" s="36">
        <f t="shared" si="29"/>
        <v>3.2</v>
      </c>
      <c r="J203" s="36">
        <f t="shared" si="30"/>
        <v>1</v>
      </c>
      <c r="K203" s="36">
        <f t="shared" si="31"/>
        <v>4.5</v>
      </c>
      <c r="L203" s="36">
        <f t="shared" si="32"/>
        <v>2.5</v>
      </c>
      <c r="M203" s="40">
        <f t="shared" si="33"/>
        <v>1185163.6294200553</v>
      </c>
      <c r="N203" s="39">
        <f t="shared" si="34"/>
        <v>3.062870160364976E-2</v>
      </c>
    </row>
    <row r="204" spans="3:14" ht="15.6" x14ac:dyDescent="0.3">
      <c r="C204" s="39">
        <f t="shared" si="35"/>
        <v>6.7899999999999618</v>
      </c>
      <c r="D204" s="36">
        <f t="shared" si="24"/>
        <v>600</v>
      </c>
      <c r="E204" s="40">
        <f t="shared" si="25"/>
        <v>3372165.4763667812</v>
      </c>
      <c r="F204" s="36">
        <f t="shared" si="26"/>
        <v>461</v>
      </c>
      <c r="G204" s="36">
        <f t="shared" si="27"/>
        <v>95</v>
      </c>
      <c r="H204" s="36">
        <f t="shared" si="28"/>
        <v>0.35</v>
      </c>
      <c r="I204" s="36">
        <f t="shared" si="29"/>
        <v>3.2</v>
      </c>
      <c r="J204" s="36">
        <f t="shared" si="30"/>
        <v>1</v>
      </c>
      <c r="K204" s="36">
        <f t="shared" si="31"/>
        <v>4.5</v>
      </c>
      <c r="L204" s="36">
        <f t="shared" si="32"/>
        <v>2.5</v>
      </c>
      <c r="M204" s="40">
        <f t="shared" si="33"/>
        <v>1192860.4319472185</v>
      </c>
      <c r="N204" s="39">
        <f t="shared" si="34"/>
        <v>3.082761343494014E-2</v>
      </c>
    </row>
    <row r="205" spans="3:14" ht="15.6" x14ac:dyDescent="0.3">
      <c r="C205" s="39">
        <f t="shared" si="35"/>
        <v>6.7999999999999616</v>
      </c>
      <c r="D205" s="36">
        <f t="shared" si="24"/>
        <v>600</v>
      </c>
      <c r="E205" s="40">
        <f t="shared" si="25"/>
        <v>3372165.4763667812</v>
      </c>
      <c r="F205" s="36">
        <f t="shared" si="26"/>
        <v>461</v>
      </c>
      <c r="G205" s="36">
        <f t="shared" si="27"/>
        <v>95</v>
      </c>
      <c r="H205" s="36">
        <f t="shared" si="28"/>
        <v>0.35</v>
      </c>
      <c r="I205" s="36">
        <f t="shared" si="29"/>
        <v>3.2</v>
      </c>
      <c r="J205" s="36">
        <f t="shared" si="30"/>
        <v>1</v>
      </c>
      <c r="K205" s="36">
        <f t="shared" si="31"/>
        <v>4.5</v>
      </c>
      <c r="L205" s="36">
        <f t="shared" si="32"/>
        <v>2.5</v>
      </c>
      <c r="M205" s="40">
        <f t="shared" si="33"/>
        <v>1200608.266155062</v>
      </c>
      <c r="N205" s="39">
        <f t="shared" si="34"/>
        <v>3.1027844100255709E-2</v>
      </c>
    </row>
    <row r="206" spans="3:14" ht="15.6" x14ac:dyDescent="0.3">
      <c r="C206" s="39">
        <f t="shared" si="35"/>
        <v>6.8099999999999614</v>
      </c>
      <c r="D206" s="36">
        <f t="shared" si="24"/>
        <v>600</v>
      </c>
      <c r="E206" s="40">
        <f t="shared" si="25"/>
        <v>3372165.4763667812</v>
      </c>
      <c r="F206" s="36">
        <f t="shared" si="26"/>
        <v>461</v>
      </c>
      <c r="G206" s="36">
        <f t="shared" si="27"/>
        <v>95</v>
      </c>
      <c r="H206" s="36">
        <f t="shared" si="28"/>
        <v>0.35</v>
      </c>
      <c r="I206" s="36">
        <f t="shared" si="29"/>
        <v>3.2</v>
      </c>
      <c r="J206" s="36">
        <f t="shared" si="30"/>
        <v>1</v>
      </c>
      <c r="K206" s="36">
        <f t="shared" si="31"/>
        <v>4.5</v>
      </c>
      <c r="L206" s="36">
        <f t="shared" si="32"/>
        <v>2.5</v>
      </c>
      <c r="M206" s="40">
        <f t="shared" si="33"/>
        <v>1208407.4747422198</v>
      </c>
      <c r="N206" s="39">
        <f t="shared" si="34"/>
        <v>3.122940245610702E-2</v>
      </c>
    </row>
    <row r="207" spans="3:14" ht="15.6" x14ac:dyDescent="0.3">
      <c r="C207" s="39">
        <f t="shared" si="35"/>
        <v>6.8199999999999612</v>
      </c>
      <c r="D207" s="36">
        <f t="shared" si="24"/>
        <v>600</v>
      </c>
      <c r="E207" s="40">
        <f t="shared" si="25"/>
        <v>3372165.4763667812</v>
      </c>
      <c r="F207" s="36">
        <f t="shared" si="26"/>
        <v>461</v>
      </c>
      <c r="G207" s="36">
        <f t="shared" si="27"/>
        <v>95</v>
      </c>
      <c r="H207" s="36">
        <f t="shared" si="28"/>
        <v>0.35</v>
      </c>
      <c r="I207" s="36">
        <f t="shared" si="29"/>
        <v>3.2</v>
      </c>
      <c r="J207" s="36">
        <f t="shared" si="30"/>
        <v>1</v>
      </c>
      <c r="K207" s="36">
        <f t="shared" si="31"/>
        <v>4.5</v>
      </c>
      <c r="L207" s="36">
        <f t="shared" si="32"/>
        <v>2.5</v>
      </c>
      <c r="M207" s="40">
        <f t="shared" si="33"/>
        <v>1216258.4019890749</v>
      </c>
      <c r="N207" s="39">
        <f t="shared" si="34"/>
        <v>3.1432297399882465E-2</v>
      </c>
    </row>
    <row r="208" spans="3:14" ht="15.6" x14ac:dyDescent="0.3">
      <c r="C208" s="39">
        <f t="shared" si="35"/>
        <v>6.829999999999961</v>
      </c>
      <c r="D208" s="36">
        <f t="shared" si="24"/>
        <v>600</v>
      </c>
      <c r="E208" s="40">
        <f t="shared" si="25"/>
        <v>3372165.4763667812</v>
      </c>
      <c r="F208" s="36">
        <f t="shared" si="26"/>
        <v>461</v>
      </c>
      <c r="G208" s="36">
        <f t="shared" si="27"/>
        <v>95</v>
      </c>
      <c r="H208" s="36">
        <f t="shared" si="28"/>
        <v>0.35</v>
      </c>
      <c r="I208" s="36">
        <f t="shared" si="29"/>
        <v>3.2</v>
      </c>
      <c r="J208" s="36">
        <f t="shared" si="30"/>
        <v>1</v>
      </c>
      <c r="K208" s="36">
        <f t="shared" si="31"/>
        <v>4.5</v>
      </c>
      <c r="L208" s="36">
        <f t="shared" si="32"/>
        <v>2.5</v>
      </c>
      <c r="M208" s="40">
        <f t="shared" si="33"/>
        <v>1224161.3937563451</v>
      </c>
      <c r="N208" s="39">
        <f t="shared" si="34"/>
        <v>3.1636537869811729E-2</v>
      </c>
    </row>
    <row r="209" spans="3:14" ht="15.6" x14ac:dyDescent="0.3">
      <c r="C209" s="39">
        <f t="shared" si="35"/>
        <v>6.8399999999999608</v>
      </c>
      <c r="D209" s="36">
        <f t="shared" si="24"/>
        <v>600</v>
      </c>
      <c r="E209" s="40">
        <f t="shared" si="25"/>
        <v>3372165.4763667812</v>
      </c>
      <c r="F209" s="36">
        <f t="shared" si="26"/>
        <v>461</v>
      </c>
      <c r="G209" s="36">
        <f t="shared" si="27"/>
        <v>95</v>
      </c>
      <c r="H209" s="36">
        <f t="shared" si="28"/>
        <v>0.35</v>
      </c>
      <c r="I209" s="36">
        <f t="shared" si="29"/>
        <v>3.2</v>
      </c>
      <c r="J209" s="36">
        <f t="shared" si="30"/>
        <v>1</v>
      </c>
      <c r="K209" s="36">
        <f t="shared" si="31"/>
        <v>4.5</v>
      </c>
      <c r="L209" s="36">
        <f t="shared" si="32"/>
        <v>2.5</v>
      </c>
      <c r="M209" s="40">
        <f t="shared" si="33"/>
        <v>1232116.7974838612</v>
      </c>
      <c r="N209" s="39">
        <f t="shared" si="34"/>
        <v>3.184213284493418E-2</v>
      </c>
    </row>
    <row r="210" spans="3:14" ht="15.6" x14ac:dyDescent="0.3">
      <c r="C210" s="39">
        <f t="shared" si="35"/>
        <v>6.8499999999999606</v>
      </c>
      <c r="D210" s="36">
        <f t="shared" si="24"/>
        <v>600</v>
      </c>
      <c r="E210" s="40">
        <f t="shared" si="25"/>
        <v>3372165.4763667812</v>
      </c>
      <c r="F210" s="36">
        <f t="shared" si="26"/>
        <v>461</v>
      </c>
      <c r="G210" s="36">
        <f t="shared" si="27"/>
        <v>95</v>
      </c>
      <c r="H210" s="36">
        <f t="shared" si="28"/>
        <v>0.35</v>
      </c>
      <c r="I210" s="36">
        <f t="shared" si="29"/>
        <v>3.2</v>
      </c>
      <c r="J210" s="36">
        <f t="shared" si="30"/>
        <v>1</v>
      </c>
      <c r="K210" s="36">
        <f t="shared" si="31"/>
        <v>4.5</v>
      </c>
      <c r="L210" s="36">
        <f t="shared" si="32"/>
        <v>2.5</v>
      </c>
      <c r="M210" s="40">
        <f t="shared" si="33"/>
        <v>1240124.962189466</v>
      </c>
      <c r="N210" s="39">
        <f t="shared" si="34"/>
        <v>3.2049091345070467E-2</v>
      </c>
    </row>
    <row r="211" spans="3:14" ht="15.6" x14ac:dyDescent="0.3">
      <c r="C211" s="39">
        <f t="shared" si="35"/>
        <v>6.8599999999999604</v>
      </c>
      <c r="D211" s="36">
        <f t="shared" si="24"/>
        <v>600</v>
      </c>
      <c r="E211" s="40">
        <f t="shared" si="25"/>
        <v>3372165.4763667812</v>
      </c>
      <c r="F211" s="36">
        <f t="shared" si="26"/>
        <v>461</v>
      </c>
      <c r="G211" s="36">
        <f t="shared" si="27"/>
        <v>95</v>
      </c>
      <c r="H211" s="36">
        <f t="shared" si="28"/>
        <v>0.35</v>
      </c>
      <c r="I211" s="36">
        <f t="shared" si="29"/>
        <v>3.2</v>
      </c>
      <c r="J211" s="36">
        <f t="shared" si="30"/>
        <v>1</v>
      </c>
      <c r="K211" s="36">
        <f t="shared" si="31"/>
        <v>4.5</v>
      </c>
      <c r="L211" s="36">
        <f t="shared" si="32"/>
        <v>2.5</v>
      </c>
      <c r="M211" s="40">
        <f t="shared" si="33"/>
        <v>1248186.2384681071</v>
      </c>
      <c r="N211" s="39">
        <f t="shared" si="34"/>
        <v>3.2257422430799022E-2</v>
      </c>
    </row>
    <row r="212" spans="3:14" ht="15.6" x14ac:dyDescent="0.3">
      <c r="C212" s="39">
        <f t="shared" si="35"/>
        <v>6.8699999999999601</v>
      </c>
      <c r="D212" s="36">
        <f t="shared" si="24"/>
        <v>600</v>
      </c>
      <c r="E212" s="40">
        <f t="shared" si="25"/>
        <v>3372165.4763667812</v>
      </c>
      <c r="F212" s="36">
        <f t="shared" si="26"/>
        <v>461</v>
      </c>
      <c r="G212" s="36">
        <f t="shared" si="27"/>
        <v>95</v>
      </c>
      <c r="H212" s="36">
        <f t="shared" si="28"/>
        <v>0.35</v>
      </c>
      <c r="I212" s="36">
        <f t="shared" si="29"/>
        <v>3.2</v>
      </c>
      <c r="J212" s="36">
        <f t="shared" si="30"/>
        <v>1</v>
      </c>
      <c r="K212" s="36">
        <f t="shared" si="31"/>
        <v>4.5</v>
      </c>
      <c r="L212" s="36">
        <f t="shared" si="32"/>
        <v>2.5</v>
      </c>
      <c r="M212" s="40">
        <f t="shared" si="33"/>
        <v>1256300.9784910339</v>
      </c>
      <c r="N212" s="39">
        <f t="shared" si="34"/>
        <v>3.2467135203435353E-2</v>
      </c>
    </row>
    <row r="213" spans="3:14" ht="15.6" x14ac:dyDescent="0.3">
      <c r="C213" s="39">
        <f t="shared" si="35"/>
        <v>6.8799999999999599</v>
      </c>
      <c r="D213" s="36">
        <f t="shared" si="24"/>
        <v>600</v>
      </c>
      <c r="E213" s="40">
        <f t="shared" si="25"/>
        <v>3372165.4763667812</v>
      </c>
      <c r="F213" s="36">
        <f t="shared" si="26"/>
        <v>461</v>
      </c>
      <c r="G213" s="36">
        <f t="shared" si="27"/>
        <v>95</v>
      </c>
      <c r="H213" s="36">
        <f t="shared" si="28"/>
        <v>0.35</v>
      </c>
      <c r="I213" s="36">
        <f t="shared" si="29"/>
        <v>3.2</v>
      </c>
      <c r="J213" s="36">
        <f t="shared" si="30"/>
        <v>1</v>
      </c>
      <c r="K213" s="36">
        <f t="shared" si="31"/>
        <v>4.5</v>
      </c>
      <c r="L213" s="36">
        <f t="shared" si="32"/>
        <v>2.5</v>
      </c>
      <c r="M213" s="40">
        <f t="shared" si="33"/>
        <v>1264469.5360052232</v>
      </c>
      <c r="N213" s="39">
        <f t="shared" si="34"/>
        <v>3.2678238805017176E-2</v>
      </c>
    </row>
    <row r="214" spans="3:14" ht="15.6" x14ac:dyDescent="0.3">
      <c r="C214" s="39">
        <f t="shared" si="35"/>
        <v>6.8899999999999597</v>
      </c>
      <c r="D214" s="36">
        <f t="shared" si="24"/>
        <v>600</v>
      </c>
      <c r="E214" s="40">
        <f t="shared" si="25"/>
        <v>3372165.4763667812</v>
      </c>
      <c r="F214" s="36">
        <f t="shared" si="26"/>
        <v>461</v>
      </c>
      <c r="G214" s="36">
        <f t="shared" si="27"/>
        <v>95</v>
      </c>
      <c r="H214" s="36">
        <f t="shared" si="28"/>
        <v>0.35</v>
      </c>
      <c r="I214" s="36">
        <f t="shared" si="29"/>
        <v>3.2</v>
      </c>
      <c r="J214" s="36">
        <f t="shared" si="30"/>
        <v>1</v>
      </c>
      <c r="K214" s="36">
        <f t="shared" si="31"/>
        <v>4.5</v>
      </c>
      <c r="L214" s="36">
        <f t="shared" si="32"/>
        <v>2.5</v>
      </c>
      <c r="M214" s="40">
        <f t="shared" si="33"/>
        <v>1272692.2663329002</v>
      </c>
      <c r="N214" s="39">
        <f t="shared" si="34"/>
        <v>3.2890742418292027E-2</v>
      </c>
    </row>
    <row r="215" spans="3:14" ht="15.6" x14ac:dyDescent="0.3">
      <c r="C215" s="39">
        <f t="shared" si="35"/>
        <v>6.8999999999999595</v>
      </c>
      <c r="D215" s="36">
        <f t="shared" si="24"/>
        <v>600</v>
      </c>
      <c r="E215" s="40">
        <f t="shared" si="25"/>
        <v>3372165.4763667812</v>
      </c>
      <c r="F215" s="36">
        <f t="shared" si="26"/>
        <v>461</v>
      </c>
      <c r="G215" s="36">
        <f t="shared" si="27"/>
        <v>95</v>
      </c>
      <c r="H215" s="36">
        <f t="shared" si="28"/>
        <v>0.35</v>
      </c>
      <c r="I215" s="36">
        <f t="shared" si="29"/>
        <v>3.2</v>
      </c>
      <c r="J215" s="36">
        <f t="shared" si="30"/>
        <v>1</v>
      </c>
      <c r="K215" s="36">
        <f t="shared" si="31"/>
        <v>4.5</v>
      </c>
      <c r="L215" s="36">
        <f t="shared" si="32"/>
        <v>2.5</v>
      </c>
      <c r="M215" s="40">
        <f t="shared" si="33"/>
        <v>1280969.5263712485</v>
      </c>
      <c r="N215" s="39">
        <f t="shared" si="34"/>
        <v>3.3104655266709797E-2</v>
      </c>
    </row>
    <row r="216" spans="3:14" ht="15.6" x14ac:dyDescent="0.3">
      <c r="C216" s="39">
        <f t="shared" si="35"/>
        <v>6.9099999999999593</v>
      </c>
      <c r="D216" s="36">
        <f t="shared" si="24"/>
        <v>600</v>
      </c>
      <c r="E216" s="40">
        <f t="shared" si="25"/>
        <v>3372165.4763667812</v>
      </c>
      <c r="F216" s="36">
        <f t="shared" si="26"/>
        <v>461</v>
      </c>
      <c r="G216" s="36">
        <f t="shared" si="27"/>
        <v>95</v>
      </c>
      <c r="H216" s="36">
        <f t="shared" si="28"/>
        <v>0.35</v>
      </c>
      <c r="I216" s="36">
        <f t="shared" si="29"/>
        <v>3.2</v>
      </c>
      <c r="J216" s="36">
        <f t="shared" si="30"/>
        <v>1</v>
      </c>
      <c r="K216" s="36">
        <f t="shared" si="31"/>
        <v>4.5</v>
      </c>
      <c r="L216" s="36">
        <f t="shared" si="32"/>
        <v>2.5</v>
      </c>
      <c r="M216" s="40">
        <f t="shared" si="33"/>
        <v>1289301.6745922922</v>
      </c>
      <c r="N216" s="39">
        <f t="shared" si="34"/>
        <v>3.3319986614419657E-2</v>
      </c>
    </row>
    <row r="217" spans="3:14" ht="15.6" x14ac:dyDescent="0.3">
      <c r="C217" s="39">
        <f t="shared" si="35"/>
        <v>6.9199999999999591</v>
      </c>
      <c r="D217" s="36">
        <f t="shared" ref="D217:D280" si="36">$D$5</f>
        <v>600</v>
      </c>
      <c r="E217" s="40">
        <f t="shared" ref="E217:E280" si="37">$D$6</f>
        <v>3372165.4763667812</v>
      </c>
      <c r="F217" s="36">
        <f t="shared" ref="F217:F280" si="38">$D$7</f>
        <v>461</v>
      </c>
      <c r="G217" s="36">
        <f t="shared" ref="G217:G280" si="39">$D$8</f>
        <v>95</v>
      </c>
      <c r="H217" s="36">
        <f t="shared" ref="H217:H280" si="40">$D$9</f>
        <v>0.35</v>
      </c>
      <c r="I217" s="36">
        <f t="shared" ref="I217:I280" si="41">$D$10</f>
        <v>3.2</v>
      </c>
      <c r="J217" s="36">
        <f t="shared" ref="J217:J280" si="42">$D$11</f>
        <v>1</v>
      </c>
      <c r="K217" s="36">
        <f t="shared" ref="K217:K280" si="43">$D$12</f>
        <v>4.5</v>
      </c>
      <c r="L217" s="36">
        <f t="shared" ref="L217:L280" si="44">$D$13</f>
        <v>2.5</v>
      </c>
      <c r="M217" s="40">
        <f t="shared" ref="M217:M280" si="45">10^(-NORMSINV(G217/100)*H217+7.35*LOG10(C217+1)-0.06+((LOG10((K217-L217)/3))/(1+((1.625*10^7)/((C217+1)^8.46))))+((4.22-0.32*L217)*LOG10((D217*J217*((C217^0.75)-1.132))/(215.63*I217*((C217^0.75)-18.42*(F217/E217)^0.25)))))</f>
        <v>1297689.0710428774</v>
      </c>
      <c r="N217" s="39">
        <f t="shared" ref="N217:N280" si="46">+M217/$D$4</f>
        <v>3.3536745766269596E-2</v>
      </c>
    </row>
    <row r="218" spans="3:14" ht="15.6" x14ac:dyDescent="0.3">
      <c r="C218" s="39">
        <f t="shared" ref="C218:C281" si="47">IF(C217 = "", "", IF(AND(0.995*$D$4&lt;=M217,M217&lt;=1.005*$D$4),"",(C217+$D$20)))</f>
        <v>6.9299999999999589</v>
      </c>
      <c r="D218" s="36">
        <f t="shared" si="36"/>
        <v>600</v>
      </c>
      <c r="E218" s="40">
        <f t="shared" si="37"/>
        <v>3372165.4763667812</v>
      </c>
      <c r="F218" s="36">
        <f t="shared" si="38"/>
        <v>461</v>
      </c>
      <c r="G218" s="36">
        <f t="shared" si="39"/>
        <v>95</v>
      </c>
      <c r="H218" s="36">
        <f t="shared" si="40"/>
        <v>0.35</v>
      </c>
      <c r="I218" s="36">
        <f t="shared" si="41"/>
        <v>3.2</v>
      </c>
      <c r="J218" s="36">
        <f t="shared" si="42"/>
        <v>1</v>
      </c>
      <c r="K218" s="36">
        <f t="shared" si="43"/>
        <v>4.5</v>
      </c>
      <c r="L218" s="36">
        <f t="shared" si="44"/>
        <v>2.5</v>
      </c>
      <c r="M218" s="40">
        <f t="shared" si="45"/>
        <v>1306132.0773448781</v>
      </c>
      <c r="N218" s="39">
        <f t="shared" si="46"/>
        <v>3.3754942067811732E-2</v>
      </c>
    </row>
    <row r="219" spans="3:14" ht="15.6" x14ac:dyDescent="0.3">
      <c r="C219" s="39">
        <f t="shared" si="47"/>
        <v>6.9399999999999586</v>
      </c>
      <c r="D219" s="36">
        <f t="shared" si="36"/>
        <v>600</v>
      </c>
      <c r="E219" s="40">
        <f t="shared" si="37"/>
        <v>3372165.4763667812</v>
      </c>
      <c r="F219" s="36">
        <f t="shared" si="38"/>
        <v>461</v>
      </c>
      <c r="G219" s="36">
        <f t="shared" si="39"/>
        <v>95</v>
      </c>
      <c r="H219" s="36">
        <f t="shared" si="40"/>
        <v>0.35</v>
      </c>
      <c r="I219" s="36">
        <f t="shared" si="41"/>
        <v>3.2</v>
      </c>
      <c r="J219" s="36">
        <f t="shared" si="42"/>
        <v>1</v>
      </c>
      <c r="K219" s="36">
        <f t="shared" si="43"/>
        <v>4.5</v>
      </c>
      <c r="L219" s="36">
        <f t="shared" si="44"/>
        <v>2.5</v>
      </c>
      <c r="M219" s="40">
        <f t="shared" si="45"/>
        <v>1314631.0566955158</v>
      </c>
      <c r="N219" s="39">
        <f t="shared" si="46"/>
        <v>3.3974584905310586E-2</v>
      </c>
    </row>
    <row r="220" spans="3:14" ht="15.6" x14ac:dyDescent="0.3">
      <c r="C220" s="39">
        <f t="shared" si="47"/>
        <v>6.9499999999999584</v>
      </c>
      <c r="D220" s="36">
        <f t="shared" si="36"/>
        <v>600</v>
      </c>
      <c r="E220" s="40">
        <f t="shared" si="37"/>
        <v>3372165.4763667812</v>
      </c>
      <c r="F220" s="36">
        <f t="shared" si="38"/>
        <v>461</v>
      </c>
      <c r="G220" s="36">
        <f t="shared" si="39"/>
        <v>95</v>
      </c>
      <c r="H220" s="36">
        <f t="shared" si="40"/>
        <v>0.35</v>
      </c>
      <c r="I220" s="36">
        <f t="shared" si="41"/>
        <v>3.2</v>
      </c>
      <c r="J220" s="36">
        <f t="shared" si="42"/>
        <v>1</v>
      </c>
      <c r="K220" s="36">
        <f t="shared" si="43"/>
        <v>4.5</v>
      </c>
      <c r="L220" s="36">
        <f t="shared" si="44"/>
        <v>2.5</v>
      </c>
      <c r="M220" s="40">
        <f t="shared" si="45"/>
        <v>1323186.3738678547</v>
      </c>
      <c r="N220" s="39">
        <f t="shared" si="46"/>
        <v>3.4195683705755868E-2</v>
      </c>
    </row>
    <row r="221" spans="3:14" ht="15.6" x14ac:dyDescent="0.3">
      <c r="C221" s="39">
        <f t="shared" si="47"/>
        <v>6.9599999999999582</v>
      </c>
      <c r="D221" s="36">
        <f t="shared" si="36"/>
        <v>600</v>
      </c>
      <c r="E221" s="40">
        <f t="shared" si="37"/>
        <v>3372165.4763667812</v>
      </c>
      <c r="F221" s="36">
        <f t="shared" si="38"/>
        <v>461</v>
      </c>
      <c r="G221" s="36">
        <f t="shared" si="39"/>
        <v>95</v>
      </c>
      <c r="H221" s="36">
        <f t="shared" si="40"/>
        <v>0.35</v>
      </c>
      <c r="I221" s="36">
        <f t="shared" si="41"/>
        <v>3.2</v>
      </c>
      <c r="J221" s="36">
        <f t="shared" si="42"/>
        <v>1</v>
      </c>
      <c r="K221" s="36">
        <f t="shared" si="43"/>
        <v>4.5</v>
      </c>
      <c r="L221" s="36">
        <f t="shared" si="44"/>
        <v>2.5</v>
      </c>
      <c r="M221" s="40">
        <f t="shared" si="45"/>
        <v>1331798.3952114389</v>
      </c>
      <c r="N221" s="39">
        <f t="shared" si="46"/>
        <v>3.4418247936878942E-2</v>
      </c>
    </row>
    <row r="222" spans="3:14" ht="15.6" x14ac:dyDescent="0.3">
      <c r="C222" s="39">
        <f t="shared" si="47"/>
        <v>6.969999999999958</v>
      </c>
      <c r="D222" s="36">
        <f t="shared" si="36"/>
        <v>600</v>
      </c>
      <c r="E222" s="40">
        <f t="shared" si="37"/>
        <v>3372165.4763667812</v>
      </c>
      <c r="F222" s="36">
        <f t="shared" si="38"/>
        <v>461</v>
      </c>
      <c r="G222" s="36">
        <f t="shared" si="39"/>
        <v>95</v>
      </c>
      <c r="H222" s="36">
        <f t="shared" si="40"/>
        <v>0.35</v>
      </c>
      <c r="I222" s="36">
        <f t="shared" si="41"/>
        <v>3.2</v>
      </c>
      <c r="J222" s="36">
        <f t="shared" si="42"/>
        <v>1</v>
      </c>
      <c r="K222" s="36">
        <f t="shared" si="43"/>
        <v>4.5</v>
      </c>
      <c r="L222" s="36">
        <f t="shared" si="44"/>
        <v>2.5</v>
      </c>
      <c r="M222" s="40">
        <f t="shared" si="45"/>
        <v>1340467.4886530931</v>
      </c>
      <c r="N222" s="39">
        <f t="shared" si="46"/>
        <v>3.4642287107173521E-2</v>
      </c>
    </row>
    <row r="223" spans="3:14" ht="15.6" x14ac:dyDescent="0.3">
      <c r="C223" s="39">
        <f t="shared" si="47"/>
        <v>6.9799999999999578</v>
      </c>
      <c r="D223" s="36">
        <f t="shared" si="36"/>
        <v>600</v>
      </c>
      <c r="E223" s="40">
        <f t="shared" si="37"/>
        <v>3372165.4763667812</v>
      </c>
      <c r="F223" s="36">
        <f t="shared" si="38"/>
        <v>461</v>
      </c>
      <c r="G223" s="36">
        <f t="shared" si="39"/>
        <v>95</v>
      </c>
      <c r="H223" s="36">
        <f t="shared" si="40"/>
        <v>0.35</v>
      </c>
      <c r="I223" s="36">
        <f t="shared" si="41"/>
        <v>3.2</v>
      </c>
      <c r="J223" s="36">
        <f t="shared" si="42"/>
        <v>1</v>
      </c>
      <c r="K223" s="36">
        <f t="shared" si="43"/>
        <v>4.5</v>
      </c>
      <c r="L223" s="36">
        <f t="shared" si="44"/>
        <v>2.5</v>
      </c>
      <c r="M223" s="40">
        <f t="shared" si="45"/>
        <v>1349194.0236978871</v>
      </c>
      <c r="N223" s="39">
        <f t="shared" si="46"/>
        <v>3.4867810765920611E-2</v>
      </c>
    </row>
    <row r="224" spans="3:14" ht="15.6" x14ac:dyDescent="0.3">
      <c r="C224" s="39">
        <f t="shared" si="47"/>
        <v>6.9899999999999576</v>
      </c>
      <c r="D224" s="36">
        <f t="shared" si="36"/>
        <v>600</v>
      </c>
      <c r="E224" s="40">
        <f t="shared" si="37"/>
        <v>3372165.4763667812</v>
      </c>
      <c r="F224" s="36">
        <f t="shared" si="38"/>
        <v>461</v>
      </c>
      <c r="G224" s="36">
        <f t="shared" si="39"/>
        <v>95</v>
      </c>
      <c r="H224" s="36">
        <f t="shared" si="40"/>
        <v>0.35</v>
      </c>
      <c r="I224" s="36">
        <f t="shared" si="41"/>
        <v>3.2</v>
      </c>
      <c r="J224" s="36">
        <f t="shared" si="42"/>
        <v>1</v>
      </c>
      <c r="K224" s="36">
        <f t="shared" si="43"/>
        <v>4.5</v>
      </c>
      <c r="L224" s="36">
        <f t="shared" si="44"/>
        <v>2.5</v>
      </c>
      <c r="M224" s="40">
        <f t="shared" si="45"/>
        <v>1357978.371430221</v>
      </c>
      <c r="N224" s="39">
        <f t="shared" si="46"/>
        <v>3.5094828503216519E-2</v>
      </c>
    </row>
    <row r="225" spans="3:14" ht="15.6" x14ac:dyDescent="0.3">
      <c r="C225" s="39">
        <f t="shared" si="47"/>
        <v>6.9999999999999574</v>
      </c>
      <c r="D225" s="36">
        <f t="shared" si="36"/>
        <v>600</v>
      </c>
      <c r="E225" s="40">
        <f t="shared" si="37"/>
        <v>3372165.4763667812</v>
      </c>
      <c r="F225" s="36">
        <f t="shared" si="38"/>
        <v>461</v>
      </c>
      <c r="G225" s="36">
        <f t="shared" si="39"/>
        <v>95</v>
      </c>
      <c r="H225" s="36">
        <f t="shared" si="40"/>
        <v>0.35</v>
      </c>
      <c r="I225" s="36">
        <f t="shared" si="41"/>
        <v>3.2</v>
      </c>
      <c r="J225" s="36">
        <f t="shared" si="42"/>
        <v>1</v>
      </c>
      <c r="K225" s="36">
        <f t="shared" si="43"/>
        <v>4.5</v>
      </c>
      <c r="L225" s="36">
        <f t="shared" si="44"/>
        <v>2.5</v>
      </c>
      <c r="M225" s="40">
        <f t="shared" si="45"/>
        <v>1366820.9045150897</v>
      </c>
      <c r="N225" s="39">
        <f t="shared" si="46"/>
        <v>3.5323349950005578E-2</v>
      </c>
    </row>
    <row r="226" spans="3:14" ht="15.6" x14ac:dyDescent="0.3">
      <c r="C226" s="39">
        <f t="shared" si="47"/>
        <v>7.0099999999999572</v>
      </c>
      <c r="D226" s="36">
        <f t="shared" si="36"/>
        <v>600</v>
      </c>
      <c r="E226" s="40">
        <f t="shared" si="37"/>
        <v>3372165.4763667812</v>
      </c>
      <c r="F226" s="36">
        <f t="shared" si="38"/>
        <v>461</v>
      </c>
      <c r="G226" s="36">
        <f t="shared" si="39"/>
        <v>95</v>
      </c>
      <c r="H226" s="36">
        <f t="shared" si="40"/>
        <v>0.35</v>
      </c>
      <c r="I226" s="36">
        <f t="shared" si="41"/>
        <v>3.2</v>
      </c>
      <c r="J226" s="36">
        <f t="shared" si="42"/>
        <v>1</v>
      </c>
      <c r="K226" s="36">
        <f t="shared" si="43"/>
        <v>4.5</v>
      </c>
      <c r="L226" s="36">
        <f t="shared" si="44"/>
        <v>2.5</v>
      </c>
      <c r="M226" s="40">
        <f t="shared" si="45"/>
        <v>1375721.9971995039</v>
      </c>
      <c r="N226" s="39">
        <f t="shared" si="46"/>
        <v>3.5553384778116835E-2</v>
      </c>
    </row>
    <row r="227" spans="3:14" ht="15.6" x14ac:dyDescent="0.3">
      <c r="C227" s="39">
        <f t="shared" si="47"/>
        <v>7.0199999999999569</v>
      </c>
      <c r="D227" s="36">
        <f t="shared" si="36"/>
        <v>600</v>
      </c>
      <c r="E227" s="40">
        <f t="shared" si="37"/>
        <v>3372165.4763667812</v>
      </c>
      <c r="F227" s="36">
        <f t="shared" si="38"/>
        <v>461</v>
      </c>
      <c r="G227" s="36">
        <f t="shared" si="39"/>
        <v>95</v>
      </c>
      <c r="H227" s="36">
        <f t="shared" si="40"/>
        <v>0.35</v>
      </c>
      <c r="I227" s="36">
        <f t="shared" si="41"/>
        <v>3.2</v>
      </c>
      <c r="J227" s="36">
        <f t="shared" si="42"/>
        <v>1</v>
      </c>
      <c r="K227" s="36">
        <f t="shared" si="43"/>
        <v>4.5</v>
      </c>
      <c r="L227" s="36">
        <f t="shared" si="44"/>
        <v>2.5</v>
      </c>
      <c r="M227" s="40">
        <f t="shared" si="45"/>
        <v>1384682.0253140398</v>
      </c>
      <c r="N227" s="39">
        <f t="shared" si="46"/>
        <v>3.5784942700304107E-2</v>
      </c>
    </row>
    <row r="228" spans="3:14" ht="15.6" x14ac:dyDescent="0.3">
      <c r="C228" s="39">
        <f t="shared" si="47"/>
        <v>7.0299999999999567</v>
      </c>
      <c r="D228" s="36">
        <f t="shared" si="36"/>
        <v>600</v>
      </c>
      <c r="E228" s="40">
        <f t="shared" si="37"/>
        <v>3372165.4763667812</v>
      </c>
      <c r="F228" s="36">
        <f t="shared" si="38"/>
        <v>461</v>
      </c>
      <c r="G228" s="36">
        <f t="shared" si="39"/>
        <v>95</v>
      </c>
      <c r="H228" s="36">
        <f t="shared" si="40"/>
        <v>0.35</v>
      </c>
      <c r="I228" s="36">
        <f t="shared" si="41"/>
        <v>3.2</v>
      </c>
      <c r="J228" s="36">
        <f t="shared" si="42"/>
        <v>1</v>
      </c>
      <c r="K228" s="36">
        <f t="shared" si="43"/>
        <v>4.5</v>
      </c>
      <c r="L228" s="36">
        <f t="shared" si="44"/>
        <v>2.5</v>
      </c>
      <c r="M228" s="40">
        <f t="shared" si="45"/>
        <v>1393701.3662745396</v>
      </c>
      <c r="N228" s="39">
        <f t="shared" si="46"/>
        <v>3.6018033470289937E-2</v>
      </c>
    </row>
    <row r="229" spans="3:14" ht="15.6" x14ac:dyDescent="0.3">
      <c r="C229" s="39">
        <f t="shared" si="47"/>
        <v>7.0399999999999565</v>
      </c>
      <c r="D229" s="36">
        <f t="shared" si="36"/>
        <v>600</v>
      </c>
      <c r="E229" s="40">
        <f t="shared" si="37"/>
        <v>3372165.4763667812</v>
      </c>
      <c r="F229" s="36">
        <f t="shared" si="38"/>
        <v>461</v>
      </c>
      <c r="G229" s="36">
        <f t="shared" si="39"/>
        <v>95</v>
      </c>
      <c r="H229" s="36">
        <f t="shared" si="40"/>
        <v>0.35</v>
      </c>
      <c r="I229" s="36">
        <f t="shared" si="41"/>
        <v>3.2</v>
      </c>
      <c r="J229" s="36">
        <f t="shared" si="42"/>
        <v>1</v>
      </c>
      <c r="K229" s="36">
        <f t="shared" si="43"/>
        <v>4.5</v>
      </c>
      <c r="L229" s="36">
        <f t="shared" si="44"/>
        <v>2.5</v>
      </c>
      <c r="M229" s="40">
        <f t="shared" si="45"/>
        <v>1402780.3990839899</v>
      </c>
      <c r="N229" s="39">
        <f t="shared" si="46"/>
        <v>3.6252666882814144E-2</v>
      </c>
    </row>
    <row r="230" spans="3:14" ht="15.6" x14ac:dyDescent="0.3">
      <c r="C230" s="39">
        <f t="shared" si="47"/>
        <v>7.0499999999999563</v>
      </c>
      <c r="D230" s="36">
        <f t="shared" si="36"/>
        <v>600</v>
      </c>
      <c r="E230" s="40">
        <f t="shared" si="37"/>
        <v>3372165.4763667812</v>
      </c>
      <c r="F230" s="36">
        <f t="shared" si="38"/>
        <v>461</v>
      </c>
      <c r="G230" s="36">
        <f t="shared" si="39"/>
        <v>95</v>
      </c>
      <c r="H230" s="36">
        <f t="shared" si="40"/>
        <v>0.35</v>
      </c>
      <c r="I230" s="36">
        <f t="shared" si="41"/>
        <v>3.2</v>
      </c>
      <c r="J230" s="36">
        <f t="shared" si="42"/>
        <v>1</v>
      </c>
      <c r="K230" s="36">
        <f t="shared" si="43"/>
        <v>4.5</v>
      </c>
      <c r="L230" s="36">
        <f t="shared" si="44"/>
        <v>2.5</v>
      </c>
      <c r="M230" s="40">
        <f t="shared" si="45"/>
        <v>1411919.5043345112</v>
      </c>
      <c r="N230" s="39">
        <f t="shared" si="46"/>
        <v>3.6488852773685215E-2</v>
      </c>
    </row>
    <row r="231" spans="3:14" ht="15.6" x14ac:dyDescent="0.3">
      <c r="C231" s="39">
        <f t="shared" si="47"/>
        <v>7.0599999999999561</v>
      </c>
      <c r="D231" s="36">
        <f t="shared" si="36"/>
        <v>600</v>
      </c>
      <c r="E231" s="40">
        <f t="shared" si="37"/>
        <v>3372165.4763667812</v>
      </c>
      <c r="F231" s="36">
        <f t="shared" si="38"/>
        <v>461</v>
      </c>
      <c r="G231" s="36">
        <f t="shared" si="39"/>
        <v>95</v>
      </c>
      <c r="H231" s="36">
        <f t="shared" si="40"/>
        <v>0.35</v>
      </c>
      <c r="I231" s="36">
        <f t="shared" si="41"/>
        <v>3.2</v>
      </c>
      <c r="J231" s="36">
        <f t="shared" si="42"/>
        <v>1</v>
      </c>
      <c r="K231" s="36">
        <f t="shared" si="43"/>
        <v>4.5</v>
      </c>
      <c r="L231" s="36">
        <f t="shared" si="44"/>
        <v>2.5</v>
      </c>
      <c r="M231" s="40">
        <f t="shared" si="45"/>
        <v>1421119.0642094966</v>
      </c>
      <c r="N231" s="39">
        <f t="shared" si="46"/>
        <v>3.6726601019835589E-2</v>
      </c>
    </row>
    <row r="232" spans="3:14" ht="15.6" x14ac:dyDescent="0.3">
      <c r="C232" s="39">
        <f t="shared" si="47"/>
        <v>7.0699999999999559</v>
      </c>
      <c r="D232" s="36">
        <f t="shared" si="36"/>
        <v>600</v>
      </c>
      <c r="E232" s="40">
        <f t="shared" si="37"/>
        <v>3372165.4763667812</v>
      </c>
      <c r="F232" s="36">
        <f t="shared" si="38"/>
        <v>461</v>
      </c>
      <c r="G232" s="36">
        <f t="shared" si="39"/>
        <v>95</v>
      </c>
      <c r="H232" s="36">
        <f t="shared" si="40"/>
        <v>0.35</v>
      </c>
      <c r="I232" s="36">
        <f t="shared" si="41"/>
        <v>3.2</v>
      </c>
      <c r="J232" s="36">
        <f t="shared" si="42"/>
        <v>1</v>
      </c>
      <c r="K232" s="36">
        <f t="shared" si="43"/>
        <v>4.5</v>
      </c>
      <c r="L232" s="36">
        <f t="shared" si="44"/>
        <v>2.5</v>
      </c>
      <c r="M232" s="40">
        <f t="shared" si="45"/>
        <v>1430379.4624859304</v>
      </c>
      <c r="N232" s="39">
        <f t="shared" si="46"/>
        <v>3.6965921539381601E-2</v>
      </c>
    </row>
    <row r="233" spans="3:14" ht="15.6" x14ac:dyDescent="0.3">
      <c r="C233" s="39">
        <f t="shared" si="47"/>
        <v>7.0799999999999557</v>
      </c>
      <c r="D233" s="36">
        <f t="shared" si="36"/>
        <v>600</v>
      </c>
      <c r="E233" s="40">
        <f t="shared" si="37"/>
        <v>3372165.4763667812</v>
      </c>
      <c r="F233" s="36">
        <f t="shared" si="38"/>
        <v>461</v>
      </c>
      <c r="G233" s="36">
        <f t="shared" si="39"/>
        <v>95</v>
      </c>
      <c r="H233" s="36">
        <f t="shared" si="40"/>
        <v>0.35</v>
      </c>
      <c r="I233" s="36">
        <f t="shared" si="41"/>
        <v>3.2</v>
      </c>
      <c r="J233" s="36">
        <f t="shared" si="42"/>
        <v>1</v>
      </c>
      <c r="K233" s="36">
        <f t="shared" si="43"/>
        <v>4.5</v>
      </c>
      <c r="L233" s="36">
        <f t="shared" si="44"/>
        <v>2.5</v>
      </c>
      <c r="M233" s="40">
        <f t="shared" si="45"/>
        <v>1439701.0845368148</v>
      </c>
      <c r="N233" s="39">
        <f t="shared" si="46"/>
        <v>3.7206824291686154E-2</v>
      </c>
    </row>
    <row r="234" spans="3:14" ht="15.6" x14ac:dyDescent="0.3">
      <c r="C234" s="39">
        <f t="shared" si="47"/>
        <v>7.0899999999999554</v>
      </c>
      <c r="D234" s="36">
        <f t="shared" si="36"/>
        <v>600</v>
      </c>
      <c r="E234" s="40">
        <f t="shared" si="37"/>
        <v>3372165.4763667812</v>
      </c>
      <c r="F234" s="36">
        <f t="shared" si="38"/>
        <v>461</v>
      </c>
      <c r="G234" s="36">
        <f t="shared" si="39"/>
        <v>95</v>
      </c>
      <c r="H234" s="36">
        <f t="shared" si="40"/>
        <v>0.35</v>
      </c>
      <c r="I234" s="36">
        <f t="shared" si="41"/>
        <v>3.2</v>
      </c>
      <c r="J234" s="36">
        <f t="shared" si="42"/>
        <v>1</v>
      </c>
      <c r="K234" s="36">
        <f t="shared" si="43"/>
        <v>4.5</v>
      </c>
      <c r="L234" s="36">
        <f t="shared" si="44"/>
        <v>2.5</v>
      </c>
      <c r="M234" s="40">
        <f t="shared" si="45"/>
        <v>1449084.3173337393</v>
      </c>
      <c r="N234" s="39">
        <f t="shared" si="46"/>
        <v>3.7449319277425133E-2</v>
      </c>
    </row>
    <row r="235" spans="3:14" ht="15.6" x14ac:dyDescent="0.3">
      <c r="C235" s="39">
        <f t="shared" si="47"/>
        <v>7.0999999999999552</v>
      </c>
      <c r="D235" s="36">
        <f t="shared" si="36"/>
        <v>600</v>
      </c>
      <c r="E235" s="40">
        <f t="shared" si="37"/>
        <v>3372165.4763667812</v>
      </c>
      <c r="F235" s="36">
        <f t="shared" si="38"/>
        <v>461</v>
      </c>
      <c r="G235" s="36">
        <f t="shared" si="39"/>
        <v>95</v>
      </c>
      <c r="H235" s="36">
        <f t="shared" si="40"/>
        <v>0.35</v>
      </c>
      <c r="I235" s="36">
        <f t="shared" si="41"/>
        <v>3.2</v>
      </c>
      <c r="J235" s="36">
        <f t="shared" si="42"/>
        <v>1</v>
      </c>
      <c r="K235" s="36">
        <f t="shared" si="43"/>
        <v>4.5</v>
      </c>
      <c r="L235" s="36">
        <f t="shared" si="44"/>
        <v>2.5</v>
      </c>
      <c r="M235" s="40">
        <f t="shared" si="45"/>
        <v>1458529.5494496087</v>
      </c>
      <c r="N235" s="39">
        <f t="shared" si="46"/>
        <v>3.7693416538657945E-2</v>
      </c>
    </row>
    <row r="236" spans="3:14" ht="15.6" x14ac:dyDescent="0.3">
      <c r="C236" s="39">
        <f t="shared" si="47"/>
        <v>7.109999999999955</v>
      </c>
      <c r="D236" s="36">
        <f t="shared" si="36"/>
        <v>600</v>
      </c>
      <c r="E236" s="40">
        <f t="shared" si="37"/>
        <v>3372165.4763667812</v>
      </c>
      <c r="F236" s="36">
        <f t="shared" si="38"/>
        <v>461</v>
      </c>
      <c r="G236" s="36">
        <f t="shared" si="39"/>
        <v>95</v>
      </c>
      <c r="H236" s="36">
        <f t="shared" si="40"/>
        <v>0.35</v>
      </c>
      <c r="I236" s="36">
        <f t="shared" si="41"/>
        <v>3.2</v>
      </c>
      <c r="J236" s="36">
        <f t="shared" si="42"/>
        <v>1</v>
      </c>
      <c r="K236" s="36">
        <f t="shared" si="43"/>
        <v>4.5</v>
      </c>
      <c r="L236" s="36">
        <f t="shared" si="44"/>
        <v>2.5</v>
      </c>
      <c r="M236" s="40">
        <f t="shared" si="45"/>
        <v>1468037.1710615067</v>
      </c>
      <c r="N236" s="39">
        <f t="shared" si="46"/>
        <v>3.7939126158901472E-2</v>
      </c>
    </row>
    <row r="237" spans="3:14" ht="15.6" x14ac:dyDescent="0.3">
      <c r="C237" s="39">
        <f t="shared" si="47"/>
        <v>7.1199999999999548</v>
      </c>
      <c r="D237" s="36">
        <f t="shared" si="36"/>
        <v>600</v>
      </c>
      <c r="E237" s="40">
        <f t="shared" si="37"/>
        <v>3372165.4763667812</v>
      </c>
      <c r="F237" s="36">
        <f t="shared" si="38"/>
        <v>461</v>
      </c>
      <c r="G237" s="36">
        <f t="shared" si="39"/>
        <v>95</v>
      </c>
      <c r="H237" s="36">
        <f t="shared" si="40"/>
        <v>0.35</v>
      </c>
      <c r="I237" s="36">
        <f t="shared" si="41"/>
        <v>3.2</v>
      </c>
      <c r="J237" s="36">
        <f t="shared" si="42"/>
        <v>1</v>
      </c>
      <c r="K237" s="36">
        <f t="shared" si="43"/>
        <v>4.5</v>
      </c>
      <c r="L237" s="36">
        <f t="shared" si="44"/>
        <v>2.5</v>
      </c>
      <c r="M237" s="40">
        <f t="shared" si="45"/>
        <v>1477607.5739536677</v>
      </c>
      <c r="N237" s="39">
        <f t="shared" si="46"/>
        <v>3.8186458263206886E-2</v>
      </c>
    </row>
    <row r="238" spans="3:14" ht="15.6" x14ac:dyDescent="0.3">
      <c r="C238" s="39">
        <f t="shared" si="47"/>
        <v>7.1299999999999546</v>
      </c>
      <c r="D238" s="36">
        <f t="shared" si="36"/>
        <v>600</v>
      </c>
      <c r="E238" s="40">
        <f t="shared" si="37"/>
        <v>3372165.4763667812</v>
      </c>
      <c r="F238" s="36">
        <f t="shared" si="38"/>
        <v>461</v>
      </c>
      <c r="G238" s="36">
        <f t="shared" si="39"/>
        <v>95</v>
      </c>
      <c r="H238" s="36">
        <f t="shared" si="40"/>
        <v>0.35</v>
      </c>
      <c r="I238" s="36">
        <f t="shared" si="41"/>
        <v>3.2</v>
      </c>
      <c r="J238" s="36">
        <f t="shared" si="42"/>
        <v>1</v>
      </c>
      <c r="K238" s="36">
        <f t="shared" si="43"/>
        <v>4.5</v>
      </c>
      <c r="L238" s="36">
        <f t="shared" si="44"/>
        <v>2.5</v>
      </c>
      <c r="M238" s="40">
        <f t="shared" si="45"/>
        <v>1487241.1515206459</v>
      </c>
      <c r="N238" s="39">
        <f t="shared" si="46"/>
        <v>3.8435423018241578E-2</v>
      </c>
    </row>
    <row r="239" spans="3:14" ht="15.6" x14ac:dyDescent="0.3">
      <c r="C239" s="39">
        <f t="shared" si="47"/>
        <v>7.1399999999999544</v>
      </c>
      <c r="D239" s="36">
        <f t="shared" si="36"/>
        <v>600</v>
      </c>
      <c r="E239" s="40">
        <f t="shared" si="37"/>
        <v>3372165.4763667812</v>
      </c>
      <c r="F239" s="36">
        <f t="shared" si="38"/>
        <v>461</v>
      </c>
      <c r="G239" s="36">
        <f t="shared" si="39"/>
        <v>95</v>
      </c>
      <c r="H239" s="36">
        <f t="shared" si="40"/>
        <v>0.35</v>
      </c>
      <c r="I239" s="36">
        <f t="shared" si="41"/>
        <v>3.2</v>
      </c>
      <c r="J239" s="36">
        <f t="shared" si="42"/>
        <v>1</v>
      </c>
      <c r="K239" s="36">
        <f t="shared" si="43"/>
        <v>4.5</v>
      </c>
      <c r="L239" s="36">
        <f t="shared" si="44"/>
        <v>2.5</v>
      </c>
      <c r="M239" s="40">
        <f t="shared" si="45"/>
        <v>1496938.2987705553</v>
      </c>
      <c r="N239" s="39">
        <f t="shared" si="46"/>
        <v>3.8686030632372852E-2</v>
      </c>
    </row>
    <row r="240" spans="3:14" ht="15.6" x14ac:dyDescent="0.3">
      <c r="C240" s="39">
        <f t="shared" si="47"/>
        <v>7.1499999999999542</v>
      </c>
      <c r="D240" s="36">
        <f t="shared" si="36"/>
        <v>600</v>
      </c>
      <c r="E240" s="40">
        <f t="shared" si="37"/>
        <v>3372165.4763667812</v>
      </c>
      <c r="F240" s="36">
        <f t="shared" si="38"/>
        <v>461</v>
      </c>
      <c r="G240" s="36">
        <f t="shared" si="39"/>
        <v>95</v>
      </c>
      <c r="H240" s="36">
        <f t="shared" si="40"/>
        <v>0.35</v>
      </c>
      <c r="I240" s="36">
        <f t="shared" si="41"/>
        <v>3.2</v>
      </c>
      <c r="J240" s="36">
        <f t="shared" si="42"/>
        <v>1</v>
      </c>
      <c r="K240" s="36">
        <f t="shared" si="43"/>
        <v>4.5</v>
      </c>
      <c r="L240" s="36">
        <f t="shared" si="44"/>
        <v>2.5</v>
      </c>
      <c r="M240" s="40">
        <f t="shared" si="45"/>
        <v>1506699.4123284586</v>
      </c>
      <c r="N240" s="39">
        <f t="shared" si="46"/>
        <v>3.893829135575555E-2</v>
      </c>
    </row>
    <row r="241" spans="3:14" ht="15.6" x14ac:dyDescent="0.3">
      <c r="C241" s="39">
        <f t="shared" si="47"/>
        <v>7.159999999999954</v>
      </c>
      <c r="D241" s="36">
        <f t="shared" si="36"/>
        <v>600</v>
      </c>
      <c r="E241" s="40">
        <f t="shared" si="37"/>
        <v>3372165.4763667812</v>
      </c>
      <c r="F241" s="36">
        <f t="shared" si="38"/>
        <v>461</v>
      </c>
      <c r="G241" s="36">
        <f t="shared" si="39"/>
        <v>95</v>
      </c>
      <c r="H241" s="36">
        <f t="shared" si="40"/>
        <v>0.35</v>
      </c>
      <c r="I241" s="36">
        <f t="shared" si="41"/>
        <v>3.2</v>
      </c>
      <c r="J241" s="36">
        <f t="shared" si="42"/>
        <v>1</v>
      </c>
      <c r="K241" s="36">
        <f t="shared" si="43"/>
        <v>4.5</v>
      </c>
      <c r="L241" s="36">
        <f t="shared" si="44"/>
        <v>2.5</v>
      </c>
      <c r="M241" s="40">
        <f t="shared" si="45"/>
        <v>1516524.8904399364</v>
      </c>
      <c r="N241" s="39">
        <f t="shared" si="46"/>
        <v>3.9192215480424231E-2</v>
      </c>
    </row>
    <row r="242" spans="3:14" ht="15.6" x14ac:dyDescent="0.3">
      <c r="C242" s="39">
        <f t="shared" si="47"/>
        <v>7.1699999999999537</v>
      </c>
      <c r="D242" s="36">
        <f t="shared" si="36"/>
        <v>600</v>
      </c>
      <c r="E242" s="40">
        <f t="shared" si="37"/>
        <v>3372165.4763667812</v>
      </c>
      <c r="F242" s="36">
        <f t="shared" si="38"/>
        <v>461</v>
      </c>
      <c r="G242" s="36">
        <f t="shared" si="39"/>
        <v>95</v>
      </c>
      <c r="H242" s="36">
        <f t="shared" si="40"/>
        <v>0.35</v>
      </c>
      <c r="I242" s="36">
        <f t="shared" si="41"/>
        <v>3.2</v>
      </c>
      <c r="J242" s="36">
        <f t="shared" si="42"/>
        <v>1</v>
      </c>
      <c r="K242" s="36">
        <f t="shared" si="43"/>
        <v>4.5</v>
      </c>
      <c r="L242" s="36">
        <f t="shared" si="44"/>
        <v>2.5</v>
      </c>
      <c r="M242" s="40">
        <f t="shared" si="45"/>
        <v>1526415.1329747192</v>
      </c>
      <c r="N242" s="39">
        <f t="shared" si="46"/>
        <v>3.9447813340387092E-2</v>
      </c>
    </row>
    <row r="243" spans="3:14" ht="15.6" x14ac:dyDescent="0.3">
      <c r="C243" s="39">
        <f t="shared" si="47"/>
        <v>7.1799999999999535</v>
      </c>
      <c r="D243" s="36">
        <f t="shared" si="36"/>
        <v>600</v>
      </c>
      <c r="E243" s="40">
        <f t="shared" si="37"/>
        <v>3372165.4763667812</v>
      </c>
      <c r="F243" s="36">
        <f t="shared" si="38"/>
        <v>461</v>
      </c>
      <c r="G243" s="36">
        <f t="shared" si="39"/>
        <v>95</v>
      </c>
      <c r="H243" s="36">
        <f t="shared" si="40"/>
        <v>0.35</v>
      </c>
      <c r="I243" s="36">
        <f t="shared" si="41"/>
        <v>3.2</v>
      </c>
      <c r="J243" s="36">
        <f t="shared" si="42"/>
        <v>1</v>
      </c>
      <c r="K243" s="36">
        <f t="shared" si="43"/>
        <v>4.5</v>
      </c>
      <c r="L243" s="36">
        <f t="shared" si="44"/>
        <v>2.5</v>
      </c>
      <c r="M243" s="40">
        <f t="shared" si="45"/>
        <v>1536370.5414304603</v>
      </c>
      <c r="N243" s="39">
        <f t="shared" si="46"/>
        <v>3.9705095311723455E-2</v>
      </c>
    </row>
    <row r="244" spans="3:14" ht="15.6" x14ac:dyDescent="0.3">
      <c r="C244" s="39">
        <f t="shared" si="47"/>
        <v>7.1899999999999533</v>
      </c>
      <c r="D244" s="36">
        <f t="shared" si="36"/>
        <v>600</v>
      </c>
      <c r="E244" s="40">
        <f t="shared" si="37"/>
        <v>3372165.4763667812</v>
      </c>
      <c r="F244" s="36">
        <f t="shared" si="38"/>
        <v>461</v>
      </c>
      <c r="G244" s="36">
        <f t="shared" si="39"/>
        <v>95</v>
      </c>
      <c r="H244" s="36">
        <f t="shared" si="40"/>
        <v>0.35</v>
      </c>
      <c r="I244" s="36">
        <f t="shared" si="41"/>
        <v>3.2</v>
      </c>
      <c r="J244" s="36">
        <f t="shared" si="42"/>
        <v>1</v>
      </c>
      <c r="K244" s="36">
        <f t="shared" si="43"/>
        <v>4.5</v>
      </c>
      <c r="L244" s="36">
        <f t="shared" si="44"/>
        <v>2.5</v>
      </c>
      <c r="M244" s="40">
        <f t="shared" si="45"/>
        <v>1546391.5189366911</v>
      </c>
      <c r="N244" s="39">
        <f t="shared" si="46"/>
        <v>3.9964071812685957E-2</v>
      </c>
    </row>
    <row r="245" spans="3:14" ht="15.6" x14ac:dyDescent="0.3">
      <c r="C245" s="39">
        <f t="shared" si="47"/>
        <v>7.1999999999999531</v>
      </c>
      <c r="D245" s="36">
        <f t="shared" si="36"/>
        <v>600</v>
      </c>
      <c r="E245" s="40">
        <f t="shared" si="37"/>
        <v>3372165.4763667812</v>
      </c>
      <c r="F245" s="36">
        <f t="shared" si="38"/>
        <v>461</v>
      </c>
      <c r="G245" s="36">
        <f t="shared" si="39"/>
        <v>95</v>
      </c>
      <c r="H245" s="36">
        <f t="shared" si="40"/>
        <v>0.35</v>
      </c>
      <c r="I245" s="36">
        <f t="shared" si="41"/>
        <v>3.2</v>
      </c>
      <c r="J245" s="36">
        <f t="shared" si="42"/>
        <v>1</v>
      </c>
      <c r="K245" s="36">
        <f t="shared" si="43"/>
        <v>4.5</v>
      </c>
      <c r="L245" s="36">
        <f t="shared" si="44"/>
        <v>2.5</v>
      </c>
      <c r="M245" s="40">
        <f t="shared" si="45"/>
        <v>1556478.4702588397</v>
      </c>
      <c r="N245" s="39">
        <f t="shared" si="46"/>
        <v>4.0224753303804456E-2</v>
      </c>
    </row>
    <row r="246" spans="3:14" ht="15.6" x14ac:dyDescent="0.3">
      <c r="C246" s="39">
        <f t="shared" si="47"/>
        <v>7.2099999999999529</v>
      </c>
      <c r="D246" s="36">
        <f t="shared" si="36"/>
        <v>600</v>
      </c>
      <c r="E246" s="40">
        <f t="shared" si="37"/>
        <v>3372165.4763667812</v>
      </c>
      <c r="F246" s="36">
        <f t="shared" si="38"/>
        <v>461</v>
      </c>
      <c r="G246" s="36">
        <f t="shared" si="39"/>
        <v>95</v>
      </c>
      <c r="H246" s="36">
        <f t="shared" si="40"/>
        <v>0.35</v>
      </c>
      <c r="I246" s="36">
        <f t="shared" si="41"/>
        <v>3.2</v>
      </c>
      <c r="J246" s="36">
        <f t="shared" si="42"/>
        <v>1</v>
      </c>
      <c r="K246" s="36">
        <f t="shared" si="43"/>
        <v>4.5</v>
      </c>
      <c r="L246" s="36">
        <f t="shared" si="44"/>
        <v>2.5</v>
      </c>
      <c r="M246" s="40">
        <f t="shared" si="45"/>
        <v>1566631.8018023949</v>
      </c>
      <c r="N246" s="39">
        <f t="shared" si="46"/>
        <v>4.0487150287993594E-2</v>
      </c>
    </row>
    <row r="247" spans="3:14" ht="15.6" x14ac:dyDescent="0.3">
      <c r="C247" s="39">
        <f t="shared" si="47"/>
        <v>7.2199999999999527</v>
      </c>
      <c r="D247" s="36">
        <f t="shared" si="36"/>
        <v>600</v>
      </c>
      <c r="E247" s="40">
        <f t="shared" si="37"/>
        <v>3372165.4763667812</v>
      </c>
      <c r="F247" s="36">
        <f t="shared" si="38"/>
        <v>461</v>
      </c>
      <c r="G247" s="36">
        <f t="shared" si="39"/>
        <v>95</v>
      </c>
      <c r="H247" s="36">
        <f t="shared" si="40"/>
        <v>0.35</v>
      </c>
      <c r="I247" s="36">
        <f t="shared" si="41"/>
        <v>3.2</v>
      </c>
      <c r="J247" s="36">
        <f t="shared" si="42"/>
        <v>1</v>
      </c>
      <c r="K247" s="36">
        <f t="shared" si="43"/>
        <v>4.5</v>
      </c>
      <c r="L247" s="36">
        <f t="shared" si="44"/>
        <v>2.5</v>
      </c>
      <c r="M247" s="40">
        <f t="shared" si="45"/>
        <v>1576851.9216171787</v>
      </c>
      <c r="N247" s="39">
        <f t="shared" si="46"/>
        <v>4.075127331066325E-2</v>
      </c>
    </row>
    <row r="248" spans="3:14" ht="15.6" x14ac:dyDescent="0.3">
      <c r="C248" s="39">
        <f t="shared" si="47"/>
        <v>7.2299999999999525</v>
      </c>
      <c r="D248" s="36">
        <f t="shared" si="36"/>
        <v>600</v>
      </c>
      <c r="E248" s="40">
        <f t="shared" si="37"/>
        <v>3372165.4763667812</v>
      </c>
      <c r="F248" s="36">
        <f t="shared" si="38"/>
        <v>461</v>
      </c>
      <c r="G248" s="36">
        <f t="shared" si="39"/>
        <v>95</v>
      </c>
      <c r="H248" s="36">
        <f t="shared" si="40"/>
        <v>0.35</v>
      </c>
      <c r="I248" s="36">
        <f t="shared" si="41"/>
        <v>3.2</v>
      </c>
      <c r="J248" s="36">
        <f t="shared" si="42"/>
        <v>1</v>
      </c>
      <c r="K248" s="36">
        <f t="shared" si="43"/>
        <v>4.5</v>
      </c>
      <c r="L248" s="36">
        <f t="shared" si="44"/>
        <v>2.5</v>
      </c>
      <c r="M248" s="40">
        <f t="shared" si="45"/>
        <v>1587139.2394017696</v>
      </c>
      <c r="N248" s="39">
        <f t="shared" si="46"/>
        <v>4.1017132959832822E-2</v>
      </c>
    </row>
    <row r="249" spans="3:14" ht="15.6" x14ac:dyDescent="0.3">
      <c r="C249" s="39">
        <f t="shared" si="47"/>
        <v>7.2399999999999523</v>
      </c>
      <c r="D249" s="36">
        <f t="shared" si="36"/>
        <v>600</v>
      </c>
      <c r="E249" s="40">
        <f t="shared" si="37"/>
        <v>3372165.4763667812</v>
      </c>
      <c r="F249" s="36">
        <f t="shared" si="38"/>
        <v>461</v>
      </c>
      <c r="G249" s="36">
        <f t="shared" si="39"/>
        <v>95</v>
      </c>
      <c r="H249" s="36">
        <f t="shared" si="40"/>
        <v>0.35</v>
      </c>
      <c r="I249" s="36">
        <f t="shared" si="41"/>
        <v>3.2</v>
      </c>
      <c r="J249" s="36">
        <f t="shared" si="42"/>
        <v>1</v>
      </c>
      <c r="K249" s="36">
        <f t="shared" si="43"/>
        <v>4.5</v>
      </c>
      <c r="L249" s="36">
        <f t="shared" si="44"/>
        <v>2.5</v>
      </c>
      <c r="M249" s="40">
        <f t="shared" si="45"/>
        <v>1597494.1665080185</v>
      </c>
      <c r="N249" s="39">
        <f t="shared" si="46"/>
        <v>4.1284739866247963E-2</v>
      </c>
    </row>
    <row r="250" spans="3:14" ht="15.6" x14ac:dyDescent="0.3">
      <c r="C250" s="39">
        <f t="shared" si="47"/>
        <v>7.249999999999952</v>
      </c>
      <c r="D250" s="36">
        <f t="shared" si="36"/>
        <v>600</v>
      </c>
      <c r="E250" s="40">
        <f t="shared" si="37"/>
        <v>3372165.4763667812</v>
      </c>
      <c r="F250" s="36">
        <f t="shared" si="38"/>
        <v>461</v>
      </c>
      <c r="G250" s="36">
        <f t="shared" si="39"/>
        <v>95</v>
      </c>
      <c r="H250" s="36">
        <f t="shared" si="40"/>
        <v>0.35</v>
      </c>
      <c r="I250" s="36">
        <f t="shared" si="41"/>
        <v>3.2</v>
      </c>
      <c r="J250" s="36">
        <f t="shared" si="42"/>
        <v>1</v>
      </c>
      <c r="K250" s="36">
        <f t="shared" si="43"/>
        <v>4.5</v>
      </c>
      <c r="L250" s="36">
        <f t="shared" si="44"/>
        <v>2.5</v>
      </c>
      <c r="M250" s="40">
        <f t="shared" si="45"/>
        <v>1607917.1159456829</v>
      </c>
      <c r="N250" s="39">
        <f t="shared" si="46"/>
        <v>4.1554104703500322E-2</v>
      </c>
    </row>
    <row r="251" spans="3:14" ht="15.6" x14ac:dyDescent="0.3">
      <c r="C251" s="39">
        <f t="shared" si="47"/>
        <v>7.2599999999999518</v>
      </c>
      <c r="D251" s="36">
        <f t="shared" si="36"/>
        <v>600</v>
      </c>
      <c r="E251" s="40">
        <f t="shared" si="37"/>
        <v>3372165.4763667812</v>
      </c>
      <c r="F251" s="36">
        <f t="shared" si="38"/>
        <v>461</v>
      </c>
      <c r="G251" s="36">
        <f t="shared" si="39"/>
        <v>95</v>
      </c>
      <c r="H251" s="36">
        <f t="shared" si="40"/>
        <v>0.35</v>
      </c>
      <c r="I251" s="36">
        <f t="shared" si="41"/>
        <v>3.2</v>
      </c>
      <c r="J251" s="36">
        <f t="shared" si="42"/>
        <v>1</v>
      </c>
      <c r="K251" s="36">
        <f t="shared" si="43"/>
        <v>4.5</v>
      </c>
      <c r="L251" s="36">
        <f t="shared" si="44"/>
        <v>2.5</v>
      </c>
      <c r="M251" s="40">
        <f t="shared" si="45"/>
        <v>1618408.5023871851</v>
      </c>
      <c r="N251" s="39">
        <f t="shared" si="46"/>
        <v>4.1825238188150531E-2</v>
      </c>
    </row>
    <row r="252" spans="3:14" ht="15.6" x14ac:dyDescent="0.3">
      <c r="C252" s="39">
        <f t="shared" si="47"/>
        <v>7.2699999999999516</v>
      </c>
      <c r="D252" s="36">
        <f t="shared" si="36"/>
        <v>600</v>
      </c>
      <c r="E252" s="40">
        <f t="shared" si="37"/>
        <v>3372165.4763667812</v>
      </c>
      <c r="F252" s="36">
        <f t="shared" si="38"/>
        <v>461</v>
      </c>
      <c r="G252" s="36">
        <f t="shared" si="39"/>
        <v>95</v>
      </c>
      <c r="H252" s="36">
        <f t="shared" si="40"/>
        <v>0.35</v>
      </c>
      <c r="I252" s="36">
        <f t="shared" si="41"/>
        <v>3.2</v>
      </c>
      <c r="J252" s="36">
        <f t="shared" si="42"/>
        <v>1</v>
      </c>
      <c r="K252" s="36">
        <f t="shared" si="43"/>
        <v>4.5</v>
      </c>
      <c r="L252" s="36">
        <f t="shared" si="44"/>
        <v>2.5</v>
      </c>
      <c r="M252" s="40">
        <f t="shared" si="45"/>
        <v>1628968.7421724736</v>
      </c>
      <c r="N252" s="39">
        <f t="shared" si="46"/>
        <v>4.2098151079853818E-2</v>
      </c>
    </row>
    <row r="253" spans="3:14" ht="15.6" x14ac:dyDescent="0.3">
      <c r="C253" s="39">
        <f t="shared" si="47"/>
        <v>7.2799999999999514</v>
      </c>
      <c r="D253" s="36">
        <f t="shared" si="36"/>
        <v>600</v>
      </c>
      <c r="E253" s="40">
        <f t="shared" si="37"/>
        <v>3372165.4763667812</v>
      </c>
      <c r="F253" s="36">
        <f t="shared" si="38"/>
        <v>461</v>
      </c>
      <c r="G253" s="36">
        <f t="shared" si="39"/>
        <v>95</v>
      </c>
      <c r="H253" s="36">
        <f t="shared" si="40"/>
        <v>0.35</v>
      </c>
      <c r="I253" s="36">
        <f t="shared" si="41"/>
        <v>3.2</v>
      </c>
      <c r="J253" s="36">
        <f t="shared" si="42"/>
        <v>1</v>
      </c>
      <c r="K253" s="36">
        <f t="shared" si="43"/>
        <v>4.5</v>
      </c>
      <c r="L253" s="36">
        <f t="shared" si="44"/>
        <v>2.5</v>
      </c>
      <c r="M253" s="40">
        <f t="shared" si="45"/>
        <v>1639598.2533139952</v>
      </c>
      <c r="N253" s="39">
        <f t="shared" si="46"/>
        <v>4.2372854181488527E-2</v>
      </c>
    </row>
    <row r="254" spans="3:14" ht="15.6" x14ac:dyDescent="0.3">
      <c r="C254" s="39">
        <f t="shared" si="47"/>
        <v>7.2899999999999512</v>
      </c>
      <c r="D254" s="36">
        <f t="shared" si="36"/>
        <v>600</v>
      </c>
      <c r="E254" s="40">
        <f t="shared" si="37"/>
        <v>3372165.4763667812</v>
      </c>
      <c r="F254" s="36">
        <f t="shared" si="38"/>
        <v>461</v>
      </c>
      <c r="G254" s="36">
        <f t="shared" si="39"/>
        <v>95</v>
      </c>
      <c r="H254" s="36">
        <f t="shared" si="40"/>
        <v>0.35</v>
      </c>
      <c r="I254" s="36">
        <f t="shared" si="41"/>
        <v>3.2</v>
      </c>
      <c r="J254" s="36">
        <f t="shared" si="42"/>
        <v>1</v>
      </c>
      <c r="K254" s="36">
        <f t="shared" si="43"/>
        <v>4.5</v>
      </c>
      <c r="L254" s="36">
        <f t="shared" si="44"/>
        <v>2.5</v>
      </c>
      <c r="M254" s="40">
        <f t="shared" si="45"/>
        <v>1650297.4555017957</v>
      </c>
      <c r="N254" s="39">
        <f t="shared" si="46"/>
        <v>4.2649358339287916E-2</v>
      </c>
    </row>
    <row r="255" spans="3:14" ht="15.6" x14ac:dyDescent="0.3">
      <c r="C255" s="39">
        <f t="shared" si="47"/>
        <v>7.299999999999951</v>
      </c>
      <c r="D255" s="36">
        <f t="shared" si="36"/>
        <v>600</v>
      </c>
      <c r="E255" s="40">
        <f t="shared" si="37"/>
        <v>3372165.4763667812</v>
      </c>
      <c r="F255" s="36">
        <f t="shared" si="38"/>
        <v>461</v>
      </c>
      <c r="G255" s="36">
        <f t="shared" si="39"/>
        <v>95</v>
      </c>
      <c r="H255" s="36">
        <f t="shared" si="40"/>
        <v>0.35</v>
      </c>
      <c r="I255" s="36">
        <f t="shared" si="41"/>
        <v>3.2</v>
      </c>
      <c r="J255" s="36">
        <f t="shared" si="42"/>
        <v>1</v>
      </c>
      <c r="K255" s="36">
        <f t="shared" si="43"/>
        <v>4.5</v>
      </c>
      <c r="L255" s="36">
        <f t="shared" si="44"/>
        <v>2.5</v>
      </c>
      <c r="M255" s="40">
        <f t="shared" si="45"/>
        <v>1661066.7701087096</v>
      </c>
      <c r="N255" s="39">
        <f t="shared" si="46"/>
        <v>4.2927674442974288E-2</v>
      </c>
    </row>
    <row r="256" spans="3:14" ht="15.6" x14ac:dyDescent="0.3">
      <c r="C256" s="39">
        <f t="shared" si="47"/>
        <v>7.3099999999999508</v>
      </c>
      <c r="D256" s="36">
        <f t="shared" si="36"/>
        <v>600</v>
      </c>
      <c r="E256" s="40">
        <f t="shared" si="37"/>
        <v>3372165.4763667812</v>
      </c>
      <c r="F256" s="36">
        <f t="shared" si="38"/>
        <v>461</v>
      </c>
      <c r="G256" s="36">
        <f t="shared" si="39"/>
        <v>95</v>
      </c>
      <c r="H256" s="36">
        <f t="shared" si="40"/>
        <v>0.35</v>
      </c>
      <c r="I256" s="36">
        <f t="shared" si="41"/>
        <v>3.2</v>
      </c>
      <c r="J256" s="36">
        <f t="shared" si="42"/>
        <v>1</v>
      </c>
      <c r="K256" s="36">
        <f t="shared" si="43"/>
        <v>4.5</v>
      </c>
      <c r="L256" s="36">
        <f t="shared" si="44"/>
        <v>2.5</v>
      </c>
      <c r="M256" s="40">
        <f t="shared" si="45"/>
        <v>1671906.6201956503</v>
      </c>
      <c r="N256" s="39">
        <f t="shared" si="46"/>
        <v>4.3207813425895719E-2</v>
      </c>
    </row>
    <row r="257" spans="3:14" ht="15.6" x14ac:dyDescent="0.3">
      <c r="C257" s="39">
        <f t="shared" si="47"/>
        <v>7.3199999999999505</v>
      </c>
      <c r="D257" s="36">
        <f t="shared" si="36"/>
        <v>600</v>
      </c>
      <c r="E257" s="40">
        <f t="shared" si="37"/>
        <v>3372165.4763667812</v>
      </c>
      <c r="F257" s="36">
        <f t="shared" si="38"/>
        <v>461</v>
      </c>
      <c r="G257" s="36">
        <f t="shared" si="39"/>
        <v>95</v>
      </c>
      <c r="H257" s="36">
        <f t="shared" si="40"/>
        <v>0.35</v>
      </c>
      <c r="I257" s="36">
        <f t="shared" si="41"/>
        <v>3.2</v>
      </c>
      <c r="J257" s="36">
        <f t="shared" si="42"/>
        <v>1</v>
      </c>
      <c r="K257" s="36">
        <f t="shared" si="43"/>
        <v>4.5</v>
      </c>
      <c r="L257" s="36">
        <f t="shared" si="44"/>
        <v>2.5</v>
      </c>
      <c r="M257" s="40">
        <f t="shared" si="45"/>
        <v>1682817.4305170204</v>
      </c>
      <c r="N257" s="39">
        <f t="shared" si="46"/>
        <v>4.348978626516585E-2</v>
      </c>
    </row>
    <row r="258" spans="3:14" ht="15.6" x14ac:dyDescent="0.3">
      <c r="C258" s="39">
        <f t="shared" si="47"/>
        <v>7.3299999999999503</v>
      </c>
      <c r="D258" s="36">
        <f t="shared" si="36"/>
        <v>600</v>
      </c>
      <c r="E258" s="40">
        <f t="shared" si="37"/>
        <v>3372165.4763667812</v>
      </c>
      <c r="F258" s="36">
        <f t="shared" si="38"/>
        <v>461</v>
      </c>
      <c r="G258" s="36">
        <f t="shared" si="39"/>
        <v>95</v>
      </c>
      <c r="H258" s="36">
        <f t="shared" si="40"/>
        <v>0.35</v>
      </c>
      <c r="I258" s="36">
        <f t="shared" si="41"/>
        <v>3.2</v>
      </c>
      <c r="J258" s="36">
        <f t="shared" si="42"/>
        <v>1</v>
      </c>
      <c r="K258" s="36">
        <f t="shared" si="43"/>
        <v>4.5</v>
      </c>
      <c r="L258" s="36">
        <f t="shared" si="44"/>
        <v>2.5</v>
      </c>
      <c r="M258" s="40">
        <f t="shared" si="45"/>
        <v>1693799.6275262246</v>
      </c>
      <c r="N258" s="39">
        <f t="shared" si="46"/>
        <v>4.3773603981806387E-2</v>
      </c>
    </row>
    <row r="259" spans="3:14" ht="15.6" x14ac:dyDescent="0.3">
      <c r="C259" s="39">
        <f t="shared" si="47"/>
        <v>7.3399999999999501</v>
      </c>
      <c r="D259" s="36">
        <f t="shared" si="36"/>
        <v>600</v>
      </c>
      <c r="E259" s="40">
        <f t="shared" si="37"/>
        <v>3372165.4763667812</v>
      </c>
      <c r="F259" s="36">
        <f t="shared" si="38"/>
        <v>461</v>
      </c>
      <c r="G259" s="36">
        <f t="shared" si="39"/>
        <v>95</v>
      </c>
      <c r="H259" s="36">
        <f t="shared" si="40"/>
        <v>0.35</v>
      </c>
      <c r="I259" s="36">
        <f t="shared" si="41"/>
        <v>3.2</v>
      </c>
      <c r="J259" s="36">
        <f t="shared" si="42"/>
        <v>1</v>
      </c>
      <c r="K259" s="36">
        <f t="shared" si="43"/>
        <v>4.5</v>
      </c>
      <c r="L259" s="36">
        <f t="shared" si="44"/>
        <v>2.5</v>
      </c>
      <c r="M259" s="40">
        <f t="shared" si="45"/>
        <v>1704853.6393812809</v>
      </c>
      <c r="N259" s="39">
        <f t="shared" si="46"/>
        <v>4.4059277640892097E-2</v>
      </c>
    </row>
    <row r="260" spans="3:14" ht="15.6" x14ac:dyDescent="0.3">
      <c r="C260" s="39">
        <f t="shared" si="47"/>
        <v>7.3499999999999499</v>
      </c>
      <c r="D260" s="36">
        <f t="shared" si="36"/>
        <v>600</v>
      </c>
      <c r="E260" s="40">
        <f t="shared" si="37"/>
        <v>3372165.4763667812</v>
      </c>
      <c r="F260" s="36">
        <f t="shared" si="38"/>
        <v>461</v>
      </c>
      <c r="G260" s="36">
        <f t="shared" si="39"/>
        <v>95</v>
      </c>
      <c r="H260" s="36">
        <f t="shared" si="40"/>
        <v>0.35</v>
      </c>
      <c r="I260" s="36">
        <f t="shared" si="41"/>
        <v>3.2</v>
      </c>
      <c r="J260" s="36">
        <f t="shared" si="42"/>
        <v>1</v>
      </c>
      <c r="K260" s="36">
        <f t="shared" si="43"/>
        <v>4.5</v>
      </c>
      <c r="L260" s="36">
        <f t="shared" si="44"/>
        <v>2.5</v>
      </c>
      <c r="M260" s="40">
        <f t="shared" si="45"/>
        <v>1715979.8959504885</v>
      </c>
      <c r="N260" s="39">
        <f t="shared" si="46"/>
        <v>4.4346818351697292E-2</v>
      </c>
    </row>
    <row r="261" spans="3:14" ht="15.6" x14ac:dyDescent="0.3">
      <c r="C261" s="39">
        <f t="shared" si="47"/>
        <v>7.3599999999999497</v>
      </c>
      <c r="D261" s="36">
        <f t="shared" si="36"/>
        <v>600</v>
      </c>
      <c r="E261" s="40">
        <f t="shared" si="37"/>
        <v>3372165.4763667812</v>
      </c>
      <c r="F261" s="36">
        <f t="shared" si="38"/>
        <v>461</v>
      </c>
      <c r="G261" s="36">
        <f t="shared" si="39"/>
        <v>95</v>
      </c>
      <c r="H261" s="36">
        <f t="shared" si="40"/>
        <v>0.35</v>
      </c>
      <c r="I261" s="36">
        <f t="shared" si="41"/>
        <v>3.2</v>
      </c>
      <c r="J261" s="36">
        <f t="shared" si="42"/>
        <v>1</v>
      </c>
      <c r="K261" s="36">
        <f t="shared" si="43"/>
        <v>4.5</v>
      </c>
      <c r="L261" s="36">
        <f t="shared" si="44"/>
        <v>2.5</v>
      </c>
      <c r="M261" s="40">
        <f t="shared" si="45"/>
        <v>1727178.8288182917</v>
      </c>
      <c r="N261" s="39">
        <f t="shared" si="46"/>
        <v>4.4636237267847372E-2</v>
      </c>
    </row>
    <row r="262" spans="3:14" ht="15.6" x14ac:dyDescent="0.3">
      <c r="C262" s="39">
        <f t="shared" si="47"/>
        <v>7.3699999999999495</v>
      </c>
      <c r="D262" s="36">
        <f t="shared" si="36"/>
        <v>600</v>
      </c>
      <c r="E262" s="40">
        <f t="shared" si="37"/>
        <v>3372165.4763667812</v>
      </c>
      <c r="F262" s="36">
        <f t="shared" si="38"/>
        <v>461</v>
      </c>
      <c r="G262" s="36">
        <f t="shared" si="39"/>
        <v>95</v>
      </c>
      <c r="H262" s="36">
        <f t="shared" si="40"/>
        <v>0.35</v>
      </c>
      <c r="I262" s="36">
        <f t="shared" si="41"/>
        <v>3.2</v>
      </c>
      <c r="J262" s="36">
        <f t="shared" si="42"/>
        <v>1</v>
      </c>
      <c r="K262" s="36">
        <f t="shared" si="43"/>
        <v>4.5</v>
      </c>
      <c r="L262" s="36">
        <f t="shared" si="44"/>
        <v>2.5</v>
      </c>
      <c r="M262" s="40">
        <f t="shared" si="45"/>
        <v>1738450.8712911331</v>
      </c>
      <c r="N262" s="39">
        <f t="shared" si="46"/>
        <v>4.49275455874701E-2</v>
      </c>
    </row>
    <row r="263" spans="3:14" ht="15.6" x14ac:dyDescent="0.3">
      <c r="C263" s="39">
        <f t="shared" si="47"/>
        <v>7.3799999999999493</v>
      </c>
      <c r="D263" s="36">
        <f t="shared" si="36"/>
        <v>600</v>
      </c>
      <c r="E263" s="40">
        <f t="shared" si="37"/>
        <v>3372165.4763667812</v>
      </c>
      <c r="F263" s="36">
        <f t="shared" si="38"/>
        <v>461</v>
      </c>
      <c r="G263" s="36">
        <f t="shared" si="39"/>
        <v>95</v>
      </c>
      <c r="H263" s="36">
        <f t="shared" si="40"/>
        <v>0.35</v>
      </c>
      <c r="I263" s="36">
        <f t="shared" si="41"/>
        <v>3.2</v>
      </c>
      <c r="J263" s="36">
        <f t="shared" si="42"/>
        <v>1</v>
      </c>
      <c r="K263" s="36">
        <f t="shared" si="43"/>
        <v>4.5</v>
      </c>
      <c r="L263" s="36">
        <f t="shared" si="44"/>
        <v>2.5</v>
      </c>
      <c r="M263" s="40">
        <f t="shared" si="45"/>
        <v>1749796.4584034616</v>
      </c>
      <c r="N263" s="39">
        <f t="shared" si="46"/>
        <v>4.5220754553350839E-2</v>
      </c>
    </row>
    <row r="264" spans="3:14" ht="15.6" x14ac:dyDescent="0.3">
      <c r="C264" s="39">
        <f t="shared" si="47"/>
        <v>7.3899999999999491</v>
      </c>
      <c r="D264" s="36">
        <f t="shared" si="36"/>
        <v>600</v>
      </c>
      <c r="E264" s="40">
        <f t="shared" si="37"/>
        <v>3372165.4763667812</v>
      </c>
      <c r="F264" s="36">
        <f t="shared" si="38"/>
        <v>461</v>
      </c>
      <c r="G264" s="36">
        <f t="shared" si="39"/>
        <v>95</v>
      </c>
      <c r="H264" s="36">
        <f t="shared" si="40"/>
        <v>0.35</v>
      </c>
      <c r="I264" s="36">
        <f t="shared" si="41"/>
        <v>3.2</v>
      </c>
      <c r="J264" s="36">
        <f t="shared" si="42"/>
        <v>1</v>
      </c>
      <c r="K264" s="36">
        <f t="shared" si="43"/>
        <v>4.5</v>
      </c>
      <c r="L264" s="36">
        <f t="shared" si="44"/>
        <v>2.5</v>
      </c>
      <c r="M264" s="40">
        <f t="shared" si="45"/>
        <v>1761216.0269238274</v>
      </c>
      <c r="N264" s="39">
        <f t="shared" si="46"/>
        <v>4.5515875453090118E-2</v>
      </c>
    </row>
    <row r="265" spans="3:14" ht="15.6" x14ac:dyDescent="0.3">
      <c r="C265" s="39">
        <f t="shared" si="47"/>
        <v>7.3999999999999488</v>
      </c>
      <c r="D265" s="36">
        <f t="shared" si="36"/>
        <v>600</v>
      </c>
      <c r="E265" s="40">
        <f t="shared" si="37"/>
        <v>3372165.4763667812</v>
      </c>
      <c r="F265" s="36">
        <f t="shared" si="38"/>
        <v>461</v>
      </c>
      <c r="G265" s="36">
        <f t="shared" si="39"/>
        <v>95</v>
      </c>
      <c r="H265" s="36">
        <f t="shared" si="40"/>
        <v>0.35</v>
      </c>
      <c r="I265" s="36">
        <f t="shared" si="41"/>
        <v>3.2</v>
      </c>
      <c r="J265" s="36">
        <f t="shared" si="42"/>
        <v>1</v>
      </c>
      <c r="K265" s="36">
        <f t="shared" si="43"/>
        <v>4.5</v>
      </c>
      <c r="L265" s="36">
        <f t="shared" si="44"/>
        <v>2.5</v>
      </c>
      <c r="M265" s="40">
        <f t="shared" si="45"/>
        <v>1772710.0153610446</v>
      </c>
      <c r="N265" s="39">
        <f t="shared" si="46"/>
        <v>4.581291961926285E-2</v>
      </c>
    </row>
    <row r="266" spans="3:14" ht="15.6" x14ac:dyDescent="0.3">
      <c r="C266" s="39">
        <f t="shared" si="47"/>
        <v>7.4099999999999486</v>
      </c>
      <c r="D266" s="36">
        <f t="shared" si="36"/>
        <v>600</v>
      </c>
      <c r="E266" s="40">
        <f t="shared" si="37"/>
        <v>3372165.4763667812</v>
      </c>
      <c r="F266" s="36">
        <f t="shared" si="38"/>
        <v>461</v>
      </c>
      <c r="G266" s="36">
        <f t="shared" si="39"/>
        <v>95</v>
      </c>
      <c r="H266" s="36">
        <f t="shared" si="40"/>
        <v>0.35</v>
      </c>
      <c r="I266" s="36">
        <f t="shared" si="41"/>
        <v>3.2</v>
      </c>
      <c r="J266" s="36">
        <f t="shared" si="42"/>
        <v>1</v>
      </c>
      <c r="K266" s="36">
        <f t="shared" si="43"/>
        <v>4.5</v>
      </c>
      <c r="L266" s="36">
        <f t="shared" si="44"/>
        <v>2.5</v>
      </c>
      <c r="M266" s="40">
        <f t="shared" si="45"/>
        <v>1784278.863970459</v>
      </c>
      <c r="N266" s="39">
        <f t="shared" si="46"/>
        <v>4.6111898429580328E-2</v>
      </c>
    </row>
    <row r="267" spans="3:14" ht="15.6" x14ac:dyDescent="0.3">
      <c r="C267" s="39">
        <f t="shared" si="47"/>
        <v>7.4199999999999484</v>
      </c>
      <c r="D267" s="36">
        <f t="shared" si="36"/>
        <v>600</v>
      </c>
      <c r="E267" s="40">
        <f t="shared" si="37"/>
        <v>3372165.4763667812</v>
      </c>
      <c r="F267" s="36">
        <f t="shared" si="38"/>
        <v>461</v>
      </c>
      <c r="G267" s="36">
        <f t="shared" si="39"/>
        <v>95</v>
      </c>
      <c r="H267" s="36">
        <f t="shared" si="40"/>
        <v>0.35</v>
      </c>
      <c r="I267" s="36">
        <f t="shared" si="41"/>
        <v>3.2</v>
      </c>
      <c r="J267" s="36">
        <f t="shared" si="42"/>
        <v>1</v>
      </c>
      <c r="K267" s="36">
        <f t="shared" si="43"/>
        <v>4.5</v>
      </c>
      <c r="L267" s="36">
        <f t="shared" si="44"/>
        <v>2.5</v>
      </c>
      <c r="M267" s="40">
        <f t="shared" si="45"/>
        <v>1795923.0147603166</v>
      </c>
      <c r="N267" s="39">
        <f t="shared" si="46"/>
        <v>4.6412823307054818E-2</v>
      </c>
    </row>
    <row r="268" spans="3:14" ht="15.6" x14ac:dyDescent="0.3">
      <c r="C268" s="39">
        <f t="shared" si="47"/>
        <v>7.4299999999999482</v>
      </c>
      <c r="D268" s="36">
        <f t="shared" si="36"/>
        <v>600</v>
      </c>
      <c r="E268" s="40">
        <f t="shared" si="37"/>
        <v>3372165.4763667812</v>
      </c>
      <c r="F268" s="36">
        <f t="shared" si="38"/>
        <v>461</v>
      </c>
      <c r="G268" s="36">
        <f t="shared" si="39"/>
        <v>95</v>
      </c>
      <c r="H268" s="36">
        <f t="shared" si="40"/>
        <v>0.35</v>
      </c>
      <c r="I268" s="36">
        <f t="shared" si="41"/>
        <v>3.2</v>
      </c>
      <c r="J268" s="36">
        <f t="shared" si="42"/>
        <v>1</v>
      </c>
      <c r="K268" s="36">
        <f t="shared" si="43"/>
        <v>4.5</v>
      </c>
      <c r="L268" s="36">
        <f t="shared" si="44"/>
        <v>2.5</v>
      </c>
      <c r="M268" s="40">
        <f t="shared" si="45"/>
        <v>1807642.9114981471</v>
      </c>
      <c r="N268" s="39">
        <f t="shared" si="46"/>
        <v>4.6715705720164515E-2</v>
      </c>
    </row>
    <row r="269" spans="3:14" ht="15.6" x14ac:dyDescent="0.3">
      <c r="C269" s="39">
        <f t="shared" si="47"/>
        <v>7.439999999999948</v>
      </c>
      <c r="D269" s="36">
        <f t="shared" si="36"/>
        <v>600</v>
      </c>
      <c r="E269" s="40">
        <f t="shared" si="37"/>
        <v>3372165.4763667812</v>
      </c>
      <c r="F269" s="36">
        <f t="shared" si="38"/>
        <v>461</v>
      </c>
      <c r="G269" s="36">
        <f t="shared" si="39"/>
        <v>95</v>
      </c>
      <c r="H269" s="36">
        <f t="shared" si="40"/>
        <v>0.35</v>
      </c>
      <c r="I269" s="36">
        <f t="shared" si="41"/>
        <v>3.2</v>
      </c>
      <c r="J269" s="36">
        <f t="shared" si="42"/>
        <v>1</v>
      </c>
      <c r="K269" s="36">
        <f t="shared" si="43"/>
        <v>4.5</v>
      </c>
      <c r="L269" s="36">
        <f t="shared" si="44"/>
        <v>2.5</v>
      </c>
      <c r="M269" s="40">
        <f t="shared" si="45"/>
        <v>1819438.999717386</v>
      </c>
      <c r="N269" s="39">
        <f t="shared" si="46"/>
        <v>4.7020557183024711E-2</v>
      </c>
    </row>
    <row r="270" spans="3:14" ht="15.6" x14ac:dyDescent="0.3">
      <c r="C270" s="39">
        <f t="shared" si="47"/>
        <v>7.4499999999999478</v>
      </c>
      <c r="D270" s="36">
        <f t="shared" si="36"/>
        <v>600</v>
      </c>
      <c r="E270" s="40">
        <f t="shared" si="37"/>
        <v>3372165.4763667812</v>
      </c>
      <c r="F270" s="36">
        <f t="shared" si="38"/>
        <v>461</v>
      </c>
      <c r="G270" s="36">
        <f t="shared" si="39"/>
        <v>95</v>
      </c>
      <c r="H270" s="36">
        <f t="shared" si="40"/>
        <v>0.35</v>
      </c>
      <c r="I270" s="36">
        <f t="shared" si="41"/>
        <v>3.2</v>
      </c>
      <c r="J270" s="36">
        <f t="shared" si="42"/>
        <v>1</v>
      </c>
      <c r="K270" s="36">
        <f t="shared" si="43"/>
        <v>4.5</v>
      </c>
      <c r="L270" s="36">
        <f t="shared" si="44"/>
        <v>2.5</v>
      </c>
      <c r="M270" s="40">
        <f t="shared" si="45"/>
        <v>1831311.7267238528</v>
      </c>
      <c r="N270" s="39">
        <f t="shared" si="46"/>
        <v>4.7327389255555158E-2</v>
      </c>
    </row>
    <row r="271" spans="3:14" ht="15.6" x14ac:dyDescent="0.3">
      <c r="C271" s="39">
        <f t="shared" si="47"/>
        <v>7.4599999999999476</v>
      </c>
      <c r="D271" s="36">
        <f t="shared" si="36"/>
        <v>600</v>
      </c>
      <c r="E271" s="40">
        <f t="shared" si="37"/>
        <v>3372165.4763667812</v>
      </c>
      <c r="F271" s="36">
        <f t="shared" si="38"/>
        <v>461</v>
      </c>
      <c r="G271" s="36">
        <f t="shared" si="39"/>
        <v>95</v>
      </c>
      <c r="H271" s="36">
        <f t="shared" si="40"/>
        <v>0.35</v>
      </c>
      <c r="I271" s="36">
        <f t="shared" si="41"/>
        <v>3.2</v>
      </c>
      <c r="J271" s="36">
        <f t="shared" si="42"/>
        <v>1</v>
      </c>
      <c r="K271" s="36">
        <f t="shared" si="43"/>
        <v>4.5</v>
      </c>
      <c r="L271" s="36">
        <f t="shared" si="44"/>
        <v>2.5</v>
      </c>
      <c r="M271" s="40">
        <f t="shared" si="45"/>
        <v>1843261.5416025522</v>
      </c>
      <c r="N271" s="39">
        <f t="shared" si="46"/>
        <v>4.7636213543655895E-2</v>
      </c>
    </row>
    <row r="272" spans="3:14" ht="15.6" x14ac:dyDescent="0.3">
      <c r="C272" s="39">
        <f t="shared" si="47"/>
        <v>7.4699999999999473</v>
      </c>
      <c r="D272" s="36">
        <f t="shared" si="36"/>
        <v>600</v>
      </c>
      <c r="E272" s="40">
        <f t="shared" si="37"/>
        <v>3372165.4763667812</v>
      </c>
      <c r="F272" s="36">
        <f t="shared" si="38"/>
        <v>461</v>
      </c>
      <c r="G272" s="36">
        <f t="shared" si="39"/>
        <v>95</v>
      </c>
      <c r="H272" s="36">
        <f t="shared" si="40"/>
        <v>0.35</v>
      </c>
      <c r="I272" s="36">
        <f t="shared" si="41"/>
        <v>3.2</v>
      </c>
      <c r="J272" s="36">
        <f t="shared" si="42"/>
        <v>1</v>
      </c>
      <c r="K272" s="36">
        <f t="shared" si="43"/>
        <v>4.5</v>
      </c>
      <c r="L272" s="36">
        <f t="shared" si="44"/>
        <v>2.5</v>
      </c>
      <c r="M272" s="40">
        <f t="shared" si="45"/>
        <v>1855288.8952243503</v>
      </c>
      <c r="N272" s="39">
        <f t="shared" si="46"/>
        <v>4.7947041699379758E-2</v>
      </c>
    </row>
    <row r="273" spans="3:14" ht="15.6" x14ac:dyDescent="0.3">
      <c r="C273" s="39">
        <f t="shared" si="47"/>
        <v>7.4799999999999471</v>
      </c>
      <c r="D273" s="36">
        <f t="shared" si="36"/>
        <v>600</v>
      </c>
      <c r="E273" s="40">
        <f t="shared" si="37"/>
        <v>3372165.4763667812</v>
      </c>
      <c r="F273" s="36">
        <f t="shared" si="38"/>
        <v>461</v>
      </c>
      <c r="G273" s="36">
        <f t="shared" si="39"/>
        <v>95</v>
      </c>
      <c r="H273" s="36">
        <f t="shared" si="40"/>
        <v>0.35</v>
      </c>
      <c r="I273" s="36">
        <f t="shared" si="41"/>
        <v>3.2</v>
      </c>
      <c r="J273" s="36">
        <f t="shared" si="42"/>
        <v>1</v>
      </c>
      <c r="K273" s="36">
        <f t="shared" si="43"/>
        <v>4.5</v>
      </c>
      <c r="L273" s="36">
        <f t="shared" si="44"/>
        <v>2.5</v>
      </c>
      <c r="M273" s="40">
        <f t="shared" si="45"/>
        <v>1867394.2402528659</v>
      </c>
      <c r="N273" s="39">
        <f t="shared" si="46"/>
        <v>4.8259885421110454E-2</v>
      </c>
    </row>
    <row r="274" spans="3:14" ht="15.6" x14ac:dyDescent="0.3">
      <c r="C274" s="39">
        <f t="shared" si="47"/>
        <v>7.4899999999999469</v>
      </c>
      <c r="D274" s="36">
        <f t="shared" si="36"/>
        <v>600</v>
      </c>
      <c r="E274" s="40">
        <f t="shared" si="37"/>
        <v>3372165.4763667812</v>
      </c>
      <c r="F274" s="36">
        <f t="shared" si="38"/>
        <v>461</v>
      </c>
      <c r="G274" s="36">
        <f t="shared" si="39"/>
        <v>95</v>
      </c>
      <c r="H274" s="36">
        <f t="shared" si="40"/>
        <v>0.35</v>
      </c>
      <c r="I274" s="36">
        <f t="shared" si="41"/>
        <v>3.2</v>
      </c>
      <c r="J274" s="36">
        <f t="shared" si="42"/>
        <v>1</v>
      </c>
      <c r="K274" s="36">
        <f t="shared" si="43"/>
        <v>4.5</v>
      </c>
      <c r="L274" s="36">
        <f t="shared" si="44"/>
        <v>2.5</v>
      </c>
      <c r="M274" s="40">
        <f t="shared" si="45"/>
        <v>1879578.0311513694</v>
      </c>
      <c r="N274" s="39">
        <f t="shared" si="46"/>
        <v>4.8574756453740889E-2</v>
      </c>
    </row>
    <row r="275" spans="3:14" ht="15.6" x14ac:dyDescent="0.3">
      <c r="C275" s="39">
        <f t="shared" si="47"/>
        <v>7.4999999999999467</v>
      </c>
      <c r="D275" s="36">
        <f t="shared" si="36"/>
        <v>600</v>
      </c>
      <c r="E275" s="40">
        <f t="shared" si="37"/>
        <v>3372165.4763667812</v>
      </c>
      <c r="F275" s="36">
        <f t="shared" si="38"/>
        <v>461</v>
      </c>
      <c r="G275" s="36">
        <f t="shared" si="39"/>
        <v>95</v>
      </c>
      <c r="H275" s="36">
        <f t="shared" si="40"/>
        <v>0.35</v>
      </c>
      <c r="I275" s="36">
        <f t="shared" si="41"/>
        <v>3.2</v>
      </c>
      <c r="J275" s="36">
        <f t="shared" si="42"/>
        <v>1</v>
      </c>
      <c r="K275" s="36">
        <f t="shared" si="43"/>
        <v>4.5</v>
      </c>
      <c r="L275" s="36">
        <f t="shared" si="44"/>
        <v>2.5</v>
      </c>
      <c r="M275" s="40">
        <f t="shared" si="45"/>
        <v>1891840.7241897953</v>
      </c>
      <c r="N275" s="39">
        <f t="shared" si="46"/>
        <v>4.8891666588854375E-2</v>
      </c>
    </row>
    <row r="276" spans="3:14" ht="15.6" x14ac:dyDescent="0.3">
      <c r="C276" s="39">
        <f t="shared" si="47"/>
        <v>7.5099999999999465</v>
      </c>
      <c r="D276" s="36">
        <f t="shared" si="36"/>
        <v>600</v>
      </c>
      <c r="E276" s="40">
        <f t="shared" si="37"/>
        <v>3372165.4763667812</v>
      </c>
      <c r="F276" s="36">
        <f t="shared" si="38"/>
        <v>461</v>
      </c>
      <c r="G276" s="36">
        <f t="shared" si="39"/>
        <v>95</v>
      </c>
      <c r="H276" s="36">
        <f t="shared" si="40"/>
        <v>0.35</v>
      </c>
      <c r="I276" s="36">
        <f t="shared" si="41"/>
        <v>3.2</v>
      </c>
      <c r="J276" s="36">
        <f t="shared" si="42"/>
        <v>1</v>
      </c>
      <c r="K276" s="36">
        <f t="shared" si="43"/>
        <v>4.5</v>
      </c>
      <c r="L276" s="36">
        <f t="shared" si="44"/>
        <v>2.5</v>
      </c>
      <c r="M276" s="40">
        <f t="shared" si="45"/>
        <v>1904182.7774517438</v>
      </c>
      <c r="N276" s="39">
        <f t="shared" si="46"/>
        <v>4.9210627664905582E-2</v>
      </c>
    </row>
    <row r="277" spans="3:14" ht="15.6" x14ac:dyDescent="0.3">
      <c r="C277" s="39">
        <f t="shared" si="47"/>
        <v>7.5199999999999463</v>
      </c>
      <c r="D277" s="36">
        <f t="shared" si="36"/>
        <v>600</v>
      </c>
      <c r="E277" s="40">
        <f t="shared" si="37"/>
        <v>3372165.4763667812</v>
      </c>
      <c r="F277" s="36">
        <f t="shared" si="38"/>
        <v>461</v>
      </c>
      <c r="G277" s="36">
        <f t="shared" si="39"/>
        <v>95</v>
      </c>
      <c r="H277" s="36">
        <f t="shared" si="40"/>
        <v>0.35</v>
      </c>
      <c r="I277" s="36">
        <f t="shared" si="41"/>
        <v>3.2</v>
      </c>
      <c r="J277" s="36">
        <f t="shared" si="42"/>
        <v>1</v>
      </c>
      <c r="K277" s="36">
        <f t="shared" si="43"/>
        <v>4.5</v>
      </c>
      <c r="L277" s="36">
        <f t="shared" si="44"/>
        <v>2.5</v>
      </c>
      <c r="M277" s="40">
        <f t="shared" si="45"/>
        <v>1916604.6508417022</v>
      </c>
      <c r="N277" s="39">
        <f t="shared" si="46"/>
        <v>4.9531651567407152E-2</v>
      </c>
    </row>
    <row r="278" spans="3:14" ht="15.6" x14ac:dyDescent="0.3">
      <c r="C278" s="39">
        <f t="shared" si="47"/>
        <v>7.5299999999999461</v>
      </c>
      <c r="D278" s="36">
        <f t="shared" si="36"/>
        <v>600</v>
      </c>
      <c r="E278" s="40">
        <f t="shared" si="37"/>
        <v>3372165.4763667812</v>
      </c>
      <c r="F278" s="36">
        <f t="shared" si="38"/>
        <v>461</v>
      </c>
      <c r="G278" s="36">
        <f t="shared" si="39"/>
        <v>95</v>
      </c>
      <c r="H278" s="36">
        <f t="shared" si="40"/>
        <v>0.35</v>
      </c>
      <c r="I278" s="36">
        <f t="shared" si="41"/>
        <v>3.2</v>
      </c>
      <c r="J278" s="36">
        <f t="shared" si="42"/>
        <v>1</v>
      </c>
      <c r="K278" s="36">
        <f t="shared" si="43"/>
        <v>4.5</v>
      </c>
      <c r="L278" s="36">
        <f t="shared" si="44"/>
        <v>2.5</v>
      </c>
      <c r="M278" s="40">
        <f t="shared" si="45"/>
        <v>1929106.8060922001</v>
      </c>
      <c r="N278" s="39">
        <f t="shared" si="46"/>
        <v>4.9854750229114633E-2</v>
      </c>
    </row>
    <row r="279" spans="3:14" ht="15.6" x14ac:dyDescent="0.3">
      <c r="C279" s="39">
        <f t="shared" si="47"/>
        <v>7.5399999999999459</v>
      </c>
      <c r="D279" s="36">
        <f t="shared" si="36"/>
        <v>600</v>
      </c>
      <c r="E279" s="40">
        <f t="shared" si="37"/>
        <v>3372165.4763667812</v>
      </c>
      <c r="F279" s="36">
        <f t="shared" si="38"/>
        <v>461</v>
      </c>
      <c r="G279" s="36">
        <f t="shared" si="39"/>
        <v>95</v>
      </c>
      <c r="H279" s="36">
        <f t="shared" si="40"/>
        <v>0.35</v>
      </c>
      <c r="I279" s="36">
        <f t="shared" si="41"/>
        <v>3.2</v>
      </c>
      <c r="J279" s="36">
        <f t="shared" si="42"/>
        <v>1</v>
      </c>
      <c r="K279" s="36">
        <f t="shared" si="43"/>
        <v>4.5</v>
      </c>
      <c r="L279" s="36">
        <f t="shared" si="44"/>
        <v>2.5</v>
      </c>
      <c r="M279" s="40">
        <f t="shared" si="45"/>
        <v>1941689.7067710885</v>
      </c>
      <c r="N279" s="39">
        <f t="shared" si="46"/>
        <v>5.0179935630214591E-2</v>
      </c>
    </row>
    <row r="280" spans="3:14" ht="15.6" x14ac:dyDescent="0.3">
      <c r="C280" s="39">
        <f t="shared" si="47"/>
        <v>7.5499999999999456</v>
      </c>
      <c r="D280" s="36">
        <f t="shared" si="36"/>
        <v>600</v>
      </c>
      <c r="E280" s="40">
        <f t="shared" si="37"/>
        <v>3372165.4763667812</v>
      </c>
      <c r="F280" s="36">
        <f t="shared" si="38"/>
        <v>461</v>
      </c>
      <c r="G280" s="36">
        <f t="shared" si="39"/>
        <v>95</v>
      </c>
      <c r="H280" s="36">
        <f t="shared" si="40"/>
        <v>0.35</v>
      </c>
      <c r="I280" s="36">
        <f t="shared" si="41"/>
        <v>3.2</v>
      </c>
      <c r="J280" s="36">
        <f t="shared" si="42"/>
        <v>1</v>
      </c>
      <c r="K280" s="36">
        <f t="shared" si="43"/>
        <v>4.5</v>
      </c>
      <c r="L280" s="36">
        <f t="shared" si="44"/>
        <v>2.5</v>
      </c>
      <c r="M280" s="40">
        <f t="shared" si="45"/>
        <v>1954353.818288892</v>
      </c>
      <c r="N280" s="39">
        <f t="shared" si="46"/>
        <v>5.0507219798514587E-2</v>
      </c>
    </row>
    <row r="281" spans="3:14" ht="15.6" x14ac:dyDescent="0.3">
      <c r="C281" s="39">
        <f t="shared" si="47"/>
        <v>7.5599999999999454</v>
      </c>
      <c r="D281" s="36">
        <f t="shared" ref="D281:D344" si="48">$D$5</f>
        <v>600</v>
      </c>
      <c r="E281" s="40">
        <f t="shared" ref="E281:E344" si="49">$D$6</f>
        <v>3372165.4763667812</v>
      </c>
      <c r="F281" s="36">
        <f t="shared" ref="F281:F344" si="50">$D$7</f>
        <v>461</v>
      </c>
      <c r="G281" s="36">
        <f t="shared" ref="G281:G344" si="51">$D$8</f>
        <v>95</v>
      </c>
      <c r="H281" s="36">
        <f t="shared" ref="H281:H344" si="52">$D$9</f>
        <v>0.35</v>
      </c>
      <c r="I281" s="36">
        <f t="shared" ref="I281:I344" si="53">$D$10</f>
        <v>3.2</v>
      </c>
      <c r="J281" s="36">
        <f t="shared" ref="J281:J344" si="54">$D$11</f>
        <v>1</v>
      </c>
      <c r="K281" s="36">
        <f t="shared" ref="K281:K344" si="55">$D$12</f>
        <v>4.5</v>
      </c>
      <c r="L281" s="36">
        <f t="shared" ref="L281:L344" si="56">$D$13</f>
        <v>2.5</v>
      </c>
      <c r="M281" s="40">
        <f t="shared" ref="M281:M344" si="57">10^(-NORMSINV(G281/100)*H281+7.35*LOG10(C281+1)-0.06+((LOG10((K281-L281)/3))/(1+((1.625*10^7)/((C281+1)^8.46))))+((4.22-0.32*L281)*LOG10((D281*J281*((C281^0.75)-1.132))/(215.63*I281*((C281^0.75)-18.42*(F281/E281)^0.25)))))</f>
        <v>1967099.607906193</v>
      </c>
      <c r="N281" s="39">
        <f t="shared" ref="N281:N344" si="58">+M281/$D$4</f>
        <v>5.0836614809634049E-2</v>
      </c>
    </row>
    <row r="282" spans="3:14" ht="15.6" x14ac:dyDescent="0.3">
      <c r="C282" s="39">
        <f t="shared" ref="C282:C345" si="59">IF(C281 = "", "", IF(AND(0.995*$D$4&lt;=M281,M281&lt;=1.005*$D$4),"",(C281+$D$20)))</f>
        <v>7.5699999999999452</v>
      </c>
      <c r="D282" s="36">
        <f t="shared" si="48"/>
        <v>600</v>
      </c>
      <c r="E282" s="40">
        <f t="shared" si="49"/>
        <v>3372165.4763667812</v>
      </c>
      <c r="F282" s="36">
        <f t="shared" si="50"/>
        <v>461</v>
      </c>
      <c r="G282" s="36">
        <f t="shared" si="51"/>
        <v>95</v>
      </c>
      <c r="H282" s="36">
        <f t="shared" si="52"/>
        <v>0.35</v>
      </c>
      <c r="I282" s="36">
        <f t="shared" si="53"/>
        <v>3.2</v>
      </c>
      <c r="J282" s="36">
        <f t="shared" si="54"/>
        <v>1</v>
      </c>
      <c r="K282" s="36">
        <f t="shared" si="55"/>
        <v>4.5</v>
      </c>
      <c r="L282" s="36">
        <f t="shared" si="56"/>
        <v>2.5</v>
      </c>
      <c r="M282" s="40">
        <f t="shared" si="57"/>
        <v>1979927.544741147</v>
      </c>
      <c r="N282" s="39">
        <f t="shared" si="58"/>
        <v>5.1168132787198492E-2</v>
      </c>
    </row>
    <row r="283" spans="3:14" ht="15.6" x14ac:dyDescent="0.3">
      <c r="C283" s="39">
        <f t="shared" si="59"/>
        <v>7.579999999999945</v>
      </c>
      <c r="D283" s="36">
        <f t="shared" si="48"/>
        <v>600</v>
      </c>
      <c r="E283" s="40">
        <f t="shared" si="49"/>
        <v>3372165.4763667812</v>
      </c>
      <c r="F283" s="36">
        <f t="shared" si="50"/>
        <v>461</v>
      </c>
      <c r="G283" s="36">
        <f t="shared" si="51"/>
        <v>95</v>
      </c>
      <c r="H283" s="36">
        <f t="shared" si="52"/>
        <v>0.35</v>
      </c>
      <c r="I283" s="36">
        <f t="shared" si="53"/>
        <v>3.2</v>
      </c>
      <c r="J283" s="36">
        <f t="shared" si="54"/>
        <v>1</v>
      </c>
      <c r="K283" s="36">
        <f t="shared" si="55"/>
        <v>4.5</v>
      </c>
      <c r="L283" s="36">
        <f t="shared" si="56"/>
        <v>2.5</v>
      </c>
      <c r="M283" s="40">
        <f t="shared" si="57"/>
        <v>1992838.0997769665</v>
      </c>
      <c r="N283" s="39">
        <f t="shared" si="58"/>
        <v>5.15017859030329E-2</v>
      </c>
    </row>
    <row r="284" spans="3:14" ht="15.6" x14ac:dyDescent="0.3">
      <c r="C284" s="39">
        <f t="shared" si="59"/>
        <v>7.5899999999999448</v>
      </c>
      <c r="D284" s="36">
        <f t="shared" si="48"/>
        <v>600</v>
      </c>
      <c r="E284" s="40">
        <f t="shared" si="49"/>
        <v>3372165.4763667812</v>
      </c>
      <c r="F284" s="36">
        <f t="shared" si="50"/>
        <v>461</v>
      </c>
      <c r="G284" s="36">
        <f t="shared" si="51"/>
        <v>95</v>
      </c>
      <c r="H284" s="36">
        <f t="shared" si="52"/>
        <v>0.35</v>
      </c>
      <c r="I284" s="36">
        <f t="shared" si="53"/>
        <v>3.2</v>
      </c>
      <c r="J284" s="36">
        <f t="shared" si="54"/>
        <v>1</v>
      </c>
      <c r="K284" s="36">
        <f t="shared" si="55"/>
        <v>4.5</v>
      </c>
      <c r="L284" s="36">
        <f t="shared" si="56"/>
        <v>2.5</v>
      </c>
      <c r="M284" s="40">
        <f t="shared" si="57"/>
        <v>2005831.7458695679</v>
      </c>
      <c r="N284" s="39">
        <f t="shared" si="58"/>
        <v>5.1837586377359357E-2</v>
      </c>
    </row>
    <row r="285" spans="3:14" ht="15.6" x14ac:dyDescent="0.3">
      <c r="C285" s="39">
        <f t="shared" si="59"/>
        <v>7.5999999999999446</v>
      </c>
      <c r="D285" s="36">
        <f t="shared" si="48"/>
        <v>600</v>
      </c>
      <c r="E285" s="40">
        <f t="shared" si="49"/>
        <v>3372165.4763667812</v>
      </c>
      <c r="F285" s="36">
        <f t="shared" si="50"/>
        <v>461</v>
      </c>
      <c r="G285" s="36">
        <f t="shared" si="51"/>
        <v>95</v>
      </c>
      <c r="H285" s="36">
        <f t="shared" si="52"/>
        <v>0.35</v>
      </c>
      <c r="I285" s="36">
        <f t="shared" si="53"/>
        <v>3.2</v>
      </c>
      <c r="J285" s="36">
        <f t="shared" si="54"/>
        <v>1</v>
      </c>
      <c r="K285" s="36">
        <f t="shared" si="55"/>
        <v>4.5</v>
      </c>
      <c r="L285" s="36">
        <f t="shared" si="56"/>
        <v>2.5</v>
      </c>
      <c r="M285" s="40">
        <f t="shared" si="57"/>
        <v>2018908.9577551589</v>
      </c>
      <c r="N285" s="39">
        <f t="shared" si="58"/>
        <v>5.217554647899314E-2</v>
      </c>
    </row>
    <row r="286" spans="3:14" ht="15.6" x14ac:dyDescent="0.3">
      <c r="C286" s="39">
        <f t="shared" si="59"/>
        <v>7.6099999999999444</v>
      </c>
      <c r="D286" s="36">
        <f t="shared" si="48"/>
        <v>600</v>
      </c>
      <c r="E286" s="40">
        <f t="shared" si="49"/>
        <v>3372165.4763667812</v>
      </c>
      <c r="F286" s="36">
        <f t="shared" si="50"/>
        <v>461</v>
      </c>
      <c r="G286" s="36">
        <f t="shared" si="51"/>
        <v>95</v>
      </c>
      <c r="H286" s="36">
        <f t="shared" si="52"/>
        <v>0.35</v>
      </c>
      <c r="I286" s="36">
        <f t="shared" si="53"/>
        <v>3.2</v>
      </c>
      <c r="J286" s="36">
        <f t="shared" si="54"/>
        <v>1</v>
      </c>
      <c r="K286" s="36">
        <f t="shared" si="55"/>
        <v>4.5</v>
      </c>
      <c r="L286" s="36">
        <f t="shared" si="56"/>
        <v>2.5</v>
      </c>
      <c r="M286" s="40">
        <f t="shared" si="57"/>
        <v>2032070.2120580166</v>
      </c>
      <c r="N286" s="39">
        <f t="shared" si="58"/>
        <v>5.2515678525543744E-2</v>
      </c>
    </row>
    <row r="287" spans="3:14" ht="15.6" x14ac:dyDescent="0.3">
      <c r="C287" s="39">
        <f t="shared" si="59"/>
        <v>7.6199999999999442</v>
      </c>
      <c r="D287" s="36">
        <f t="shared" si="48"/>
        <v>600</v>
      </c>
      <c r="E287" s="40">
        <f t="shared" si="49"/>
        <v>3372165.4763667812</v>
      </c>
      <c r="F287" s="36">
        <f t="shared" si="50"/>
        <v>461</v>
      </c>
      <c r="G287" s="36">
        <f t="shared" si="51"/>
        <v>95</v>
      </c>
      <c r="H287" s="36">
        <f t="shared" si="52"/>
        <v>0.35</v>
      </c>
      <c r="I287" s="36">
        <f t="shared" si="53"/>
        <v>3.2</v>
      </c>
      <c r="J287" s="36">
        <f t="shared" si="54"/>
        <v>1</v>
      </c>
      <c r="K287" s="36">
        <f t="shared" si="55"/>
        <v>4.5</v>
      </c>
      <c r="L287" s="36">
        <f t="shared" si="56"/>
        <v>2.5</v>
      </c>
      <c r="M287" s="40">
        <f t="shared" si="57"/>
        <v>2045315.98729824</v>
      </c>
      <c r="N287" s="39">
        <f t="shared" si="58"/>
        <v>5.2857994883615193E-2</v>
      </c>
    </row>
    <row r="288" spans="3:14" ht="15.6" x14ac:dyDescent="0.3">
      <c r="C288" s="39">
        <f t="shared" si="59"/>
        <v>7.6299999999999439</v>
      </c>
      <c r="D288" s="36">
        <f t="shared" si="48"/>
        <v>600</v>
      </c>
      <c r="E288" s="40">
        <f t="shared" si="49"/>
        <v>3372165.4763667812</v>
      </c>
      <c r="F288" s="36">
        <f t="shared" si="50"/>
        <v>461</v>
      </c>
      <c r="G288" s="36">
        <f t="shared" si="51"/>
        <v>95</v>
      </c>
      <c r="H288" s="36">
        <f t="shared" si="52"/>
        <v>0.35</v>
      </c>
      <c r="I288" s="36">
        <f t="shared" si="53"/>
        <v>3.2</v>
      </c>
      <c r="J288" s="36">
        <f t="shared" si="54"/>
        <v>1</v>
      </c>
      <c r="K288" s="36">
        <f t="shared" si="55"/>
        <v>4.5</v>
      </c>
      <c r="L288" s="36">
        <f t="shared" si="56"/>
        <v>2.5</v>
      </c>
      <c r="M288" s="40">
        <f t="shared" si="57"/>
        <v>2058646.7638995538</v>
      </c>
      <c r="N288" s="39">
        <f t="shared" si="58"/>
        <v>5.3202507969007759E-2</v>
      </c>
    </row>
    <row r="289" spans="3:14" ht="15.6" x14ac:dyDescent="0.3">
      <c r="C289" s="39">
        <f t="shared" si="59"/>
        <v>7.6399999999999437</v>
      </c>
      <c r="D289" s="36">
        <f t="shared" si="48"/>
        <v>600</v>
      </c>
      <c r="E289" s="40">
        <f t="shared" si="49"/>
        <v>3372165.4763667812</v>
      </c>
      <c r="F289" s="36">
        <f t="shared" si="50"/>
        <v>461</v>
      </c>
      <c r="G289" s="36">
        <f t="shared" si="51"/>
        <v>95</v>
      </c>
      <c r="H289" s="36">
        <f t="shared" si="52"/>
        <v>0.35</v>
      </c>
      <c r="I289" s="36">
        <f t="shared" si="53"/>
        <v>3.2</v>
      </c>
      <c r="J289" s="36">
        <f t="shared" si="54"/>
        <v>1</v>
      </c>
      <c r="K289" s="36">
        <f t="shared" si="55"/>
        <v>4.5</v>
      </c>
      <c r="L289" s="36">
        <f t="shared" si="56"/>
        <v>2.5</v>
      </c>
      <c r="M289" s="40">
        <f t="shared" si="57"/>
        <v>2072063.0241972378</v>
      </c>
      <c r="N289" s="39">
        <f t="shared" si="58"/>
        <v>5.3549230246922867E-2</v>
      </c>
    </row>
    <row r="290" spans="3:14" ht="15.6" x14ac:dyDescent="0.3">
      <c r="C290" s="39">
        <f t="shared" si="59"/>
        <v>7.6499999999999435</v>
      </c>
      <c r="D290" s="36">
        <f t="shared" si="48"/>
        <v>600</v>
      </c>
      <c r="E290" s="40">
        <f t="shared" si="49"/>
        <v>3372165.4763667812</v>
      </c>
      <c r="F290" s="36">
        <f t="shared" si="50"/>
        <v>461</v>
      </c>
      <c r="G290" s="36">
        <f t="shared" si="51"/>
        <v>95</v>
      </c>
      <c r="H290" s="36">
        <f t="shared" si="52"/>
        <v>0.35</v>
      </c>
      <c r="I290" s="36">
        <f t="shared" si="53"/>
        <v>3.2</v>
      </c>
      <c r="J290" s="36">
        <f t="shared" si="54"/>
        <v>1</v>
      </c>
      <c r="K290" s="36">
        <f t="shared" si="55"/>
        <v>4.5</v>
      </c>
      <c r="L290" s="36">
        <f t="shared" si="56"/>
        <v>2.5</v>
      </c>
      <c r="M290" s="40">
        <f t="shared" si="57"/>
        <v>2085565.2524460065</v>
      </c>
      <c r="N290" s="39">
        <f t="shared" si="58"/>
        <v>5.3898174232166723E-2</v>
      </c>
    </row>
    <row r="291" spans="3:14" ht="15.6" x14ac:dyDescent="0.3">
      <c r="C291" s="39">
        <f t="shared" si="59"/>
        <v>7.6599999999999433</v>
      </c>
      <c r="D291" s="36">
        <f t="shared" si="48"/>
        <v>600</v>
      </c>
      <c r="E291" s="40">
        <f t="shared" si="49"/>
        <v>3372165.4763667812</v>
      </c>
      <c r="F291" s="36">
        <f t="shared" si="50"/>
        <v>461</v>
      </c>
      <c r="G291" s="36">
        <f t="shared" si="51"/>
        <v>95</v>
      </c>
      <c r="H291" s="36">
        <f t="shared" si="52"/>
        <v>0.35</v>
      </c>
      <c r="I291" s="36">
        <f t="shared" si="53"/>
        <v>3.2</v>
      </c>
      <c r="J291" s="36">
        <f t="shared" si="54"/>
        <v>1</v>
      </c>
      <c r="K291" s="36">
        <f t="shared" si="55"/>
        <v>4.5</v>
      </c>
      <c r="L291" s="36">
        <f t="shared" si="56"/>
        <v>2.5</v>
      </c>
      <c r="M291" s="40">
        <f t="shared" si="57"/>
        <v>2099153.9348280546</v>
      </c>
      <c r="N291" s="39">
        <f t="shared" si="58"/>
        <v>5.4249352489358256E-2</v>
      </c>
    </row>
    <row r="292" spans="3:14" ht="15.6" x14ac:dyDescent="0.3">
      <c r="C292" s="39">
        <f t="shared" si="59"/>
        <v>7.6699999999999431</v>
      </c>
      <c r="D292" s="36">
        <f t="shared" si="48"/>
        <v>600</v>
      </c>
      <c r="E292" s="40">
        <f t="shared" si="49"/>
        <v>3372165.4763667812</v>
      </c>
      <c r="F292" s="36">
        <f t="shared" si="50"/>
        <v>461</v>
      </c>
      <c r="G292" s="36">
        <f t="shared" si="51"/>
        <v>95</v>
      </c>
      <c r="H292" s="36">
        <f t="shared" si="52"/>
        <v>0.35</v>
      </c>
      <c r="I292" s="36">
        <f t="shared" si="53"/>
        <v>3.2</v>
      </c>
      <c r="J292" s="36">
        <f t="shared" si="54"/>
        <v>1</v>
      </c>
      <c r="K292" s="36">
        <f t="shared" si="55"/>
        <v>4.5</v>
      </c>
      <c r="L292" s="36">
        <f t="shared" si="56"/>
        <v>2.5</v>
      </c>
      <c r="M292" s="40">
        <f t="shared" si="57"/>
        <v>2112829.5594610614</v>
      </c>
      <c r="N292" s="39">
        <f t="shared" si="58"/>
        <v>5.4602777633135959E-2</v>
      </c>
    </row>
    <row r="293" spans="3:14" ht="15.6" x14ac:dyDescent="0.3">
      <c r="C293" s="39">
        <f t="shared" si="59"/>
        <v>7.6799999999999429</v>
      </c>
      <c r="D293" s="36">
        <f t="shared" si="48"/>
        <v>600</v>
      </c>
      <c r="E293" s="40">
        <f t="shared" si="49"/>
        <v>3372165.4763667812</v>
      </c>
      <c r="F293" s="36">
        <f t="shared" si="50"/>
        <v>461</v>
      </c>
      <c r="G293" s="36">
        <f t="shared" si="51"/>
        <v>95</v>
      </c>
      <c r="H293" s="36">
        <f t="shared" si="52"/>
        <v>0.35</v>
      </c>
      <c r="I293" s="36">
        <f t="shared" si="53"/>
        <v>3.2</v>
      </c>
      <c r="J293" s="36">
        <f t="shared" si="54"/>
        <v>1</v>
      </c>
      <c r="K293" s="36">
        <f t="shared" si="55"/>
        <v>4.5</v>
      </c>
      <c r="L293" s="36">
        <f t="shared" si="56"/>
        <v>2.5</v>
      </c>
      <c r="M293" s="40">
        <f t="shared" si="57"/>
        <v>2126592.616406274</v>
      </c>
      <c r="N293" s="39">
        <f t="shared" si="58"/>
        <v>5.4958462328366806E-2</v>
      </c>
    </row>
    <row r="294" spans="3:14" ht="15.6" x14ac:dyDescent="0.3">
      <c r="C294" s="39">
        <f t="shared" si="59"/>
        <v>7.6899999999999427</v>
      </c>
      <c r="D294" s="36">
        <f t="shared" si="48"/>
        <v>600</v>
      </c>
      <c r="E294" s="40">
        <f t="shared" si="49"/>
        <v>3372165.4763667812</v>
      </c>
      <c r="F294" s="36">
        <f t="shared" si="50"/>
        <v>461</v>
      </c>
      <c r="G294" s="36">
        <f t="shared" si="51"/>
        <v>95</v>
      </c>
      <c r="H294" s="36">
        <f t="shared" si="52"/>
        <v>0.35</v>
      </c>
      <c r="I294" s="36">
        <f t="shared" si="53"/>
        <v>3.2</v>
      </c>
      <c r="J294" s="36">
        <f t="shared" si="54"/>
        <v>1</v>
      </c>
      <c r="K294" s="36">
        <f t="shared" si="55"/>
        <v>4.5</v>
      </c>
      <c r="L294" s="36">
        <f t="shared" si="56"/>
        <v>2.5</v>
      </c>
      <c r="M294" s="40">
        <f t="shared" si="57"/>
        <v>2140443.5976767032</v>
      </c>
      <c r="N294" s="39">
        <f t="shared" si="58"/>
        <v>5.5316419290358049E-2</v>
      </c>
    </row>
    <row r="295" spans="3:14" ht="15.6" x14ac:dyDescent="0.3">
      <c r="C295" s="39">
        <f t="shared" si="59"/>
        <v>7.6999999999999424</v>
      </c>
      <c r="D295" s="36">
        <f t="shared" si="48"/>
        <v>600</v>
      </c>
      <c r="E295" s="40">
        <f t="shared" si="49"/>
        <v>3372165.4763667812</v>
      </c>
      <c r="F295" s="36">
        <f t="shared" si="50"/>
        <v>461</v>
      </c>
      <c r="G295" s="36">
        <f t="shared" si="51"/>
        <v>95</v>
      </c>
      <c r="H295" s="36">
        <f t="shared" si="52"/>
        <v>0.35</v>
      </c>
      <c r="I295" s="36">
        <f t="shared" si="53"/>
        <v>3.2</v>
      </c>
      <c r="J295" s="36">
        <f t="shared" si="54"/>
        <v>1</v>
      </c>
      <c r="K295" s="36">
        <f t="shared" si="55"/>
        <v>4.5</v>
      </c>
      <c r="L295" s="36">
        <f t="shared" si="56"/>
        <v>2.5</v>
      </c>
      <c r="M295" s="40">
        <f t="shared" si="57"/>
        <v>2154382.9972452442</v>
      </c>
      <c r="N295" s="39">
        <f t="shared" si="58"/>
        <v>5.5676661285067083E-2</v>
      </c>
    </row>
    <row r="296" spans="3:14" ht="15.6" x14ac:dyDescent="0.3">
      <c r="C296" s="39">
        <f t="shared" si="59"/>
        <v>7.7099999999999422</v>
      </c>
      <c r="D296" s="36">
        <f t="shared" si="48"/>
        <v>600</v>
      </c>
      <c r="E296" s="40">
        <f t="shared" si="49"/>
        <v>3372165.4763667812</v>
      </c>
      <c r="F296" s="36">
        <f t="shared" si="50"/>
        <v>461</v>
      </c>
      <c r="G296" s="36">
        <f t="shared" si="51"/>
        <v>95</v>
      </c>
      <c r="H296" s="36">
        <f t="shared" si="52"/>
        <v>0.35</v>
      </c>
      <c r="I296" s="36">
        <f t="shared" si="53"/>
        <v>3.2</v>
      </c>
      <c r="J296" s="36">
        <f t="shared" si="54"/>
        <v>1</v>
      </c>
      <c r="K296" s="36">
        <f t="shared" si="55"/>
        <v>4.5</v>
      </c>
      <c r="L296" s="36">
        <f t="shared" si="56"/>
        <v>2.5</v>
      </c>
      <c r="M296" s="40">
        <f t="shared" si="57"/>
        <v>2168411.3110529478</v>
      </c>
      <c r="N296" s="39">
        <f t="shared" si="58"/>
        <v>5.6039201129315229E-2</v>
      </c>
    </row>
    <row r="297" spans="3:14" ht="15.6" x14ac:dyDescent="0.3">
      <c r="C297" s="39">
        <f t="shared" si="59"/>
        <v>7.719999999999942</v>
      </c>
      <c r="D297" s="36">
        <f t="shared" si="48"/>
        <v>600</v>
      </c>
      <c r="E297" s="40">
        <f t="shared" si="49"/>
        <v>3372165.4763667812</v>
      </c>
      <c r="F297" s="36">
        <f t="shared" si="50"/>
        <v>461</v>
      </c>
      <c r="G297" s="36">
        <f t="shared" si="51"/>
        <v>95</v>
      </c>
      <c r="H297" s="36">
        <f t="shared" si="52"/>
        <v>0.35</v>
      </c>
      <c r="I297" s="36">
        <f t="shared" si="53"/>
        <v>3.2</v>
      </c>
      <c r="J297" s="36">
        <f t="shared" si="54"/>
        <v>1</v>
      </c>
      <c r="K297" s="36">
        <f t="shared" si="55"/>
        <v>4.5</v>
      </c>
      <c r="L297" s="36">
        <f t="shared" si="56"/>
        <v>2.5</v>
      </c>
      <c r="M297" s="40">
        <f t="shared" si="57"/>
        <v>2182529.0370172784</v>
      </c>
      <c r="N297" s="39">
        <f t="shared" si="58"/>
        <v>5.6404051691001107E-2</v>
      </c>
    </row>
    <row r="298" spans="3:14" ht="15.6" x14ac:dyDescent="0.3">
      <c r="C298" s="39">
        <f t="shared" si="59"/>
        <v>7.7299999999999418</v>
      </c>
      <c r="D298" s="36">
        <f t="shared" si="48"/>
        <v>600</v>
      </c>
      <c r="E298" s="40">
        <f t="shared" si="49"/>
        <v>3372165.4763667812</v>
      </c>
      <c r="F298" s="36">
        <f t="shared" si="50"/>
        <v>461</v>
      </c>
      <c r="G298" s="36">
        <f t="shared" si="51"/>
        <v>95</v>
      </c>
      <c r="H298" s="36">
        <f t="shared" si="52"/>
        <v>0.35</v>
      </c>
      <c r="I298" s="36">
        <f t="shared" si="53"/>
        <v>3.2</v>
      </c>
      <c r="J298" s="36">
        <f t="shared" si="54"/>
        <v>1</v>
      </c>
      <c r="K298" s="36">
        <f t="shared" si="55"/>
        <v>4.5</v>
      </c>
      <c r="L298" s="36">
        <f t="shared" si="56"/>
        <v>2.5</v>
      </c>
      <c r="M298" s="40">
        <f t="shared" si="57"/>
        <v>2196736.6750404881</v>
      </c>
      <c r="N298" s="39">
        <f t="shared" si="58"/>
        <v>5.677122588931708E-2</v>
      </c>
    </row>
    <row r="299" spans="3:14" ht="15.6" x14ac:dyDescent="0.3">
      <c r="C299" s="39">
        <f t="shared" si="59"/>
        <v>7.7399999999999416</v>
      </c>
      <c r="D299" s="36">
        <f t="shared" si="48"/>
        <v>600</v>
      </c>
      <c r="E299" s="40">
        <f t="shared" si="49"/>
        <v>3372165.4763667812</v>
      </c>
      <c r="F299" s="36">
        <f t="shared" si="50"/>
        <v>461</v>
      </c>
      <c r="G299" s="36">
        <f t="shared" si="51"/>
        <v>95</v>
      </c>
      <c r="H299" s="36">
        <f t="shared" si="52"/>
        <v>0.35</v>
      </c>
      <c r="I299" s="36">
        <f t="shared" si="53"/>
        <v>3.2</v>
      </c>
      <c r="J299" s="36">
        <f t="shared" si="54"/>
        <v>1</v>
      </c>
      <c r="K299" s="36">
        <f t="shared" si="55"/>
        <v>4.5</v>
      </c>
      <c r="L299" s="36">
        <f t="shared" si="56"/>
        <v>2.5</v>
      </c>
      <c r="M299" s="40">
        <f t="shared" si="57"/>
        <v>2211034.7270179121</v>
      </c>
      <c r="N299" s="39">
        <f t="shared" si="58"/>
        <v>5.7140736694963633E-2</v>
      </c>
    </row>
    <row r="300" spans="3:14" ht="15.6" x14ac:dyDescent="0.3">
      <c r="C300" s="39">
        <f t="shared" si="59"/>
        <v>7.7499999999999414</v>
      </c>
      <c r="D300" s="36">
        <f t="shared" si="48"/>
        <v>600</v>
      </c>
      <c r="E300" s="40">
        <f t="shared" si="49"/>
        <v>3372165.4763667812</v>
      </c>
      <c r="F300" s="36">
        <f t="shared" si="50"/>
        <v>461</v>
      </c>
      <c r="G300" s="36">
        <f t="shared" si="51"/>
        <v>95</v>
      </c>
      <c r="H300" s="36">
        <f t="shared" si="52"/>
        <v>0.35</v>
      </c>
      <c r="I300" s="36">
        <f t="shared" si="53"/>
        <v>3.2</v>
      </c>
      <c r="J300" s="36">
        <f t="shared" si="54"/>
        <v>1</v>
      </c>
      <c r="K300" s="36">
        <f t="shared" si="55"/>
        <v>4.5</v>
      </c>
      <c r="L300" s="36">
        <f t="shared" si="56"/>
        <v>2.5</v>
      </c>
      <c r="M300" s="40">
        <f t="shared" si="57"/>
        <v>2225423.6968464265</v>
      </c>
      <c r="N300" s="39">
        <f t="shared" si="58"/>
        <v>5.7512597130367937E-2</v>
      </c>
    </row>
    <row r="301" spans="3:14" ht="15.6" x14ac:dyDescent="0.3">
      <c r="C301" s="39">
        <f t="shared" si="59"/>
        <v>7.7599999999999412</v>
      </c>
      <c r="D301" s="36">
        <f t="shared" si="48"/>
        <v>600</v>
      </c>
      <c r="E301" s="40">
        <f t="shared" si="49"/>
        <v>3372165.4763667812</v>
      </c>
      <c r="F301" s="36">
        <f t="shared" si="50"/>
        <v>461</v>
      </c>
      <c r="G301" s="36">
        <f t="shared" si="51"/>
        <v>95</v>
      </c>
      <c r="H301" s="36">
        <f t="shared" si="52"/>
        <v>0.35</v>
      </c>
      <c r="I301" s="36">
        <f t="shared" si="53"/>
        <v>3.2</v>
      </c>
      <c r="J301" s="36">
        <f t="shared" si="54"/>
        <v>1</v>
      </c>
      <c r="K301" s="36">
        <f t="shared" si="55"/>
        <v>4.5</v>
      </c>
      <c r="L301" s="36">
        <f t="shared" si="56"/>
        <v>2.5</v>
      </c>
      <c r="M301" s="40">
        <f t="shared" si="57"/>
        <v>2239904.0904329121</v>
      </c>
      <c r="N301" s="39">
        <f t="shared" si="58"/>
        <v>5.7886820269902599E-2</v>
      </c>
    </row>
    <row r="302" spans="3:14" ht="15.6" x14ac:dyDescent="0.3">
      <c r="C302" s="39">
        <f t="shared" si="59"/>
        <v>7.769999999999941</v>
      </c>
      <c r="D302" s="36">
        <f t="shared" si="48"/>
        <v>600</v>
      </c>
      <c r="E302" s="40">
        <f t="shared" si="49"/>
        <v>3372165.4763667812</v>
      </c>
      <c r="F302" s="36">
        <f t="shared" si="50"/>
        <v>461</v>
      </c>
      <c r="G302" s="36">
        <f t="shared" si="51"/>
        <v>95</v>
      </c>
      <c r="H302" s="36">
        <f t="shared" si="52"/>
        <v>0.35</v>
      </c>
      <c r="I302" s="36">
        <f t="shared" si="53"/>
        <v>3.2</v>
      </c>
      <c r="J302" s="36">
        <f t="shared" si="54"/>
        <v>1</v>
      </c>
      <c r="K302" s="36">
        <f t="shared" si="55"/>
        <v>4.5</v>
      </c>
      <c r="L302" s="36">
        <f t="shared" si="56"/>
        <v>2.5</v>
      </c>
      <c r="M302" s="40">
        <f t="shared" si="57"/>
        <v>2254476.4157026922</v>
      </c>
      <c r="N302" s="39">
        <f t="shared" si="58"/>
        <v>5.8263419240103725E-2</v>
      </c>
    </row>
    <row r="303" spans="3:14" ht="15.6" x14ac:dyDescent="0.3">
      <c r="C303" s="39">
        <f t="shared" si="59"/>
        <v>7.7799999999999407</v>
      </c>
      <c r="D303" s="36">
        <f t="shared" si="48"/>
        <v>600</v>
      </c>
      <c r="E303" s="40">
        <f t="shared" si="49"/>
        <v>3372165.4763667812</v>
      </c>
      <c r="F303" s="36">
        <f t="shared" si="50"/>
        <v>461</v>
      </c>
      <c r="G303" s="36">
        <f t="shared" si="51"/>
        <v>95</v>
      </c>
      <c r="H303" s="36">
        <f t="shared" si="52"/>
        <v>0.35</v>
      </c>
      <c r="I303" s="36">
        <f t="shared" si="53"/>
        <v>3.2</v>
      </c>
      <c r="J303" s="36">
        <f t="shared" si="54"/>
        <v>1</v>
      </c>
      <c r="K303" s="36">
        <f t="shared" si="55"/>
        <v>4.5</v>
      </c>
      <c r="L303" s="36">
        <f t="shared" si="56"/>
        <v>2.5</v>
      </c>
      <c r="M303" s="40">
        <f t="shared" si="57"/>
        <v>2269141.1826081276</v>
      </c>
      <c r="N303" s="39">
        <f t="shared" si="58"/>
        <v>5.8642407219893021E-2</v>
      </c>
    </row>
    <row r="304" spans="3:14" ht="15.6" x14ac:dyDescent="0.3">
      <c r="C304" s="39">
        <f t="shared" si="59"/>
        <v>7.7899999999999405</v>
      </c>
      <c r="D304" s="36">
        <f t="shared" si="48"/>
        <v>600</v>
      </c>
      <c r="E304" s="40">
        <f t="shared" si="49"/>
        <v>3372165.4763667812</v>
      </c>
      <c r="F304" s="36">
        <f t="shared" si="50"/>
        <v>461</v>
      </c>
      <c r="G304" s="36">
        <f t="shared" si="51"/>
        <v>95</v>
      </c>
      <c r="H304" s="36">
        <f t="shared" si="52"/>
        <v>0.35</v>
      </c>
      <c r="I304" s="36">
        <f t="shared" si="53"/>
        <v>3.2</v>
      </c>
      <c r="J304" s="36">
        <f t="shared" si="54"/>
        <v>1</v>
      </c>
      <c r="K304" s="36">
        <f t="shared" si="55"/>
        <v>4.5</v>
      </c>
      <c r="L304" s="36">
        <f t="shared" si="56"/>
        <v>2.5</v>
      </c>
      <c r="M304" s="40">
        <f t="shared" si="57"/>
        <v>2283898.903137133</v>
      </c>
      <c r="N304" s="39">
        <f t="shared" si="58"/>
        <v>5.9023797440797915E-2</v>
      </c>
    </row>
    <row r="305" spans="3:14" ht="15.6" x14ac:dyDescent="0.3">
      <c r="C305" s="39">
        <f t="shared" si="59"/>
        <v>7.7999999999999403</v>
      </c>
      <c r="D305" s="36">
        <f t="shared" si="48"/>
        <v>600</v>
      </c>
      <c r="E305" s="40">
        <f t="shared" si="49"/>
        <v>3372165.4763667812</v>
      </c>
      <c r="F305" s="36">
        <f t="shared" si="50"/>
        <v>461</v>
      </c>
      <c r="G305" s="36">
        <f t="shared" si="51"/>
        <v>95</v>
      </c>
      <c r="H305" s="36">
        <f t="shared" si="52"/>
        <v>0.35</v>
      </c>
      <c r="I305" s="36">
        <f t="shared" si="53"/>
        <v>3.2</v>
      </c>
      <c r="J305" s="36">
        <f t="shared" si="54"/>
        <v>1</v>
      </c>
      <c r="K305" s="36">
        <f t="shared" si="55"/>
        <v>4.5</v>
      </c>
      <c r="L305" s="36">
        <f t="shared" si="56"/>
        <v>2.5</v>
      </c>
      <c r="M305" s="40">
        <f t="shared" si="57"/>
        <v>2298750.0913218381</v>
      </c>
      <c r="N305" s="39">
        <f t="shared" si="58"/>
        <v>5.9407603187175376E-2</v>
      </c>
    </row>
    <row r="306" spans="3:14" ht="15.6" x14ac:dyDescent="0.3">
      <c r="C306" s="39">
        <f t="shared" si="59"/>
        <v>7.8099999999999401</v>
      </c>
      <c r="D306" s="36">
        <f t="shared" si="48"/>
        <v>600</v>
      </c>
      <c r="E306" s="40">
        <f t="shared" si="49"/>
        <v>3372165.4763667812</v>
      </c>
      <c r="F306" s="36">
        <f t="shared" si="50"/>
        <v>461</v>
      </c>
      <c r="G306" s="36">
        <f t="shared" si="51"/>
        <v>95</v>
      </c>
      <c r="H306" s="36">
        <f t="shared" si="52"/>
        <v>0.35</v>
      </c>
      <c r="I306" s="36">
        <f t="shared" si="53"/>
        <v>3.2</v>
      </c>
      <c r="J306" s="36">
        <f t="shared" si="54"/>
        <v>1</v>
      </c>
      <c r="K306" s="36">
        <f t="shared" si="55"/>
        <v>4.5</v>
      </c>
      <c r="L306" s="36">
        <f t="shared" si="56"/>
        <v>2.5</v>
      </c>
      <c r="M306" s="40">
        <f t="shared" si="57"/>
        <v>2313695.2632471835</v>
      </c>
      <c r="N306" s="39">
        <f t="shared" si="58"/>
        <v>5.9793837796434053E-2</v>
      </c>
    </row>
    <row r="307" spans="3:14" ht="15.6" x14ac:dyDescent="0.3">
      <c r="C307" s="39">
        <f t="shared" si="59"/>
        <v>7.8199999999999399</v>
      </c>
      <c r="D307" s="36">
        <f t="shared" si="48"/>
        <v>600</v>
      </c>
      <c r="E307" s="40">
        <f t="shared" si="49"/>
        <v>3372165.4763667812</v>
      </c>
      <c r="F307" s="36">
        <f t="shared" si="50"/>
        <v>461</v>
      </c>
      <c r="G307" s="36">
        <f t="shared" si="51"/>
        <v>95</v>
      </c>
      <c r="H307" s="36">
        <f t="shared" si="52"/>
        <v>0.35</v>
      </c>
      <c r="I307" s="36">
        <f t="shared" si="53"/>
        <v>3.2</v>
      </c>
      <c r="J307" s="36">
        <f t="shared" si="54"/>
        <v>1</v>
      </c>
      <c r="K307" s="36">
        <f t="shared" si="55"/>
        <v>4.5</v>
      </c>
      <c r="L307" s="36">
        <f t="shared" si="56"/>
        <v>2.5</v>
      </c>
      <c r="M307" s="40">
        <f t="shared" si="57"/>
        <v>2328734.9370596427</v>
      </c>
      <c r="N307" s="39">
        <f t="shared" si="58"/>
        <v>6.0182514659259695E-2</v>
      </c>
    </row>
    <row r="308" spans="3:14" ht="15.6" x14ac:dyDescent="0.3">
      <c r="C308" s="39">
        <f t="shared" si="59"/>
        <v>7.8299999999999397</v>
      </c>
      <c r="D308" s="36">
        <f t="shared" si="48"/>
        <v>600</v>
      </c>
      <c r="E308" s="40">
        <f t="shared" si="49"/>
        <v>3372165.4763667812</v>
      </c>
      <c r="F308" s="36">
        <f t="shared" si="50"/>
        <v>461</v>
      </c>
      <c r="G308" s="36">
        <f t="shared" si="51"/>
        <v>95</v>
      </c>
      <c r="H308" s="36">
        <f t="shared" si="52"/>
        <v>0.35</v>
      </c>
      <c r="I308" s="36">
        <f t="shared" si="53"/>
        <v>3.2</v>
      </c>
      <c r="J308" s="36">
        <f t="shared" si="54"/>
        <v>1</v>
      </c>
      <c r="K308" s="36">
        <f t="shared" si="55"/>
        <v>4.5</v>
      </c>
      <c r="L308" s="36">
        <f t="shared" si="56"/>
        <v>2.5</v>
      </c>
      <c r="M308" s="40">
        <f t="shared" si="57"/>
        <v>2343869.6329759066</v>
      </c>
      <c r="N308" s="39">
        <f t="shared" si="58"/>
        <v>6.0573647219839585E-2</v>
      </c>
    </row>
    <row r="309" spans="3:14" ht="15.6" x14ac:dyDescent="0.3">
      <c r="C309" s="39">
        <f t="shared" si="59"/>
        <v>7.8399999999999395</v>
      </c>
      <c r="D309" s="36">
        <f t="shared" si="48"/>
        <v>600</v>
      </c>
      <c r="E309" s="40">
        <f t="shared" si="49"/>
        <v>3372165.4763667812</v>
      </c>
      <c r="F309" s="36">
        <f t="shared" si="50"/>
        <v>461</v>
      </c>
      <c r="G309" s="36">
        <f t="shared" si="51"/>
        <v>95</v>
      </c>
      <c r="H309" s="36">
        <f t="shared" si="52"/>
        <v>0.35</v>
      </c>
      <c r="I309" s="36">
        <f t="shared" si="53"/>
        <v>3.2</v>
      </c>
      <c r="J309" s="36">
        <f t="shared" si="54"/>
        <v>1</v>
      </c>
      <c r="K309" s="36">
        <f t="shared" si="55"/>
        <v>4.5</v>
      </c>
      <c r="L309" s="36">
        <f t="shared" si="56"/>
        <v>2.5</v>
      </c>
      <c r="M309" s="40">
        <f t="shared" si="57"/>
        <v>2359099.8732916689</v>
      </c>
      <c r="N309" s="39">
        <f t="shared" si="58"/>
        <v>6.0967248976089586E-2</v>
      </c>
    </row>
    <row r="310" spans="3:14" ht="15.6" x14ac:dyDescent="0.3">
      <c r="C310" s="39">
        <f t="shared" si="59"/>
        <v>7.8499999999999392</v>
      </c>
      <c r="D310" s="36">
        <f t="shared" si="48"/>
        <v>600</v>
      </c>
      <c r="E310" s="40">
        <f t="shared" si="49"/>
        <v>3372165.4763667812</v>
      </c>
      <c r="F310" s="36">
        <f t="shared" si="50"/>
        <v>461</v>
      </c>
      <c r="G310" s="36">
        <f t="shared" si="51"/>
        <v>95</v>
      </c>
      <c r="H310" s="36">
        <f t="shared" si="52"/>
        <v>0.35</v>
      </c>
      <c r="I310" s="36">
        <f t="shared" si="53"/>
        <v>3.2</v>
      </c>
      <c r="J310" s="36">
        <f t="shared" si="54"/>
        <v>1</v>
      </c>
      <c r="K310" s="36">
        <f t="shared" si="55"/>
        <v>4.5</v>
      </c>
      <c r="L310" s="36">
        <f t="shared" si="56"/>
        <v>2.5</v>
      </c>
      <c r="M310" s="40">
        <f t="shared" si="57"/>
        <v>2374426.1823903811</v>
      </c>
      <c r="N310" s="39">
        <f t="shared" si="58"/>
        <v>6.1363333479880398E-2</v>
      </c>
    </row>
    <row r="311" spans="3:14" ht="15.6" x14ac:dyDescent="0.3">
      <c r="C311" s="39">
        <f t="shared" si="59"/>
        <v>7.859999999999939</v>
      </c>
      <c r="D311" s="36">
        <f t="shared" si="48"/>
        <v>600</v>
      </c>
      <c r="E311" s="40">
        <f t="shared" si="49"/>
        <v>3372165.4763667812</v>
      </c>
      <c r="F311" s="36">
        <f t="shared" si="50"/>
        <v>461</v>
      </c>
      <c r="G311" s="36">
        <f t="shared" si="51"/>
        <v>95</v>
      </c>
      <c r="H311" s="36">
        <f t="shared" si="52"/>
        <v>0.35</v>
      </c>
      <c r="I311" s="36">
        <f t="shared" si="53"/>
        <v>3.2</v>
      </c>
      <c r="J311" s="36">
        <f t="shared" si="54"/>
        <v>1</v>
      </c>
      <c r="K311" s="36">
        <f t="shared" si="55"/>
        <v>4.5</v>
      </c>
      <c r="L311" s="36">
        <f t="shared" si="56"/>
        <v>2.5</v>
      </c>
      <c r="M311" s="40">
        <f t="shared" si="57"/>
        <v>2389849.0867520734</v>
      </c>
      <c r="N311" s="39">
        <f t="shared" si="58"/>
        <v>6.1761914337265508E-2</v>
      </c>
    </row>
    <row r="312" spans="3:14" ht="15.6" x14ac:dyDescent="0.3">
      <c r="C312" s="39">
        <f t="shared" si="59"/>
        <v>7.8699999999999388</v>
      </c>
      <c r="D312" s="36">
        <f t="shared" si="48"/>
        <v>600</v>
      </c>
      <c r="E312" s="40">
        <f t="shared" si="49"/>
        <v>3372165.4763667812</v>
      </c>
      <c r="F312" s="36">
        <f t="shared" si="50"/>
        <v>461</v>
      </c>
      <c r="G312" s="36">
        <f t="shared" si="51"/>
        <v>95</v>
      </c>
      <c r="H312" s="36">
        <f t="shared" si="52"/>
        <v>0.35</v>
      </c>
      <c r="I312" s="36">
        <f t="shared" si="53"/>
        <v>3.2</v>
      </c>
      <c r="J312" s="36">
        <f t="shared" si="54"/>
        <v>1</v>
      </c>
      <c r="K312" s="36">
        <f t="shared" si="55"/>
        <v>4.5</v>
      </c>
      <c r="L312" s="36">
        <f t="shared" si="56"/>
        <v>2.5</v>
      </c>
      <c r="M312" s="40">
        <f t="shared" si="57"/>
        <v>2405369.1149622081</v>
      </c>
      <c r="N312" s="39">
        <f t="shared" si="58"/>
        <v>6.2163005208710036E-2</v>
      </c>
    </row>
    <row r="313" spans="3:14" ht="15.6" x14ac:dyDescent="0.3">
      <c r="C313" s="39">
        <f t="shared" si="59"/>
        <v>7.8799999999999386</v>
      </c>
      <c r="D313" s="36">
        <f t="shared" si="48"/>
        <v>600</v>
      </c>
      <c r="E313" s="40">
        <f t="shared" si="49"/>
        <v>3372165.4763667812</v>
      </c>
      <c r="F313" s="36">
        <f t="shared" si="50"/>
        <v>461</v>
      </c>
      <c r="G313" s="36">
        <f t="shared" si="51"/>
        <v>95</v>
      </c>
      <c r="H313" s="36">
        <f t="shared" si="52"/>
        <v>0.35</v>
      </c>
      <c r="I313" s="36">
        <f t="shared" si="53"/>
        <v>3.2</v>
      </c>
      <c r="J313" s="36">
        <f t="shared" si="54"/>
        <v>1</v>
      </c>
      <c r="K313" s="36">
        <f t="shared" si="55"/>
        <v>4.5</v>
      </c>
      <c r="L313" s="36">
        <f t="shared" si="56"/>
        <v>2.5</v>
      </c>
      <c r="M313" s="40">
        <f t="shared" si="57"/>
        <v>2420986.7977206041</v>
      </c>
      <c r="N313" s="39">
        <f t="shared" si="58"/>
        <v>6.2566619809321308E-2</v>
      </c>
    </row>
    <row r="314" spans="3:14" ht="15.6" x14ac:dyDescent="0.3">
      <c r="C314" s="39">
        <f t="shared" si="59"/>
        <v>7.8899999999999384</v>
      </c>
      <c r="D314" s="36">
        <f t="shared" si="48"/>
        <v>600</v>
      </c>
      <c r="E314" s="40">
        <f t="shared" si="49"/>
        <v>3372165.4763667812</v>
      </c>
      <c r="F314" s="36">
        <f t="shared" si="50"/>
        <v>461</v>
      </c>
      <c r="G314" s="36">
        <f t="shared" si="51"/>
        <v>95</v>
      </c>
      <c r="H314" s="36">
        <f t="shared" si="52"/>
        <v>0.35</v>
      </c>
      <c r="I314" s="36">
        <f t="shared" si="53"/>
        <v>3.2</v>
      </c>
      <c r="J314" s="36">
        <f t="shared" si="54"/>
        <v>1</v>
      </c>
      <c r="K314" s="36">
        <f t="shared" si="55"/>
        <v>4.5</v>
      </c>
      <c r="L314" s="36">
        <f t="shared" si="56"/>
        <v>2.5</v>
      </c>
      <c r="M314" s="40">
        <f t="shared" si="57"/>
        <v>2436702.6678502574</v>
      </c>
      <c r="N314" s="39">
        <f t="shared" si="58"/>
        <v>6.2972771909076852E-2</v>
      </c>
    </row>
    <row r="315" spans="3:14" ht="15.6" x14ac:dyDescent="0.3">
      <c r="C315" s="39">
        <f t="shared" si="59"/>
        <v>7.8999999999999382</v>
      </c>
      <c r="D315" s="36">
        <f t="shared" si="48"/>
        <v>600</v>
      </c>
      <c r="E315" s="40">
        <f t="shared" si="49"/>
        <v>3372165.4763667812</v>
      </c>
      <c r="F315" s="36">
        <f t="shared" si="50"/>
        <v>461</v>
      </c>
      <c r="G315" s="36">
        <f t="shared" si="51"/>
        <v>95</v>
      </c>
      <c r="H315" s="36">
        <f t="shared" si="52"/>
        <v>0.35</v>
      </c>
      <c r="I315" s="36">
        <f t="shared" si="53"/>
        <v>3.2</v>
      </c>
      <c r="J315" s="36">
        <f t="shared" si="54"/>
        <v>1</v>
      </c>
      <c r="K315" s="36">
        <f t="shared" si="55"/>
        <v>4.5</v>
      </c>
      <c r="L315" s="36">
        <f t="shared" si="56"/>
        <v>2.5</v>
      </c>
      <c r="M315" s="40">
        <f t="shared" si="57"/>
        <v>2452517.2603063518</v>
      </c>
      <c r="N315" s="39">
        <f t="shared" si="58"/>
        <v>6.3381475333057283E-2</v>
      </c>
    </row>
    <row r="316" spans="3:14" ht="15.6" x14ac:dyDescent="0.3">
      <c r="C316" s="39">
        <f t="shared" si="59"/>
        <v>7.909999999999938</v>
      </c>
      <c r="D316" s="36">
        <f t="shared" si="48"/>
        <v>600</v>
      </c>
      <c r="E316" s="40">
        <f t="shared" si="49"/>
        <v>3372165.4763667812</v>
      </c>
      <c r="F316" s="36">
        <f t="shared" si="50"/>
        <v>461</v>
      </c>
      <c r="G316" s="36">
        <f t="shared" si="51"/>
        <v>95</v>
      </c>
      <c r="H316" s="36">
        <f t="shared" si="52"/>
        <v>0.35</v>
      </c>
      <c r="I316" s="36">
        <f t="shared" si="53"/>
        <v>3.2</v>
      </c>
      <c r="J316" s="36">
        <f t="shared" si="54"/>
        <v>1</v>
      </c>
      <c r="K316" s="36">
        <f t="shared" si="55"/>
        <v>4.5</v>
      </c>
      <c r="L316" s="36">
        <f t="shared" si="56"/>
        <v>2.5</v>
      </c>
      <c r="M316" s="40">
        <f t="shared" si="57"/>
        <v>2468431.1121852035</v>
      </c>
      <c r="N316" s="39">
        <f t="shared" si="58"/>
        <v>6.3792743961677403E-2</v>
      </c>
    </row>
    <row r="317" spans="3:14" ht="15.6" x14ac:dyDescent="0.3">
      <c r="C317" s="39">
        <f t="shared" si="59"/>
        <v>7.9199999999999378</v>
      </c>
      <c r="D317" s="36">
        <f t="shared" si="48"/>
        <v>600</v>
      </c>
      <c r="E317" s="40">
        <f t="shared" si="49"/>
        <v>3372165.4763667812</v>
      </c>
      <c r="F317" s="36">
        <f t="shared" si="50"/>
        <v>461</v>
      </c>
      <c r="G317" s="36">
        <f t="shared" si="51"/>
        <v>95</v>
      </c>
      <c r="H317" s="36">
        <f t="shared" si="52"/>
        <v>0.35</v>
      </c>
      <c r="I317" s="36">
        <f t="shared" si="53"/>
        <v>3.2</v>
      </c>
      <c r="J317" s="36">
        <f t="shared" si="54"/>
        <v>1</v>
      </c>
      <c r="K317" s="36">
        <f t="shared" si="55"/>
        <v>4.5</v>
      </c>
      <c r="L317" s="36">
        <f t="shared" si="56"/>
        <v>2.5</v>
      </c>
      <c r="M317" s="40">
        <f t="shared" si="57"/>
        <v>2484444.7627332634</v>
      </c>
      <c r="N317" s="39">
        <f t="shared" si="58"/>
        <v>6.4206591730918902E-2</v>
      </c>
    </row>
    <row r="318" spans="3:14" ht="15.6" x14ac:dyDescent="0.3">
      <c r="C318" s="39">
        <f t="shared" si="59"/>
        <v>7.9299999999999375</v>
      </c>
      <c r="D318" s="36">
        <f t="shared" si="48"/>
        <v>600</v>
      </c>
      <c r="E318" s="40">
        <f t="shared" si="49"/>
        <v>3372165.4763667812</v>
      </c>
      <c r="F318" s="36">
        <f t="shared" si="50"/>
        <v>461</v>
      </c>
      <c r="G318" s="36">
        <f t="shared" si="51"/>
        <v>95</v>
      </c>
      <c r="H318" s="36">
        <f t="shared" si="52"/>
        <v>0.35</v>
      </c>
      <c r="I318" s="36">
        <f t="shared" si="53"/>
        <v>3.2</v>
      </c>
      <c r="J318" s="36">
        <f t="shared" si="54"/>
        <v>1</v>
      </c>
      <c r="K318" s="36">
        <f t="shared" si="55"/>
        <v>4.5</v>
      </c>
      <c r="L318" s="36">
        <f t="shared" si="56"/>
        <v>2.5</v>
      </c>
      <c r="M318" s="40">
        <f t="shared" si="57"/>
        <v>2500558.7533561429</v>
      </c>
      <c r="N318" s="39">
        <f t="shared" si="58"/>
        <v>6.4623032632563596E-2</v>
      </c>
    </row>
    <row r="319" spans="3:14" ht="15.6" x14ac:dyDescent="0.3">
      <c r="C319" s="39">
        <f t="shared" si="59"/>
        <v>7.9399999999999373</v>
      </c>
      <c r="D319" s="36">
        <f t="shared" si="48"/>
        <v>600</v>
      </c>
      <c r="E319" s="40">
        <f t="shared" si="49"/>
        <v>3372165.4763667812</v>
      </c>
      <c r="F319" s="36">
        <f t="shared" si="50"/>
        <v>461</v>
      </c>
      <c r="G319" s="36">
        <f t="shared" si="51"/>
        <v>95</v>
      </c>
      <c r="H319" s="36">
        <f t="shared" si="52"/>
        <v>0.35</v>
      </c>
      <c r="I319" s="36">
        <f t="shared" si="53"/>
        <v>3.2</v>
      </c>
      <c r="J319" s="36">
        <f t="shared" si="54"/>
        <v>1</v>
      </c>
      <c r="K319" s="36">
        <f t="shared" si="55"/>
        <v>4.5</v>
      </c>
      <c r="L319" s="36">
        <f t="shared" si="56"/>
        <v>2.5</v>
      </c>
      <c r="M319" s="40">
        <f t="shared" si="57"/>
        <v>2516773.627627675</v>
      </c>
      <c r="N319" s="39">
        <f t="shared" si="58"/>
        <v>6.5042080714427589E-2</v>
      </c>
    </row>
    <row r="320" spans="3:14" ht="15.6" x14ac:dyDescent="0.3">
      <c r="C320" s="39">
        <f t="shared" si="59"/>
        <v>7.9499999999999371</v>
      </c>
      <c r="D320" s="36">
        <f t="shared" si="48"/>
        <v>600</v>
      </c>
      <c r="E320" s="40">
        <f t="shared" si="49"/>
        <v>3372165.4763667812</v>
      </c>
      <c r="F320" s="36">
        <f t="shared" si="50"/>
        <v>461</v>
      </c>
      <c r="G320" s="36">
        <f t="shared" si="51"/>
        <v>95</v>
      </c>
      <c r="H320" s="36">
        <f t="shared" si="52"/>
        <v>0.35</v>
      </c>
      <c r="I320" s="36">
        <f t="shared" si="53"/>
        <v>3.2</v>
      </c>
      <c r="J320" s="36">
        <f t="shared" si="54"/>
        <v>1</v>
      </c>
      <c r="K320" s="36">
        <f t="shared" si="55"/>
        <v>4.5</v>
      </c>
      <c r="L320" s="36">
        <f t="shared" si="56"/>
        <v>2.5</v>
      </c>
      <c r="M320" s="40">
        <f t="shared" si="57"/>
        <v>2533089.9312989525</v>
      </c>
      <c r="N320" s="39">
        <f t="shared" si="58"/>
        <v>6.5463750080594893E-2</v>
      </c>
    </row>
    <row r="321" spans="3:14" ht="15.6" x14ac:dyDescent="0.3">
      <c r="C321" s="39">
        <f t="shared" si="59"/>
        <v>7.9599999999999369</v>
      </c>
      <c r="D321" s="36">
        <f t="shared" si="48"/>
        <v>600</v>
      </c>
      <c r="E321" s="40">
        <f t="shared" si="49"/>
        <v>3372165.4763667812</v>
      </c>
      <c r="F321" s="36">
        <f t="shared" si="50"/>
        <v>461</v>
      </c>
      <c r="G321" s="36">
        <f t="shared" si="51"/>
        <v>95</v>
      </c>
      <c r="H321" s="36">
        <f t="shared" si="52"/>
        <v>0.35</v>
      </c>
      <c r="I321" s="36">
        <f t="shared" si="53"/>
        <v>3.2</v>
      </c>
      <c r="J321" s="36">
        <f t="shared" si="54"/>
        <v>1</v>
      </c>
      <c r="K321" s="36">
        <f t="shared" si="55"/>
        <v>4.5</v>
      </c>
      <c r="L321" s="36">
        <f t="shared" si="56"/>
        <v>2.5</v>
      </c>
      <c r="M321" s="40">
        <f t="shared" si="57"/>
        <v>2549508.2123074946</v>
      </c>
      <c r="N321" s="39">
        <f t="shared" si="58"/>
        <v>6.5888054891654266E-2</v>
      </c>
    </row>
    <row r="322" spans="3:14" ht="15.6" x14ac:dyDescent="0.3">
      <c r="C322" s="39">
        <f t="shared" si="59"/>
        <v>7.9699999999999367</v>
      </c>
      <c r="D322" s="36">
        <f t="shared" si="48"/>
        <v>600</v>
      </c>
      <c r="E322" s="40">
        <f t="shared" si="49"/>
        <v>3372165.4763667812</v>
      </c>
      <c r="F322" s="36">
        <f t="shared" si="50"/>
        <v>461</v>
      </c>
      <c r="G322" s="36">
        <f t="shared" si="51"/>
        <v>95</v>
      </c>
      <c r="H322" s="36">
        <f t="shared" si="52"/>
        <v>0.35</v>
      </c>
      <c r="I322" s="36">
        <f t="shared" si="53"/>
        <v>3.2</v>
      </c>
      <c r="J322" s="36">
        <f t="shared" si="54"/>
        <v>1</v>
      </c>
      <c r="K322" s="36">
        <f t="shared" si="55"/>
        <v>4.5</v>
      </c>
      <c r="L322" s="36">
        <f t="shared" si="56"/>
        <v>2.5</v>
      </c>
      <c r="M322" s="40">
        <f t="shared" si="57"/>
        <v>2566029.0207863352</v>
      </c>
      <c r="N322" s="39">
        <f t="shared" si="58"/>
        <v>6.6315009364934091E-2</v>
      </c>
    </row>
    <row r="323" spans="3:14" ht="15.6" x14ac:dyDescent="0.3">
      <c r="C323" s="39">
        <f t="shared" si="59"/>
        <v>7.9799999999999365</v>
      </c>
      <c r="D323" s="36">
        <f t="shared" si="48"/>
        <v>600</v>
      </c>
      <c r="E323" s="40">
        <f t="shared" si="49"/>
        <v>3372165.4763667812</v>
      </c>
      <c r="F323" s="36">
        <f t="shared" si="50"/>
        <v>461</v>
      </c>
      <c r="G323" s="36">
        <f t="shared" si="51"/>
        <v>95</v>
      </c>
      <c r="H323" s="36">
        <f t="shared" si="52"/>
        <v>0.35</v>
      </c>
      <c r="I323" s="36">
        <f t="shared" si="53"/>
        <v>3.2</v>
      </c>
      <c r="J323" s="36">
        <f t="shared" si="54"/>
        <v>1</v>
      </c>
      <c r="K323" s="36">
        <f t="shared" si="55"/>
        <v>4.5</v>
      </c>
      <c r="L323" s="36">
        <f t="shared" si="56"/>
        <v>2.5</v>
      </c>
      <c r="M323" s="40">
        <f t="shared" si="57"/>
        <v>2582652.9090731777</v>
      </c>
      <c r="N323" s="39">
        <f t="shared" si="58"/>
        <v>6.6744627774739038E-2</v>
      </c>
    </row>
    <row r="324" spans="3:14" ht="15.6" x14ac:dyDescent="0.3">
      <c r="C324" s="39">
        <f t="shared" si="59"/>
        <v>7.9899999999999363</v>
      </c>
      <c r="D324" s="36">
        <f t="shared" si="48"/>
        <v>600</v>
      </c>
      <c r="E324" s="40">
        <f t="shared" si="49"/>
        <v>3372165.4763667812</v>
      </c>
      <c r="F324" s="36">
        <f t="shared" si="50"/>
        <v>461</v>
      </c>
      <c r="G324" s="36">
        <f t="shared" si="51"/>
        <v>95</v>
      </c>
      <c r="H324" s="36">
        <f t="shared" si="52"/>
        <v>0.35</v>
      </c>
      <c r="I324" s="36">
        <f t="shared" si="53"/>
        <v>3.2</v>
      </c>
      <c r="J324" s="36">
        <f t="shared" si="54"/>
        <v>1</v>
      </c>
      <c r="K324" s="36">
        <f t="shared" si="55"/>
        <v>4.5</v>
      </c>
      <c r="L324" s="36">
        <f t="shared" si="56"/>
        <v>2.5</v>
      </c>
      <c r="M324" s="40">
        <f t="shared" si="57"/>
        <v>2599380.4317195914</v>
      </c>
      <c r="N324" s="39">
        <f t="shared" si="58"/>
        <v>6.7176924452587661E-2</v>
      </c>
    </row>
    <row r="325" spans="3:14" ht="15.6" x14ac:dyDescent="0.3">
      <c r="C325" s="39">
        <f t="shared" si="59"/>
        <v>7.9999999999999361</v>
      </c>
      <c r="D325" s="36">
        <f t="shared" si="48"/>
        <v>600</v>
      </c>
      <c r="E325" s="40">
        <f t="shared" si="49"/>
        <v>3372165.4763667812</v>
      </c>
      <c r="F325" s="36">
        <f t="shared" si="50"/>
        <v>461</v>
      </c>
      <c r="G325" s="36">
        <f t="shared" si="51"/>
        <v>95</v>
      </c>
      <c r="H325" s="36">
        <f t="shared" si="52"/>
        <v>0.35</v>
      </c>
      <c r="I325" s="36">
        <f t="shared" si="53"/>
        <v>3.2</v>
      </c>
      <c r="J325" s="36">
        <f t="shared" si="54"/>
        <v>1</v>
      </c>
      <c r="K325" s="36">
        <f t="shared" si="55"/>
        <v>4.5</v>
      </c>
      <c r="L325" s="36">
        <f t="shared" si="56"/>
        <v>2.5</v>
      </c>
      <c r="M325" s="40">
        <f t="shared" si="57"/>
        <v>2616212.1455002027</v>
      </c>
      <c r="N325" s="39">
        <f t="shared" si="58"/>
        <v>6.7611913787449934E-2</v>
      </c>
    </row>
    <row r="326" spans="3:14" ht="15.6" x14ac:dyDescent="0.3">
      <c r="C326" s="39">
        <f t="shared" si="59"/>
        <v>8.0099999999999358</v>
      </c>
      <c r="D326" s="36">
        <f t="shared" si="48"/>
        <v>600</v>
      </c>
      <c r="E326" s="40">
        <f t="shared" si="49"/>
        <v>3372165.4763667812</v>
      </c>
      <c r="F326" s="36">
        <f t="shared" si="50"/>
        <v>461</v>
      </c>
      <c r="G326" s="36">
        <f t="shared" si="51"/>
        <v>95</v>
      </c>
      <c r="H326" s="36">
        <f t="shared" si="52"/>
        <v>0.35</v>
      </c>
      <c r="I326" s="36">
        <f t="shared" si="53"/>
        <v>3.2</v>
      </c>
      <c r="J326" s="36">
        <f t="shared" si="54"/>
        <v>1</v>
      </c>
      <c r="K326" s="36">
        <f t="shared" si="55"/>
        <v>4.5</v>
      </c>
      <c r="L326" s="36">
        <f t="shared" si="56"/>
        <v>2.5</v>
      </c>
      <c r="M326" s="40">
        <f t="shared" si="57"/>
        <v>2633148.6094219405</v>
      </c>
      <c r="N326" s="39">
        <f t="shared" si="58"/>
        <v>6.8049610225986212E-2</v>
      </c>
    </row>
    <row r="327" spans="3:14" ht="15.6" x14ac:dyDescent="0.3">
      <c r="C327" s="39">
        <f t="shared" si="59"/>
        <v>8.0199999999999356</v>
      </c>
      <c r="D327" s="36">
        <f t="shared" si="48"/>
        <v>600</v>
      </c>
      <c r="E327" s="40">
        <f t="shared" si="49"/>
        <v>3372165.4763667812</v>
      </c>
      <c r="F327" s="36">
        <f t="shared" si="50"/>
        <v>461</v>
      </c>
      <c r="G327" s="36">
        <f t="shared" si="51"/>
        <v>95</v>
      </c>
      <c r="H327" s="36">
        <f t="shared" si="52"/>
        <v>0.35</v>
      </c>
      <c r="I327" s="36">
        <f t="shared" si="53"/>
        <v>3.2</v>
      </c>
      <c r="J327" s="36">
        <f t="shared" si="54"/>
        <v>1</v>
      </c>
      <c r="K327" s="36">
        <f t="shared" si="55"/>
        <v>4.5</v>
      </c>
      <c r="L327" s="36">
        <f t="shared" si="56"/>
        <v>2.5</v>
      </c>
      <c r="M327" s="40">
        <f t="shared" si="57"/>
        <v>2650190.3847332071</v>
      </c>
      <c r="N327" s="39">
        <f t="shared" si="58"/>
        <v>6.849002827278422E-2</v>
      </c>
    </row>
    <row r="328" spans="3:14" ht="15.6" x14ac:dyDescent="0.3">
      <c r="C328" s="39">
        <f t="shared" si="59"/>
        <v>8.0299999999999354</v>
      </c>
      <c r="D328" s="36">
        <f t="shared" si="48"/>
        <v>600</v>
      </c>
      <c r="E328" s="40">
        <f t="shared" si="49"/>
        <v>3372165.4763667812</v>
      </c>
      <c r="F328" s="36">
        <f t="shared" si="50"/>
        <v>461</v>
      </c>
      <c r="G328" s="36">
        <f t="shared" si="51"/>
        <v>95</v>
      </c>
      <c r="H328" s="36">
        <f t="shared" si="52"/>
        <v>0.35</v>
      </c>
      <c r="I328" s="36">
        <f t="shared" si="53"/>
        <v>3.2</v>
      </c>
      <c r="J328" s="36">
        <f t="shared" si="54"/>
        <v>1</v>
      </c>
      <c r="K328" s="36">
        <f t="shared" si="55"/>
        <v>4.5</v>
      </c>
      <c r="L328" s="36">
        <f t="shared" si="56"/>
        <v>2.5</v>
      </c>
      <c r="M328" s="40">
        <f t="shared" si="57"/>
        <v>2667338.0349332783</v>
      </c>
      <c r="N328" s="39">
        <f t="shared" si="58"/>
        <v>6.8933182490602027E-2</v>
      </c>
    </row>
    <row r="329" spans="3:14" ht="15.6" x14ac:dyDescent="0.3">
      <c r="C329" s="39">
        <f t="shared" si="59"/>
        <v>8.0399999999999352</v>
      </c>
      <c r="D329" s="36">
        <f t="shared" si="48"/>
        <v>600</v>
      </c>
      <c r="E329" s="40">
        <f t="shared" si="49"/>
        <v>3372165.4763667812</v>
      </c>
      <c r="F329" s="36">
        <f t="shared" si="50"/>
        <v>461</v>
      </c>
      <c r="G329" s="36">
        <f t="shared" si="51"/>
        <v>95</v>
      </c>
      <c r="H329" s="36">
        <f t="shared" si="52"/>
        <v>0.35</v>
      </c>
      <c r="I329" s="36">
        <f t="shared" si="53"/>
        <v>3.2</v>
      </c>
      <c r="J329" s="36">
        <f t="shared" si="54"/>
        <v>1</v>
      </c>
      <c r="K329" s="36">
        <f t="shared" si="55"/>
        <v>4.5</v>
      </c>
      <c r="L329" s="36">
        <f t="shared" si="56"/>
        <v>2.5</v>
      </c>
      <c r="M329" s="40">
        <f t="shared" si="57"/>
        <v>2684592.125781469</v>
      </c>
      <c r="N329" s="39">
        <f t="shared" si="58"/>
        <v>6.9379087500604814E-2</v>
      </c>
    </row>
    <row r="330" spans="3:14" ht="15.6" x14ac:dyDescent="0.3">
      <c r="C330" s="39">
        <f t="shared" si="59"/>
        <v>8.049999999999935</v>
      </c>
      <c r="D330" s="36">
        <f t="shared" si="48"/>
        <v>600</v>
      </c>
      <c r="E330" s="40">
        <f t="shared" si="49"/>
        <v>3372165.4763667812</v>
      </c>
      <c r="F330" s="36">
        <f t="shared" si="50"/>
        <v>461</v>
      </c>
      <c r="G330" s="36">
        <f t="shared" si="51"/>
        <v>95</v>
      </c>
      <c r="H330" s="36">
        <f t="shared" si="52"/>
        <v>0.35</v>
      </c>
      <c r="I330" s="36">
        <f t="shared" si="53"/>
        <v>3.2</v>
      </c>
      <c r="J330" s="36">
        <f t="shared" si="54"/>
        <v>1</v>
      </c>
      <c r="K330" s="36">
        <f t="shared" si="55"/>
        <v>4.5</v>
      </c>
      <c r="L330" s="36">
        <f t="shared" si="56"/>
        <v>2.5</v>
      </c>
      <c r="M330" s="40">
        <f t="shared" si="57"/>
        <v>2701953.2253065109</v>
      </c>
      <c r="N330" s="39">
        <f t="shared" si="58"/>
        <v>6.9827757982607361E-2</v>
      </c>
    </row>
    <row r="331" spans="3:14" ht="15.6" x14ac:dyDescent="0.3">
      <c r="C331" s="39">
        <f t="shared" si="59"/>
        <v>8.0599999999999348</v>
      </c>
      <c r="D331" s="36">
        <f t="shared" si="48"/>
        <v>600</v>
      </c>
      <c r="E331" s="40">
        <f t="shared" si="49"/>
        <v>3372165.4763667812</v>
      </c>
      <c r="F331" s="36">
        <f t="shared" si="50"/>
        <v>461</v>
      </c>
      <c r="G331" s="36">
        <f t="shared" si="51"/>
        <v>95</v>
      </c>
      <c r="H331" s="36">
        <f t="shared" si="52"/>
        <v>0.35</v>
      </c>
      <c r="I331" s="36">
        <f t="shared" si="53"/>
        <v>3.2</v>
      </c>
      <c r="J331" s="36">
        <f t="shared" si="54"/>
        <v>1</v>
      </c>
      <c r="K331" s="36">
        <f t="shared" si="55"/>
        <v>4.5</v>
      </c>
      <c r="L331" s="36">
        <f t="shared" si="56"/>
        <v>2.5</v>
      </c>
      <c r="M331" s="40">
        <f t="shared" si="57"/>
        <v>2719421.9038158688</v>
      </c>
      <c r="N331" s="39">
        <f t="shared" si="58"/>
        <v>7.0279208675314675E-2</v>
      </c>
    </row>
    <row r="332" spans="3:14" ht="15.6" x14ac:dyDescent="0.3">
      <c r="C332" s="39">
        <f t="shared" si="59"/>
        <v>8.0699999999999346</v>
      </c>
      <c r="D332" s="36">
        <f t="shared" si="48"/>
        <v>600</v>
      </c>
      <c r="E332" s="40">
        <f t="shared" si="49"/>
        <v>3372165.4763667812</v>
      </c>
      <c r="F332" s="36">
        <f t="shared" si="50"/>
        <v>461</v>
      </c>
      <c r="G332" s="36">
        <f t="shared" si="51"/>
        <v>95</v>
      </c>
      <c r="H332" s="36">
        <f t="shared" si="52"/>
        <v>0.35</v>
      </c>
      <c r="I332" s="36">
        <f t="shared" si="53"/>
        <v>3.2</v>
      </c>
      <c r="J332" s="36">
        <f t="shared" si="54"/>
        <v>1</v>
      </c>
      <c r="K332" s="36">
        <f t="shared" si="55"/>
        <v>4.5</v>
      </c>
      <c r="L332" s="36">
        <f t="shared" si="56"/>
        <v>2.5</v>
      </c>
      <c r="M332" s="40">
        <f t="shared" si="57"/>
        <v>2736998.7339051072</v>
      </c>
      <c r="N332" s="39">
        <f t="shared" si="58"/>
        <v>7.0733454376564198E-2</v>
      </c>
    </row>
    <row r="333" spans="3:14" ht="15.6" x14ac:dyDescent="0.3">
      <c r="C333" s="39">
        <f t="shared" si="59"/>
        <v>8.0799999999999343</v>
      </c>
      <c r="D333" s="36">
        <f t="shared" si="48"/>
        <v>600</v>
      </c>
      <c r="E333" s="40">
        <f t="shared" si="49"/>
        <v>3372165.4763667812</v>
      </c>
      <c r="F333" s="36">
        <f t="shared" si="50"/>
        <v>461</v>
      </c>
      <c r="G333" s="36">
        <f t="shared" si="51"/>
        <v>95</v>
      </c>
      <c r="H333" s="36">
        <f t="shared" si="52"/>
        <v>0.35</v>
      </c>
      <c r="I333" s="36">
        <f t="shared" si="53"/>
        <v>3.2</v>
      </c>
      <c r="J333" s="36">
        <f t="shared" si="54"/>
        <v>1</v>
      </c>
      <c r="K333" s="36">
        <f t="shared" si="55"/>
        <v>4.5</v>
      </c>
      <c r="L333" s="36">
        <f t="shared" si="56"/>
        <v>2.5</v>
      </c>
      <c r="M333" s="40">
        <f t="shared" si="57"/>
        <v>2754684.2904672245</v>
      </c>
      <c r="N333" s="39">
        <f t="shared" si="58"/>
        <v>7.1190509943566904E-2</v>
      </c>
    </row>
    <row r="334" spans="3:14" ht="15.6" x14ac:dyDescent="0.3">
      <c r="C334" s="39">
        <f t="shared" si="59"/>
        <v>8.0899999999999341</v>
      </c>
      <c r="D334" s="36">
        <f t="shared" si="48"/>
        <v>600</v>
      </c>
      <c r="E334" s="40">
        <f t="shared" si="49"/>
        <v>3372165.4763667812</v>
      </c>
      <c r="F334" s="36">
        <f t="shared" si="50"/>
        <v>461</v>
      </c>
      <c r="G334" s="36">
        <f t="shared" si="51"/>
        <v>95</v>
      </c>
      <c r="H334" s="36">
        <f t="shared" si="52"/>
        <v>0.35</v>
      </c>
      <c r="I334" s="36">
        <f t="shared" si="53"/>
        <v>3.2</v>
      </c>
      <c r="J334" s="36">
        <f t="shared" si="54"/>
        <v>1</v>
      </c>
      <c r="K334" s="36">
        <f t="shared" si="55"/>
        <v>4.5</v>
      </c>
      <c r="L334" s="36">
        <f t="shared" si="56"/>
        <v>2.5</v>
      </c>
      <c r="M334" s="40">
        <f t="shared" si="57"/>
        <v>2772479.1507020849</v>
      </c>
      <c r="N334" s="39">
        <f t="shared" si="58"/>
        <v>7.1650390293151109E-2</v>
      </c>
    </row>
    <row r="335" spans="3:14" ht="15.6" x14ac:dyDescent="0.3">
      <c r="C335" s="39">
        <f t="shared" si="59"/>
        <v>8.0999999999999339</v>
      </c>
      <c r="D335" s="36">
        <f t="shared" si="48"/>
        <v>600</v>
      </c>
      <c r="E335" s="40">
        <f t="shared" si="49"/>
        <v>3372165.4763667812</v>
      </c>
      <c r="F335" s="36">
        <f t="shared" si="50"/>
        <v>461</v>
      </c>
      <c r="G335" s="36">
        <f t="shared" si="51"/>
        <v>95</v>
      </c>
      <c r="H335" s="36">
        <f t="shared" si="52"/>
        <v>0.35</v>
      </c>
      <c r="I335" s="36">
        <f t="shared" si="53"/>
        <v>3.2</v>
      </c>
      <c r="J335" s="36">
        <f t="shared" si="54"/>
        <v>1</v>
      </c>
      <c r="K335" s="36">
        <f t="shared" si="55"/>
        <v>4.5</v>
      </c>
      <c r="L335" s="36">
        <f t="shared" si="56"/>
        <v>2.5</v>
      </c>
      <c r="M335" s="40">
        <f t="shared" si="57"/>
        <v>2790383.8941257992</v>
      </c>
      <c r="N335" s="39">
        <f t="shared" si="58"/>
        <v>7.2113110402004951E-2</v>
      </c>
    </row>
    <row r="336" spans="3:14" ht="15.6" x14ac:dyDescent="0.3">
      <c r="C336" s="39">
        <f t="shared" si="59"/>
        <v>8.1099999999999337</v>
      </c>
      <c r="D336" s="36">
        <f t="shared" si="48"/>
        <v>600</v>
      </c>
      <c r="E336" s="40">
        <f t="shared" si="49"/>
        <v>3372165.4763667812</v>
      </c>
      <c r="F336" s="36">
        <f t="shared" si="50"/>
        <v>461</v>
      </c>
      <c r="G336" s="36">
        <f t="shared" si="51"/>
        <v>95</v>
      </c>
      <c r="H336" s="36">
        <f t="shared" si="52"/>
        <v>0.35</v>
      </c>
      <c r="I336" s="36">
        <f t="shared" si="53"/>
        <v>3.2</v>
      </c>
      <c r="J336" s="36">
        <f t="shared" si="54"/>
        <v>1</v>
      </c>
      <c r="K336" s="36">
        <f t="shared" si="55"/>
        <v>4.5</v>
      </c>
      <c r="L336" s="36">
        <f t="shared" si="56"/>
        <v>2.5</v>
      </c>
      <c r="M336" s="40">
        <f t="shared" si="57"/>
        <v>2808399.102580185</v>
      </c>
      <c r="N336" s="39">
        <f t="shared" si="58"/>
        <v>7.257868530692077E-2</v>
      </c>
    </row>
    <row r="337" spans="3:14" ht="15.6" x14ac:dyDescent="0.3">
      <c r="C337" s="39">
        <f t="shared" si="59"/>
        <v>8.1199999999999335</v>
      </c>
      <c r="D337" s="36">
        <f t="shared" si="48"/>
        <v>600</v>
      </c>
      <c r="E337" s="40">
        <f t="shared" si="49"/>
        <v>3372165.4763667812</v>
      </c>
      <c r="F337" s="36">
        <f t="shared" si="50"/>
        <v>461</v>
      </c>
      <c r="G337" s="36">
        <f t="shared" si="51"/>
        <v>95</v>
      </c>
      <c r="H337" s="36">
        <f t="shared" si="52"/>
        <v>0.35</v>
      </c>
      <c r="I337" s="36">
        <f t="shared" si="53"/>
        <v>3.2</v>
      </c>
      <c r="J337" s="36">
        <f t="shared" si="54"/>
        <v>1</v>
      </c>
      <c r="K337" s="36">
        <f t="shared" si="55"/>
        <v>4.5</v>
      </c>
      <c r="L337" s="36">
        <f t="shared" si="56"/>
        <v>2.5</v>
      </c>
      <c r="M337" s="40">
        <f t="shared" si="57"/>
        <v>2826525.3602421647</v>
      </c>
      <c r="N337" s="39">
        <f t="shared" si="58"/>
        <v>7.3047130105038063E-2</v>
      </c>
    </row>
    <row r="338" spans="3:14" ht="15.6" x14ac:dyDescent="0.3">
      <c r="C338" s="39">
        <f t="shared" si="59"/>
        <v>8.1299999999999333</v>
      </c>
      <c r="D338" s="36">
        <f t="shared" si="48"/>
        <v>600</v>
      </c>
      <c r="E338" s="40">
        <f t="shared" si="49"/>
        <v>3372165.4763667812</v>
      </c>
      <c r="F338" s="36">
        <f t="shared" si="50"/>
        <v>461</v>
      </c>
      <c r="G338" s="36">
        <f t="shared" si="51"/>
        <v>95</v>
      </c>
      <c r="H338" s="36">
        <f t="shared" si="52"/>
        <v>0.35</v>
      </c>
      <c r="I338" s="36">
        <f t="shared" si="53"/>
        <v>3.2</v>
      </c>
      <c r="J338" s="36">
        <f t="shared" si="54"/>
        <v>1</v>
      </c>
      <c r="K338" s="36">
        <f t="shared" si="55"/>
        <v>4.5</v>
      </c>
      <c r="L338" s="36">
        <f t="shared" si="56"/>
        <v>2.5</v>
      </c>
      <c r="M338" s="40">
        <f t="shared" si="57"/>
        <v>2844763.2536332873</v>
      </c>
      <c r="N338" s="39">
        <f t="shared" si="58"/>
        <v>7.3518459954089552E-2</v>
      </c>
    </row>
    <row r="339" spans="3:14" ht="15.6" x14ac:dyDescent="0.3">
      <c r="C339" s="39">
        <f t="shared" si="59"/>
        <v>8.1399999999999331</v>
      </c>
      <c r="D339" s="36">
        <f t="shared" si="48"/>
        <v>600</v>
      </c>
      <c r="E339" s="40">
        <f t="shared" si="49"/>
        <v>3372165.4763667812</v>
      </c>
      <c r="F339" s="36">
        <f t="shared" si="50"/>
        <v>461</v>
      </c>
      <c r="G339" s="36">
        <f t="shared" si="51"/>
        <v>95</v>
      </c>
      <c r="H339" s="36">
        <f t="shared" si="52"/>
        <v>0.35</v>
      </c>
      <c r="I339" s="36">
        <f t="shared" si="53"/>
        <v>3.2</v>
      </c>
      <c r="J339" s="36">
        <f t="shared" si="54"/>
        <v>1</v>
      </c>
      <c r="K339" s="36">
        <f t="shared" si="55"/>
        <v>4.5</v>
      </c>
      <c r="L339" s="36">
        <f t="shared" si="56"/>
        <v>2.5</v>
      </c>
      <c r="M339" s="40">
        <f t="shared" si="57"/>
        <v>2863113.3716291701</v>
      </c>
      <c r="N339" s="39">
        <f t="shared" si="58"/>
        <v>7.3992690072645154E-2</v>
      </c>
    </row>
    <row r="340" spans="3:14" ht="15.6" x14ac:dyDescent="0.3">
      <c r="C340" s="39">
        <f t="shared" si="59"/>
        <v>8.1499999999999329</v>
      </c>
      <c r="D340" s="36">
        <f t="shared" si="48"/>
        <v>600</v>
      </c>
      <c r="E340" s="40">
        <f t="shared" si="49"/>
        <v>3372165.4763667812</v>
      </c>
      <c r="F340" s="36">
        <f t="shared" si="50"/>
        <v>461</v>
      </c>
      <c r="G340" s="36">
        <f t="shared" si="51"/>
        <v>95</v>
      </c>
      <c r="H340" s="36">
        <f t="shared" si="52"/>
        <v>0.35</v>
      </c>
      <c r="I340" s="36">
        <f t="shared" si="53"/>
        <v>3.2</v>
      </c>
      <c r="J340" s="36">
        <f t="shared" si="54"/>
        <v>1</v>
      </c>
      <c r="K340" s="36">
        <f t="shared" si="55"/>
        <v>4.5</v>
      </c>
      <c r="L340" s="36">
        <f t="shared" si="56"/>
        <v>2.5</v>
      </c>
      <c r="M340" s="40">
        <f t="shared" si="57"/>
        <v>2881576.30546901</v>
      </c>
      <c r="N340" s="39">
        <f t="shared" si="58"/>
        <v>7.4469835740357815E-2</v>
      </c>
    </row>
    <row r="341" spans="3:14" ht="15.6" x14ac:dyDescent="0.3">
      <c r="C341" s="39">
        <f t="shared" si="59"/>
        <v>8.1599999999999326</v>
      </c>
      <c r="D341" s="36">
        <f t="shared" si="48"/>
        <v>600</v>
      </c>
      <c r="E341" s="40">
        <f t="shared" si="49"/>
        <v>3372165.4763667812</v>
      </c>
      <c r="F341" s="36">
        <f t="shared" si="50"/>
        <v>461</v>
      </c>
      <c r="G341" s="36">
        <f t="shared" si="51"/>
        <v>95</v>
      </c>
      <c r="H341" s="36">
        <f t="shared" si="52"/>
        <v>0.35</v>
      </c>
      <c r="I341" s="36">
        <f t="shared" si="53"/>
        <v>3.2</v>
      </c>
      <c r="J341" s="36">
        <f t="shared" si="54"/>
        <v>1</v>
      </c>
      <c r="K341" s="36">
        <f t="shared" si="55"/>
        <v>4.5</v>
      </c>
      <c r="L341" s="36">
        <f t="shared" si="56"/>
        <v>2.5</v>
      </c>
      <c r="M341" s="40">
        <f t="shared" si="57"/>
        <v>2900152.6487651067</v>
      </c>
      <c r="N341" s="39">
        <f t="shared" si="58"/>
        <v>7.4949912298209589E-2</v>
      </c>
    </row>
    <row r="342" spans="3:14" ht="15.6" x14ac:dyDescent="0.3">
      <c r="C342" s="39">
        <f t="shared" si="59"/>
        <v>8.1699999999999324</v>
      </c>
      <c r="D342" s="36">
        <f t="shared" si="48"/>
        <v>600</v>
      </c>
      <c r="E342" s="40">
        <f t="shared" si="49"/>
        <v>3372165.4763667812</v>
      </c>
      <c r="F342" s="36">
        <f t="shared" si="50"/>
        <v>461</v>
      </c>
      <c r="G342" s="36">
        <f t="shared" si="51"/>
        <v>95</v>
      </c>
      <c r="H342" s="36">
        <f t="shared" si="52"/>
        <v>0.35</v>
      </c>
      <c r="I342" s="36">
        <f t="shared" si="53"/>
        <v>3.2</v>
      </c>
      <c r="J342" s="36">
        <f t="shared" si="54"/>
        <v>1</v>
      </c>
      <c r="K342" s="36">
        <f t="shared" si="55"/>
        <v>4.5</v>
      </c>
      <c r="L342" s="36">
        <f t="shared" si="56"/>
        <v>2.5</v>
      </c>
      <c r="M342" s="40">
        <f t="shared" si="57"/>
        <v>2918842.9975123471</v>
      </c>
      <c r="N342" s="39">
        <f t="shared" si="58"/>
        <v>7.5432935148756819E-2</v>
      </c>
    </row>
    <row r="343" spans="3:14" ht="15.6" x14ac:dyDescent="0.3">
      <c r="C343" s="39">
        <f t="shared" si="59"/>
        <v>8.1799999999999322</v>
      </c>
      <c r="D343" s="36">
        <f t="shared" si="48"/>
        <v>600</v>
      </c>
      <c r="E343" s="40">
        <f t="shared" si="49"/>
        <v>3372165.4763667812</v>
      </c>
      <c r="F343" s="36">
        <f t="shared" si="50"/>
        <v>461</v>
      </c>
      <c r="G343" s="36">
        <f t="shared" si="51"/>
        <v>95</v>
      </c>
      <c r="H343" s="36">
        <f t="shared" si="52"/>
        <v>0.35</v>
      </c>
      <c r="I343" s="36">
        <f t="shared" si="53"/>
        <v>3.2</v>
      </c>
      <c r="J343" s="36">
        <f t="shared" si="54"/>
        <v>1</v>
      </c>
      <c r="K343" s="36">
        <f t="shared" si="55"/>
        <v>4.5</v>
      </c>
      <c r="L343" s="36">
        <f t="shared" si="56"/>
        <v>2.5</v>
      </c>
      <c r="M343" s="40">
        <f t="shared" si="57"/>
        <v>2937647.9500978654</v>
      </c>
      <c r="N343" s="39">
        <f t="shared" si="58"/>
        <v>7.591891975637971E-2</v>
      </c>
    </row>
    <row r="344" spans="3:14" ht="15.6" x14ac:dyDescent="0.3">
      <c r="C344" s="39">
        <f t="shared" si="59"/>
        <v>8.189999999999932</v>
      </c>
      <c r="D344" s="36">
        <f t="shared" si="48"/>
        <v>600</v>
      </c>
      <c r="E344" s="40">
        <f t="shared" si="49"/>
        <v>3372165.4763667812</v>
      </c>
      <c r="F344" s="36">
        <f t="shared" si="50"/>
        <v>461</v>
      </c>
      <c r="G344" s="36">
        <f t="shared" si="51"/>
        <v>95</v>
      </c>
      <c r="H344" s="36">
        <f t="shared" si="52"/>
        <v>0.35</v>
      </c>
      <c r="I344" s="36">
        <f t="shared" si="53"/>
        <v>3.2</v>
      </c>
      <c r="J344" s="36">
        <f t="shared" si="54"/>
        <v>1</v>
      </c>
      <c r="K344" s="36">
        <f t="shared" si="55"/>
        <v>4.5</v>
      </c>
      <c r="L344" s="36">
        <f t="shared" si="56"/>
        <v>2.5</v>
      </c>
      <c r="M344" s="40">
        <f t="shared" si="57"/>
        <v>2956568.1073104646</v>
      </c>
      <c r="N344" s="39">
        <f t="shared" si="58"/>
        <v>7.6407881647525835E-2</v>
      </c>
    </row>
    <row r="345" spans="3:14" ht="15.6" x14ac:dyDescent="0.3">
      <c r="C345" s="39">
        <f t="shared" si="59"/>
        <v>8.1999999999999318</v>
      </c>
      <c r="D345" s="36">
        <f t="shared" ref="D345:D408" si="60">$D$5</f>
        <v>600</v>
      </c>
      <c r="E345" s="40">
        <f t="shared" ref="E345:E408" si="61">$D$6</f>
        <v>3372165.4763667812</v>
      </c>
      <c r="F345" s="36">
        <f t="shared" ref="F345:F408" si="62">$D$7</f>
        <v>461</v>
      </c>
      <c r="G345" s="36">
        <f t="shared" ref="G345:G408" si="63">$D$8</f>
        <v>95</v>
      </c>
      <c r="H345" s="36">
        <f t="shared" ref="H345:H408" si="64">$D$9</f>
        <v>0.35</v>
      </c>
      <c r="I345" s="36">
        <f t="shared" ref="I345:I408" si="65">$D$10</f>
        <v>3.2</v>
      </c>
      <c r="J345" s="36">
        <f t="shared" ref="J345:J408" si="66">$D$11</f>
        <v>1</v>
      </c>
      <c r="K345" s="36">
        <f t="shared" ref="K345:K408" si="67">$D$12</f>
        <v>4.5</v>
      </c>
      <c r="L345" s="36">
        <f t="shared" ref="L345:L408" si="68">$D$13</f>
        <v>2.5</v>
      </c>
      <c r="M345" s="40">
        <f t="shared" ref="M345:M408" si="69">10^(-NORMSINV(G345/100)*H345+7.35*LOG10(C345+1)-0.06+((LOG10((K345-L345)/3))/(1+((1.625*10^7)/((C345+1)^8.46))))+((4.22-0.32*L345)*LOG10((D345*J345*((C345^0.75)-1.132))/(215.63*I345*((C345^0.75)-18.42*(F345/E345)^0.25)))))</f>
        <v>2975604.0723503148</v>
      </c>
      <c r="N345" s="39">
        <f t="shared" ref="N345:N408" si="70">+M345/$D$4</f>
        <v>7.689983641096082E-2</v>
      </c>
    </row>
    <row r="346" spans="3:14" ht="15.6" x14ac:dyDescent="0.3">
      <c r="C346" s="39">
        <f t="shared" ref="C346:C409" si="71">IF(C345 = "", "", IF(AND(0.995*$D$4&lt;=M345,M345&lt;=1.005*$D$4),"",(C345+$D$20)))</f>
        <v>8.2099999999999316</v>
      </c>
      <c r="D346" s="36">
        <f t="shared" si="60"/>
        <v>600</v>
      </c>
      <c r="E346" s="40">
        <f t="shared" si="61"/>
        <v>3372165.4763667812</v>
      </c>
      <c r="F346" s="36">
        <f t="shared" si="62"/>
        <v>461</v>
      </c>
      <c r="G346" s="36">
        <f t="shared" si="63"/>
        <v>95</v>
      </c>
      <c r="H346" s="36">
        <f t="shared" si="64"/>
        <v>0.35</v>
      </c>
      <c r="I346" s="36">
        <f t="shared" si="65"/>
        <v>3.2</v>
      </c>
      <c r="J346" s="36">
        <f t="shared" si="66"/>
        <v>1</v>
      </c>
      <c r="K346" s="36">
        <f t="shared" si="67"/>
        <v>4.5</v>
      </c>
      <c r="L346" s="36">
        <f t="shared" si="68"/>
        <v>2.5</v>
      </c>
      <c r="M346" s="40">
        <f t="shared" si="69"/>
        <v>2994756.4508384722</v>
      </c>
      <c r="N346" s="39">
        <f t="shared" si="70"/>
        <v>7.7394799698014258E-2</v>
      </c>
    </row>
    <row r="347" spans="3:14" ht="15.6" x14ac:dyDescent="0.3">
      <c r="C347" s="39">
        <f t="shared" si="71"/>
        <v>8.2199999999999314</v>
      </c>
      <c r="D347" s="36">
        <f t="shared" si="60"/>
        <v>600</v>
      </c>
      <c r="E347" s="40">
        <f t="shared" si="61"/>
        <v>3372165.4763667812</v>
      </c>
      <c r="F347" s="36">
        <f t="shared" si="62"/>
        <v>461</v>
      </c>
      <c r="G347" s="36">
        <f t="shared" si="63"/>
        <v>95</v>
      </c>
      <c r="H347" s="36">
        <f t="shared" si="64"/>
        <v>0.35</v>
      </c>
      <c r="I347" s="36">
        <f t="shared" si="65"/>
        <v>3.2</v>
      </c>
      <c r="J347" s="36">
        <f t="shared" si="66"/>
        <v>1</v>
      </c>
      <c r="K347" s="36">
        <f t="shared" si="67"/>
        <v>4.5</v>
      </c>
      <c r="L347" s="36">
        <f t="shared" si="68"/>
        <v>2.5</v>
      </c>
      <c r="M347" s="40">
        <f t="shared" si="69"/>
        <v>3014025.8508265428</v>
      </c>
      <c r="N347" s="39">
        <f t="shared" si="70"/>
        <v>7.7892787222829538E-2</v>
      </c>
    </row>
    <row r="348" spans="3:14" ht="15.6" x14ac:dyDescent="0.3">
      <c r="C348" s="39">
        <f t="shared" si="71"/>
        <v>8.2299999999999311</v>
      </c>
      <c r="D348" s="36">
        <f t="shared" si="60"/>
        <v>600</v>
      </c>
      <c r="E348" s="40">
        <f t="shared" si="61"/>
        <v>3372165.4763667812</v>
      </c>
      <c r="F348" s="36">
        <f t="shared" si="62"/>
        <v>461</v>
      </c>
      <c r="G348" s="36">
        <f t="shared" si="63"/>
        <v>95</v>
      </c>
      <c r="H348" s="36">
        <f t="shared" si="64"/>
        <v>0.35</v>
      </c>
      <c r="I348" s="36">
        <f t="shared" si="65"/>
        <v>3.2</v>
      </c>
      <c r="J348" s="36">
        <f t="shared" si="66"/>
        <v>1</v>
      </c>
      <c r="K348" s="36">
        <f t="shared" si="67"/>
        <v>4.5</v>
      </c>
      <c r="L348" s="36">
        <f t="shared" si="68"/>
        <v>2.5</v>
      </c>
      <c r="M348" s="40">
        <f t="shared" si="69"/>
        <v>3033412.8828062513</v>
      </c>
      <c r="N348" s="39">
        <f t="shared" si="70"/>
        <v>7.8393814762611091E-2</v>
      </c>
    </row>
    <row r="349" spans="3:14" ht="15.6" x14ac:dyDescent="0.3">
      <c r="C349" s="39">
        <f t="shared" si="71"/>
        <v>8.2399999999999309</v>
      </c>
      <c r="D349" s="36">
        <f t="shared" si="60"/>
        <v>600</v>
      </c>
      <c r="E349" s="40">
        <f t="shared" si="61"/>
        <v>3372165.4763667812</v>
      </c>
      <c r="F349" s="36">
        <f t="shared" si="62"/>
        <v>461</v>
      </c>
      <c r="G349" s="36">
        <f t="shared" si="63"/>
        <v>95</v>
      </c>
      <c r="H349" s="36">
        <f t="shared" si="64"/>
        <v>0.35</v>
      </c>
      <c r="I349" s="36">
        <f t="shared" si="65"/>
        <v>3.2</v>
      </c>
      <c r="J349" s="36">
        <f t="shared" si="66"/>
        <v>1</v>
      </c>
      <c r="K349" s="36">
        <f t="shared" si="67"/>
        <v>4.5</v>
      </c>
      <c r="L349" s="36">
        <f t="shared" si="68"/>
        <v>2.5</v>
      </c>
      <c r="M349" s="40">
        <f t="shared" si="69"/>
        <v>3052918.159719137</v>
      </c>
      <c r="N349" s="39">
        <f t="shared" si="70"/>
        <v>7.8897898157874985E-2</v>
      </c>
    </row>
    <row r="350" spans="3:14" ht="15.6" x14ac:dyDescent="0.3">
      <c r="C350" s="39">
        <f t="shared" si="71"/>
        <v>8.2499999999999307</v>
      </c>
      <c r="D350" s="36">
        <f t="shared" si="60"/>
        <v>600</v>
      </c>
      <c r="E350" s="40">
        <f t="shared" si="61"/>
        <v>3372165.4763667812</v>
      </c>
      <c r="F350" s="36">
        <f t="shared" si="62"/>
        <v>461</v>
      </c>
      <c r="G350" s="36">
        <f t="shared" si="63"/>
        <v>95</v>
      </c>
      <c r="H350" s="36">
        <f t="shared" si="64"/>
        <v>0.35</v>
      </c>
      <c r="I350" s="36">
        <f t="shared" si="65"/>
        <v>3.2</v>
      </c>
      <c r="J350" s="36">
        <f t="shared" si="66"/>
        <v>1</v>
      </c>
      <c r="K350" s="36">
        <f t="shared" si="67"/>
        <v>4.5</v>
      </c>
      <c r="L350" s="36">
        <f t="shared" si="68"/>
        <v>2.5</v>
      </c>
      <c r="M350" s="40">
        <f t="shared" si="69"/>
        <v>3072542.2969661732</v>
      </c>
      <c r="N350" s="39">
        <f t="shared" si="70"/>
        <v>7.9405053312697496E-2</v>
      </c>
    </row>
    <row r="351" spans="3:14" ht="15.6" x14ac:dyDescent="0.3">
      <c r="C351" s="39">
        <f t="shared" si="71"/>
        <v>8.2599999999999305</v>
      </c>
      <c r="D351" s="36">
        <f t="shared" si="60"/>
        <v>600</v>
      </c>
      <c r="E351" s="40">
        <f t="shared" si="61"/>
        <v>3372165.4763667812</v>
      </c>
      <c r="F351" s="36">
        <f t="shared" si="62"/>
        <v>461</v>
      </c>
      <c r="G351" s="36">
        <f t="shared" si="63"/>
        <v>95</v>
      </c>
      <c r="H351" s="36">
        <f t="shared" si="64"/>
        <v>0.35</v>
      </c>
      <c r="I351" s="36">
        <f t="shared" si="65"/>
        <v>3.2</v>
      </c>
      <c r="J351" s="36">
        <f t="shared" si="66"/>
        <v>1</v>
      </c>
      <c r="K351" s="36">
        <f t="shared" si="67"/>
        <v>4.5</v>
      </c>
      <c r="L351" s="36">
        <f t="shared" si="68"/>
        <v>2.5</v>
      </c>
      <c r="M351" s="40">
        <f t="shared" si="69"/>
        <v>3092285.9124174439</v>
      </c>
      <c r="N351" s="39">
        <f t="shared" si="70"/>
        <v>7.9915296194965221E-2</v>
      </c>
    </row>
    <row r="352" spans="3:14" ht="15.6" x14ac:dyDescent="0.3">
      <c r="C352" s="39">
        <f t="shared" si="71"/>
        <v>8.2699999999999303</v>
      </c>
      <c r="D352" s="36">
        <f t="shared" si="60"/>
        <v>600</v>
      </c>
      <c r="E352" s="40">
        <f t="shared" si="61"/>
        <v>3372165.4763667812</v>
      </c>
      <c r="F352" s="36">
        <f t="shared" si="62"/>
        <v>461</v>
      </c>
      <c r="G352" s="36">
        <f t="shared" si="63"/>
        <v>95</v>
      </c>
      <c r="H352" s="36">
        <f t="shared" si="64"/>
        <v>0.35</v>
      </c>
      <c r="I352" s="36">
        <f t="shared" si="65"/>
        <v>3.2</v>
      </c>
      <c r="J352" s="36">
        <f t="shared" si="66"/>
        <v>1</v>
      </c>
      <c r="K352" s="36">
        <f t="shared" si="67"/>
        <v>4.5</v>
      </c>
      <c r="L352" s="36">
        <f t="shared" si="68"/>
        <v>2.5</v>
      </c>
      <c r="M352" s="40">
        <f t="shared" si="69"/>
        <v>3112149.6264218441</v>
      </c>
      <c r="N352" s="39">
        <f t="shared" si="70"/>
        <v>8.0428642836625777E-2</v>
      </c>
    </row>
    <row r="353" spans="3:14" ht="15.6" x14ac:dyDescent="0.3">
      <c r="C353" s="39">
        <f t="shared" si="71"/>
        <v>8.2799999999999301</v>
      </c>
      <c r="D353" s="36">
        <f t="shared" si="60"/>
        <v>600</v>
      </c>
      <c r="E353" s="40">
        <f t="shared" si="61"/>
        <v>3372165.4763667812</v>
      </c>
      <c r="F353" s="36">
        <f t="shared" si="62"/>
        <v>461</v>
      </c>
      <c r="G353" s="36">
        <f t="shared" si="63"/>
        <v>95</v>
      </c>
      <c r="H353" s="36">
        <f t="shared" si="64"/>
        <v>0.35</v>
      </c>
      <c r="I353" s="36">
        <f t="shared" si="65"/>
        <v>3.2</v>
      </c>
      <c r="J353" s="36">
        <f t="shared" si="66"/>
        <v>1</v>
      </c>
      <c r="K353" s="36">
        <f t="shared" si="67"/>
        <v>4.5</v>
      </c>
      <c r="L353" s="36">
        <f t="shared" si="68"/>
        <v>2.5</v>
      </c>
      <c r="M353" s="40">
        <f t="shared" si="69"/>
        <v>3132134.0618167273</v>
      </c>
      <c r="N353" s="39">
        <f t="shared" si="70"/>
        <v>8.0945109333937046E-2</v>
      </c>
    </row>
    <row r="354" spans="3:14" ht="15.6" x14ac:dyDescent="0.3">
      <c r="C354" s="39">
        <f t="shared" si="71"/>
        <v>8.2899999999999299</v>
      </c>
      <c r="D354" s="36">
        <f t="shared" si="60"/>
        <v>600</v>
      </c>
      <c r="E354" s="40">
        <f t="shared" si="61"/>
        <v>3372165.4763667812</v>
      </c>
      <c r="F354" s="36">
        <f t="shared" si="62"/>
        <v>461</v>
      </c>
      <c r="G354" s="36">
        <f t="shared" si="63"/>
        <v>95</v>
      </c>
      <c r="H354" s="36">
        <f t="shared" si="64"/>
        <v>0.35</v>
      </c>
      <c r="I354" s="36">
        <f t="shared" si="65"/>
        <v>3.2</v>
      </c>
      <c r="J354" s="36">
        <f t="shared" si="66"/>
        <v>1</v>
      </c>
      <c r="K354" s="36">
        <f t="shared" si="67"/>
        <v>4.5</v>
      </c>
      <c r="L354" s="36">
        <f t="shared" si="68"/>
        <v>2.5</v>
      </c>
      <c r="M354" s="40">
        <f t="shared" si="69"/>
        <v>3152239.8439376955</v>
      </c>
      <c r="N354" s="39">
        <f t="shared" si="70"/>
        <v>8.1464711847720292E-2</v>
      </c>
    </row>
    <row r="355" spans="3:14" ht="15.6" x14ac:dyDescent="0.3">
      <c r="C355" s="39">
        <f t="shared" si="71"/>
        <v>8.2999999999999297</v>
      </c>
      <c r="D355" s="36">
        <f t="shared" si="60"/>
        <v>600</v>
      </c>
      <c r="E355" s="40">
        <f t="shared" si="61"/>
        <v>3372165.4763667812</v>
      </c>
      <c r="F355" s="36">
        <f t="shared" si="62"/>
        <v>461</v>
      </c>
      <c r="G355" s="36">
        <f t="shared" si="63"/>
        <v>95</v>
      </c>
      <c r="H355" s="36">
        <f t="shared" si="64"/>
        <v>0.35</v>
      </c>
      <c r="I355" s="36">
        <f t="shared" si="65"/>
        <v>3.2</v>
      </c>
      <c r="J355" s="36">
        <f t="shared" si="66"/>
        <v>1</v>
      </c>
      <c r="K355" s="36">
        <f t="shared" si="67"/>
        <v>4.5</v>
      </c>
      <c r="L355" s="36">
        <f t="shared" si="68"/>
        <v>2.5</v>
      </c>
      <c r="M355" s="40">
        <f t="shared" si="69"/>
        <v>3172467.6006282219</v>
      </c>
      <c r="N355" s="39">
        <f t="shared" si="70"/>
        <v>8.1987466603608755E-2</v>
      </c>
    </row>
    <row r="356" spans="3:14" ht="15.6" x14ac:dyDescent="0.3">
      <c r="C356" s="39">
        <f t="shared" si="71"/>
        <v>8.3099999999999294</v>
      </c>
      <c r="D356" s="36">
        <f t="shared" si="60"/>
        <v>600</v>
      </c>
      <c r="E356" s="40">
        <f t="shared" si="61"/>
        <v>3372165.4763667812</v>
      </c>
      <c r="F356" s="36">
        <f t="shared" si="62"/>
        <v>461</v>
      </c>
      <c r="G356" s="36">
        <f t="shared" si="63"/>
        <v>95</v>
      </c>
      <c r="H356" s="36">
        <f t="shared" si="64"/>
        <v>0.35</v>
      </c>
      <c r="I356" s="36">
        <f t="shared" si="65"/>
        <v>3.2</v>
      </c>
      <c r="J356" s="36">
        <f t="shared" si="66"/>
        <v>1</v>
      </c>
      <c r="K356" s="36">
        <f t="shared" si="67"/>
        <v>4.5</v>
      </c>
      <c r="L356" s="36">
        <f t="shared" si="68"/>
        <v>2.5</v>
      </c>
      <c r="M356" s="40">
        <f t="shared" si="69"/>
        <v>3192817.9622494704</v>
      </c>
      <c r="N356" s="39">
        <f t="shared" si="70"/>
        <v>8.2513389892301461E-2</v>
      </c>
    </row>
    <row r="357" spans="3:14" ht="15.6" x14ac:dyDescent="0.3">
      <c r="C357" s="39">
        <f t="shared" si="71"/>
        <v>8.3199999999999292</v>
      </c>
      <c r="D357" s="36">
        <f t="shared" si="60"/>
        <v>600</v>
      </c>
      <c r="E357" s="40">
        <f t="shared" si="61"/>
        <v>3372165.4763667812</v>
      </c>
      <c r="F357" s="36">
        <f t="shared" si="62"/>
        <v>461</v>
      </c>
      <c r="G357" s="36">
        <f t="shared" si="63"/>
        <v>95</v>
      </c>
      <c r="H357" s="36">
        <f t="shared" si="64"/>
        <v>0.35</v>
      </c>
      <c r="I357" s="36">
        <f t="shared" si="65"/>
        <v>3.2</v>
      </c>
      <c r="J357" s="36">
        <f t="shared" si="66"/>
        <v>1</v>
      </c>
      <c r="K357" s="36">
        <f t="shared" si="67"/>
        <v>4.5</v>
      </c>
      <c r="L357" s="36">
        <f t="shared" si="68"/>
        <v>2.5</v>
      </c>
      <c r="M357" s="40">
        <f t="shared" si="69"/>
        <v>3213291.5616900274</v>
      </c>
      <c r="N357" s="39">
        <f t="shared" si="70"/>
        <v>8.3042498069814744E-2</v>
      </c>
    </row>
    <row r="358" spans="3:14" ht="15.6" x14ac:dyDescent="0.3">
      <c r="C358" s="39">
        <f t="shared" si="71"/>
        <v>8.329999999999929</v>
      </c>
      <c r="D358" s="36">
        <f t="shared" si="60"/>
        <v>600</v>
      </c>
      <c r="E358" s="40">
        <f t="shared" si="61"/>
        <v>3372165.4763667812</v>
      </c>
      <c r="F358" s="36">
        <f t="shared" si="62"/>
        <v>461</v>
      </c>
      <c r="G358" s="36">
        <f t="shared" si="63"/>
        <v>95</v>
      </c>
      <c r="H358" s="36">
        <f t="shared" si="64"/>
        <v>0.35</v>
      </c>
      <c r="I358" s="36">
        <f t="shared" si="65"/>
        <v>3.2</v>
      </c>
      <c r="J358" s="36">
        <f t="shared" si="66"/>
        <v>1</v>
      </c>
      <c r="K358" s="36">
        <f t="shared" si="67"/>
        <v>4.5</v>
      </c>
      <c r="L358" s="36">
        <f t="shared" si="68"/>
        <v>2.5</v>
      </c>
      <c r="M358" s="40">
        <f t="shared" si="69"/>
        <v>3233889.0343756247</v>
      </c>
      <c r="N358" s="39">
        <f t="shared" si="70"/>
        <v>8.3574807557733471E-2</v>
      </c>
    </row>
    <row r="359" spans="3:14" ht="15.6" x14ac:dyDescent="0.3">
      <c r="C359" s="39">
        <f t="shared" si="71"/>
        <v>8.3399999999999288</v>
      </c>
      <c r="D359" s="36">
        <f t="shared" si="60"/>
        <v>600</v>
      </c>
      <c r="E359" s="40">
        <f t="shared" si="61"/>
        <v>3372165.4763667812</v>
      </c>
      <c r="F359" s="36">
        <f t="shared" si="62"/>
        <v>461</v>
      </c>
      <c r="G359" s="36">
        <f t="shared" si="63"/>
        <v>95</v>
      </c>
      <c r="H359" s="36">
        <f t="shared" si="64"/>
        <v>0.35</v>
      </c>
      <c r="I359" s="36">
        <f t="shared" si="65"/>
        <v>3.2</v>
      </c>
      <c r="J359" s="36">
        <f t="shared" si="66"/>
        <v>1</v>
      </c>
      <c r="K359" s="36">
        <f t="shared" si="67"/>
        <v>4.5</v>
      </c>
      <c r="L359" s="36">
        <f t="shared" si="68"/>
        <v>2.5</v>
      </c>
      <c r="M359" s="40">
        <f t="shared" si="69"/>
        <v>3254611.0182789704</v>
      </c>
      <c r="N359" s="39">
        <f t="shared" si="70"/>
        <v>8.411033484346514E-2</v>
      </c>
    </row>
    <row r="360" spans="3:14" ht="15.6" x14ac:dyDescent="0.3">
      <c r="C360" s="39">
        <f t="shared" si="71"/>
        <v>8.3499999999999286</v>
      </c>
      <c r="D360" s="36">
        <f t="shared" si="60"/>
        <v>600</v>
      </c>
      <c r="E360" s="40">
        <f t="shared" si="61"/>
        <v>3372165.4763667812</v>
      </c>
      <c r="F360" s="36">
        <f t="shared" si="62"/>
        <v>461</v>
      </c>
      <c r="G360" s="36">
        <f t="shared" si="63"/>
        <v>95</v>
      </c>
      <c r="H360" s="36">
        <f t="shared" si="64"/>
        <v>0.35</v>
      </c>
      <c r="I360" s="36">
        <f t="shared" si="65"/>
        <v>3.2</v>
      </c>
      <c r="J360" s="36">
        <f t="shared" si="66"/>
        <v>1</v>
      </c>
      <c r="K360" s="36">
        <f t="shared" si="67"/>
        <v>4.5</v>
      </c>
      <c r="L360" s="36">
        <f t="shared" si="68"/>
        <v>2.5</v>
      </c>
      <c r="M360" s="40">
        <f t="shared" si="69"/>
        <v>3275458.1539294655</v>
      </c>
      <c r="N360" s="39">
        <f t="shared" si="70"/>
        <v>8.464909648049096E-2</v>
      </c>
    </row>
    <row r="361" spans="3:14" ht="15.6" x14ac:dyDescent="0.3">
      <c r="C361" s="39">
        <f t="shared" si="71"/>
        <v>8.3599999999999284</v>
      </c>
      <c r="D361" s="36">
        <f t="shared" si="60"/>
        <v>600</v>
      </c>
      <c r="E361" s="40">
        <f t="shared" si="61"/>
        <v>3372165.4763667812</v>
      </c>
      <c r="F361" s="36">
        <f t="shared" si="62"/>
        <v>461</v>
      </c>
      <c r="G361" s="36">
        <f t="shared" si="63"/>
        <v>95</v>
      </c>
      <c r="H361" s="36">
        <f t="shared" si="64"/>
        <v>0.35</v>
      </c>
      <c r="I361" s="36">
        <f t="shared" si="65"/>
        <v>3.2</v>
      </c>
      <c r="J361" s="36">
        <f t="shared" si="66"/>
        <v>1</v>
      </c>
      <c r="K361" s="36">
        <f t="shared" si="67"/>
        <v>4.5</v>
      </c>
      <c r="L361" s="36">
        <f t="shared" si="68"/>
        <v>2.5</v>
      </c>
      <c r="M361" s="40">
        <f t="shared" si="69"/>
        <v>3296431.0844231169</v>
      </c>
      <c r="N361" s="39">
        <f t="shared" si="70"/>
        <v>8.5191109088622111E-2</v>
      </c>
    </row>
    <row r="362" spans="3:14" ht="15.6" x14ac:dyDescent="0.3">
      <c r="C362" s="39">
        <f t="shared" si="71"/>
        <v>8.3699999999999282</v>
      </c>
      <c r="D362" s="36">
        <f t="shared" si="60"/>
        <v>600</v>
      </c>
      <c r="E362" s="40">
        <f t="shared" si="61"/>
        <v>3372165.4763667812</v>
      </c>
      <c r="F362" s="36">
        <f t="shared" si="62"/>
        <v>461</v>
      </c>
      <c r="G362" s="36">
        <f t="shared" si="63"/>
        <v>95</v>
      </c>
      <c r="H362" s="36">
        <f t="shared" si="64"/>
        <v>0.35</v>
      </c>
      <c r="I362" s="36">
        <f t="shared" si="65"/>
        <v>3.2</v>
      </c>
      <c r="J362" s="36">
        <f t="shared" si="66"/>
        <v>1</v>
      </c>
      <c r="K362" s="36">
        <f t="shared" si="67"/>
        <v>4.5</v>
      </c>
      <c r="L362" s="36">
        <f t="shared" si="68"/>
        <v>2.5</v>
      </c>
      <c r="M362" s="40">
        <f t="shared" si="69"/>
        <v>3317530.455432239</v>
      </c>
      <c r="N362" s="39">
        <f t="shared" si="70"/>
        <v>8.5736389354250347E-2</v>
      </c>
    </row>
    <row r="363" spans="3:14" ht="15.6" x14ac:dyDescent="0.3">
      <c r="C363" s="39">
        <f t="shared" si="71"/>
        <v>8.379999999999928</v>
      </c>
      <c r="D363" s="36">
        <f t="shared" si="60"/>
        <v>600</v>
      </c>
      <c r="E363" s="40">
        <f t="shared" si="61"/>
        <v>3372165.4763667812</v>
      </c>
      <c r="F363" s="36">
        <f t="shared" si="62"/>
        <v>461</v>
      </c>
      <c r="G363" s="36">
        <f t="shared" si="63"/>
        <v>95</v>
      </c>
      <c r="H363" s="36">
        <f t="shared" si="64"/>
        <v>0.35</v>
      </c>
      <c r="I363" s="36">
        <f t="shared" si="65"/>
        <v>3.2</v>
      </c>
      <c r="J363" s="36">
        <f t="shared" si="66"/>
        <v>1</v>
      </c>
      <c r="K363" s="36">
        <f t="shared" si="67"/>
        <v>4.5</v>
      </c>
      <c r="L363" s="36">
        <f t="shared" si="68"/>
        <v>2.5</v>
      </c>
      <c r="M363" s="40">
        <f t="shared" si="69"/>
        <v>3338756.9152153139</v>
      </c>
      <c r="N363" s="39">
        <f t="shared" si="70"/>
        <v>8.6284954030602934E-2</v>
      </c>
    </row>
    <row r="364" spans="3:14" ht="15.6" x14ac:dyDescent="0.3">
      <c r="C364" s="39">
        <f t="shared" si="71"/>
        <v>8.3899999999999277</v>
      </c>
      <c r="D364" s="36">
        <f t="shared" si="60"/>
        <v>600</v>
      </c>
      <c r="E364" s="40">
        <f t="shared" si="61"/>
        <v>3372165.4763667812</v>
      </c>
      <c r="F364" s="36">
        <f t="shared" si="62"/>
        <v>461</v>
      </c>
      <c r="G364" s="36">
        <f t="shared" si="63"/>
        <v>95</v>
      </c>
      <c r="H364" s="36">
        <f t="shared" si="64"/>
        <v>0.35</v>
      </c>
      <c r="I364" s="36">
        <f t="shared" si="65"/>
        <v>3.2</v>
      </c>
      <c r="J364" s="36">
        <f t="shared" si="66"/>
        <v>1</v>
      </c>
      <c r="K364" s="36">
        <f t="shared" si="67"/>
        <v>4.5</v>
      </c>
      <c r="L364" s="36">
        <f t="shared" si="68"/>
        <v>2.5</v>
      </c>
      <c r="M364" s="40">
        <f t="shared" si="69"/>
        <v>3360111.1146268803</v>
      </c>
      <c r="N364" s="39">
        <f t="shared" si="70"/>
        <v>8.6836819937998147E-2</v>
      </c>
    </row>
    <row r="365" spans="3:14" ht="15.6" x14ac:dyDescent="0.3">
      <c r="C365" s="39">
        <f t="shared" si="71"/>
        <v>8.3999999999999275</v>
      </c>
      <c r="D365" s="36">
        <f t="shared" si="60"/>
        <v>600</v>
      </c>
      <c r="E365" s="40">
        <f t="shared" si="61"/>
        <v>3372165.4763667812</v>
      </c>
      <c r="F365" s="36">
        <f t="shared" si="62"/>
        <v>461</v>
      </c>
      <c r="G365" s="36">
        <f t="shared" si="63"/>
        <v>95</v>
      </c>
      <c r="H365" s="36">
        <f t="shared" si="64"/>
        <v>0.35</v>
      </c>
      <c r="I365" s="36">
        <f t="shared" si="65"/>
        <v>3.2</v>
      </c>
      <c r="J365" s="36">
        <f t="shared" si="66"/>
        <v>1</v>
      </c>
      <c r="K365" s="36">
        <f t="shared" si="67"/>
        <v>4.5</v>
      </c>
      <c r="L365" s="36">
        <f t="shared" si="68"/>
        <v>2.5</v>
      </c>
      <c r="M365" s="40">
        <f t="shared" si="69"/>
        <v>3381593.7071273234</v>
      </c>
      <c r="N365" s="39">
        <f t="shared" si="70"/>
        <v>8.7392003964098283E-2</v>
      </c>
    </row>
    <row r="366" spans="3:14" ht="15.6" x14ac:dyDescent="0.3">
      <c r="C366" s="39">
        <f t="shared" si="71"/>
        <v>8.4099999999999273</v>
      </c>
      <c r="D366" s="36">
        <f t="shared" si="60"/>
        <v>600</v>
      </c>
      <c r="E366" s="40">
        <f t="shared" si="61"/>
        <v>3372165.4763667812</v>
      </c>
      <c r="F366" s="36">
        <f t="shared" si="62"/>
        <v>461</v>
      </c>
      <c r="G366" s="36">
        <f t="shared" si="63"/>
        <v>95</v>
      </c>
      <c r="H366" s="36">
        <f t="shared" si="64"/>
        <v>0.35</v>
      </c>
      <c r="I366" s="36">
        <f t="shared" si="65"/>
        <v>3.2</v>
      </c>
      <c r="J366" s="36">
        <f t="shared" si="66"/>
        <v>1</v>
      </c>
      <c r="K366" s="36">
        <f t="shared" si="67"/>
        <v>4.5</v>
      </c>
      <c r="L366" s="36">
        <f t="shared" si="68"/>
        <v>2.5</v>
      </c>
      <c r="M366" s="40">
        <f t="shared" si="69"/>
        <v>3403205.3487927434</v>
      </c>
      <c r="N366" s="39">
        <f t="shared" si="70"/>
        <v>8.7950523064164718E-2</v>
      </c>
    </row>
    <row r="367" spans="3:14" ht="15.6" x14ac:dyDescent="0.3">
      <c r="C367" s="39">
        <f t="shared" si="71"/>
        <v>8.4199999999999271</v>
      </c>
      <c r="D367" s="36">
        <f t="shared" si="60"/>
        <v>600</v>
      </c>
      <c r="E367" s="40">
        <f t="shared" si="61"/>
        <v>3372165.4763667812</v>
      </c>
      <c r="F367" s="36">
        <f t="shared" si="62"/>
        <v>461</v>
      </c>
      <c r="G367" s="36">
        <f t="shared" si="63"/>
        <v>95</v>
      </c>
      <c r="H367" s="36">
        <f t="shared" si="64"/>
        <v>0.35</v>
      </c>
      <c r="I367" s="36">
        <f t="shared" si="65"/>
        <v>3.2</v>
      </c>
      <c r="J367" s="36">
        <f t="shared" si="66"/>
        <v>1</v>
      </c>
      <c r="K367" s="36">
        <f t="shared" si="67"/>
        <v>4.5</v>
      </c>
      <c r="L367" s="36">
        <f t="shared" si="68"/>
        <v>2.5</v>
      </c>
      <c r="M367" s="40">
        <f t="shared" si="69"/>
        <v>3424946.6983248759</v>
      </c>
      <c r="N367" s="39">
        <f t="shared" si="70"/>
        <v>8.8512394261314256E-2</v>
      </c>
    </row>
    <row r="368" spans="3:14" ht="15.6" x14ac:dyDescent="0.3">
      <c r="C368" s="39">
        <f t="shared" si="71"/>
        <v>8.4299999999999269</v>
      </c>
      <c r="D368" s="36">
        <f t="shared" si="60"/>
        <v>600</v>
      </c>
      <c r="E368" s="40">
        <f t="shared" si="61"/>
        <v>3372165.4763667812</v>
      </c>
      <c r="F368" s="36">
        <f t="shared" si="62"/>
        <v>461</v>
      </c>
      <c r="G368" s="36">
        <f t="shared" si="63"/>
        <v>95</v>
      </c>
      <c r="H368" s="36">
        <f t="shared" si="64"/>
        <v>0.35</v>
      </c>
      <c r="I368" s="36">
        <f t="shared" si="65"/>
        <v>3.2</v>
      </c>
      <c r="J368" s="36">
        <f t="shared" si="66"/>
        <v>1</v>
      </c>
      <c r="K368" s="36">
        <f t="shared" si="67"/>
        <v>4.5</v>
      </c>
      <c r="L368" s="36">
        <f t="shared" si="68"/>
        <v>2.5</v>
      </c>
      <c r="M368" s="40">
        <f t="shared" si="69"/>
        <v>3446818.4170609154</v>
      </c>
      <c r="N368" s="39">
        <f t="shared" si="70"/>
        <v>8.9077634646773027E-2</v>
      </c>
    </row>
    <row r="369" spans="3:14" ht="15.6" x14ac:dyDescent="0.3">
      <c r="C369" s="39">
        <f t="shared" si="71"/>
        <v>8.4399999999999267</v>
      </c>
      <c r="D369" s="36">
        <f t="shared" si="60"/>
        <v>600</v>
      </c>
      <c r="E369" s="40">
        <f t="shared" si="61"/>
        <v>3372165.4763667812</v>
      </c>
      <c r="F369" s="36">
        <f t="shared" si="62"/>
        <v>461</v>
      </c>
      <c r="G369" s="36">
        <f t="shared" si="63"/>
        <v>95</v>
      </c>
      <c r="H369" s="36">
        <f t="shared" si="64"/>
        <v>0.35</v>
      </c>
      <c r="I369" s="36">
        <f t="shared" si="65"/>
        <v>3.2</v>
      </c>
      <c r="J369" s="36">
        <f t="shared" si="66"/>
        <v>1</v>
      </c>
      <c r="K369" s="36">
        <f t="shared" si="67"/>
        <v>4.5</v>
      </c>
      <c r="L369" s="36">
        <f t="shared" si="68"/>
        <v>2.5</v>
      </c>
      <c r="M369" s="40">
        <f t="shared" si="69"/>
        <v>3468821.1689834627</v>
      </c>
      <c r="N369" s="39">
        <f t="shared" si="70"/>
        <v>8.9646261380133554E-2</v>
      </c>
    </row>
    <row r="370" spans="3:14" ht="15.6" x14ac:dyDescent="0.3">
      <c r="C370" s="39">
        <f t="shared" si="71"/>
        <v>8.4499999999999265</v>
      </c>
      <c r="D370" s="36">
        <f t="shared" si="60"/>
        <v>600</v>
      </c>
      <c r="E370" s="40">
        <f t="shared" si="61"/>
        <v>3372165.4763667812</v>
      </c>
      <c r="F370" s="36">
        <f t="shared" si="62"/>
        <v>461</v>
      </c>
      <c r="G370" s="36">
        <f t="shared" si="63"/>
        <v>95</v>
      </c>
      <c r="H370" s="36">
        <f t="shared" si="64"/>
        <v>0.35</v>
      </c>
      <c r="I370" s="36">
        <f t="shared" si="65"/>
        <v>3.2</v>
      </c>
      <c r="J370" s="36">
        <f t="shared" si="66"/>
        <v>1</v>
      </c>
      <c r="K370" s="36">
        <f t="shared" si="67"/>
        <v>4.5</v>
      </c>
      <c r="L370" s="36">
        <f t="shared" si="68"/>
        <v>2.5</v>
      </c>
      <c r="M370" s="40">
        <f t="shared" si="69"/>
        <v>3490955.6207304276</v>
      </c>
      <c r="N370" s="39">
        <f t="shared" si="70"/>
        <v>9.0218291689610666E-2</v>
      </c>
    </row>
    <row r="371" spans="3:14" ht="15.6" x14ac:dyDescent="0.3">
      <c r="C371" s="39">
        <f t="shared" si="71"/>
        <v>8.4599999999999262</v>
      </c>
      <c r="D371" s="36">
        <f t="shared" si="60"/>
        <v>600</v>
      </c>
      <c r="E371" s="40">
        <f t="shared" si="61"/>
        <v>3372165.4763667812</v>
      </c>
      <c r="F371" s="36">
        <f t="shared" si="62"/>
        <v>461</v>
      </c>
      <c r="G371" s="36">
        <f t="shared" si="63"/>
        <v>95</v>
      </c>
      <c r="H371" s="36">
        <f t="shared" si="64"/>
        <v>0.35</v>
      </c>
      <c r="I371" s="36">
        <f t="shared" si="65"/>
        <v>3.2</v>
      </c>
      <c r="J371" s="36">
        <f t="shared" si="66"/>
        <v>1</v>
      </c>
      <c r="K371" s="36">
        <f t="shared" si="67"/>
        <v>4.5</v>
      </c>
      <c r="L371" s="36">
        <f t="shared" si="68"/>
        <v>2.5</v>
      </c>
      <c r="M371" s="40">
        <f t="shared" si="69"/>
        <v>3513222.4416049067</v>
      </c>
      <c r="N371" s="39">
        <f t="shared" si="70"/>
        <v>9.0793742872296787E-2</v>
      </c>
    </row>
    <row r="372" spans="3:14" ht="15.6" x14ac:dyDescent="0.3">
      <c r="C372" s="39">
        <f t="shared" si="71"/>
        <v>8.469999999999926</v>
      </c>
      <c r="D372" s="36">
        <f t="shared" si="60"/>
        <v>600</v>
      </c>
      <c r="E372" s="40">
        <f t="shared" si="61"/>
        <v>3372165.4763667812</v>
      </c>
      <c r="F372" s="36">
        <f t="shared" si="62"/>
        <v>461</v>
      </c>
      <c r="G372" s="36">
        <f t="shared" si="63"/>
        <v>95</v>
      </c>
      <c r="H372" s="36">
        <f t="shared" si="64"/>
        <v>0.35</v>
      </c>
      <c r="I372" s="36">
        <f t="shared" si="65"/>
        <v>3.2</v>
      </c>
      <c r="J372" s="36">
        <f t="shared" si="66"/>
        <v>1</v>
      </c>
      <c r="K372" s="36">
        <f t="shared" si="67"/>
        <v>4.5</v>
      </c>
      <c r="L372" s="36">
        <f t="shared" si="68"/>
        <v>2.5</v>
      </c>
      <c r="M372" s="40">
        <f t="shared" si="69"/>
        <v>3535622.303585201</v>
      </c>
      <c r="N372" s="39">
        <f t="shared" si="70"/>
        <v>9.1372632294420789E-2</v>
      </c>
    </row>
    <row r="373" spans="3:14" ht="15.6" x14ac:dyDescent="0.3">
      <c r="C373" s="39">
        <f t="shared" si="71"/>
        <v>8.4799999999999258</v>
      </c>
      <c r="D373" s="36">
        <f t="shared" si="60"/>
        <v>600</v>
      </c>
      <c r="E373" s="40">
        <f t="shared" si="61"/>
        <v>3372165.4763667812</v>
      </c>
      <c r="F373" s="36">
        <f t="shared" si="62"/>
        <v>461</v>
      </c>
      <c r="G373" s="36">
        <f t="shared" si="63"/>
        <v>95</v>
      </c>
      <c r="H373" s="36">
        <f t="shared" si="64"/>
        <v>0.35</v>
      </c>
      <c r="I373" s="36">
        <f t="shared" si="65"/>
        <v>3.2</v>
      </c>
      <c r="J373" s="36">
        <f t="shared" si="66"/>
        <v>1</v>
      </c>
      <c r="K373" s="36">
        <f t="shared" si="67"/>
        <v>4.5</v>
      </c>
      <c r="L373" s="36">
        <f t="shared" si="68"/>
        <v>2.5</v>
      </c>
      <c r="M373" s="40">
        <f t="shared" si="69"/>
        <v>3558155.8813346415</v>
      </c>
      <c r="N373" s="39">
        <f t="shared" si="70"/>
        <v>9.1954977391601994E-2</v>
      </c>
    </row>
    <row r="374" spans="3:14" ht="15.6" x14ac:dyDescent="0.3">
      <c r="C374" s="39">
        <f t="shared" si="71"/>
        <v>8.4899999999999256</v>
      </c>
      <c r="D374" s="36">
        <f t="shared" si="60"/>
        <v>600</v>
      </c>
      <c r="E374" s="40">
        <f t="shared" si="61"/>
        <v>3372165.4763667812</v>
      </c>
      <c r="F374" s="36">
        <f t="shared" si="62"/>
        <v>461</v>
      </c>
      <c r="G374" s="36">
        <f t="shared" si="63"/>
        <v>95</v>
      </c>
      <c r="H374" s="36">
        <f t="shared" si="64"/>
        <v>0.35</v>
      </c>
      <c r="I374" s="36">
        <f t="shared" si="65"/>
        <v>3.2</v>
      </c>
      <c r="J374" s="36">
        <f t="shared" si="66"/>
        <v>1</v>
      </c>
      <c r="K374" s="36">
        <f t="shared" si="67"/>
        <v>4.5</v>
      </c>
      <c r="L374" s="36">
        <f t="shared" si="68"/>
        <v>2.5</v>
      </c>
      <c r="M374" s="40">
        <f t="shared" si="69"/>
        <v>3580823.8522116854</v>
      </c>
      <c r="N374" s="39">
        <f t="shared" si="70"/>
        <v>9.2540795669111026E-2</v>
      </c>
    </row>
    <row r="375" spans="3:14" ht="15.6" x14ac:dyDescent="0.3">
      <c r="C375" s="39">
        <f t="shared" si="71"/>
        <v>8.4999999999999254</v>
      </c>
      <c r="D375" s="36">
        <f t="shared" si="60"/>
        <v>600</v>
      </c>
      <c r="E375" s="40">
        <f t="shared" si="61"/>
        <v>3372165.4763667812</v>
      </c>
      <c r="F375" s="36">
        <f t="shared" si="62"/>
        <v>461</v>
      </c>
      <c r="G375" s="36">
        <f t="shared" si="63"/>
        <v>95</v>
      </c>
      <c r="H375" s="36">
        <f t="shared" si="64"/>
        <v>0.35</v>
      </c>
      <c r="I375" s="36">
        <f t="shared" si="65"/>
        <v>3.2</v>
      </c>
      <c r="J375" s="36">
        <f t="shared" si="66"/>
        <v>1</v>
      </c>
      <c r="K375" s="36">
        <f t="shared" si="67"/>
        <v>4.5</v>
      </c>
      <c r="L375" s="36">
        <f t="shared" si="68"/>
        <v>2.5</v>
      </c>
      <c r="M375" s="40">
        <f t="shared" si="69"/>
        <v>3603626.8962797658</v>
      </c>
      <c r="N375" s="39">
        <f t="shared" si="70"/>
        <v>9.3130104702124364E-2</v>
      </c>
    </row>
    <row r="376" spans="3:14" ht="15.6" x14ac:dyDescent="0.3">
      <c r="C376" s="39">
        <f t="shared" si="71"/>
        <v>8.5099999999999252</v>
      </c>
      <c r="D376" s="36">
        <f t="shared" si="60"/>
        <v>600</v>
      </c>
      <c r="E376" s="40">
        <f t="shared" si="61"/>
        <v>3372165.4763667812</v>
      </c>
      <c r="F376" s="36">
        <f t="shared" si="62"/>
        <v>461</v>
      </c>
      <c r="G376" s="36">
        <f t="shared" si="63"/>
        <v>95</v>
      </c>
      <c r="H376" s="36">
        <f t="shared" si="64"/>
        <v>0.35</v>
      </c>
      <c r="I376" s="36">
        <f t="shared" si="65"/>
        <v>3.2</v>
      </c>
      <c r="J376" s="36">
        <f t="shared" si="66"/>
        <v>1</v>
      </c>
      <c r="K376" s="36">
        <f t="shared" si="67"/>
        <v>4.5</v>
      </c>
      <c r="L376" s="36">
        <f t="shared" si="68"/>
        <v>2.5</v>
      </c>
      <c r="M376" s="40">
        <f t="shared" si="69"/>
        <v>3626565.6963173305</v>
      </c>
      <c r="N376" s="39">
        <f t="shared" si="70"/>
        <v>9.3722922135983822E-2</v>
      </c>
    </row>
    <row r="377" spans="3:14" ht="15.6" x14ac:dyDescent="0.3">
      <c r="C377" s="39">
        <f t="shared" si="71"/>
        <v>8.519999999999925</v>
      </c>
      <c r="D377" s="36">
        <f t="shared" si="60"/>
        <v>600</v>
      </c>
      <c r="E377" s="40">
        <f t="shared" si="61"/>
        <v>3372165.4763667812</v>
      </c>
      <c r="F377" s="36">
        <f t="shared" si="62"/>
        <v>461</v>
      </c>
      <c r="G377" s="36">
        <f t="shared" si="63"/>
        <v>95</v>
      </c>
      <c r="H377" s="36">
        <f t="shared" si="64"/>
        <v>0.35</v>
      </c>
      <c r="I377" s="36">
        <f t="shared" si="65"/>
        <v>3.2</v>
      </c>
      <c r="J377" s="36">
        <f t="shared" si="66"/>
        <v>1</v>
      </c>
      <c r="K377" s="36">
        <f t="shared" si="67"/>
        <v>4.5</v>
      </c>
      <c r="L377" s="36">
        <f t="shared" si="68"/>
        <v>2.5</v>
      </c>
      <c r="M377" s="40">
        <f t="shared" si="69"/>
        <v>3649640.9378278675</v>
      </c>
      <c r="N377" s="39">
        <f t="shared" si="70"/>
        <v>9.4319265686455614E-2</v>
      </c>
    </row>
    <row r="378" spans="3:14" ht="15.6" x14ac:dyDescent="0.3">
      <c r="C378" s="39">
        <f t="shared" si="71"/>
        <v>8.5299999999999248</v>
      </c>
      <c r="D378" s="36">
        <f t="shared" si="60"/>
        <v>600</v>
      </c>
      <c r="E378" s="40">
        <f t="shared" si="61"/>
        <v>3372165.4763667812</v>
      </c>
      <c r="F378" s="36">
        <f t="shared" si="62"/>
        <v>461</v>
      </c>
      <c r="G378" s="36">
        <f t="shared" si="63"/>
        <v>95</v>
      </c>
      <c r="H378" s="36">
        <f t="shared" si="64"/>
        <v>0.35</v>
      </c>
      <c r="I378" s="36">
        <f t="shared" si="65"/>
        <v>3.2</v>
      </c>
      <c r="J378" s="36">
        <f t="shared" si="66"/>
        <v>1</v>
      </c>
      <c r="K378" s="36">
        <f t="shared" si="67"/>
        <v>4.5</v>
      </c>
      <c r="L378" s="36">
        <f t="shared" si="68"/>
        <v>2.5</v>
      </c>
      <c r="M378" s="40">
        <f t="shared" si="69"/>
        <v>3672853.309049794</v>
      </c>
      <c r="N378" s="39">
        <f t="shared" si="70"/>
        <v>9.4919153139985918E-2</v>
      </c>
    </row>
    <row r="379" spans="3:14" ht="15.6" x14ac:dyDescent="0.3">
      <c r="C379" s="39">
        <f t="shared" si="71"/>
        <v>8.5399999999999245</v>
      </c>
      <c r="D379" s="36">
        <f t="shared" si="60"/>
        <v>600</v>
      </c>
      <c r="E379" s="40">
        <f t="shared" si="61"/>
        <v>3372165.4763667812</v>
      </c>
      <c r="F379" s="36">
        <f t="shared" si="62"/>
        <v>461</v>
      </c>
      <c r="G379" s="36">
        <f t="shared" si="63"/>
        <v>95</v>
      </c>
      <c r="H379" s="36">
        <f t="shared" si="64"/>
        <v>0.35</v>
      </c>
      <c r="I379" s="36">
        <f t="shared" si="65"/>
        <v>3.2</v>
      </c>
      <c r="J379" s="36">
        <f t="shared" si="66"/>
        <v>1</v>
      </c>
      <c r="K379" s="36">
        <f t="shared" si="67"/>
        <v>4.5</v>
      </c>
      <c r="L379" s="36">
        <f t="shared" si="68"/>
        <v>2.5</v>
      </c>
      <c r="M379" s="40">
        <f t="shared" si="69"/>
        <v>3696203.5009665834</v>
      </c>
      <c r="N379" s="39">
        <f t="shared" si="70"/>
        <v>9.5522602353962607E-2</v>
      </c>
    </row>
    <row r="380" spans="3:14" ht="15.6" x14ac:dyDescent="0.3">
      <c r="C380" s="39">
        <f t="shared" si="71"/>
        <v>8.5499999999999243</v>
      </c>
      <c r="D380" s="36">
        <f t="shared" si="60"/>
        <v>600</v>
      </c>
      <c r="E380" s="40">
        <f t="shared" si="61"/>
        <v>3372165.4763667812</v>
      </c>
      <c r="F380" s="36">
        <f t="shared" si="62"/>
        <v>461</v>
      </c>
      <c r="G380" s="36">
        <f t="shared" si="63"/>
        <v>95</v>
      </c>
      <c r="H380" s="36">
        <f t="shared" si="64"/>
        <v>0.35</v>
      </c>
      <c r="I380" s="36">
        <f t="shared" si="65"/>
        <v>3.2</v>
      </c>
      <c r="J380" s="36">
        <f t="shared" si="66"/>
        <v>1</v>
      </c>
      <c r="K380" s="36">
        <f t="shared" si="67"/>
        <v>4.5</v>
      </c>
      <c r="L380" s="36">
        <f t="shared" si="68"/>
        <v>2.5</v>
      </c>
      <c r="M380" s="40">
        <f t="shared" si="69"/>
        <v>3719692.2073167334</v>
      </c>
      <c r="N380" s="39">
        <f t="shared" si="70"/>
        <v>9.6129631256972853E-2</v>
      </c>
    </row>
    <row r="381" spans="3:14" ht="15.6" x14ac:dyDescent="0.3">
      <c r="C381" s="39">
        <f t="shared" si="71"/>
        <v>8.5599999999999241</v>
      </c>
      <c r="D381" s="36">
        <f t="shared" si="60"/>
        <v>600</v>
      </c>
      <c r="E381" s="40">
        <f t="shared" si="61"/>
        <v>3372165.4763667812</v>
      </c>
      <c r="F381" s="36">
        <f t="shared" si="62"/>
        <v>461</v>
      </c>
      <c r="G381" s="36">
        <f t="shared" si="63"/>
        <v>95</v>
      </c>
      <c r="H381" s="36">
        <f t="shared" si="64"/>
        <v>0.35</v>
      </c>
      <c r="I381" s="36">
        <f t="shared" si="65"/>
        <v>3.2</v>
      </c>
      <c r="J381" s="36">
        <f t="shared" si="66"/>
        <v>1</v>
      </c>
      <c r="K381" s="36">
        <f t="shared" si="67"/>
        <v>4.5</v>
      </c>
      <c r="L381" s="36">
        <f t="shared" si="68"/>
        <v>2.5</v>
      </c>
      <c r="M381" s="40">
        <f t="shared" si="69"/>
        <v>3743320.1246038121</v>
      </c>
      <c r="N381" s="39">
        <f t="shared" si="70"/>
        <v>9.6740257849062747E-2</v>
      </c>
    </row>
    <row r="382" spans="3:14" ht="15.6" x14ac:dyDescent="0.3">
      <c r="C382" s="39">
        <f t="shared" si="71"/>
        <v>8.5699999999999239</v>
      </c>
      <c r="D382" s="36">
        <f t="shared" si="60"/>
        <v>600</v>
      </c>
      <c r="E382" s="40">
        <f t="shared" si="61"/>
        <v>3372165.4763667812</v>
      </c>
      <c r="F382" s="36">
        <f t="shared" si="62"/>
        <v>461</v>
      </c>
      <c r="G382" s="36">
        <f t="shared" si="63"/>
        <v>95</v>
      </c>
      <c r="H382" s="36">
        <f t="shared" si="64"/>
        <v>0.35</v>
      </c>
      <c r="I382" s="36">
        <f t="shared" si="65"/>
        <v>3.2</v>
      </c>
      <c r="J382" s="36">
        <f t="shared" si="66"/>
        <v>1</v>
      </c>
      <c r="K382" s="36">
        <f t="shared" si="67"/>
        <v>4.5</v>
      </c>
      <c r="L382" s="36">
        <f t="shared" si="68"/>
        <v>2.5</v>
      </c>
      <c r="M382" s="40">
        <f t="shared" si="69"/>
        <v>3767087.9521065662</v>
      </c>
      <c r="N382" s="39">
        <f t="shared" si="70"/>
        <v>9.7354500201998526E-2</v>
      </c>
    </row>
    <row r="383" spans="3:14" ht="15.6" x14ac:dyDescent="0.3">
      <c r="C383" s="39">
        <f t="shared" si="71"/>
        <v>8.5799999999999237</v>
      </c>
      <c r="D383" s="36">
        <f t="shared" si="60"/>
        <v>600</v>
      </c>
      <c r="E383" s="40">
        <f t="shared" si="61"/>
        <v>3372165.4763667812</v>
      </c>
      <c r="F383" s="36">
        <f t="shared" si="62"/>
        <v>461</v>
      </c>
      <c r="G383" s="36">
        <f t="shared" si="63"/>
        <v>95</v>
      </c>
      <c r="H383" s="36">
        <f t="shared" si="64"/>
        <v>0.35</v>
      </c>
      <c r="I383" s="36">
        <f t="shared" si="65"/>
        <v>3.2</v>
      </c>
      <c r="J383" s="36">
        <f t="shared" si="66"/>
        <v>1</v>
      </c>
      <c r="K383" s="36">
        <f t="shared" si="67"/>
        <v>4.5</v>
      </c>
      <c r="L383" s="36">
        <f t="shared" si="68"/>
        <v>2.5</v>
      </c>
      <c r="M383" s="40">
        <f t="shared" si="69"/>
        <v>3790996.3918888443</v>
      </c>
      <c r="N383" s="39">
        <f t="shared" si="70"/>
        <v>9.7972376459523031E-2</v>
      </c>
    </row>
    <row r="384" spans="3:14" ht="15.6" x14ac:dyDescent="0.3">
      <c r="C384" s="39">
        <f t="shared" si="71"/>
        <v>8.5899999999999235</v>
      </c>
      <c r="D384" s="36">
        <f t="shared" si="60"/>
        <v>600</v>
      </c>
      <c r="E384" s="40">
        <f t="shared" si="61"/>
        <v>3372165.4763667812</v>
      </c>
      <c r="F384" s="36">
        <f t="shared" si="62"/>
        <v>461</v>
      </c>
      <c r="G384" s="36">
        <f t="shared" si="63"/>
        <v>95</v>
      </c>
      <c r="H384" s="36">
        <f t="shared" si="64"/>
        <v>0.35</v>
      </c>
      <c r="I384" s="36">
        <f t="shared" si="65"/>
        <v>3.2</v>
      </c>
      <c r="J384" s="36">
        <f t="shared" si="66"/>
        <v>1</v>
      </c>
      <c r="K384" s="36">
        <f t="shared" si="67"/>
        <v>4.5</v>
      </c>
      <c r="L384" s="36">
        <f t="shared" si="68"/>
        <v>2.5</v>
      </c>
      <c r="M384" s="40">
        <f t="shared" si="69"/>
        <v>3815046.1488098209</v>
      </c>
      <c r="N384" s="39">
        <f t="shared" si="70"/>
        <v>9.8593904837619942E-2</v>
      </c>
    </row>
    <row r="385" spans="3:14" ht="15.6" x14ac:dyDescent="0.3">
      <c r="C385" s="39">
        <f t="shared" si="71"/>
        <v>8.5999999999999233</v>
      </c>
      <c r="D385" s="36">
        <f t="shared" si="60"/>
        <v>600</v>
      </c>
      <c r="E385" s="40">
        <f t="shared" si="61"/>
        <v>3372165.4763667812</v>
      </c>
      <c r="F385" s="36">
        <f t="shared" si="62"/>
        <v>461</v>
      </c>
      <c r="G385" s="36">
        <f t="shared" si="63"/>
        <v>95</v>
      </c>
      <c r="H385" s="36">
        <f t="shared" si="64"/>
        <v>0.35</v>
      </c>
      <c r="I385" s="36">
        <f t="shared" si="65"/>
        <v>3.2</v>
      </c>
      <c r="J385" s="36">
        <f t="shared" si="66"/>
        <v>1</v>
      </c>
      <c r="K385" s="36">
        <f t="shared" si="67"/>
        <v>4.5</v>
      </c>
      <c r="L385" s="36">
        <f t="shared" si="68"/>
        <v>2.5</v>
      </c>
      <c r="M385" s="40">
        <f t="shared" si="69"/>
        <v>3839237.93053396</v>
      </c>
      <c r="N385" s="39">
        <f t="shared" si="70"/>
        <v>9.9219103624771265E-2</v>
      </c>
    </row>
    <row r="386" spans="3:14" ht="15.6" x14ac:dyDescent="0.3">
      <c r="C386" s="39">
        <f t="shared" si="71"/>
        <v>8.609999999999923</v>
      </c>
      <c r="D386" s="36">
        <f t="shared" si="60"/>
        <v>600</v>
      </c>
      <c r="E386" s="40">
        <f t="shared" si="61"/>
        <v>3372165.4763667812</v>
      </c>
      <c r="F386" s="36">
        <f t="shared" si="62"/>
        <v>461</v>
      </c>
      <c r="G386" s="36">
        <f t="shared" si="63"/>
        <v>95</v>
      </c>
      <c r="H386" s="36">
        <f t="shared" si="64"/>
        <v>0.35</v>
      </c>
      <c r="I386" s="36">
        <f t="shared" si="65"/>
        <v>3.2</v>
      </c>
      <c r="J386" s="36">
        <f t="shared" si="66"/>
        <v>1</v>
      </c>
      <c r="K386" s="36">
        <f t="shared" si="67"/>
        <v>4.5</v>
      </c>
      <c r="L386" s="36">
        <f t="shared" si="68"/>
        <v>2.5</v>
      </c>
      <c r="M386" s="40">
        <f t="shared" si="69"/>
        <v>3863572.4475411959</v>
      </c>
      <c r="N386" s="39">
        <f t="shared" si="70"/>
        <v>9.9847991182220444E-2</v>
      </c>
    </row>
    <row r="387" spans="3:14" ht="15.6" x14ac:dyDescent="0.3">
      <c r="C387" s="39">
        <f t="shared" si="71"/>
        <v>8.6199999999999228</v>
      </c>
      <c r="D387" s="36">
        <f t="shared" si="60"/>
        <v>600</v>
      </c>
      <c r="E387" s="40">
        <f t="shared" si="61"/>
        <v>3372165.4763667812</v>
      </c>
      <c r="F387" s="36">
        <f t="shared" si="62"/>
        <v>461</v>
      </c>
      <c r="G387" s="36">
        <f t="shared" si="63"/>
        <v>95</v>
      </c>
      <c r="H387" s="36">
        <f t="shared" si="64"/>
        <v>0.35</v>
      </c>
      <c r="I387" s="36">
        <f t="shared" si="65"/>
        <v>3.2</v>
      </c>
      <c r="J387" s="36">
        <f t="shared" si="66"/>
        <v>1</v>
      </c>
      <c r="K387" s="36">
        <f t="shared" si="67"/>
        <v>4.5</v>
      </c>
      <c r="L387" s="36">
        <f t="shared" si="68"/>
        <v>2.5</v>
      </c>
      <c r="M387" s="40">
        <f t="shared" si="69"/>
        <v>3888050.413137015</v>
      </c>
      <c r="N387" s="39">
        <f t="shared" si="70"/>
        <v>0.10048058594423286</v>
      </c>
    </row>
    <row r="388" spans="3:14" ht="15.6" x14ac:dyDescent="0.3">
      <c r="C388" s="39">
        <f t="shared" si="71"/>
        <v>8.6299999999999226</v>
      </c>
      <c r="D388" s="36">
        <f t="shared" si="60"/>
        <v>600</v>
      </c>
      <c r="E388" s="40">
        <f t="shared" si="61"/>
        <v>3372165.4763667812</v>
      </c>
      <c r="F388" s="36">
        <f t="shared" si="62"/>
        <v>461</v>
      </c>
      <c r="G388" s="36">
        <f t="shared" si="63"/>
        <v>95</v>
      </c>
      <c r="H388" s="36">
        <f t="shared" si="64"/>
        <v>0.35</v>
      </c>
      <c r="I388" s="36">
        <f t="shared" si="65"/>
        <v>3.2</v>
      </c>
      <c r="J388" s="36">
        <f t="shared" si="66"/>
        <v>1</v>
      </c>
      <c r="K388" s="36">
        <f t="shared" si="67"/>
        <v>4.5</v>
      </c>
      <c r="L388" s="36">
        <f t="shared" si="68"/>
        <v>2.5</v>
      </c>
      <c r="M388" s="40">
        <f t="shared" si="69"/>
        <v>3912672.5434625084</v>
      </c>
      <c r="N388" s="39">
        <f t="shared" si="70"/>
        <v>0.10111690641835569</v>
      </c>
    </row>
    <row r="389" spans="3:14" ht="15.6" x14ac:dyDescent="0.3">
      <c r="C389" s="39">
        <f t="shared" si="71"/>
        <v>8.6399999999999224</v>
      </c>
      <c r="D389" s="36">
        <f t="shared" si="60"/>
        <v>600</v>
      </c>
      <c r="E389" s="40">
        <f t="shared" si="61"/>
        <v>3372165.4763667812</v>
      </c>
      <c r="F389" s="36">
        <f t="shared" si="62"/>
        <v>461</v>
      </c>
      <c r="G389" s="36">
        <f t="shared" si="63"/>
        <v>95</v>
      </c>
      <c r="H389" s="36">
        <f t="shared" si="64"/>
        <v>0.35</v>
      </c>
      <c r="I389" s="36">
        <f t="shared" si="65"/>
        <v>3.2</v>
      </c>
      <c r="J389" s="36">
        <f t="shared" si="66"/>
        <v>1</v>
      </c>
      <c r="K389" s="36">
        <f t="shared" si="67"/>
        <v>4.5</v>
      </c>
      <c r="L389" s="36">
        <f t="shared" si="68"/>
        <v>2.5</v>
      </c>
      <c r="M389" s="40">
        <f t="shared" si="69"/>
        <v>3937439.5575046162</v>
      </c>
      <c r="N389" s="39">
        <f t="shared" si="70"/>
        <v>0.10175697118568265</v>
      </c>
    </row>
    <row r="390" spans="3:14" ht="15.6" x14ac:dyDescent="0.3">
      <c r="C390" s="39">
        <f t="shared" si="71"/>
        <v>8.6499999999999222</v>
      </c>
      <c r="D390" s="36">
        <f t="shared" si="60"/>
        <v>600</v>
      </c>
      <c r="E390" s="40">
        <f t="shared" si="61"/>
        <v>3372165.4763667812</v>
      </c>
      <c r="F390" s="36">
        <f t="shared" si="62"/>
        <v>461</v>
      </c>
      <c r="G390" s="36">
        <f t="shared" si="63"/>
        <v>95</v>
      </c>
      <c r="H390" s="36">
        <f t="shared" si="64"/>
        <v>0.35</v>
      </c>
      <c r="I390" s="36">
        <f t="shared" si="65"/>
        <v>3.2</v>
      </c>
      <c r="J390" s="36">
        <f t="shared" si="66"/>
        <v>1</v>
      </c>
      <c r="K390" s="36">
        <f t="shared" si="67"/>
        <v>4.5</v>
      </c>
      <c r="L390" s="36">
        <f t="shared" si="68"/>
        <v>2.5</v>
      </c>
      <c r="M390" s="40">
        <f t="shared" si="69"/>
        <v>3962352.1771061551</v>
      </c>
      <c r="N390" s="39">
        <f t="shared" si="70"/>
        <v>0.1024007989011131</v>
      </c>
    </row>
    <row r="391" spans="3:14" ht="15.6" x14ac:dyDescent="0.3">
      <c r="C391" s="39">
        <f t="shared" si="71"/>
        <v>8.659999999999922</v>
      </c>
      <c r="D391" s="36">
        <f t="shared" si="60"/>
        <v>600</v>
      </c>
      <c r="E391" s="40">
        <f t="shared" si="61"/>
        <v>3372165.4763667812</v>
      </c>
      <c r="F391" s="36">
        <f t="shared" si="62"/>
        <v>461</v>
      </c>
      <c r="G391" s="36">
        <f t="shared" si="63"/>
        <v>95</v>
      </c>
      <c r="H391" s="36">
        <f t="shared" si="64"/>
        <v>0.35</v>
      </c>
      <c r="I391" s="36">
        <f t="shared" si="65"/>
        <v>3.2</v>
      </c>
      <c r="J391" s="36">
        <f t="shared" si="66"/>
        <v>1</v>
      </c>
      <c r="K391" s="36">
        <f t="shared" si="67"/>
        <v>4.5</v>
      </c>
      <c r="L391" s="36">
        <f t="shared" si="68"/>
        <v>2.5</v>
      </c>
      <c r="M391" s="40">
        <f t="shared" si="69"/>
        <v>3987411.1269761063</v>
      </c>
      <c r="N391" s="39">
        <f t="shared" si="70"/>
        <v>0.10304840829361794</v>
      </c>
    </row>
    <row r="392" spans="3:14" ht="15.6" x14ac:dyDescent="0.3">
      <c r="C392" s="39">
        <f t="shared" si="71"/>
        <v>8.6699999999999218</v>
      </c>
      <c r="D392" s="36">
        <f t="shared" si="60"/>
        <v>600</v>
      </c>
      <c r="E392" s="40">
        <f t="shared" si="61"/>
        <v>3372165.4763667812</v>
      </c>
      <c r="F392" s="36">
        <f t="shared" si="62"/>
        <v>461</v>
      </c>
      <c r="G392" s="36">
        <f t="shared" si="63"/>
        <v>95</v>
      </c>
      <c r="H392" s="36">
        <f t="shared" si="64"/>
        <v>0.35</v>
      </c>
      <c r="I392" s="36">
        <f t="shared" si="65"/>
        <v>3.2</v>
      </c>
      <c r="J392" s="36">
        <f t="shared" si="66"/>
        <v>1</v>
      </c>
      <c r="K392" s="36">
        <f t="shared" si="67"/>
        <v>4.5</v>
      </c>
      <c r="L392" s="36">
        <f t="shared" si="68"/>
        <v>2.5</v>
      </c>
      <c r="M392" s="40">
        <f t="shared" si="69"/>
        <v>4012617.1346995682</v>
      </c>
      <c r="N392" s="39">
        <f t="shared" si="70"/>
        <v>0.10369981816649683</v>
      </c>
    </row>
    <row r="393" spans="3:14" ht="15.6" x14ac:dyDescent="0.3">
      <c r="C393" s="39">
        <f t="shared" si="71"/>
        <v>8.6799999999999216</v>
      </c>
      <c r="D393" s="36">
        <f t="shared" si="60"/>
        <v>600</v>
      </c>
      <c r="E393" s="40">
        <f t="shared" si="61"/>
        <v>3372165.4763667812</v>
      </c>
      <c r="F393" s="36">
        <f t="shared" si="62"/>
        <v>461</v>
      </c>
      <c r="G393" s="36">
        <f t="shared" si="63"/>
        <v>95</v>
      </c>
      <c r="H393" s="36">
        <f t="shared" si="64"/>
        <v>0.35</v>
      </c>
      <c r="I393" s="36">
        <f t="shared" si="65"/>
        <v>3.2</v>
      </c>
      <c r="J393" s="36">
        <f t="shared" si="66"/>
        <v>1</v>
      </c>
      <c r="K393" s="36">
        <f t="shared" si="67"/>
        <v>4.5</v>
      </c>
      <c r="L393" s="36">
        <f t="shared" si="68"/>
        <v>2.5</v>
      </c>
      <c r="M393" s="40">
        <f t="shared" si="69"/>
        <v>4037970.9307481875</v>
      </c>
      <c r="N393" s="39">
        <f t="shared" si="70"/>
        <v>0.10435504739764777</v>
      </c>
    </row>
    <row r="394" spans="3:14" ht="15.6" x14ac:dyDescent="0.3">
      <c r="C394" s="39">
        <f t="shared" si="71"/>
        <v>8.6899999999999213</v>
      </c>
      <c r="D394" s="36">
        <f t="shared" si="60"/>
        <v>600</v>
      </c>
      <c r="E394" s="40">
        <f t="shared" si="61"/>
        <v>3372165.4763667812</v>
      </c>
      <c r="F394" s="36">
        <f t="shared" si="62"/>
        <v>461</v>
      </c>
      <c r="G394" s="36">
        <f t="shared" si="63"/>
        <v>95</v>
      </c>
      <c r="H394" s="36">
        <f t="shared" si="64"/>
        <v>0.35</v>
      </c>
      <c r="I394" s="36">
        <f t="shared" si="65"/>
        <v>3.2</v>
      </c>
      <c r="J394" s="36">
        <f t="shared" si="66"/>
        <v>1</v>
      </c>
      <c r="K394" s="36">
        <f t="shared" si="67"/>
        <v>4.5</v>
      </c>
      <c r="L394" s="36">
        <f t="shared" si="68"/>
        <v>2.5</v>
      </c>
      <c r="M394" s="40">
        <f t="shared" si="69"/>
        <v>4063473.2484901594</v>
      </c>
      <c r="N394" s="39">
        <f t="shared" si="70"/>
        <v>0.1050141149398255</v>
      </c>
    </row>
    <row r="395" spans="3:14" ht="15.6" x14ac:dyDescent="0.3">
      <c r="C395" s="39">
        <f t="shared" si="71"/>
        <v>8.6999999999999211</v>
      </c>
      <c r="D395" s="36">
        <f t="shared" si="60"/>
        <v>600</v>
      </c>
      <c r="E395" s="40">
        <f t="shared" si="61"/>
        <v>3372165.4763667812</v>
      </c>
      <c r="F395" s="36">
        <f t="shared" si="62"/>
        <v>461</v>
      </c>
      <c r="G395" s="36">
        <f t="shared" si="63"/>
        <v>95</v>
      </c>
      <c r="H395" s="36">
        <f t="shared" si="64"/>
        <v>0.35</v>
      </c>
      <c r="I395" s="36">
        <f t="shared" si="65"/>
        <v>3.2</v>
      </c>
      <c r="J395" s="36">
        <f t="shared" si="66"/>
        <v>1</v>
      </c>
      <c r="K395" s="36">
        <f t="shared" si="67"/>
        <v>4.5</v>
      </c>
      <c r="L395" s="36">
        <f t="shared" si="68"/>
        <v>2.5</v>
      </c>
      <c r="M395" s="40">
        <f t="shared" si="69"/>
        <v>4089124.8242004779</v>
      </c>
      <c r="N395" s="39">
        <f t="shared" si="70"/>
        <v>0.10567703982090647</v>
      </c>
    </row>
    <row r="396" spans="3:14" ht="15.6" x14ac:dyDescent="0.3">
      <c r="C396" s="39">
        <f t="shared" si="71"/>
        <v>8.7099999999999209</v>
      </c>
      <c r="D396" s="36">
        <f t="shared" si="60"/>
        <v>600</v>
      </c>
      <c r="E396" s="40">
        <f t="shared" si="61"/>
        <v>3372165.4763667812</v>
      </c>
      <c r="F396" s="36">
        <f t="shared" si="62"/>
        <v>461</v>
      </c>
      <c r="G396" s="36">
        <f t="shared" si="63"/>
        <v>95</v>
      </c>
      <c r="H396" s="36">
        <f t="shared" si="64"/>
        <v>0.35</v>
      </c>
      <c r="I396" s="36">
        <f t="shared" si="65"/>
        <v>3.2</v>
      </c>
      <c r="J396" s="36">
        <f t="shared" si="66"/>
        <v>1</v>
      </c>
      <c r="K396" s="36">
        <f t="shared" si="67"/>
        <v>4.5</v>
      </c>
      <c r="L396" s="36">
        <f t="shared" si="68"/>
        <v>2.5</v>
      </c>
      <c r="M396" s="40">
        <f t="shared" si="69"/>
        <v>4114926.3970712181</v>
      </c>
      <c r="N396" s="39">
        <f t="shared" si="70"/>
        <v>0.10634384114415449</v>
      </c>
    </row>
    <row r="397" spans="3:14" ht="15.6" x14ac:dyDescent="0.3">
      <c r="C397" s="39">
        <f t="shared" si="71"/>
        <v>8.7199999999999207</v>
      </c>
      <c r="D397" s="36">
        <f t="shared" si="60"/>
        <v>600</v>
      </c>
      <c r="E397" s="40">
        <f t="shared" si="61"/>
        <v>3372165.4763667812</v>
      </c>
      <c r="F397" s="36">
        <f t="shared" si="62"/>
        <v>461</v>
      </c>
      <c r="G397" s="36">
        <f t="shared" si="63"/>
        <v>95</v>
      </c>
      <c r="H397" s="36">
        <f t="shared" si="64"/>
        <v>0.35</v>
      </c>
      <c r="I397" s="36">
        <f t="shared" si="65"/>
        <v>3.2</v>
      </c>
      <c r="J397" s="36">
        <f t="shared" si="66"/>
        <v>1</v>
      </c>
      <c r="K397" s="36">
        <f t="shared" si="67"/>
        <v>4.5</v>
      </c>
      <c r="L397" s="36">
        <f t="shared" si="68"/>
        <v>2.5</v>
      </c>
      <c r="M397" s="40">
        <f t="shared" si="69"/>
        <v>4140878.7092215964</v>
      </c>
      <c r="N397" s="39">
        <f t="shared" si="70"/>
        <v>0.1070145380884808</v>
      </c>
    </row>
    <row r="398" spans="3:14" ht="15.6" x14ac:dyDescent="0.3">
      <c r="C398" s="39">
        <f t="shared" si="71"/>
        <v>8.7299999999999205</v>
      </c>
      <c r="D398" s="36">
        <f t="shared" si="60"/>
        <v>600</v>
      </c>
      <c r="E398" s="40">
        <f t="shared" si="61"/>
        <v>3372165.4763667812</v>
      </c>
      <c r="F398" s="36">
        <f t="shared" si="62"/>
        <v>461</v>
      </c>
      <c r="G398" s="36">
        <f t="shared" si="63"/>
        <v>95</v>
      </c>
      <c r="H398" s="36">
        <f t="shared" si="64"/>
        <v>0.35</v>
      </c>
      <c r="I398" s="36">
        <f t="shared" si="65"/>
        <v>3.2</v>
      </c>
      <c r="J398" s="36">
        <f t="shared" si="66"/>
        <v>1</v>
      </c>
      <c r="K398" s="36">
        <f t="shared" si="67"/>
        <v>4.5</v>
      </c>
      <c r="L398" s="36">
        <f t="shared" si="68"/>
        <v>2.5</v>
      </c>
      <c r="M398" s="40">
        <f t="shared" si="69"/>
        <v>4166982.5057084071</v>
      </c>
      <c r="N398" s="39">
        <f t="shared" si="70"/>
        <v>0.10768914990871373</v>
      </c>
    </row>
    <row r="399" spans="3:14" ht="15.6" x14ac:dyDescent="0.3">
      <c r="C399" s="39">
        <f t="shared" si="71"/>
        <v>8.7399999999999203</v>
      </c>
      <c r="D399" s="36">
        <f t="shared" si="60"/>
        <v>600</v>
      </c>
      <c r="E399" s="40">
        <f t="shared" si="61"/>
        <v>3372165.4763667812</v>
      </c>
      <c r="F399" s="36">
        <f t="shared" si="62"/>
        <v>461</v>
      </c>
      <c r="G399" s="36">
        <f t="shared" si="63"/>
        <v>95</v>
      </c>
      <c r="H399" s="36">
        <f t="shared" si="64"/>
        <v>0.35</v>
      </c>
      <c r="I399" s="36">
        <f t="shared" si="65"/>
        <v>3.2</v>
      </c>
      <c r="J399" s="36">
        <f t="shared" si="66"/>
        <v>1</v>
      </c>
      <c r="K399" s="36">
        <f t="shared" si="67"/>
        <v>4.5</v>
      </c>
      <c r="L399" s="36">
        <f t="shared" si="68"/>
        <v>2.5</v>
      </c>
      <c r="M399" s="40">
        <f t="shared" si="69"/>
        <v>4193238.5345361093</v>
      </c>
      <c r="N399" s="39">
        <f t="shared" si="70"/>
        <v>0.10836769593585939</v>
      </c>
    </row>
    <row r="400" spans="3:14" ht="15.6" x14ac:dyDescent="0.3">
      <c r="C400" s="39">
        <f t="shared" si="71"/>
        <v>8.7499999999999201</v>
      </c>
      <c r="D400" s="36">
        <f t="shared" si="60"/>
        <v>600</v>
      </c>
      <c r="E400" s="40">
        <f t="shared" si="61"/>
        <v>3372165.4763667812</v>
      </c>
      <c r="F400" s="36">
        <f t="shared" si="62"/>
        <v>461</v>
      </c>
      <c r="G400" s="36">
        <f t="shared" si="63"/>
        <v>95</v>
      </c>
      <c r="H400" s="36">
        <f t="shared" si="64"/>
        <v>0.35</v>
      </c>
      <c r="I400" s="36">
        <f t="shared" si="65"/>
        <v>3.2</v>
      </c>
      <c r="J400" s="36">
        <f t="shared" si="66"/>
        <v>1</v>
      </c>
      <c r="K400" s="36">
        <f t="shared" si="67"/>
        <v>4.5</v>
      </c>
      <c r="L400" s="36">
        <f t="shared" si="68"/>
        <v>2.5</v>
      </c>
      <c r="M400" s="40">
        <f t="shared" si="69"/>
        <v>4219647.546667181</v>
      </c>
      <c r="N400" s="39">
        <f t="shared" si="70"/>
        <v>0.10905019557736929</v>
      </c>
    </row>
    <row r="401" spans="3:14" ht="15.6" x14ac:dyDescent="0.3">
      <c r="C401" s="39">
        <f t="shared" si="71"/>
        <v>8.7599999999999199</v>
      </c>
      <c r="D401" s="36">
        <f t="shared" si="60"/>
        <v>600</v>
      </c>
      <c r="E401" s="40">
        <f t="shared" si="61"/>
        <v>3372165.4763667812</v>
      </c>
      <c r="F401" s="36">
        <f t="shared" si="62"/>
        <v>461</v>
      </c>
      <c r="G401" s="36">
        <f t="shared" si="63"/>
        <v>95</v>
      </c>
      <c r="H401" s="36">
        <f t="shared" si="64"/>
        <v>0.35</v>
      </c>
      <c r="I401" s="36">
        <f t="shared" si="65"/>
        <v>3.2</v>
      </c>
      <c r="J401" s="36">
        <f t="shared" si="66"/>
        <v>1</v>
      </c>
      <c r="K401" s="36">
        <f t="shared" si="67"/>
        <v>4.5</v>
      </c>
      <c r="L401" s="36">
        <f t="shared" si="68"/>
        <v>2.5</v>
      </c>
      <c r="M401" s="40">
        <f t="shared" si="69"/>
        <v>4246210.2960323142</v>
      </c>
      <c r="N401" s="39">
        <f t="shared" si="70"/>
        <v>0.10973666831740378</v>
      </c>
    </row>
    <row r="402" spans="3:14" ht="15.6" x14ac:dyDescent="0.3">
      <c r="C402" s="39">
        <f t="shared" si="71"/>
        <v>8.7699999999999196</v>
      </c>
      <c r="D402" s="36">
        <f t="shared" si="60"/>
        <v>600</v>
      </c>
      <c r="E402" s="40">
        <f t="shared" si="61"/>
        <v>3372165.4763667812</v>
      </c>
      <c r="F402" s="36">
        <f t="shared" si="62"/>
        <v>461</v>
      </c>
      <c r="G402" s="36">
        <f t="shared" si="63"/>
        <v>95</v>
      </c>
      <c r="H402" s="36">
        <f t="shared" si="64"/>
        <v>0.35</v>
      </c>
      <c r="I402" s="36">
        <f t="shared" si="65"/>
        <v>3.2</v>
      </c>
      <c r="J402" s="36">
        <f t="shared" si="66"/>
        <v>1</v>
      </c>
      <c r="K402" s="36">
        <f t="shared" si="67"/>
        <v>4.5</v>
      </c>
      <c r="L402" s="36">
        <f t="shared" si="68"/>
        <v>2.5</v>
      </c>
      <c r="M402" s="40">
        <f t="shared" si="69"/>
        <v>4272927.5395407779</v>
      </c>
      <c r="N402" s="39">
        <f t="shared" si="70"/>
        <v>0.11042713371709988</v>
      </c>
    </row>
    <row r="403" spans="3:14" ht="15.6" x14ac:dyDescent="0.3">
      <c r="C403" s="39">
        <f t="shared" si="71"/>
        <v>8.7799999999999194</v>
      </c>
      <c r="D403" s="36">
        <f t="shared" si="60"/>
        <v>600</v>
      </c>
      <c r="E403" s="40">
        <f t="shared" si="61"/>
        <v>3372165.4763667812</v>
      </c>
      <c r="F403" s="36">
        <f t="shared" si="62"/>
        <v>461</v>
      </c>
      <c r="G403" s="36">
        <f t="shared" si="63"/>
        <v>95</v>
      </c>
      <c r="H403" s="36">
        <f t="shared" si="64"/>
        <v>0.35</v>
      </c>
      <c r="I403" s="36">
        <f t="shared" si="65"/>
        <v>3.2</v>
      </c>
      <c r="J403" s="36">
        <f t="shared" si="66"/>
        <v>1</v>
      </c>
      <c r="K403" s="36">
        <f t="shared" si="67"/>
        <v>4.5</v>
      </c>
      <c r="L403" s="36">
        <f t="shared" si="68"/>
        <v>2.5</v>
      </c>
      <c r="M403" s="40">
        <f t="shared" si="69"/>
        <v>4299800.0370906321</v>
      </c>
      <c r="N403" s="39">
        <f t="shared" si="70"/>
        <v>0.1111216114148352</v>
      </c>
    </row>
    <row r="404" spans="3:14" ht="15.6" x14ac:dyDescent="0.3">
      <c r="C404" s="39">
        <f t="shared" si="71"/>
        <v>8.7899999999999192</v>
      </c>
      <c r="D404" s="36">
        <f t="shared" si="60"/>
        <v>600</v>
      </c>
      <c r="E404" s="40">
        <f t="shared" si="61"/>
        <v>3372165.4763667812</v>
      </c>
      <c r="F404" s="36">
        <f t="shared" si="62"/>
        <v>461</v>
      </c>
      <c r="G404" s="36">
        <f t="shared" si="63"/>
        <v>95</v>
      </c>
      <c r="H404" s="36">
        <f t="shared" si="64"/>
        <v>0.35</v>
      </c>
      <c r="I404" s="36">
        <f t="shared" si="65"/>
        <v>3.2</v>
      </c>
      <c r="J404" s="36">
        <f t="shared" si="66"/>
        <v>1</v>
      </c>
      <c r="K404" s="36">
        <f t="shared" si="67"/>
        <v>4.5</v>
      </c>
      <c r="L404" s="36">
        <f t="shared" si="68"/>
        <v>2.5</v>
      </c>
      <c r="M404" s="40">
        <f t="shared" si="69"/>
        <v>4326828.551579101</v>
      </c>
      <c r="N404" s="39">
        <f t="shared" si="70"/>
        <v>0.11182012112649614</v>
      </c>
    </row>
    <row r="405" spans="3:14" ht="15.6" x14ac:dyDescent="0.3">
      <c r="C405" s="39">
        <f t="shared" si="71"/>
        <v>8.799999999999919</v>
      </c>
      <c r="D405" s="36">
        <f t="shared" si="60"/>
        <v>600</v>
      </c>
      <c r="E405" s="40">
        <f t="shared" si="61"/>
        <v>3372165.4763667812</v>
      </c>
      <c r="F405" s="36">
        <f t="shared" si="62"/>
        <v>461</v>
      </c>
      <c r="G405" s="36">
        <f t="shared" si="63"/>
        <v>95</v>
      </c>
      <c r="H405" s="36">
        <f t="shared" si="64"/>
        <v>0.35</v>
      </c>
      <c r="I405" s="36">
        <f t="shared" si="65"/>
        <v>3.2</v>
      </c>
      <c r="J405" s="36">
        <f t="shared" si="66"/>
        <v>1</v>
      </c>
      <c r="K405" s="36">
        <f t="shared" si="67"/>
        <v>4.5</v>
      </c>
      <c r="L405" s="36">
        <f t="shared" si="68"/>
        <v>2.5</v>
      </c>
      <c r="M405" s="40">
        <f t="shared" si="69"/>
        <v>4354013.8489128659</v>
      </c>
      <c r="N405" s="39">
        <f t="shared" si="70"/>
        <v>0.11252268264574376</v>
      </c>
    </row>
    <row r="406" spans="3:14" ht="15.6" x14ac:dyDescent="0.3">
      <c r="C406" s="39">
        <f t="shared" si="71"/>
        <v>8.8099999999999188</v>
      </c>
      <c r="D406" s="36">
        <f t="shared" si="60"/>
        <v>600</v>
      </c>
      <c r="E406" s="40">
        <f t="shared" si="61"/>
        <v>3372165.4763667812</v>
      </c>
      <c r="F406" s="36">
        <f t="shared" si="62"/>
        <v>461</v>
      </c>
      <c r="G406" s="36">
        <f t="shared" si="63"/>
        <v>95</v>
      </c>
      <c r="H406" s="36">
        <f t="shared" si="64"/>
        <v>0.35</v>
      </c>
      <c r="I406" s="36">
        <f t="shared" si="65"/>
        <v>3.2</v>
      </c>
      <c r="J406" s="36">
        <f t="shared" si="66"/>
        <v>1</v>
      </c>
      <c r="K406" s="36">
        <f t="shared" si="67"/>
        <v>4.5</v>
      </c>
      <c r="L406" s="36">
        <f t="shared" si="68"/>
        <v>2.5</v>
      </c>
      <c r="M406" s="40">
        <f t="shared" si="69"/>
        <v>4381356.6980183963</v>
      </c>
      <c r="N406" s="39">
        <f t="shared" si="70"/>
        <v>0.11322931584428085</v>
      </c>
    </row>
    <row r="407" spans="3:14" ht="15.6" x14ac:dyDescent="0.3">
      <c r="C407" s="39">
        <f t="shared" si="71"/>
        <v>8.8199999999999186</v>
      </c>
      <c r="D407" s="36">
        <f t="shared" si="60"/>
        <v>600</v>
      </c>
      <c r="E407" s="40">
        <f t="shared" si="61"/>
        <v>3372165.4763667812</v>
      </c>
      <c r="F407" s="36">
        <f t="shared" si="62"/>
        <v>461</v>
      </c>
      <c r="G407" s="36">
        <f t="shared" si="63"/>
        <v>95</v>
      </c>
      <c r="H407" s="36">
        <f t="shared" si="64"/>
        <v>0.35</v>
      </c>
      <c r="I407" s="36">
        <f t="shared" si="65"/>
        <v>3.2</v>
      </c>
      <c r="J407" s="36">
        <f t="shared" si="66"/>
        <v>1</v>
      </c>
      <c r="K407" s="36">
        <f t="shared" si="67"/>
        <v>4.5</v>
      </c>
      <c r="L407" s="36">
        <f t="shared" si="68"/>
        <v>2.5</v>
      </c>
      <c r="M407" s="40">
        <f t="shared" si="69"/>
        <v>4408857.8708522674</v>
      </c>
      <c r="N407" s="39">
        <f t="shared" si="70"/>
        <v>0.11394004067211852</v>
      </c>
    </row>
    <row r="408" spans="3:14" ht="15.6" x14ac:dyDescent="0.3">
      <c r="C408" s="39">
        <f t="shared" si="71"/>
        <v>8.8299999999999184</v>
      </c>
      <c r="D408" s="36">
        <f t="shared" si="60"/>
        <v>600</v>
      </c>
      <c r="E408" s="40">
        <f t="shared" si="61"/>
        <v>3372165.4763667812</v>
      </c>
      <c r="F408" s="36">
        <f t="shared" si="62"/>
        <v>461</v>
      </c>
      <c r="G408" s="36">
        <f t="shared" si="63"/>
        <v>95</v>
      </c>
      <c r="H408" s="36">
        <f t="shared" si="64"/>
        <v>0.35</v>
      </c>
      <c r="I408" s="36">
        <f t="shared" si="65"/>
        <v>3.2</v>
      </c>
      <c r="J408" s="36">
        <f t="shared" si="66"/>
        <v>1</v>
      </c>
      <c r="K408" s="36">
        <f t="shared" si="67"/>
        <v>4.5</v>
      </c>
      <c r="L408" s="36">
        <f t="shared" si="68"/>
        <v>2.5</v>
      </c>
      <c r="M408" s="40">
        <f t="shared" si="69"/>
        <v>4436518.1424115812</v>
      </c>
      <c r="N408" s="39">
        <f t="shared" si="70"/>
        <v>0.11465487715784557</v>
      </c>
    </row>
    <row r="409" spans="3:14" ht="15.6" x14ac:dyDescent="0.3">
      <c r="C409" s="39">
        <f t="shared" si="71"/>
        <v>8.8399999999999181</v>
      </c>
      <c r="D409" s="36">
        <f t="shared" ref="D409:D472" si="72">$D$5</f>
        <v>600</v>
      </c>
      <c r="E409" s="40">
        <f t="shared" ref="E409:E472" si="73">$D$6</f>
        <v>3372165.4763667812</v>
      </c>
      <c r="F409" s="36">
        <f t="shared" ref="F409:F472" si="74">$D$7</f>
        <v>461</v>
      </c>
      <c r="G409" s="36">
        <f t="shared" ref="G409:G472" si="75">$D$8</f>
        <v>95</v>
      </c>
      <c r="H409" s="36">
        <f t="shared" ref="H409:H472" si="76">$D$9</f>
        <v>0.35</v>
      </c>
      <c r="I409" s="36">
        <f t="shared" ref="I409:I472" si="77">$D$10</f>
        <v>3.2</v>
      </c>
      <c r="J409" s="36">
        <f t="shared" ref="J409:J472" si="78">$D$11</f>
        <v>1</v>
      </c>
      <c r="K409" s="36">
        <f t="shared" ref="K409:K472" si="79">$D$12</f>
        <v>4.5</v>
      </c>
      <c r="L409" s="36">
        <f t="shared" ref="L409:L472" si="80">$D$13</f>
        <v>2.5</v>
      </c>
      <c r="M409" s="40">
        <f t="shared" ref="M409:M472" si="81">10^(-NORMSINV(G409/100)*H409+7.35*LOG10(C409+1)-0.06+((LOG10((K409-L409)/3))/(1+((1.625*10^7)/((C409+1)^8.46))))+((4.22-0.32*L409)*LOG10((D409*J409*((C409^0.75)-1.132))/(215.63*I409*((C409^0.75)-18.42*(F409/E409)^0.25)))))</f>
        <v>4464338.2907443037</v>
      </c>
      <c r="N409" s="39">
        <f t="shared" ref="N409:N472" si="82">+M409/$D$4</f>
        <v>0.11537384540889559</v>
      </c>
    </row>
    <row r="410" spans="3:14" ht="15.6" x14ac:dyDescent="0.3">
      <c r="C410" s="39">
        <f t="shared" ref="C410:C473" si="83">IF(C409 = "", "", IF(AND(0.995*$D$4&lt;=M409,M409&lt;=1.005*$D$4),"",(C409+$D$20)))</f>
        <v>8.8499999999999179</v>
      </c>
      <c r="D410" s="36">
        <f t="shared" si="72"/>
        <v>600</v>
      </c>
      <c r="E410" s="40">
        <f t="shared" si="73"/>
        <v>3372165.4763667812</v>
      </c>
      <c r="F410" s="36">
        <f t="shared" si="74"/>
        <v>461</v>
      </c>
      <c r="G410" s="36">
        <f t="shared" si="75"/>
        <v>95</v>
      </c>
      <c r="H410" s="36">
        <f t="shared" si="76"/>
        <v>0.35</v>
      </c>
      <c r="I410" s="36">
        <f t="shared" si="77"/>
        <v>3.2</v>
      </c>
      <c r="J410" s="36">
        <f t="shared" si="78"/>
        <v>1</v>
      </c>
      <c r="K410" s="36">
        <f t="shared" si="79"/>
        <v>4.5</v>
      </c>
      <c r="L410" s="36">
        <f t="shared" si="80"/>
        <v>2.5</v>
      </c>
      <c r="M410" s="40">
        <f t="shared" si="81"/>
        <v>4492319.0969595928</v>
      </c>
      <c r="N410" s="39">
        <f t="shared" si="82"/>
        <v>0.1160969656118139</v>
      </c>
    </row>
    <row r="411" spans="3:14" ht="15.6" x14ac:dyDescent="0.3">
      <c r="C411" s="39">
        <f t="shared" si="83"/>
        <v>8.8599999999999177</v>
      </c>
      <c r="D411" s="36">
        <f t="shared" si="72"/>
        <v>600</v>
      </c>
      <c r="E411" s="40">
        <f t="shared" si="73"/>
        <v>3372165.4763667812</v>
      </c>
      <c r="F411" s="36">
        <f t="shared" si="74"/>
        <v>461</v>
      </c>
      <c r="G411" s="36">
        <f t="shared" si="75"/>
        <v>95</v>
      </c>
      <c r="H411" s="36">
        <f t="shared" si="76"/>
        <v>0.35</v>
      </c>
      <c r="I411" s="36">
        <f t="shared" si="77"/>
        <v>3.2</v>
      </c>
      <c r="J411" s="36">
        <f t="shared" si="78"/>
        <v>1</v>
      </c>
      <c r="K411" s="36">
        <f t="shared" si="79"/>
        <v>4.5</v>
      </c>
      <c r="L411" s="36">
        <f t="shared" si="80"/>
        <v>2.5</v>
      </c>
      <c r="M411" s="40">
        <f t="shared" si="81"/>
        <v>4520461.3452382777</v>
      </c>
      <c r="N411" s="39">
        <f t="shared" si="82"/>
        <v>0.11682425803252838</v>
      </c>
    </row>
    <row r="412" spans="3:14" ht="15.6" x14ac:dyDescent="0.3">
      <c r="C412" s="39">
        <f t="shared" si="83"/>
        <v>8.8699999999999175</v>
      </c>
      <c r="D412" s="36">
        <f t="shared" si="72"/>
        <v>600</v>
      </c>
      <c r="E412" s="40">
        <f t="shared" si="73"/>
        <v>3372165.4763667812</v>
      </c>
      <c r="F412" s="36">
        <f t="shared" si="74"/>
        <v>461</v>
      </c>
      <c r="G412" s="36">
        <f t="shared" si="75"/>
        <v>95</v>
      </c>
      <c r="H412" s="36">
        <f t="shared" si="76"/>
        <v>0.35</v>
      </c>
      <c r="I412" s="36">
        <f t="shared" si="77"/>
        <v>3.2</v>
      </c>
      <c r="J412" s="36">
        <f t="shared" si="78"/>
        <v>1</v>
      </c>
      <c r="K412" s="36">
        <f t="shared" si="79"/>
        <v>4.5</v>
      </c>
      <c r="L412" s="36">
        <f t="shared" si="80"/>
        <v>2.5</v>
      </c>
      <c r="M412" s="40">
        <f t="shared" si="81"/>
        <v>4548765.8228432247</v>
      </c>
      <c r="N412" s="39">
        <f t="shared" si="82"/>
        <v>0.11755574301661731</v>
      </c>
    </row>
    <row r="413" spans="3:14" ht="15.6" x14ac:dyDescent="0.3">
      <c r="C413" s="39">
        <f t="shared" si="83"/>
        <v>8.8799999999999173</v>
      </c>
      <c r="D413" s="36">
        <f t="shared" si="72"/>
        <v>600</v>
      </c>
      <c r="E413" s="40">
        <f t="shared" si="73"/>
        <v>3372165.4763667812</v>
      </c>
      <c r="F413" s="36">
        <f t="shared" si="74"/>
        <v>461</v>
      </c>
      <c r="G413" s="36">
        <f t="shared" si="75"/>
        <v>95</v>
      </c>
      <c r="H413" s="36">
        <f t="shared" si="76"/>
        <v>0.35</v>
      </c>
      <c r="I413" s="36">
        <f t="shared" si="77"/>
        <v>3.2</v>
      </c>
      <c r="J413" s="36">
        <f t="shared" si="78"/>
        <v>1</v>
      </c>
      <c r="K413" s="36">
        <f t="shared" si="79"/>
        <v>4.5</v>
      </c>
      <c r="L413" s="36">
        <f t="shared" si="80"/>
        <v>2.5</v>
      </c>
      <c r="M413" s="40">
        <f t="shared" si="81"/>
        <v>4577233.320129782</v>
      </c>
      <c r="N413" s="39">
        <f t="shared" si="82"/>
        <v>0.11829144098957936</v>
      </c>
    </row>
    <row r="414" spans="3:14" ht="15.6" x14ac:dyDescent="0.3">
      <c r="C414" s="39">
        <f t="shared" si="83"/>
        <v>8.8899999999999171</v>
      </c>
      <c r="D414" s="36">
        <f t="shared" si="72"/>
        <v>600</v>
      </c>
      <c r="E414" s="40">
        <f t="shared" si="73"/>
        <v>3372165.4763667812</v>
      </c>
      <c r="F414" s="36">
        <f t="shared" si="74"/>
        <v>461</v>
      </c>
      <c r="G414" s="36">
        <f t="shared" si="75"/>
        <v>95</v>
      </c>
      <c r="H414" s="36">
        <f t="shared" si="76"/>
        <v>0.35</v>
      </c>
      <c r="I414" s="36">
        <f t="shared" si="77"/>
        <v>3.2</v>
      </c>
      <c r="J414" s="36">
        <f t="shared" si="78"/>
        <v>1</v>
      </c>
      <c r="K414" s="36">
        <f t="shared" si="79"/>
        <v>4.5</v>
      </c>
      <c r="L414" s="36">
        <f t="shared" si="80"/>
        <v>2.5</v>
      </c>
      <c r="M414" s="40">
        <f t="shared" si="81"/>
        <v>4605864.6305561252</v>
      </c>
      <c r="N414" s="39">
        <f t="shared" si="82"/>
        <v>0.1190313724571009</v>
      </c>
    </row>
    <row r="415" spans="3:14" ht="15.6" x14ac:dyDescent="0.3">
      <c r="C415" s="39">
        <f t="shared" si="83"/>
        <v>8.8999999999999169</v>
      </c>
      <c r="D415" s="36">
        <f t="shared" si="72"/>
        <v>600</v>
      </c>
      <c r="E415" s="40">
        <f t="shared" si="73"/>
        <v>3372165.4763667812</v>
      </c>
      <c r="F415" s="36">
        <f t="shared" si="74"/>
        <v>461</v>
      </c>
      <c r="G415" s="36">
        <f t="shared" si="75"/>
        <v>95</v>
      </c>
      <c r="H415" s="36">
        <f t="shared" si="76"/>
        <v>0.35</v>
      </c>
      <c r="I415" s="36">
        <f t="shared" si="77"/>
        <v>3.2</v>
      </c>
      <c r="J415" s="36">
        <f t="shared" si="78"/>
        <v>1</v>
      </c>
      <c r="K415" s="36">
        <f t="shared" si="79"/>
        <v>4.5</v>
      </c>
      <c r="L415" s="36">
        <f t="shared" si="80"/>
        <v>2.5</v>
      </c>
      <c r="M415" s="40">
        <f t="shared" si="81"/>
        <v>4634660.5506938612</v>
      </c>
      <c r="N415" s="39">
        <f t="shared" si="82"/>
        <v>0.11977555800533007</v>
      </c>
    </row>
    <row r="416" spans="3:14" ht="15.6" x14ac:dyDescent="0.3">
      <c r="C416" s="39">
        <f t="shared" si="83"/>
        <v>8.9099999999999167</v>
      </c>
      <c r="D416" s="36">
        <f t="shared" si="72"/>
        <v>600</v>
      </c>
      <c r="E416" s="40">
        <f t="shared" si="73"/>
        <v>3372165.4763667812</v>
      </c>
      <c r="F416" s="36">
        <f t="shared" si="74"/>
        <v>461</v>
      </c>
      <c r="G416" s="36">
        <f t="shared" si="75"/>
        <v>95</v>
      </c>
      <c r="H416" s="36">
        <f t="shared" si="76"/>
        <v>0.35</v>
      </c>
      <c r="I416" s="36">
        <f t="shared" si="77"/>
        <v>3.2</v>
      </c>
      <c r="J416" s="36">
        <f t="shared" si="78"/>
        <v>1</v>
      </c>
      <c r="K416" s="36">
        <f t="shared" si="79"/>
        <v>4.5</v>
      </c>
      <c r="L416" s="36">
        <f t="shared" si="80"/>
        <v>2.5</v>
      </c>
      <c r="M416" s="40">
        <f t="shared" si="81"/>
        <v>4663621.8802383179</v>
      </c>
      <c r="N416" s="39">
        <f t="shared" si="82"/>
        <v>0.12052401830114272</v>
      </c>
    </row>
    <row r="417" spans="3:14" ht="15.6" x14ac:dyDescent="0.3">
      <c r="C417" s="39">
        <f t="shared" si="83"/>
        <v>8.9199999999999164</v>
      </c>
      <c r="D417" s="36">
        <f t="shared" si="72"/>
        <v>600</v>
      </c>
      <c r="E417" s="40">
        <f t="shared" si="73"/>
        <v>3372165.4763667812</v>
      </c>
      <c r="F417" s="36">
        <f t="shared" si="74"/>
        <v>461</v>
      </c>
      <c r="G417" s="36">
        <f t="shared" si="75"/>
        <v>95</v>
      </c>
      <c r="H417" s="36">
        <f t="shared" si="76"/>
        <v>0.35</v>
      </c>
      <c r="I417" s="36">
        <f t="shared" si="77"/>
        <v>3.2</v>
      </c>
      <c r="J417" s="36">
        <f t="shared" si="78"/>
        <v>1</v>
      </c>
      <c r="K417" s="36">
        <f t="shared" si="79"/>
        <v>4.5</v>
      </c>
      <c r="L417" s="36">
        <f t="shared" si="80"/>
        <v>2.5</v>
      </c>
      <c r="M417" s="40">
        <f t="shared" si="81"/>
        <v>4692749.4220191641</v>
      </c>
      <c r="N417" s="39">
        <f t="shared" si="82"/>
        <v>0.12127677409241681</v>
      </c>
    </row>
    <row r="418" spans="3:14" ht="15.6" x14ac:dyDescent="0.3">
      <c r="C418" s="39">
        <f t="shared" si="83"/>
        <v>8.9299999999999162</v>
      </c>
      <c r="D418" s="36">
        <f t="shared" si="72"/>
        <v>600</v>
      </c>
      <c r="E418" s="40">
        <f t="shared" si="73"/>
        <v>3372165.4763667812</v>
      </c>
      <c r="F418" s="36">
        <f t="shared" si="74"/>
        <v>461</v>
      </c>
      <c r="G418" s="36">
        <f t="shared" si="75"/>
        <v>95</v>
      </c>
      <c r="H418" s="36">
        <f t="shared" si="76"/>
        <v>0.35</v>
      </c>
      <c r="I418" s="36">
        <f t="shared" si="77"/>
        <v>3.2</v>
      </c>
      <c r="J418" s="36">
        <f t="shared" si="78"/>
        <v>1</v>
      </c>
      <c r="K418" s="36">
        <f t="shared" si="79"/>
        <v>4.5</v>
      </c>
      <c r="L418" s="36">
        <f t="shared" si="80"/>
        <v>2.5</v>
      </c>
      <c r="M418" s="40">
        <f t="shared" si="81"/>
        <v>4722043.982010765</v>
      </c>
      <c r="N418" s="39">
        <f t="shared" si="82"/>
        <v>0.12203384620830011</v>
      </c>
    </row>
    <row r="419" spans="3:14" ht="15.6" x14ac:dyDescent="0.3">
      <c r="C419" s="39">
        <f t="shared" si="83"/>
        <v>8.939999999999916</v>
      </c>
      <c r="D419" s="36">
        <f t="shared" si="72"/>
        <v>600</v>
      </c>
      <c r="E419" s="40">
        <f t="shared" si="73"/>
        <v>3372165.4763667812</v>
      </c>
      <c r="F419" s="36">
        <f t="shared" si="74"/>
        <v>461</v>
      </c>
      <c r="G419" s="36">
        <f t="shared" si="75"/>
        <v>95</v>
      </c>
      <c r="H419" s="36">
        <f t="shared" si="76"/>
        <v>0.35</v>
      </c>
      <c r="I419" s="36">
        <f t="shared" si="77"/>
        <v>3.2</v>
      </c>
      <c r="J419" s="36">
        <f t="shared" si="78"/>
        <v>1</v>
      </c>
      <c r="K419" s="36">
        <f t="shared" si="79"/>
        <v>4.5</v>
      </c>
      <c r="L419" s="36">
        <f t="shared" si="80"/>
        <v>2.5</v>
      </c>
      <c r="M419" s="40">
        <f t="shared" si="81"/>
        <v>4751506.3693427891</v>
      </c>
      <c r="N419" s="39">
        <f t="shared" si="82"/>
        <v>0.12279525555948421</v>
      </c>
    </row>
    <row r="420" spans="3:14" ht="15.6" x14ac:dyDescent="0.3">
      <c r="C420" s="39">
        <f t="shared" si="83"/>
        <v>8.9499999999999158</v>
      </c>
      <c r="D420" s="36">
        <f t="shared" si="72"/>
        <v>600</v>
      </c>
      <c r="E420" s="40">
        <f t="shared" si="73"/>
        <v>3372165.4763667812</v>
      </c>
      <c r="F420" s="36">
        <f t="shared" si="74"/>
        <v>461</v>
      </c>
      <c r="G420" s="36">
        <f t="shared" si="75"/>
        <v>95</v>
      </c>
      <c r="H420" s="36">
        <f t="shared" si="76"/>
        <v>0.35</v>
      </c>
      <c r="I420" s="36">
        <f t="shared" si="77"/>
        <v>3.2</v>
      </c>
      <c r="J420" s="36">
        <f t="shared" si="78"/>
        <v>1</v>
      </c>
      <c r="K420" s="36">
        <f t="shared" si="79"/>
        <v>4.5</v>
      </c>
      <c r="L420" s="36">
        <f t="shared" si="80"/>
        <v>2.5</v>
      </c>
      <c r="M420" s="40">
        <f t="shared" si="81"/>
        <v>4781137.3963106256</v>
      </c>
      <c r="N420" s="39">
        <f t="shared" si="82"/>
        <v>0.12356102313847385</v>
      </c>
    </row>
    <row r="421" spans="3:14" ht="15.6" x14ac:dyDescent="0.3">
      <c r="C421" s="39">
        <f t="shared" si="83"/>
        <v>8.9599999999999156</v>
      </c>
      <c r="D421" s="36">
        <f t="shared" si="72"/>
        <v>600</v>
      </c>
      <c r="E421" s="40">
        <f t="shared" si="73"/>
        <v>3372165.4763667812</v>
      </c>
      <c r="F421" s="36">
        <f t="shared" si="74"/>
        <v>461</v>
      </c>
      <c r="G421" s="36">
        <f t="shared" si="75"/>
        <v>95</v>
      </c>
      <c r="H421" s="36">
        <f t="shared" si="76"/>
        <v>0.35</v>
      </c>
      <c r="I421" s="36">
        <f t="shared" si="77"/>
        <v>3.2</v>
      </c>
      <c r="J421" s="36">
        <f t="shared" si="78"/>
        <v>1</v>
      </c>
      <c r="K421" s="36">
        <f t="shared" si="79"/>
        <v>4.5</v>
      </c>
      <c r="L421" s="36">
        <f t="shared" si="80"/>
        <v>2.5</v>
      </c>
      <c r="M421" s="40">
        <f t="shared" si="81"/>
        <v>4810937.8783859983</v>
      </c>
      <c r="N421" s="39">
        <f t="shared" si="82"/>
        <v>0.12433117001986115</v>
      </c>
    </row>
    <row r="422" spans="3:14" ht="15.6" x14ac:dyDescent="0.3">
      <c r="C422" s="39">
        <f t="shared" si="83"/>
        <v>8.9699999999999154</v>
      </c>
      <c r="D422" s="36">
        <f t="shared" si="72"/>
        <v>600</v>
      </c>
      <c r="E422" s="40">
        <f t="shared" si="73"/>
        <v>3372165.4763667812</v>
      </c>
      <c r="F422" s="36">
        <f t="shared" si="74"/>
        <v>461</v>
      </c>
      <c r="G422" s="36">
        <f t="shared" si="75"/>
        <v>95</v>
      </c>
      <c r="H422" s="36">
        <f t="shared" si="76"/>
        <v>0.35</v>
      </c>
      <c r="I422" s="36">
        <f t="shared" si="77"/>
        <v>3.2</v>
      </c>
      <c r="J422" s="36">
        <f t="shared" si="78"/>
        <v>1</v>
      </c>
      <c r="K422" s="36">
        <f t="shared" si="79"/>
        <v>4.5</v>
      </c>
      <c r="L422" s="36">
        <f t="shared" si="80"/>
        <v>2.5</v>
      </c>
      <c r="M422" s="40">
        <f t="shared" si="81"/>
        <v>4840908.6342274342</v>
      </c>
      <c r="N422" s="39">
        <f t="shared" si="82"/>
        <v>0.12510571736059617</v>
      </c>
    </row>
    <row r="423" spans="3:14" ht="15.6" x14ac:dyDescent="0.3">
      <c r="C423" s="39">
        <f t="shared" si="83"/>
        <v>8.9799999999999152</v>
      </c>
      <c r="D423" s="36">
        <f t="shared" si="72"/>
        <v>600</v>
      </c>
      <c r="E423" s="40">
        <f t="shared" si="73"/>
        <v>3372165.4763667812</v>
      </c>
      <c r="F423" s="36">
        <f t="shared" si="74"/>
        <v>461</v>
      </c>
      <c r="G423" s="36">
        <f t="shared" si="75"/>
        <v>95</v>
      </c>
      <c r="H423" s="36">
        <f t="shared" si="76"/>
        <v>0.35</v>
      </c>
      <c r="I423" s="36">
        <f t="shared" si="77"/>
        <v>3.2</v>
      </c>
      <c r="J423" s="36">
        <f t="shared" si="78"/>
        <v>1</v>
      </c>
      <c r="K423" s="36">
        <f t="shared" si="79"/>
        <v>4.5</v>
      </c>
      <c r="L423" s="36">
        <f t="shared" si="80"/>
        <v>2.5</v>
      </c>
      <c r="M423" s="40">
        <f t="shared" si="81"/>
        <v>4871050.4856908685</v>
      </c>
      <c r="N423" s="39">
        <f t="shared" si="82"/>
        <v>0.12588468640026104</v>
      </c>
    </row>
    <row r="424" spans="3:14" ht="15.6" x14ac:dyDescent="0.3">
      <c r="C424" s="39">
        <f t="shared" si="83"/>
        <v>8.9899999999999149</v>
      </c>
      <c r="D424" s="36">
        <f t="shared" si="72"/>
        <v>600</v>
      </c>
      <c r="E424" s="40">
        <f t="shared" si="73"/>
        <v>3372165.4763667812</v>
      </c>
      <c r="F424" s="36">
        <f t="shared" si="74"/>
        <v>461</v>
      </c>
      <c r="G424" s="36">
        <f t="shared" si="75"/>
        <v>95</v>
      </c>
      <c r="H424" s="36">
        <f t="shared" si="76"/>
        <v>0.35</v>
      </c>
      <c r="I424" s="36">
        <f t="shared" si="77"/>
        <v>3.2</v>
      </c>
      <c r="J424" s="36">
        <f t="shared" si="78"/>
        <v>1</v>
      </c>
      <c r="K424" s="36">
        <f t="shared" si="79"/>
        <v>4.5</v>
      </c>
      <c r="L424" s="36">
        <f t="shared" si="80"/>
        <v>2.5</v>
      </c>
      <c r="M424" s="40">
        <f t="shared" si="81"/>
        <v>4901364.2578401593</v>
      </c>
      <c r="N424" s="39">
        <f t="shared" si="82"/>
        <v>0.12666809846134158</v>
      </c>
    </row>
    <row r="425" spans="3:14" ht="15.6" x14ac:dyDescent="0.3">
      <c r="C425" s="39">
        <f t="shared" si="83"/>
        <v>8.9999999999999147</v>
      </c>
      <c r="D425" s="36">
        <f t="shared" si="72"/>
        <v>600</v>
      </c>
      <c r="E425" s="40">
        <f t="shared" si="73"/>
        <v>3372165.4763667812</v>
      </c>
      <c r="F425" s="36">
        <f t="shared" si="74"/>
        <v>461</v>
      </c>
      <c r="G425" s="36">
        <f t="shared" si="75"/>
        <v>95</v>
      </c>
      <c r="H425" s="36">
        <f t="shared" si="76"/>
        <v>0.35</v>
      </c>
      <c r="I425" s="36">
        <f t="shared" si="77"/>
        <v>3.2</v>
      </c>
      <c r="J425" s="36">
        <f t="shared" si="78"/>
        <v>1</v>
      </c>
      <c r="K425" s="36">
        <f t="shared" si="79"/>
        <v>4.5</v>
      </c>
      <c r="L425" s="36">
        <f t="shared" si="80"/>
        <v>2.5</v>
      </c>
      <c r="M425" s="40">
        <f t="shared" si="81"/>
        <v>4931850.7789577302</v>
      </c>
      <c r="N425" s="39">
        <f t="shared" si="82"/>
        <v>0.12745597494950242</v>
      </c>
    </row>
    <row r="426" spans="3:14" ht="15.6" x14ac:dyDescent="0.3">
      <c r="C426" s="39">
        <f t="shared" si="83"/>
        <v>9.0099999999999145</v>
      </c>
      <c r="D426" s="36">
        <f t="shared" si="72"/>
        <v>600</v>
      </c>
      <c r="E426" s="40">
        <f t="shared" si="73"/>
        <v>3372165.4763667812</v>
      </c>
      <c r="F426" s="36">
        <f t="shared" si="74"/>
        <v>461</v>
      </c>
      <c r="G426" s="36">
        <f t="shared" si="75"/>
        <v>95</v>
      </c>
      <c r="H426" s="36">
        <f t="shared" si="76"/>
        <v>0.35</v>
      </c>
      <c r="I426" s="36">
        <f t="shared" si="77"/>
        <v>3.2</v>
      </c>
      <c r="J426" s="36">
        <f t="shared" si="78"/>
        <v>1</v>
      </c>
      <c r="K426" s="36">
        <f t="shared" si="79"/>
        <v>4.5</v>
      </c>
      <c r="L426" s="36">
        <f t="shared" si="80"/>
        <v>2.5</v>
      </c>
      <c r="M426" s="40">
        <f t="shared" si="81"/>
        <v>4962510.8805550793</v>
      </c>
      <c r="N426" s="39">
        <f t="shared" si="82"/>
        <v>0.12824833735385863</v>
      </c>
    </row>
    <row r="427" spans="3:14" ht="15.6" x14ac:dyDescent="0.3">
      <c r="C427" s="39">
        <f t="shared" si="83"/>
        <v>9.0199999999999143</v>
      </c>
      <c r="D427" s="36">
        <f t="shared" si="72"/>
        <v>600</v>
      </c>
      <c r="E427" s="40">
        <f t="shared" si="73"/>
        <v>3372165.4763667812</v>
      </c>
      <c r="F427" s="36">
        <f t="shared" si="74"/>
        <v>461</v>
      </c>
      <c r="G427" s="36">
        <f t="shared" si="75"/>
        <v>95</v>
      </c>
      <c r="H427" s="36">
        <f t="shared" si="76"/>
        <v>0.35</v>
      </c>
      <c r="I427" s="36">
        <f t="shared" si="77"/>
        <v>3.2</v>
      </c>
      <c r="J427" s="36">
        <f t="shared" si="78"/>
        <v>1</v>
      </c>
      <c r="K427" s="36">
        <f t="shared" si="79"/>
        <v>4.5</v>
      </c>
      <c r="L427" s="36">
        <f t="shared" si="80"/>
        <v>2.5</v>
      </c>
      <c r="M427" s="40">
        <f t="shared" si="81"/>
        <v>4993345.3973834496</v>
      </c>
      <c r="N427" s="39">
        <f t="shared" si="82"/>
        <v>0.12904520724725133</v>
      </c>
    </row>
    <row r="428" spans="3:14" ht="15.6" x14ac:dyDescent="0.3">
      <c r="C428" s="39">
        <f t="shared" si="83"/>
        <v>9.0299999999999141</v>
      </c>
      <c r="D428" s="36">
        <f t="shared" si="72"/>
        <v>600</v>
      </c>
      <c r="E428" s="40">
        <f t="shared" si="73"/>
        <v>3372165.4763667812</v>
      </c>
      <c r="F428" s="36">
        <f t="shared" si="74"/>
        <v>461</v>
      </c>
      <c r="G428" s="36">
        <f t="shared" si="75"/>
        <v>95</v>
      </c>
      <c r="H428" s="36">
        <f t="shared" si="76"/>
        <v>0.35</v>
      </c>
      <c r="I428" s="36">
        <f t="shared" si="77"/>
        <v>3.2</v>
      </c>
      <c r="J428" s="36">
        <f t="shared" si="78"/>
        <v>1</v>
      </c>
      <c r="K428" s="36">
        <f t="shared" si="79"/>
        <v>4.5</v>
      </c>
      <c r="L428" s="36">
        <f t="shared" si="80"/>
        <v>2.5</v>
      </c>
      <c r="M428" s="40">
        <f t="shared" si="81"/>
        <v>5024355.1674445057</v>
      </c>
      <c r="N428" s="39">
        <f t="shared" si="82"/>
        <v>0.12984660628652378</v>
      </c>
    </row>
    <row r="429" spans="3:14" ht="15.6" x14ac:dyDescent="0.3">
      <c r="C429" s="39">
        <f t="shared" si="83"/>
        <v>9.0399999999999139</v>
      </c>
      <c r="D429" s="36">
        <f t="shared" si="72"/>
        <v>600</v>
      </c>
      <c r="E429" s="40">
        <f t="shared" si="73"/>
        <v>3372165.4763667812</v>
      </c>
      <c r="F429" s="36">
        <f t="shared" si="74"/>
        <v>461</v>
      </c>
      <c r="G429" s="36">
        <f t="shared" si="75"/>
        <v>95</v>
      </c>
      <c r="H429" s="36">
        <f t="shared" si="76"/>
        <v>0.35</v>
      </c>
      <c r="I429" s="36">
        <f t="shared" si="77"/>
        <v>3.2</v>
      </c>
      <c r="J429" s="36">
        <f t="shared" si="78"/>
        <v>1</v>
      </c>
      <c r="K429" s="36">
        <f t="shared" si="79"/>
        <v>4.5</v>
      </c>
      <c r="L429" s="36">
        <f t="shared" si="80"/>
        <v>2.5</v>
      </c>
      <c r="M429" s="40">
        <f t="shared" si="81"/>
        <v>5055541.0320008118</v>
      </c>
      <c r="N429" s="39">
        <f t="shared" si="82"/>
        <v>0.13065255621279206</v>
      </c>
    </row>
    <row r="430" spans="3:14" ht="15.6" x14ac:dyDescent="0.3">
      <c r="C430" s="39">
        <f t="shared" si="83"/>
        <v>9.0499999999999137</v>
      </c>
      <c r="D430" s="36">
        <f t="shared" si="72"/>
        <v>600</v>
      </c>
      <c r="E430" s="40">
        <f t="shared" si="73"/>
        <v>3372165.4763667812</v>
      </c>
      <c r="F430" s="36">
        <f t="shared" si="74"/>
        <v>461</v>
      </c>
      <c r="G430" s="36">
        <f t="shared" si="75"/>
        <v>95</v>
      </c>
      <c r="H430" s="36">
        <f t="shared" si="76"/>
        <v>0.35</v>
      </c>
      <c r="I430" s="36">
        <f t="shared" si="77"/>
        <v>3.2</v>
      </c>
      <c r="J430" s="36">
        <f t="shared" si="78"/>
        <v>1</v>
      </c>
      <c r="K430" s="36">
        <f t="shared" si="79"/>
        <v>4.5</v>
      </c>
      <c r="L430" s="36">
        <f t="shared" si="80"/>
        <v>2.5</v>
      </c>
      <c r="M430" s="40">
        <f t="shared" si="81"/>
        <v>5086903.8355866186</v>
      </c>
      <c r="N430" s="39">
        <f t="shared" si="82"/>
        <v>0.13146307885172387</v>
      </c>
    </row>
    <row r="431" spans="3:14" ht="15.6" x14ac:dyDescent="0.3">
      <c r="C431" s="39">
        <f t="shared" si="83"/>
        <v>9.0599999999999135</v>
      </c>
      <c r="D431" s="36">
        <f t="shared" si="72"/>
        <v>600</v>
      </c>
      <c r="E431" s="40">
        <f t="shared" si="73"/>
        <v>3372165.4763667812</v>
      </c>
      <c r="F431" s="36">
        <f t="shared" si="74"/>
        <v>461</v>
      </c>
      <c r="G431" s="36">
        <f t="shared" si="75"/>
        <v>95</v>
      </c>
      <c r="H431" s="36">
        <f t="shared" si="76"/>
        <v>0.35</v>
      </c>
      <c r="I431" s="36">
        <f t="shared" si="77"/>
        <v>3.2</v>
      </c>
      <c r="J431" s="36">
        <f t="shared" si="78"/>
        <v>1</v>
      </c>
      <c r="K431" s="36">
        <f t="shared" si="79"/>
        <v>4.5</v>
      </c>
      <c r="L431" s="36">
        <f t="shared" si="80"/>
        <v>2.5</v>
      </c>
      <c r="M431" s="40">
        <f t="shared" si="81"/>
        <v>5118444.4260184439</v>
      </c>
      <c r="N431" s="39">
        <f t="shared" si="82"/>
        <v>0.132278196113812</v>
      </c>
    </row>
    <row r="432" spans="3:14" ht="15.6" x14ac:dyDescent="0.3">
      <c r="C432" s="39">
        <f t="shared" si="83"/>
        <v>9.0699999999999132</v>
      </c>
      <c r="D432" s="36">
        <f t="shared" si="72"/>
        <v>600</v>
      </c>
      <c r="E432" s="40">
        <f t="shared" si="73"/>
        <v>3372165.4763667812</v>
      </c>
      <c r="F432" s="36">
        <f t="shared" si="74"/>
        <v>461</v>
      </c>
      <c r="G432" s="36">
        <f t="shared" si="75"/>
        <v>95</v>
      </c>
      <c r="H432" s="36">
        <f t="shared" si="76"/>
        <v>0.35</v>
      </c>
      <c r="I432" s="36">
        <f t="shared" si="77"/>
        <v>3.2</v>
      </c>
      <c r="J432" s="36">
        <f t="shared" si="78"/>
        <v>1</v>
      </c>
      <c r="K432" s="36">
        <f t="shared" si="79"/>
        <v>4.5</v>
      </c>
      <c r="L432" s="36">
        <f t="shared" si="80"/>
        <v>2.5</v>
      </c>
      <c r="M432" s="40">
        <f t="shared" si="81"/>
        <v>5150163.6544058267</v>
      </c>
      <c r="N432" s="39">
        <f t="shared" si="82"/>
        <v>0.1330979299946522</v>
      </c>
    </row>
    <row r="433" spans="3:14" ht="15.6" x14ac:dyDescent="0.3">
      <c r="C433" s="39">
        <f t="shared" si="83"/>
        <v>9.079999999999913</v>
      </c>
      <c r="D433" s="36">
        <f t="shared" si="72"/>
        <v>600</v>
      </c>
      <c r="E433" s="40">
        <f t="shared" si="73"/>
        <v>3372165.4763667812</v>
      </c>
      <c r="F433" s="36">
        <f t="shared" si="74"/>
        <v>461</v>
      </c>
      <c r="G433" s="36">
        <f t="shared" si="75"/>
        <v>95</v>
      </c>
      <c r="H433" s="36">
        <f t="shared" si="76"/>
        <v>0.35</v>
      </c>
      <c r="I433" s="36">
        <f t="shared" si="77"/>
        <v>3.2</v>
      </c>
      <c r="J433" s="36">
        <f t="shared" si="78"/>
        <v>1</v>
      </c>
      <c r="K433" s="36">
        <f t="shared" si="79"/>
        <v>4.5</v>
      </c>
      <c r="L433" s="36">
        <f t="shared" si="80"/>
        <v>2.5</v>
      </c>
      <c r="M433" s="40">
        <f t="shared" si="81"/>
        <v>5182062.375161971</v>
      </c>
      <c r="N433" s="39">
        <f t="shared" si="82"/>
        <v>0.13392230257521831</v>
      </c>
    </row>
    <row r="434" spans="3:14" ht="15.6" x14ac:dyDescent="0.3">
      <c r="C434" s="39">
        <f t="shared" si="83"/>
        <v>9.0899999999999128</v>
      </c>
      <c r="D434" s="36">
        <f t="shared" si="72"/>
        <v>600</v>
      </c>
      <c r="E434" s="40">
        <f t="shared" si="73"/>
        <v>3372165.4763667812</v>
      </c>
      <c r="F434" s="36">
        <f t="shared" si="74"/>
        <v>461</v>
      </c>
      <c r="G434" s="36">
        <f t="shared" si="75"/>
        <v>95</v>
      </c>
      <c r="H434" s="36">
        <f t="shared" si="76"/>
        <v>0.35</v>
      </c>
      <c r="I434" s="36">
        <f t="shared" si="77"/>
        <v>3.2</v>
      </c>
      <c r="J434" s="36">
        <f t="shared" si="78"/>
        <v>1</v>
      </c>
      <c r="K434" s="36">
        <f t="shared" si="79"/>
        <v>4.5</v>
      </c>
      <c r="L434" s="36">
        <f t="shared" si="80"/>
        <v>2.5</v>
      </c>
      <c r="M434" s="40">
        <f t="shared" si="81"/>
        <v>5214141.4460144779</v>
      </c>
      <c r="N434" s="39">
        <f t="shared" si="82"/>
        <v>0.13475133602213951</v>
      </c>
    </row>
    <row r="435" spans="3:14" ht="15.6" x14ac:dyDescent="0.3">
      <c r="C435" s="39">
        <f t="shared" si="83"/>
        <v>9.0999999999999126</v>
      </c>
      <c r="D435" s="36">
        <f t="shared" si="72"/>
        <v>600</v>
      </c>
      <c r="E435" s="40">
        <f t="shared" si="73"/>
        <v>3372165.4763667812</v>
      </c>
      <c r="F435" s="36">
        <f t="shared" si="74"/>
        <v>461</v>
      </c>
      <c r="G435" s="36">
        <f t="shared" si="75"/>
        <v>95</v>
      </c>
      <c r="H435" s="36">
        <f t="shared" si="76"/>
        <v>0.35</v>
      </c>
      <c r="I435" s="36">
        <f t="shared" si="77"/>
        <v>3.2</v>
      </c>
      <c r="J435" s="36">
        <f t="shared" si="78"/>
        <v>1</v>
      </c>
      <c r="K435" s="36">
        <f t="shared" si="79"/>
        <v>4.5</v>
      </c>
      <c r="L435" s="36">
        <f t="shared" si="80"/>
        <v>2.5</v>
      </c>
      <c r="M435" s="40">
        <f t="shared" si="81"/>
        <v>5246401.7280159956</v>
      </c>
      <c r="N435" s="39">
        <f t="shared" si="82"/>
        <v>0.13558505258797574</v>
      </c>
    </row>
    <row r="436" spans="3:14" ht="15.6" x14ac:dyDescent="0.3">
      <c r="C436" s="39">
        <f t="shared" si="83"/>
        <v>9.1099999999999124</v>
      </c>
      <c r="D436" s="36">
        <f t="shared" si="72"/>
        <v>600</v>
      </c>
      <c r="E436" s="40">
        <f t="shared" si="73"/>
        <v>3372165.4763667812</v>
      </c>
      <c r="F436" s="36">
        <f t="shared" si="74"/>
        <v>461</v>
      </c>
      <c r="G436" s="36">
        <f t="shared" si="75"/>
        <v>95</v>
      </c>
      <c r="H436" s="36">
        <f t="shared" si="76"/>
        <v>0.35</v>
      </c>
      <c r="I436" s="36">
        <f t="shared" si="77"/>
        <v>3.2</v>
      </c>
      <c r="J436" s="36">
        <f t="shared" si="78"/>
        <v>1</v>
      </c>
      <c r="K436" s="36">
        <f t="shared" si="79"/>
        <v>4.5</v>
      </c>
      <c r="L436" s="36">
        <f t="shared" si="80"/>
        <v>2.5</v>
      </c>
      <c r="M436" s="40">
        <f t="shared" si="81"/>
        <v>5278844.0855550598</v>
      </c>
      <c r="N436" s="39">
        <f t="shared" si="82"/>
        <v>0.13642347461149765</v>
      </c>
    </row>
    <row r="437" spans="3:14" ht="15.6" x14ac:dyDescent="0.3">
      <c r="C437" s="39">
        <f t="shared" si="83"/>
        <v>9.1199999999999122</v>
      </c>
      <c r="D437" s="36">
        <f t="shared" si="72"/>
        <v>600</v>
      </c>
      <c r="E437" s="40">
        <f t="shared" si="73"/>
        <v>3372165.4763667812</v>
      </c>
      <c r="F437" s="36">
        <f t="shared" si="74"/>
        <v>461</v>
      </c>
      <c r="G437" s="36">
        <f t="shared" si="75"/>
        <v>95</v>
      </c>
      <c r="H437" s="36">
        <f t="shared" si="76"/>
        <v>0.35</v>
      </c>
      <c r="I437" s="36">
        <f t="shared" si="77"/>
        <v>3.2</v>
      </c>
      <c r="J437" s="36">
        <f t="shared" si="78"/>
        <v>1</v>
      </c>
      <c r="K437" s="36">
        <f t="shared" si="79"/>
        <v>4.5</v>
      </c>
      <c r="L437" s="36">
        <f t="shared" si="80"/>
        <v>2.5</v>
      </c>
      <c r="M437" s="40">
        <f t="shared" si="81"/>
        <v>5311469.3863668274</v>
      </c>
      <c r="N437" s="39">
        <f t="shared" si="82"/>
        <v>0.13726662451796406</v>
      </c>
    </row>
    <row r="438" spans="3:14" ht="15.6" x14ac:dyDescent="0.3">
      <c r="C438" s="39">
        <f t="shared" si="83"/>
        <v>9.129999999999912</v>
      </c>
      <c r="D438" s="36">
        <f t="shared" si="72"/>
        <v>600</v>
      </c>
      <c r="E438" s="40">
        <f t="shared" si="73"/>
        <v>3372165.4763667812</v>
      </c>
      <c r="F438" s="36">
        <f t="shared" si="74"/>
        <v>461</v>
      </c>
      <c r="G438" s="36">
        <f t="shared" si="75"/>
        <v>95</v>
      </c>
      <c r="H438" s="36">
        <f t="shared" si="76"/>
        <v>0.35</v>
      </c>
      <c r="I438" s="36">
        <f t="shared" si="77"/>
        <v>3.2</v>
      </c>
      <c r="J438" s="36">
        <f t="shared" si="78"/>
        <v>1</v>
      </c>
      <c r="K438" s="36">
        <f t="shared" si="79"/>
        <v>4.5</v>
      </c>
      <c r="L438" s="36">
        <f t="shared" si="80"/>
        <v>2.5</v>
      </c>
      <c r="M438" s="40">
        <f t="shared" si="81"/>
        <v>5344278.5015437584</v>
      </c>
      <c r="N438" s="39">
        <f t="shared" si="82"/>
        <v>0.13811452481939818</v>
      </c>
    </row>
    <row r="439" spans="3:14" ht="15.6" x14ac:dyDescent="0.3">
      <c r="C439" s="39">
        <f t="shared" si="83"/>
        <v>9.1399999999999118</v>
      </c>
      <c r="D439" s="36">
        <f t="shared" si="72"/>
        <v>600</v>
      </c>
      <c r="E439" s="40">
        <f t="shared" si="73"/>
        <v>3372165.4763667812</v>
      </c>
      <c r="F439" s="36">
        <f t="shared" si="74"/>
        <v>461</v>
      </c>
      <c r="G439" s="36">
        <f t="shared" si="75"/>
        <v>95</v>
      </c>
      <c r="H439" s="36">
        <f t="shared" si="76"/>
        <v>0.35</v>
      </c>
      <c r="I439" s="36">
        <f t="shared" si="77"/>
        <v>3.2</v>
      </c>
      <c r="J439" s="36">
        <f t="shared" si="78"/>
        <v>1</v>
      </c>
      <c r="K439" s="36">
        <f t="shared" si="79"/>
        <v>4.5</v>
      </c>
      <c r="L439" s="36">
        <f t="shared" si="80"/>
        <v>2.5</v>
      </c>
      <c r="M439" s="40">
        <f t="shared" si="81"/>
        <v>5377272.3055464868</v>
      </c>
      <c r="N439" s="39">
        <f t="shared" si="82"/>
        <v>0.13896719811486824</v>
      </c>
    </row>
    <row r="440" spans="3:14" ht="15.6" x14ac:dyDescent="0.3">
      <c r="C440" s="39">
        <f t="shared" si="83"/>
        <v>9.1499999999999115</v>
      </c>
      <c r="D440" s="36">
        <f t="shared" si="72"/>
        <v>600</v>
      </c>
      <c r="E440" s="40">
        <f t="shared" si="73"/>
        <v>3372165.4763667812</v>
      </c>
      <c r="F440" s="36">
        <f t="shared" si="74"/>
        <v>461</v>
      </c>
      <c r="G440" s="36">
        <f t="shared" si="75"/>
        <v>95</v>
      </c>
      <c r="H440" s="36">
        <f t="shared" si="76"/>
        <v>0.35</v>
      </c>
      <c r="I440" s="36">
        <f t="shared" si="77"/>
        <v>3.2</v>
      </c>
      <c r="J440" s="36">
        <f t="shared" si="78"/>
        <v>1</v>
      </c>
      <c r="K440" s="36">
        <f t="shared" si="79"/>
        <v>4.5</v>
      </c>
      <c r="L440" s="36">
        <f t="shared" si="80"/>
        <v>2.5</v>
      </c>
      <c r="M440" s="40">
        <f t="shared" si="81"/>
        <v>5410451.6762146056</v>
      </c>
      <c r="N440" s="39">
        <f t="shared" si="82"/>
        <v>0.13982466709076652</v>
      </c>
    </row>
    <row r="441" spans="3:14" ht="15.6" x14ac:dyDescent="0.3">
      <c r="C441" s="39">
        <f t="shared" si="83"/>
        <v>9.1599999999999113</v>
      </c>
      <c r="D441" s="36">
        <f t="shared" si="72"/>
        <v>600</v>
      </c>
      <c r="E441" s="40">
        <f t="shared" si="73"/>
        <v>3372165.4763667812</v>
      </c>
      <c r="F441" s="36">
        <f t="shared" si="74"/>
        <v>461</v>
      </c>
      <c r="G441" s="36">
        <f t="shared" si="75"/>
        <v>95</v>
      </c>
      <c r="H441" s="36">
        <f t="shared" si="76"/>
        <v>0.35</v>
      </c>
      <c r="I441" s="36">
        <f t="shared" si="77"/>
        <v>3.2</v>
      </c>
      <c r="J441" s="36">
        <f t="shared" si="78"/>
        <v>1</v>
      </c>
      <c r="K441" s="36">
        <f t="shared" si="79"/>
        <v>4.5</v>
      </c>
      <c r="L441" s="36">
        <f t="shared" si="80"/>
        <v>2.5</v>
      </c>
      <c r="M441" s="40">
        <f t="shared" si="81"/>
        <v>5443817.4947774066</v>
      </c>
      <c r="N441" s="39">
        <f t="shared" si="82"/>
        <v>0.1406869545210867</v>
      </c>
    </row>
    <row r="442" spans="3:14" ht="15.6" x14ac:dyDescent="0.3">
      <c r="C442" s="39">
        <f t="shared" si="83"/>
        <v>9.1699999999999111</v>
      </c>
      <c r="D442" s="36">
        <f t="shared" si="72"/>
        <v>600</v>
      </c>
      <c r="E442" s="40">
        <f t="shared" si="73"/>
        <v>3372165.4763667812</v>
      </c>
      <c r="F442" s="36">
        <f t="shared" si="74"/>
        <v>461</v>
      </c>
      <c r="G442" s="36">
        <f t="shared" si="75"/>
        <v>95</v>
      </c>
      <c r="H442" s="36">
        <f t="shared" si="76"/>
        <v>0.35</v>
      </c>
      <c r="I442" s="36">
        <f t="shared" si="77"/>
        <v>3.2</v>
      </c>
      <c r="J442" s="36">
        <f t="shared" si="78"/>
        <v>1</v>
      </c>
      <c r="K442" s="36">
        <f t="shared" si="79"/>
        <v>4.5</v>
      </c>
      <c r="L442" s="36">
        <f t="shared" si="80"/>
        <v>2.5</v>
      </c>
      <c r="M442" s="40">
        <f t="shared" si="81"/>
        <v>5477370.6458648136</v>
      </c>
      <c r="N442" s="39">
        <f t="shared" si="82"/>
        <v>0.14155408326770649</v>
      </c>
    </row>
    <row r="443" spans="3:14" ht="15.6" x14ac:dyDescent="0.3">
      <c r="C443" s="39">
        <f t="shared" si="83"/>
        <v>9.1799999999999109</v>
      </c>
      <c r="D443" s="36">
        <f t="shared" si="72"/>
        <v>600</v>
      </c>
      <c r="E443" s="40">
        <f t="shared" si="73"/>
        <v>3372165.4763667812</v>
      </c>
      <c r="F443" s="36">
        <f t="shared" si="74"/>
        <v>461</v>
      </c>
      <c r="G443" s="36">
        <f t="shared" si="75"/>
        <v>95</v>
      </c>
      <c r="H443" s="36">
        <f t="shared" si="76"/>
        <v>0.35</v>
      </c>
      <c r="I443" s="36">
        <f t="shared" si="77"/>
        <v>3.2</v>
      </c>
      <c r="J443" s="36">
        <f t="shared" si="78"/>
        <v>1</v>
      </c>
      <c r="K443" s="36">
        <f t="shared" si="79"/>
        <v>4.5</v>
      </c>
      <c r="L443" s="36">
        <f t="shared" si="80"/>
        <v>2.5</v>
      </c>
      <c r="M443" s="40">
        <f t="shared" si="81"/>
        <v>5511112.0175181739</v>
      </c>
      <c r="N443" s="39">
        <f t="shared" si="82"/>
        <v>0.1424260762806665</v>
      </c>
    </row>
    <row r="444" spans="3:14" ht="15.6" x14ac:dyDescent="0.3">
      <c r="C444" s="39">
        <f t="shared" si="83"/>
        <v>9.1899999999999107</v>
      </c>
      <c r="D444" s="36">
        <f t="shared" si="72"/>
        <v>600</v>
      </c>
      <c r="E444" s="40">
        <f t="shared" si="73"/>
        <v>3372165.4763667812</v>
      </c>
      <c r="F444" s="36">
        <f t="shared" si="74"/>
        <v>461</v>
      </c>
      <c r="G444" s="36">
        <f t="shared" si="75"/>
        <v>95</v>
      </c>
      <c r="H444" s="36">
        <f t="shared" si="76"/>
        <v>0.35</v>
      </c>
      <c r="I444" s="36">
        <f t="shared" si="77"/>
        <v>3.2</v>
      </c>
      <c r="J444" s="36">
        <f t="shared" si="78"/>
        <v>1</v>
      </c>
      <c r="K444" s="36">
        <f t="shared" si="79"/>
        <v>4.5</v>
      </c>
      <c r="L444" s="36">
        <f t="shared" si="80"/>
        <v>2.5</v>
      </c>
      <c r="M444" s="40">
        <f t="shared" si="81"/>
        <v>5545042.5012010457</v>
      </c>
      <c r="N444" s="39">
        <f t="shared" si="82"/>
        <v>0.14330295659844905</v>
      </c>
    </row>
    <row r="445" spans="3:14" ht="15.6" x14ac:dyDescent="0.3">
      <c r="C445" s="39">
        <f t="shared" si="83"/>
        <v>9.1999999999999105</v>
      </c>
      <c r="D445" s="36">
        <f t="shared" si="72"/>
        <v>600</v>
      </c>
      <c r="E445" s="40">
        <f t="shared" si="73"/>
        <v>3372165.4763667812</v>
      </c>
      <c r="F445" s="36">
        <f t="shared" si="74"/>
        <v>461</v>
      </c>
      <c r="G445" s="36">
        <f t="shared" si="75"/>
        <v>95</v>
      </c>
      <c r="H445" s="36">
        <f t="shared" si="76"/>
        <v>0.35</v>
      </c>
      <c r="I445" s="36">
        <f t="shared" si="77"/>
        <v>3.2</v>
      </c>
      <c r="J445" s="36">
        <f t="shared" si="78"/>
        <v>1</v>
      </c>
      <c r="K445" s="36">
        <f t="shared" si="79"/>
        <v>4.5</v>
      </c>
      <c r="L445" s="36">
        <f t="shared" si="80"/>
        <v>2.5</v>
      </c>
      <c r="M445" s="40">
        <f t="shared" si="81"/>
        <v>5579162.9918102203</v>
      </c>
      <c r="N445" s="39">
        <f t="shared" si="82"/>
        <v>0.144184747348263</v>
      </c>
    </row>
    <row r="446" spans="3:14" ht="15.6" x14ac:dyDescent="0.3">
      <c r="C446" s="39">
        <f t="shared" si="83"/>
        <v>9.2099999999999103</v>
      </c>
      <c r="D446" s="36">
        <f t="shared" si="72"/>
        <v>600</v>
      </c>
      <c r="E446" s="40">
        <f t="shared" si="73"/>
        <v>3372165.4763667812</v>
      </c>
      <c r="F446" s="36">
        <f t="shared" si="74"/>
        <v>461</v>
      </c>
      <c r="G446" s="36">
        <f t="shared" si="75"/>
        <v>95</v>
      </c>
      <c r="H446" s="36">
        <f t="shared" si="76"/>
        <v>0.35</v>
      </c>
      <c r="I446" s="36">
        <f t="shared" si="77"/>
        <v>3.2</v>
      </c>
      <c r="J446" s="36">
        <f t="shared" si="78"/>
        <v>1</v>
      </c>
      <c r="K446" s="36">
        <f t="shared" si="79"/>
        <v>4.5</v>
      </c>
      <c r="L446" s="36">
        <f t="shared" si="80"/>
        <v>2.5</v>
      </c>
      <c r="M446" s="40">
        <f t="shared" si="81"/>
        <v>5613474.3876865199</v>
      </c>
      <c r="N446" s="39">
        <f t="shared" si="82"/>
        <v>0.14507147174632282</v>
      </c>
    </row>
    <row r="447" spans="3:14" ht="15.6" x14ac:dyDescent="0.3">
      <c r="C447" s="39">
        <f t="shared" si="83"/>
        <v>9.21999999999991</v>
      </c>
      <c r="D447" s="36">
        <f t="shared" si="72"/>
        <v>600</v>
      </c>
      <c r="E447" s="40">
        <f t="shared" si="73"/>
        <v>3372165.4763667812</v>
      </c>
      <c r="F447" s="36">
        <f t="shared" si="74"/>
        <v>461</v>
      </c>
      <c r="G447" s="36">
        <f t="shared" si="75"/>
        <v>95</v>
      </c>
      <c r="H447" s="36">
        <f t="shared" si="76"/>
        <v>0.35</v>
      </c>
      <c r="I447" s="36">
        <f t="shared" si="77"/>
        <v>3.2</v>
      </c>
      <c r="J447" s="36">
        <f t="shared" si="78"/>
        <v>1</v>
      </c>
      <c r="K447" s="36">
        <f t="shared" si="79"/>
        <v>4.5</v>
      </c>
      <c r="L447" s="36">
        <f t="shared" si="80"/>
        <v>2.5</v>
      </c>
      <c r="M447" s="40">
        <f t="shared" si="81"/>
        <v>5647977.5906256614</v>
      </c>
      <c r="N447" s="39">
        <f t="shared" si="82"/>
        <v>0.14596315309812929</v>
      </c>
    </row>
    <row r="448" spans="3:14" ht="15.6" x14ac:dyDescent="0.3">
      <c r="C448" s="39">
        <f t="shared" si="83"/>
        <v>9.2299999999999098</v>
      </c>
      <c r="D448" s="36">
        <f t="shared" si="72"/>
        <v>600</v>
      </c>
      <c r="E448" s="40">
        <f t="shared" si="73"/>
        <v>3372165.4763667812</v>
      </c>
      <c r="F448" s="36">
        <f t="shared" si="74"/>
        <v>461</v>
      </c>
      <c r="G448" s="36">
        <f t="shared" si="75"/>
        <v>95</v>
      </c>
      <c r="H448" s="36">
        <f t="shared" si="76"/>
        <v>0.35</v>
      </c>
      <c r="I448" s="36">
        <f t="shared" si="77"/>
        <v>3.2</v>
      </c>
      <c r="J448" s="36">
        <f t="shared" si="78"/>
        <v>1</v>
      </c>
      <c r="K448" s="36">
        <f t="shared" si="79"/>
        <v>4.5</v>
      </c>
      <c r="L448" s="36">
        <f t="shared" si="80"/>
        <v>2.5</v>
      </c>
      <c r="M448" s="40">
        <f t="shared" si="81"/>
        <v>5682673.505889318</v>
      </c>
      <c r="N448" s="39">
        <f t="shared" si="82"/>
        <v>0.14685981479875546</v>
      </c>
    </row>
    <row r="449" spans="3:14" ht="15.6" x14ac:dyDescent="0.3">
      <c r="C449" s="39">
        <f t="shared" si="83"/>
        <v>9.2399999999999096</v>
      </c>
      <c r="D449" s="36">
        <f t="shared" si="72"/>
        <v>600</v>
      </c>
      <c r="E449" s="40">
        <f t="shared" si="73"/>
        <v>3372165.4763667812</v>
      </c>
      <c r="F449" s="36">
        <f t="shared" si="74"/>
        <v>461</v>
      </c>
      <c r="G449" s="36">
        <f t="shared" si="75"/>
        <v>95</v>
      </c>
      <c r="H449" s="36">
        <f t="shared" si="76"/>
        <v>0.35</v>
      </c>
      <c r="I449" s="36">
        <f t="shared" si="77"/>
        <v>3.2</v>
      </c>
      <c r="J449" s="36">
        <f t="shared" si="78"/>
        <v>1</v>
      </c>
      <c r="K449" s="36">
        <f t="shared" si="79"/>
        <v>4.5</v>
      </c>
      <c r="L449" s="36">
        <f t="shared" si="80"/>
        <v>2.5</v>
      </c>
      <c r="M449" s="40">
        <f t="shared" si="81"/>
        <v>5717563.0422158912</v>
      </c>
      <c r="N449" s="39">
        <f t="shared" si="82"/>
        <v>0.14776148033312492</v>
      </c>
    </row>
    <row r="450" spans="3:14" ht="15.6" x14ac:dyDescent="0.3">
      <c r="C450" s="39">
        <f t="shared" si="83"/>
        <v>9.2499999999999094</v>
      </c>
      <c r="D450" s="36">
        <f t="shared" si="72"/>
        <v>600</v>
      </c>
      <c r="E450" s="40">
        <f t="shared" si="73"/>
        <v>3372165.4763667812</v>
      </c>
      <c r="F450" s="36">
        <f t="shared" si="74"/>
        <v>461</v>
      </c>
      <c r="G450" s="36">
        <f t="shared" si="75"/>
        <v>95</v>
      </c>
      <c r="H450" s="36">
        <f t="shared" si="76"/>
        <v>0.35</v>
      </c>
      <c r="I450" s="36">
        <f t="shared" si="77"/>
        <v>3.2</v>
      </c>
      <c r="J450" s="36">
        <f t="shared" si="78"/>
        <v>1</v>
      </c>
      <c r="K450" s="36">
        <f t="shared" si="79"/>
        <v>4.5</v>
      </c>
      <c r="L450" s="36">
        <f t="shared" si="80"/>
        <v>2.5</v>
      </c>
      <c r="M450" s="40">
        <f t="shared" si="81"/>
        <v>5752647.1118315626</v>
      </c>
      <c r="N450" s="39">
        <f t="shared" si="82"/>
        <v>0.14866817327629761</v>
      </c>
    </row>
    <row r="451" spans="3:14" ht="15.6" x14ac:dyDescent="0.3">
      <c r="C451" s="39">
        <f t="shared" si="83"/>
        <v>9.2599999999999092</v>
      </c>
      <c r="D451" s="36">
        <f t="shared" si="72"/>
        <v>600</v>
      </c>
      <c r="E451" s="40">
        <f t="shared" si="73"/>
        <v>3372165.4763667812</v>
      </c>
      <c r="F451" s="36">
        <f t="shared" si="74"/>
        <v>461</v>
      </c>
      <c r="G451" s="36">
        <f t="shared" si="75"/>
        <v>95</v>
      </c>
      <c r="H451" s="36">
        <f t="shared" si="76"/>
        <v>0.35</v>
      </c>
      <c r="I451" s="36">
        <f t="shared" si="77"/>
        <v>3.2</v>
      </c>
      <c r="J451" s="36">
        <f t="shared" si="78"/>
        <v>1</v>
      </c>
      <c r="K451" s="36">
        <f t="shared" si="79"/>
        <v>4.5</v>
      </c>
      <c r="L451" s="36">
        <f t="shared" si="80"/>
        <v>2.5</v>
      </c>
      <c r="M451" s="40">
        <f t="shared" si="81"/>
        <v>5787926.6304613063</v>
      </c>
      <c r="N451" s="39">
        <f t="shared" si="82"/>
        <v>0.14957991729375414</v>
      </c>
    </row>
    <row r="452" spans="3:14" ht="15.6" x14ac:dyDescent="0.3">
      <c r="C452" s="39">
        <f t="shared" si="83"/>
        <v>9.269999999999909</v>
      </c>
      <c r="D452" s="36">
        <f t="shared" si="72"/>
        <v>600</v>
      </c>
      <c r="E452" s="40">
        <f t="shared" si="73"/>
        <v>3372165.4763667812</v>
      </c>
      <c r="F452" s="36">
        <f t="shared" si="74"/>
        <v>461</v>
      </c>
      <c r="G452" s="36">
        <f t="shared" si="75"/>
        <v>95</v>
      </c>
      <c r="H452" s="36">
        <f t="shared" si="76"/>
        <v>0.35</v>
      </c>
      <c r="I452" s="36">
        <f t="shared" si="77"/>
        <v>3.2</v>
      </c>
      <c r="J452" s="36">
        <f t="shared" si="78"/>
        <v>1</v>
      </c>
      <c r="K452" s="36">
        <f t="shared" si="79"/>
        <v>4.5</v>
      </c>
      <c r="L452" s="36">
        <f t="shared" si="80"/>
        <v>2.5</v>
      </c>
      <c r="M452" s="40">
        <f t="shared" si="81"/>
        <v>5823402.5173397074</v>
      </c>
      <c r="N452" s="39">
        <f t="shared" si="82"/>
        <v>0.15049673614167566</v>
      </c>
    </row>
    <row r="453" spans="3:14" ht="15.6" x14ac:dyDescent="0.3">
      <c r="C453" s="39">
        <f t="shared" si="83"/>
        <v>9.2799999999999088</v>
      </c>
      <c r="D453" s="36">
        <f t="shared" si="72"/>
        <v>600</v>
      </c>
      <c r="E453" s="40">
        <f t="shared" si="73"/>
        <v>3372165.4763667812</v>
      </c>
      <c r="F453" s="36">
        <f t="shared" si="74"/>
        <v>461</v>
      </c>
      <c r="G453" s="36">
        <f t="shared" si="75"/>
        <v>95</v>
      </c>
      <c r="H453" s="36">
        <f t="shared" si="76"/>
        <v>0.35</v>
      </c>
      <c r="I453" s="36">
        <f t="shared" si="77"/>
        <v>3.2</v>
      </c>
      <c r="J453" s="36">
        <f t="shared" si="78"/>
        <v>1</v>
      </c>
      <c r="K453" s="36">
        <f t="shared" si="79"/>
        <v>4.5</v>
      </c>
      <c r="L453" s="36">
        <f t="shared" si="80"/>
        <v>2.5</v>
      </c>
      <c r="M453" s="40">
        <f t="shared" si="81"/>
        <v>5859075.6952221282</v>
      </c>
      <c r="N453" s="39">
        <f t="shared" si="82"/>
        <v>0.15141865366723223</v>
      </c>
    </row>
    <row r="454" spans="3:14" ht="15.6" x14ac:dyDescent="0.3">
      <c r="C454" s="39">
        <f t="shared" si="83"/>
        <v>9.2899999999999086</v>
      </c>
      <c r="D454" s="36">
        <f t="shared" si="72"/>
        <v>600</v>
      </c>
      <c r="E454" s="40">
        <f t="shared" si="73"/>
        <v>3372165.4763667812</v>
      </c>
      <c r="F454" s="36">
        <f t="shared" si="74"/>
        <v>461</v>
      </c>
      <c r="G454" s="36">
        <f t="shared" si="75"/>
        <v>95</v>
      </c>
      <c r="H454" s="36">
        <f t="shared" si="76"/>
        <v>0.35</v>
      </c>
      <c r="I454" s="36">
        <f t="shared" si="77"/>
        <v>3.2</v>
      </c>
      <c r="J454" s="36">
        <f t="shared" si="78"/>
        <v>1</v>
      </c>
      <c r="K454" s="36">
        <f t="shared" si="79"/>
        <v>4.5</v>
      </c>
      <c r="L454" s="36">
        <f t="shared" si="80"/>
        <v>2.5</v>
      </c>
      <c r="M454" s="40">
        <f t="shared" si="81"/>
        <v>5894947.0903956676</v>
      </c>
      <c r="N454" s="39">
        <f t="shared" si="82"/>
        <v>0.15234569380886617</v>
      </c>
    </row>
    <row r="455" spans="3:14" ht="15.6" x14ac:dyDescent="0.3">
      <c r="C455" s="39">
        <f t="shared" si="83"/>
        <v>9.2999999999999083</v>
      </c>
      <c r="D455" s="36">
        <f t="shared" si="72"/>
        <v>600</v>
      </c>
      <c r="E455" s="40">
        <f t="shared" si="73"/>
        <v>3372165.4763667812</v>
      </c>
      <c r="F455" s="36">
        <f t="shared" si="74"/>
        <v>461</v>
      </c>
      <c r="G455" s="36">
        <f t="shared" si="75"/>
        <v>95</v>
      </c>
      <c r="H455" s="36">
        <f t="shared" si="76"/>
        <v>0.35</v>
      </c>
      <c r="I455" s="36">
        <f t="shared" si="77"/>
        <v>3.2</v>
      </c>
      <c r="J455" s="36">
        <f t="shared" si="78"/>
        <v>1</v>
      </c>
      <c r="K455" s="36">
        <f t="shared" si="79"/>
        <v>4.5</v>
      </c>
      <c r="L455" s="36">
        <f t="shared" si="80"/>
        <v>2.5</v>
      </c>
      <c r="M455" s="40">
        <f t="shared" si="81"/>
        <v>5931017.632690127</v>
      </c>
      <c r="N455" s="39">
        <f t="shared" si="82"/>
        <v>0.15327788059657532</v>
      </c>
    </row>
    <row r="456" spans="3:14" ht="15.6" x14ac:dyDescent="0.3">
      <c r="C456" s="39">
        <f t="shared" si="83"/>
        <v>9.3099999999999081</v>
      </c>
      <c r="D456" s="36">
        <f t="shared" si="72"/>
        <v>600</v>
      </c>
      <c r="E456" s="40">
        <f t="shared" si="73"/>
        <v>3372165.4763667812</v>
      </c>
      <c r="F456" s="36">
        <f t="shared" si="74"/>
        <v>461</v>
      </c>
      <c r="G456" s="36">
        <f t="shared" si="75"/>
        <v>95</v>
      </c>
      <c r="H456" s="36">
        <f t="shared" si="76"/>
        <v>0.35</v>
      </c>
      <c r="I456" s="36">
        <f t="shared" si="77"/>
        <v>3.2</v>
      </c>
      <c r="J456" s="36">
        <f t="shared" si="78"/>
        <v>1</v>
      </c>
      <c r="K456" s="36">
        <f t="shared" si="79"/>
        <v>4.5</v>
      </c>
      <c r="L456" s="36">
        <f t="shared" si="80"/>
        <v>2.5</v>
      </c>
      <c r="M456" s="40">
        <f t="shared" si="81"/>
        <v>5967288.2554892432</v>
      </c>
      <c r="N456" s="39">
        <f t="shared" si="82"/>
        <v>0.15421523815220356</v>
      </c>
    </row>
    <row r="457" spans="3:14" ht="15.6" x14ac:dyDescent="0.3">
      <c r="C457" s="39">
        <f t="shared" si="83"/>
        <v>9.3199999999999079</v>
      </c>
      <c r="D457" s="36">
        <f t="shared" si="72"/>
        <v>600</v>
      </c>
      <c r="E457" s="40">
        <f t="shared" si="73"/>
        <v>3372165.4763667812</v>
      </c>
      <c r="F457" s="36">
        <f t="shared" si="74"/>
        <v>461</v>
      </c>
      <c r="G457" s="36">
        <f t="shared" si="75"/>
        <v>95</v>
      </c>
      <c r="H457" s="36">
        <f t="shared" si="76"/>
        <v>0.35</v>
      </c>
      <c r="I457" s="36">
        <f t="shared" si="77"/>
        <v>3.2</v>
      </c>
      <c r="J457" s="36">
        <f t="shared" si="78"/>
        <v>1</v>
      </c>
      <c r="K457" s="36">
        <f t="shared" si="79"/>
        <v>4.5</v>
      </c>
      <c r="L457" s="36">
        <f t="shared" si="80"/>
        <v>2.5</v>
      </c>
      <c r="M457" s="40">
        <f t="shared" si="81"/>
        <v>6003759.8957414748</v>
      </c>
      <c r="N457" s="39">
        <f t="shared" si="82"/>
        <v>0.15515779068971933</v>
      </c>
    </row>
    <row r="458" spans="3:14" ht="15.6" x14ac:dyDescent="0.3">
      <c r="C458" s="39">
        <f t="shared" si="83"/>
        <v>9.3299999999999077</v>
      </c>
      <c r="D458" s="36">
        <f t="shared" si="72"/>
        <v>600</v>
      </c>
      <c r="E458" s="40">
        <f t="shared" si="73"/>
        <v>3372165.4763667812</v>
      </c>
      <c r="F458" s="36">
        <f t="shared" si="74"/>
        <v>461</v>
      </c>
      <c r="G458" s="36">
        <f t="shared" si="75"/>
        <v>95</v>
      </c>
      <c r="H458" s="36">
        <f t="shared" si="76"/>
        <v>0.35</v>
      </c>
      <c r="I458" s="36">
        <f t="shared" si="77"/>
        <v>3.2</v>
      </c>
      <c r="J458" s="36">
        <f t="shared" si="78"/>
        <v>1</v>
      </c>
      <c r="K458" s="36">
        <f t="shared" si="79"/>
        <v>4.5</v>
      </c>
      <c r="L458" s="36">
        <f t="shared" si="80"/>
        <v>2.5</v>
      </c>
      <c r="M458" s="40">
        <f t="shared" si="81"/>
        <v>6040433.4939714279</v>
      </c>
      <c r="N458" s="39">
        <f t="shared" si="82"/>
        <v>0.15610556251551103</v>
      </c>
    </row>
    <row r="459" spans="3:14" ht="15.6" x14ac:dyDescent="0.3">
      <c r="C459" s="39">
        <f t="shared" si="83"/>
        <v>9.3399999999999075</v>
      </c>
      <c r="D459" s="36">
        <f t="shared" si="72"/>
        <v>600</v>
      </c>
      <c r="E459" s="40">
        <f t="shared" si="73"/>
        <v>3372165.4763667812</v>
      </c>
      <c r="F459" s="36">
        <f t="shared" si="74"/>
        <v>461</v>
      </c>
      <c r="G459" s="36">
        <f t="shared" si="75"/>
        <v>95</v>
      </c>
      <c r="H459" s="36">
        <f t="shared" si="76"/>
        <v>0.35</v>
      </c>
      <c r="I459" s="36">
        <f t="shared" si="77"/>
        <v>3.2</v>
      </c>
      <c r="J459" s="36">
        <f t="shared" si="78"/>
        <v>1</v>
      </c>
      <c r="K459" s="36">
        <f t="shared" si="79"/>
        <v>4.5</v>
      </c>
      <c r="L459" s="36">
        <f t="shared" si="80"/>
        <v>2.5</v>
      </c>
      <c r="M459" s="40">
        <f t="shared" si="81"/>
        <v>6077309.9942906173</v>
      </c>
      <c r="N459" s="39">
        <f t="shared" si="82"/>
        <v>0.15705857802866516</v>
      </c>
    </row>
    <row r="460" spans="3:14" ht="15.6" x14ac:dyDescent="0.3">
      <c r="C460" s="39">
        <f t="shared" si="83"/>
        <v>9.3499999999999073</v>
      </c>
      <c r="D460" s="36">
        <f t="shared" si="72"/>
        <v>600</v>
      </c>
      <c r="E460" s="40">
        <f t="shared" si="73"/>
        <v>3372165.4763667812</v>
      </c>
      <c r="F460" s="36">
        <f t="shared" si="74"/>
        <v>461</v>
      </c>
      <c r="G460" s="36">
        <f t="shared" si="75"/>
        <v>95</v>
      </c>
      <c r="H460" s="36">
        <f t="shared" si="76"/>
        <v>0.35</v>
      </c>
      <c r="I460" s="36">
        <f t="shared" si="77"/>
        <v>3.2</v>
      </c>
      <c r="J460" s="36">
        <f t="shared" si="78"/>
        <v>1</v>
      </c>
      <c r="K460" s="36">
        <f t="shared" si="79"/>
        <v>4.5</v>
      </c>
      <c r="L460" s="36">
        <f t="shared" si="80"/>
        <v>2.5</v>
      </c>
      <c r="M460" s="40">
        <f t="shared" si="81"/>
        <v>6114390.3444088064</v>
      </c>
      <c r="N460" s="39">
        <f t="shared" si="82"/>
        <v>0.15801686172125926</v>
      </c>
    </row>
    <row r="461" spans="3:14" ht="15.6" x14ac:dyDescent="0.3">
      <c r="C461" s="39">
        <f t="shared" si="83"/>
        <v>9.3599999999999071</v>
      </c>
      <c r="D461" s="36">
        <f t="shared" si="72"/>
        <v>600</v>
      </c>
      <c r="E461" s="40">
        <f t="shared" si="73"/>
        <v>3372165.4763667812</v>
      </c>
      <c r="F461" s="36">
        <f t="shared" si="74"/>
        <v>461</v>
      </c>
      <c r="G461" s="36">
        <f t="shared" si="75"/>
        <v>95</v>
      </c>
      <c r="H461" s="36">
        <f t="shared" si="76"/>
        <v>0.35</v>
      </c>
      <c r="I461" s="36">
        <f t="shared" si="77"/>
        <v>3.2</v>
      </c>
      <c r="J461" s="36">
        <f t="shared" si="78"/>
        <v>1</v>
      </c>
      <c r="K461" s="36">
        <f t="shared" si="79"/>
        <v>4.5</v>
      </c>
      <c r="L461" s="36">
        <f t="shared" si="80"/>
        <v>2.5</v>
      </c>
      <c r="M461" s="40">
        <f t="shared" si="81"/>
        <v>6151675.4956451477</v>
      </c>
      <c r="N461" s="39">
        <f t="shared" si="82"/>
        <v>0.15898043817864993</v>
      </c>
    </row>
    <row r="462" spans="3:14" ht="15.6" x14ac:dyDescent="0.3">
      <c r="C462" s="39">
        <f t="shared" si="83"/>
        <v>9.3699999999999068</v>
      </c>
      <c r="D462" s="36">
        <f t="shared" si="72"/>
        <v>600</v>
      </c>
      <c r="E462" s="40">
        <f t="shared" si="73"/>
        <v>3372165.4763667812</v>
      </c>
      <c r="F462" s="36">
        <f t="shared" si="74"/>
        <v>461</v>
      </c>
      <c r="G462" s="36">
        <f t="shared" si="75"/>
        <v>95</v>
      </c>
      <c r="H462" s="36">
        <f t="shared" si="76"/>
        <v>0.35</v>
      </c>
      <c r="I462" s="36">
        <f t="shared" si="77"/>
        <v>3.2</v>
      </c>
      <c r="J462" s="36">
        <f t="shared" si="78"/>
        <v>1</v>
      </c>
      <c r="K462" s="36">
        <f t="shared" si="79"/>
        <v>4.5</v>
      </c>
      <c r="L462" s="36">
        <f t="shared" si="80"/>
        <v>2.5</v>
      </c>
      <c r="M462" s="40">
        <f t="shared" si="81"/>
        <v>6189166.402939125</v>
      </c>
      <c r="N462" s="39">
        <f t="shared" si="82"/>
        <v>0.15994933207975556</v>
      </c>
    </row>
    <row r="463" spans="3:14" ht="15.6" x14ac:dyDescent="0.3">
      <c r="C463" s="39">
        <f t="shared" si="83"/>
        <v>9.3799999999999066</v>
      </c>
      <c r="D463" s="36">
        <f t="shared" si="72"/>
        <v>600</v>
      </c>
      <c r="E463" s="40">
        <f t="shared" si="73"/>
        <v>3372165.4763667812</v>
      </c>
      <c r="F463" s="36">
        <f t="shared" si="74"/>
        <v>461</v>
      </c>
      <c r="G463" s="36">
        <f t="shared" si="75"/>
        <v>95</v>
      </c>
      <c r="H463" s="36">
        <f t="shared" si="76"/>
        <v>0.35</v>
      </c>
      <c r="I463" s="36">
        <f t="shared" si="77"/>
        <v>3.2</v>
      </c>
      <c r="J463" s="36">
        <f t="shared" si="78"/>
        <v>1</v>
      </c>
      <c r="K463" s="36">
        <f t="shared" si="79"/>
        <v>4.5</v>
      </c>
      <c r="L463" s="36">
        <f t="shared" si="80"/>
        <v>2.5</v>
      </c>
      <c r="M463" s="40">
        <f t="shared" si="81"/>
        <v>6226864.0248619532</v>
      </c>
      <c r="N463" s="39">
        <f t="shared" si="82"/>
        <v>0.16092356819735101</v>
      </c>
    </row>
    <row r="464" spans="3:14" ht="15.6" x14ac:dyDescent="0.3">
      <c r="C464" s="39">
        <f t="shared" si="83"/>
        <v>9.3899999999999064</v>
      </c>
      <c r="D464" s="36">
        <f t="shared" si="72"/>
        <v>600</v>
      </c>
      <c r="E464" s="40">
        <f t="shared" si="73"/>
        <v>3372165.4763667812</v>
      </c>
      <c r="F464" s="36">
        <f t="shared" si="74"/>
        <v>461</v>
      </c>
      <c r="G464" s="36">
        <f t="shared" si="75"/>
        <v>95</v>
      </c>
      <c r="H464" s="36">
        <f t="shared" si="76"/>
        <v>0.35</v>
      </c>
      <c r="I464" s="36">
        <f t="shared" si="77"/>
        <v>3.2</v>
      </c>
      <c r="J464" s="36">
        <f t="shared" si="78"/>
        <v>1</v>
      </c>
      <c r="K464" s="36">
        <f t="shared" si="79"/>
        <v>4.5</v>
      </c>
      <c r="L464" s="36">
        <f t="shared" si="80"/>
        <v>2.5</v>
      </c>
      <c r="M464" s="40">
        <f t="shared" si="81"/>
        <v>6264769.3236276796</v>
      </c>
      <c r="N464" s="39">
        <f t="shared" si="82"/>
        <v>0.16190317139835436</v>
      </c>
    </row>
    <row r="465" spans="3:14" ht="15.6" x14ac:dyDescent="0.3">
      <c r="C465" s="39">
        <f t="shared" si="83"/>
        <v>9.3999999999999062</v>
      </c>
      <c r="D465" s="36">
        <f t="shared" si="72"/>
        <v>600</v>
      </c>
      <c r="E465" s="40">
        <f t="shared" si="73"/>
        <v>3372165.4763667812</v>
      </c>
      <c r="F465" s="36">
        <f t="shared" si="74"/>
        <v>461</v>
      </c>
      <c r="G465" s="36">
        <f t="shared" si="75"/>
        <v>95</v>
      </c>
      <c r="H465" s="36">
        <f t="shared" si="76"/>
        <v>0.35</v>
      </c>
      <c r="I465" s="36">
        <f t="shared" si="77"/>
        <v>3.2</v>
      </c>
      <c r="J465" s="36">
        <f t="shared" si="78"/>
        <v>1</v>
      </c>
      <c r="K465" s="36">
        <f t="shared" si="79"/>
        <v>4.5</v>
      </c>
      <c r="L465" s="36">
        <f t="shared" si="80"/>
        <v>2.5</v>
      </c>
      <c r="M465" s="40">
        <f t="shared" si="81"/>
        <v>6302883.2651043292</v>
      </c>
      <c r="N465" s="39">
        <f t="shared" si="82"/>
        <v>0.16288816664411507</v>
      </c>
    </row>
    <row r="466" spans="3:14" ht="15.6" x14ac:dyDescent="0.3">
      <c r="C466" s="39">
        <f t="shared" si="83"/>
        <v>9.409999999999906</v>
      </c>
      <c r="D466" s="36">
        <f t="shared" si="72"/>
        <v>600</v>
      </c>
      <c r="E466" s="40">
        <f t="shared" si="73"/>
        <v>3372165.4763667812</v>
      </c>
      <c r="F466" s="36">
        <f t="shared" si="74"/>
        <v>461</v>
      </c>
      <c r="G466" s="36">
        <f t="shared" si="75"/>
        <v>95</v>
      </c>
      <c r="H466" s="36">
        <f t="shared" si="76"/>
        <v>0.35</v>
      </c>
      <c r="I466" s="36">
        <f t="shared" si="77"/>
        <v>3.2</v>
      </c>
      <c r="J466" s="36">
        <f t="shared" si="78"/>
        <v>1</v>
      </c>
      <c r="K466" s="36">
        <f t="shared" si="79"/>
        <v>4.5</v>
      </c>
      <c r="L466" s="36">
        <f t="shared" si="80"/>
        <v>2.5</v>
      </c>
      <c r="M466" s="40">
        <f t="shared" si="81"/>
        <v>6341206.8188251778</v>
      </c>
      <c r="N466" s="39">
        <f t="shared" si="82"/>
        <v>0.16387857899070529</v>
      </c>
    </row>
    <row r="467" spans="3:14" ht="15.6" x14ac:dyDescent="0.3">
      <c r="C467" s="39">
        <f t="shared" si="83"/>
        <v>9.4199999999999058</v>
      </c>
      <c r="D467" s="36">
        <f t="shared" si="72"/>
        <v>600</v>
      </c>
      <c r="E467" s="40">
        <f t="shared" si="73"/>
        <v>3372165.4763667812</v>
      </c>
      <c r="F467" s="36">
        <f t="shared" si="74"/>
        <v>461</v>
      </c>
      <c r="G467" s="36">
        <f t="shared" si="75"/>
        <v>95</v>
      </c>
      <c r="H467" s="36">
        <f t="shared" si="76"/>
        <v>0.35</v>
      </c>
      <c r="I467" s="36">
        <f t="shared" si="77"/>
        <v>3.2</v>
      </c>
      <c r="J467" s="36">
        <f t="shared" si="78"/>
        <v>1</v>
      </c>
      <c r="K467" s="36">
        <f t="shared" si="79"/>
        <v>4.5</v>
      </c>
      <c r="L467" s="36">
        <f t="shared" si="80"/>
        <v>2.5</v>
      </c>
      <c r="M467" s="40">
        <f t="shared" si="81"/>
        <v>6379740.9580000341</v>
      </c>
      <c r="N467" s="39">
        <f t="shared" si="82"/>
        <v>0.16487443358921144</v>
      </c>
    </row>
    <row r="468" spans="3:14" ht="15.6" x14ac:dyDescent="0.3">
      <c r="C468" s="39">
        <f t="shared" si="83"/>
        <v>9.4299999999999056</v>
      </c>
      <c r="D468" s="36">
        <f t="shared" si="72"/>
        <v>600</v>
      </c>
      <c r="E468" s="40">
        <f t="shared" si="73"/>
        <v>3372165.4763667812</v>
      </c>
      <c r="F468" s="36">
        <f t="shared" si="74"/>
        <v>461</v>
      </c>
      <c r="G468" s="36">
        <f t="shared" si="75"/>
        <v>95</v>
      </c>
      <c r="H468" s="36">
        <f t="shared" si="76"/>
        <v>0.35</v>
      </c>
      <c r="I468" s="36">
        <f t="shared" si="77"/>
        <v>3.2</v>
      </c>
      <c r="J468" s="36">
        <f t="shared" si="78"/>
        <v>1</v>
      </c>
      <c r="K468" s="36">
        <f t="shared" si="79"/>
        <v>4.5</v>
      </c>
      <c r="L468" s="36">
        <f t="shared" si="80"/>
        <v>2.5</v>
      </c>
      <c r="M468" s="40">
        <f t="shared" si="81"/>
        <v>6418486.6595264068</v>
      </c>
      <c r="N468" s="39">
        <f t="shared" si="82"/>
        <v>0.1658757556860227</v>
      </c>
    </row>
    <row r="469" spans="3:14" ht="15.6" x14ac:dyDescent="0.3">
      <c r="C469" s="39">
        <f t="shared" si="83"/>
        <v>9.4399999999999054</v>
      </c>
      <c r="D469" s="36">
        <f t="shared" si="72"/>
        <v>600</v>
      </c>
      <c r="E469" s="40">
        <f t="shared" si="73"/>
        <v>3372165.4763667812</v>
      </c>
      <c r="F469" s="36">
        <f t="shared" si="74"/>
        <v>461</v>
      </c>
      <c r="G469" s="36">
        <f t="shared" si="75"/>
        <v>95</v>
      </c>
      <c r="H469" s="36">
        <f t="shared" si="76"/>
        <v>0.35</v>
      </c>
      <c r="I469" s="36">
        <f t="shared" si="77"/>
        <v>3.2</v>
      </c>
      <c r="J469" s="36">
        <f t="shared" si="78"/>
        <v>1</v>
      </c>
      <c r="K469" s="36">
        <f t="shared" si="79"/>
        <v>4.5</v>
      </c>
      <c r="L469" s="36">
        <f t="shared" si="80"/>
        <v>2.5</v>
      </c>
      <c r="M469" s="40">
        <f t="shared" si="81"/>
        <v>6457444.9040008141</v>
      </c>
      <c r="N469" s="39">
        <f t="shared" si="82"/>
        <v>0.16688257062312345</v>
      </c>
    </row>
    <row r="470" spans="3:14" ht="15.6" x14ac:dyDescent="0.3">
      <c r="C470" s="39">
        <f t="shared" si="83"/>
        <v>9.4499999999999051</v>
      </c>
      <c r="D470" s="36">
        <f t="shared" si="72"/>
        <v>600</v>
      </c>
      <c r="E470" s="40">
        <f t="shared" si="73"/>
        <v>3372165.4763667812</v>
      </c>
      <c r="F470" s="36">
        <f t="shared" si="74"/>
        <v>461</v>
      </c>
      <c r="G470" s="36">
        <f t="shared" si="75"/>
        <v>95</v>
      </c>
      <c r="H470" s="36">
        <f t="shared" si="76"/>
        <v>0.35</v>
      </c>
      <c r="I470" s="36">
        <f t="shared" si="77"/>
        <v>3.2</v>
      </c>
      <c r="J470" s="36">
        <f t="shared" si="78"/>
        <v>1</v>
      </c>
      <c r="K470" s="36">
        <f t="shared" si="79"/>
        <v>4.5</v>
      </c>
      <c r="L470" s="36">
        <f t="shared" si="80"/>
        <v>2.5</v>
      </c>
      <c r="M470" s="40">
        <f t="shared" si="81"/>
        <v>6496616.6757301213</v>
      </c>
      <c r="N470" s="39">
        <f t="shared" si="82"/>
        <v>0.16789490383838618</v>
      </c>
    </row>
    <row r="471" spans="3:14" ht="15.6" x14ac:dyDescent="0.3">
      <c r="C471" s="39">
        <f t="shared" si="83"/>
        <v>9.4599999999999049</v>
      </c>
      <c r="D471" s="36">
        <f t="shared" si="72"/>
        <v>600</v>
      </c>
      <c r="E471" s="40">
        <f t="shared" si="73"/>
        <v>3372165.4763667812</v>
      </c>
      <c r="F471" s="36">
        <f t="shared" si="74"/>
        <v>461</v>
      </c>
      <c r="G471" s="36">
        <f t="shared" si="75"/>
        <v>95</v>
      </c>
      <c r="H471" s="36">
        <f t="shared" si="76"/>
        <v>0.35</v>
      </c>
      <c r="I471" s="36">
        <f t="shared" si="77"/>
        <v>3.2</v>
      </c>
      <c r="J471" s="36">
        <f t="shared" si="78"/>
        <v>1</v>
      </c>
      <c r="K471" s="36">
        <f t="shared" si="79"/>
        <v>4.5</v>
      </c>
      <c r="L471" s="36">
        <f t="shared" si="80"/>
        <v>2.5</v>
      </c>
      <c r="M471" s="40">
        <f t="shared" si="81"/>
        <v>6536002.9627427068</v>
      </c>
      <c r="N471" s="39">
        <f t="shared" si="82"/>
        <v>0.16891278086586001</v>
      </c>
    </row>
    <row r="472" spans="3:14" ht="15.6" x14ac:dyDescent="0.3">
      <c r="C472" s="39">
        <f t="shared" si="83"/>
        <v>9.4699999999999047</v>
      </c>
      <c r="D472" s="36">
        <f t="shared" si="72"/>
        <v>600</v>
      </c>
      <c r="E472" s="40">
        <f t="shared" si="73"/>
        <v>3372165.4763667812</v>
      </c>
      <c r="F472" s="36">
        <f t="shared" si="74"/>
        <v>461</v>
      </c>
      <c r="G472" s="36">
        <f t="shared" si="75"/>
        <v>95</v>
      </c>
      <c r="H472" s="36">
        <f t="shared" si="76"/>
        <v>0.35</v>
      </c>
      <c r="I472" s="36">
        <f t="shared" si="77"/>
        <v>3.2</v>
      </c>
      <c r="J472" s="36">
        <f t="shared" si="78"/>
        <v>1</v>
      </c>
      <c r="K472" s="36">
        <f t="shared" si="79"/>
        <v>4.5</v>
      </c>
      <c r="L472" s="36">
        <f t="shared" si="80"/>
        <v>2.5</v>
      </c>
      <c r="M472" s="40">
        <f t="shared" si="81"/>
        <v>6575604.7568000294</v>
      </c>
      <c r="N472" s="39">
        <f t="shared" si="82"/>
        <v>0.16993622733606975</v>
      </c>
    </row>
    <row r="473" spans="3:14" ht="15.6" x14ac:dyDescent="0.3">
      <c r="C473" s="39">
        <f t="shared" si="83"/>
        <v>9.4799999999999045</v>
      </c>
      <c r="D473" s="36">
        <f t="shared" ref="D473:D536" si="84">$D$5</f>
        <v>600</v>
      </c>
      <c r="E473" s="40">
        <f t="shared" ref="E473:E536" si="85">$D$6</f>
        <v>3372165.4763667812</v>
      </c>
      <c r="F473" s="36">
        <f t="shared" ref="F473:F536" si="86">$D$7</f>
        <v>461</v>
      </c>
      <c r="G473" s="36">
        <f t="shared" ref="G473:G536" si="87">$D$8</f>
        <v>95</v>
      </c>
      <c r="H473" s="36">
        <f t="shared" ref="H473:H536" si="88">$D$9</f>
        <v>0.35</v>
      </c>
      <c r="I473" s="36">
        <f t="shared" ref="I473:I536" si="89">$D$10</f>
        <v>3.2</v>
      </c>
      <c r="J473" s="36">
        <f t="shared" ref="J473:J536" si="90">$D$11</f>
        <v>1</v>
      </c>
      <c r="K473" s="36">
        <f t="shared" ref="K473:K536" si="91">$D$12</f>
        <v>4.5</v>
      </c>
      <c r="L473" s="36">
        <f t="shared" ref="L473:L536" si="92">$D$13</f>
        <v>2.5</v>
      </c>
      <c r="M473" s="40">
        <f t="shared" ref="M473:M536" si="93">10^(-NORMSINV(G473/100)*H473+7.35*LOG10(C473+1)-0.06+((LOG10((K473-L473)/3))/(1+((1.625*10^7)/((C473+1)^8.46))))+((4.22-0.32*L473)*LOG10((D473*J473*((C473^0.75)-1.132))/(215.63*I473*((C473^0.75)-18.42*(F473/E473)^0.25)))))</f>
        <v>6615423.0534077482</v>
      </c>
      <c r="N473" s="39">
        <f t="shared" ref="N473:N536" si="94">+M473/$D$4</f>
        <v>0.17096526897630321</v>
      </c>
    </row>
    <row r="474" spans="3:14" ht="15.6" x14ac:dyDescent="0.3">
      <c r="C474" s="39">
        <f t="shared" ref="C474:C537" si="95">IF(C473 = "", "", IF(AND(0.995*$D$4&lt;=M473,M473&lt;=1.005*$D$4),"",(C473+$D$20)))</f>
        <v>9.4899999999999043</v>
      </c>
      <c r="D474" s="36">
        <f t="shared" si="84"/>
        <v>600</v>
      </c>
      <c r="E474" s="40">
        <f t="shared" si="85"/>
        <v>3372165.4763667812</v>
      </c>
      <c r="F474" s="36">
        <f t="shared" si="86"/>
        <v>461</v>
      </c>
      <c r="G474" s="36">
        <f t="shared" si="87"/>
        <v>95</v>
      </c>
      <c r="H474" s="36">
        <f t="shared" si="88"/>
        <v>0.35</v>
      </c>
      <c r="I474" s="36">
        <f t="shared" si="89"/>
        <v>3.2</v>
      </c>
      <c r="J474" s="36">
        <f t="shared" si="90"/>
        <v>1</v>
      </c>
      <c r="K474" s="36">
        <f t="shared" si="91"/>
        <v>4.5</v>
      </c>
      <c r="L474" s="36">
        <f t="shared" si="92"/>
        <v>2.5</v>
      </c>
      <c r="M474" s="40">
        <f t="shared" si="93"/>
        <v>6655458.8518271055</v>
      </c>
      <c r="N474" s="39">
        <f t="shared" si="94"/>
        <v>0.17199993161090532</v>
      </c>
    </row>
    <row r="475" spans="3:14" ht="15.6" x14ac:dyDescent="0.3">
      <c r="C475" s="39">
        <f t="shared" si="95"/>
        <v>9.4999999999999041</v>
      </c>
      <c r="D475" s="36">
        <f t="shared" si="84"/>
        <v>600</v>
      </c>
      <c r="E475" s="40">
        <f t="shared" si="85"/>
        <v>3372165.4763667812</v>
      </c>
      <c r="F475" s="36">
        <f t="shared" si="86"/>
        <v>461</v>
      </c>
      <c r="G475" s="36">
        <f t="shared" si="87"/>
        <v>95</v>
      </c>
      <c r="H475" s="36">
        <f t="shared" si="88"/>
        <v>0.35</v>
      </c>
      <c r="I475" s="36">
        <f t="shared" si="89"/>
        <v>3.2</v>
      </c>
      <c r="J475" s="36">
        <f t="shared" si="90"/>
        <v>1</v>
      </c>
      <c r="K475" s="36">
        <f t="shared" si="91"/>
        <v>4.5</v>
      </c>
      <c r="L475" s="36">
        <f t="shared" si="92"/>
        <v>2.5</v>
      </c>
      <c r="M475" s="40">
        <f t="shared" si="93"/>
        <v>6695713.1550865117</v>
      </c>
      <c r="N475" s="39">
        <f t="shared" si="94"/>
        <v>0.17304024116157768</v>
      </c>
    </row>
    <row r="476" spans="3:14" ht="15.6" x14ac:dyDescent="0.3">
      <c r="C476" s="39">
        <f t="shared" si="95"/>
        <v>9.5099999999999039</v>
      </c>
      <c r="D476" s="36">
        <f t="shared" si="84"/>
        <v>600</v>
      </c>
      <c r="E476" s="40">
        <f t="shared" si="85"/>
        <v>3372165.4763667812</v>
      </c>
      <c r="F476" s="36">
        <f t="shared" si="86"/>
        <v>461</v>
      </c>
      <c r="G476" s="36">
        <f t="shared" si="87"/>
        <v>95</v>
      </c>
      <c r="H476" s="36">
        <f t="shared" si="88"/>
        <v>0.35</v>
      </c>
      <c r="I476" s="36">
        <f t="shared" si="89"/>
        <v>3.2</v>
      </c>
      <c r="J476" s="36">
        <f t="shared" si="90"/>
        <v>1</v>
      </c>
      <c r="K476" s="36">
        <f t="shared" si="91"/>
        <v>4.5</v>
      </c>
      <c r="L476" s="36">
        <f t="shared" si="92"/>
        <v>2.5</v>
      </c>
      <c r="M476" s="40">
        <f t="shared" si="93"/>
        <v>6736186.9699926917</v>
      </c>
      <c r="N476" s="39">
        <f t="shared" si="94"/>
        <v>0.1740862236476664</v>
      </c>
    </row>
    <row r="477" spans="3:14" ht="15.6" x14ac:dyDescent="0.3">
      <c r="C477" s="39">
        <f t="shared" si="95"/>
        <v>9.5199999999999037</v>
      </c>
      <c r="D477" s="36">
        <f t="shared" si="84"/>
        <v>600</v>
      </c>
      <c r="E477" s="40">
        <f t="shared" si="85"/>
        <v>3372165.4763667812</v>
      </c>
      <c r="F477" s="36">
        <f t="shared" si="86"/>
        <v>461</v>
      </c>
      <c r="G477" s="36">
        <f t="shared" si="87"/>
        <v>95</v>
      </c>
      <c r="H477" s="36">
        <f t="shared" si="88"/>
        <v>0.35</v>
      </c>
      <c r="I477" s="36">
        <f t="shared" si="89"/>
        <v>3.2</v>
      </c>
      <c r="J477" s="36">
        <f t="shared" si="90"/>
        <v>1</v>
      </c>
      <c r="K477" s="36">
        <f t="shared" si="91"/>
        <v>4.5</v>
      </c>
      <c r="L477" s="36">
        <f t="shared" si="92"/>
        <v>2.5</v>
      </c>
      <c r="M477" s="40">
        <f t="shared" si="93"/>
        <v>6776881.3071422623</v>
      </c>
      <c r="N477" s="39">
        <f t="shared" si="94"/>
        <v>0.17513790518646155</v>
      </c>
    </row>
    <row r="478" spans="3:14" ht="15.6" x14ac:dyDescent="0.3">
      <c r="C478" s="39">
        <f t="shared" si="95"/>
        <v>9.5299999999999034</v>
      </c>
      <c r="D478" s="36">
        <f t="shared" si="84"/>
        <v>600</v>
      </c>
      <c r="E478" s="40">
        <f t="shared" si="85"/>
        <v>3372165.4763667812</v>
      </c>
      <c r="F478" s="36">
        <f t="shared" si="86"/>
        <v>461</v>
      </c>
      <c r="G478" s="36">
        <f t="shared" si="87"/>
        <v>95</v>
      </c>
      <c r="H478" s="36">
        <f t="shared" si="88"/>
        <v>0.35</v>
      </c>
      <c r="I478" s="36">
        <f t="shared" si="89"/>
        <v>3.2</v>
      </c>
      <c r="J478" s="36">
        <f t="shared" si="90"/>
        <v>1</v>
      </c>
      <c r="K478" s="36">
        <f t="shared" si="91"/>
        <v>4.5</v>
      </c>
      <c r="L478" s="36">
        <f t="shared" si="92"/>
        <v>2.5</v>
      </c>
      <c r="M478" s="40">
        <f t="shared" si="93"/>
        <v>6817797.1809330434</v>
      </c>
      <c r="N478" s="39">
        <f t="shared" si="94"/>
        <v>0.17619531199348926</v>
      </c>
    </row>
    <row r="479" spans="3:14" ht="15.6" x14ac:dyDescent="0.3">
      <c r="C479" s="39">
        <f t="shared" si="95"/>
        <v>9.5399999999999032</v>
      </c>
      <c r="D479" s="36">
        <f t="shared" si="84"/>
        <v>600</v>
      </c>
      <c r="E479" s="40">
        <f t="shared" si="85"/>
        <v>3372165.4763667812</v>
      </c>
      <c r="F479" s="36">
        <f t="shared" si="86"/>
        <v>461</v>
      </c>
      <c r="G479" s="36">
        <f t="shared" si="87"/>
        <v>95</v>
      </c>
      <c r="H479" s="36">
        <f t="shared" si="88"/>
        <v>0.35</v>
      </c>
      <c r="I479" s="36">
        <f t="shared" si="89"/>
        <v>3.2</v>
      </c>
      <c r="J479" s="36">
        <f t="shared" si="90"/>
        <v>1</v>
      </c>
      <c r="K479" s="36">
        <f t="shared" si="91"/>
        <v>4.5</v>
      </c>
      <c r="L479" s="36">
        <f t="shared" si="92"/>
        <v>2.5</v>
      </c>
      <c r="M479" s="40">
        <f t="shared" si="93"/>
        <v>6858935.6095756982</v>
      </c>
      <c r="N479" s="39">
        <f t="shared" si="94"/>
        <v>0.17725847038281264</v>
      </c>
    </row>
    <row r="480" spans="3:14" ht="15.6" x14ac:dyDescent="0.3">
      <c r="C480" s="39">
        <f t="shared" si="95"/>
        <v>9.549999999999903</v>
      </c>
      <c r="D480" s="36">
        <f t="shared" si="84"/>
        <v>600</v>
      </c>
      <c r="E480" s="40">
        <f t="shared" si="85"/>
        <v>3372165.4763667812</v>
      </c>
      <c r="F480" s="36">
        <f t="shared" si="86"/>
        <v>461</v>
      </c>
      <c r="G480" s="36">
        <f t="shared" si="87"/>
        <v>95</v>
      </c>
      <c r="H480" s="36">
        <f t="shared" si="88"/>
        <v>0.35</v>
      </c>
      <c r="I480" s="36">
        <f t="shared" si="89"/>
        <v>3.2</v>
      </c>
      <c r="J480" s="36">
        <f t="shared" si="90"/>
        <v>1</v>
      </c>
      <c r="K480" s="36">
        <f t="shared" si="91"/>
        <v>4.5</v>
      </c>
      <c r="L480" s="36">
        <f t="shared" si="92"/>
        <v>2.5</v>
      </c>
      <c r="M480" s="40">
        <f t="shared" si="93"/>
        <v>6900297.6151049575</v>
      </c>
      <c r="N480" s="39">
        <f t="shared" si="94"/>
        <v>0.17832740676732195</v>
      </c>
    </row>
    <row r="481" spans="3:14" ht="15.6" x14ac:dyDescent="0.3">
      <c r="C481" s="39">
        <f t="shared" si="95"/>
        <v>9.5599999999999028</v>
      </c>
      <c r="D481" s="36">
        <f t="shared" si="84"/>
        <v>600</v>
      </c>
      <c r="E481" s="40">
        <f t="shared" si="85"/>
        <v>3372165.4763667812</v>
      </c>
      <c r="F481" s="36">
        <f t="shared" si="86"/>
        <v>461</v>
      </c>
      <c r="G481" s="36">
        <f t="shared" si="87"/>
        <v>95</v>
      </c>
      <c r="H481" s="36">
        <f t="shared" si="88"/>
        <v>0.35</v>
      </c>
      <c r="I481" s="36">
        <f t="shared" si="89"/>
        <v>3.2</v>
      </c>
      <c r="J481" s="36">
        <f t="shared" si="90"/>
        <v>1</v>
      </c>
      <c r="K481" s="36">
        <f t="shared" si="91"/>
        <v>4.5</v>
      </c>
      <c r="L481" s="36">
        <f t="shared" si="92"/>
        <v>2.5</v>
      </c>
      <c r="M481" s="40">
        <f t="shared" si="93"/>
        <v>6941884.2233913504</v>
      </c>
      <c r="N481" s="39">
        <f t="shared" si="94"/>
        <v>0.17940214765903756</v>
      </c>
    </row>
    <row r="482" spans="3:14" ht="15.6" x14ac:dyDescent="0.3">
      <c r="C482" s="39">
        <f t="shared" si="95"/>
        <v>9.5699999999999026</v>
      </c>
      <c r="D482" s="36">
        <f t="shared" si="84"/>
        <v>600</v>
      </c>
      <c r="E482" s="40">
        <f t="shared" si="85"/>
        <v>3372165.4763667812</v>
      </c>
      <c r="F482" s="36">
        <f t="shared" si="86"/>
        <v>461</v>
      </c>
      <c r="G482" s="36">
        <f t="shared" si="87"/>
        <v>95</v>
      </c>
      <c r="H482" s="36">
        <f t="shared" si="88"/>
        <v>0.35</v>
      </c>
      <c r="I482" s="36">
        <f t="shared" si="89"/>
        <v>3.2</v>
      </c>
      <c r="J482" s="36">
        <f t="shared" si="90"/>
        <v>1</v>
      </c>
      <c r="K482" s="36">
        <f t="shared" si="91"/>
        <v>4.5</v>
      </c>
      <c r="L482" s="36">
        <f t="shared" si="92"/>
        <v>2.5</v>
      </c>
      <c r="M482" s="40">
        <f t="shared" si="93"/>
        <v>6983696.464152582</v>
      </c>
      <c r="N482" s="39">
        <f t="shared" si="94"/>
        <v>0.18048271966940407</v>
      </c>
    </row>
    <row r="483" spans="3:14" ht="15.6" x14ac:dyDescent="0.3">
      <c r="C483" s="39">
        <f t="shared" si="95"/>
        <v>9.5799999999999024</v>
      </c>
      <c r="D483" s="36">
        <f t="shared" si="84"/>
        <v>600</v>
      </c>
      <c r="E483" s="40">
        <f t="shared" si="85"/>
        <v>3372165.4763667812</v>
      </c>
      <c r="F483" s="36">
        <f t="shared" si="86"/>
        <v>461</v>
      </c>
      <c r="G483" s="36">
        <f t="shared" si="87"/>
        <v>95</v>
      </c>
      <c r="H483" s="36">
        <f t="shared" si="88"/>
        <v>0.35</v>
      </c>
      <c r="I483" s="36">
        <f t="shared" si="89"/>
        <v>3.2</v>
      </c>
      <c r="J483" s="36">
        <f t="shared" si="90"/>
        <v>1</v>
      </c>
      <c r="K483" s="36">
        <f t="shared" si="91"/>
        <v>4.5</v>
      </c>
      <c r="L483" s="36">
        <f t="shared" si="92"/>
        <v>2.5</v>
      </c>
      <c r="M483" s="40">
        <f t="shared" si="93"/>
        <v>7025735.3709650524</v>
      </c>
      <c r="N483" s="39">
        <f t="shared" si="94"/>
        <v>0.18156914950958813</v>
      </c>
    </row>
    <row r="484" spans="3:14" ht="15.6" x14ac:dyDescent="0.3">
      <c r="C484" s="39">
        <f t="shared" si="95"/>
        <v>9.5899999999999022</v>
      </c>
      <c r="D484" s="36">
        <f t="shared" si="84"/>
        <v>600</v>
      </c>
      <c r="E484" s="40">
        <f t="shared" si="85"/>
        <v>3372165.4763667812</v>
      </c>
      <c r="F484" s="36">
        <f t="shared" si="86"/>
        <v>461</v>
      </c>
      <c r="G484" s="36">
        <f t="shared" si="87"/>
        <v>95</v>
      </c>
      <c r="H484" s="36">
        <f t="shared" si="88"/>
        <v>0.35</v>
      </c>
      <c r="I484" s="36">
        <f t="shared" si="89"/>
        <v>3.2</v>
      </c>
      <c r="J484" s="36">
        <f t="shared" si="90"/>
        <v>1</v>
      </c>
      <c r="K484" s="36">
        <f t="shared" si="91"/>
        <v>4.5</v>
      </c>
      <c r="L484" s="36">
        <f t="shared" si="92"/>
        <v>2.5</v>
      </c>
      <c r="M484" s="40">
        <f t="shared" si="93"/>
        <v>7068001.9812754346</v>
      </c>
      <c r="N484" s="39">
        <f t="shared" si="94"/>
        <v>0.18266146399077748</v>
      </c>
    </row>
    <row r="485" spans="3:14" ht="15.6" x14ac:dyDescent="0.3">
      <c r="C485" s="39">
        <f t="shared" si="95"/>
        <v>9.5999999999999019</v>
      </c>
      <c r="D485" s="36">
        <f t="shared" si="84"/>
        <v>600</v>
      </c>
      <c r="E485" s="40">
        <f t="shared" si="85"/>
        <v>3372165.4763667812</v>
      </c>
      <c r="F485" s="36">
        <f t="shared" si="86"/>
        <v>461</v>
      </c>
      <c r="G485" s="36">
        <f t="shared" si="87"/>
        <v>95</v>
      </c>
      <c r="H485" s="36">
        <f t="shared" si="88"/>
        <v>0.35</v>
      </c>
      <c r="I485" s="36">
        <f t="shared" si="89"/>
        <v>3.2</v>
      </c>
      <c r="J485" s="36">
        <f t="shared" si="90"/>
        <v>1</v>
      </c>
      <c r="K485" s="36">
        <f t="shared" si="91"/>
        <v>4.5</v>
      </c>
      <c r="L485" s="36">
        <f t="shared" si="92"/>
        <v>2.5</v>
      </c>
      <c r="M485" s="40">
        <f t="shared" si="93"/>
        <v>7110497.3364122724</v>
      </c>
      <c r="N485" s="39">
        <f t="shared" si="94"/>
        <v>0.18375969002448073</v>
      </c>
    </row>
    <row r="486" spans="3:14" ht="15.6" x14ac:dyDescent="0.3">
      <c r="C486" s="39">
        <f t="shared" si="95"/>
        <v>9.6099999999999017</v>
      </c>
      <c r="D486" s="36">
        <f t="shared" si="84"/>
        <v>600</v>
      </c>
      <c r="E486" s="40">
        <f t="shared" si="85"/>
        <v>3372165.4763667812</v>
      </c>
      <c r="F486" s="36">
        <f t="shared" si="86"/>
        <v>461</v>
      </c>
      <c r="G486" s="36">
        <f t="shared" si="87"/>
        <v>95</v>
      </c>
      <c r="H486" s="36">
        <f t="shared" si="88"/>
        <v>0.35</v>
      </c>
      <c r="I486" s="36">
        <f t="shared" si="89"/>
        <v>3.2</v>
      </c>
      <c r="J486" s="36">
        <f t="shared" si="90"/>
        <v>1</v>
      </c>
      <c r="K486" s="36">
        <f t="shared" si="91"/>
        <v>4.5</v>
      </c>
      <c r="L486" s="36">
        <f t="shared" si="92"/>
        <v>2.5</v>
      </c>
      <c r="M486" s="40">
        <f t="shared" si="93"/>
        <v>7153222.4815975325</v>
      </c>
      <c r="N486" s="39">
        <f t="shared" si="94"/>
        <v>0.18486385462282592</v>
      </c>
    </row>
    <row r="487" spans="3:14" ht="15.6" x14ac:dyDescent="0.3">
      <c r="C487" s="39">
        <f t="shared" si="95"/>
        <v>9.6199999999999015</v>
      </c>
      <c r="D487" s="36">
        <f t="shared" si="84"/>
        <v>600</v>
      </c>
      <c r="E487" s="40">
        <f t="shared" si="85"/>
        <v>3372165.4763667812</v>
      </c>
      <c r="F487" s="36">
        <f t="shared" si="86"/>
        <v>461</v>
      </c>
      <c r="G487" s="36">
        <f t="shared" si="87"/>
        <v>95</v>
      </c>
      <c r="H487" s="36">
        <f t="shared" si="88"/>
        <v>0.35</v>
      </c>
      <c r="I487" s="36">
        <f t="shared" si="89"/>
        <v>3.2</v>
      </c>
      <c r="J487" s="36">
        <f t="shared" si="90"/>
        <v>1</v>
      </c>
      <c r="K487" s="36">
        <f t="shared" si="91"/>
        <v>4.5</v>
      </c>
      <c r="L487" s="36">
        <f t="shared" si="92"/>
        <v>2.5</v>
      </c>
      <c r="M487" s="40">
        <f t="shared" si="93"/>
        <v>7196178.4659581417</v>
      </c>
      <c r="N487" s="39">
        <f t="shared" si="94"/>
        <v>0.18597398489885875</v>
      </c>
    </row>
    <row r="488" spans="3:14" ht="15.6" x14ac:dyDescent="0.3">
      <c r="C488" s="39">
        <f t="shared" si="95"/>
        <v>9.6299999999999013</v>
      </c>
      <c r="D488" s="36">
        <f t="shared" si="84"/>
        <v>600</v>
      </c>
      <c r="E488" s="40">
        <f t="shared" si="85"/>
        <v>3372165.4763667812</v>
      </c>
      <c r="F488" s="36">
        <f t="shared" si="86"/>
        <v>461</v>
      </c>
      <c r="G488" s="36">
        <f t="shared" si="87"/>
        <v>95</v>
      </c>
      <c r="H488" s="36">
        <f t="shared" si="88"/>
        <v>0.35</v>
      </c>
      <c r="I488" s="36">
        <f t="shared" si="89"/>
        <v>3.2</v>
      </c>
      <c r="J488" s="36">
        <f t="shared" si="90"/>
        <v>1</v>
      </c>
      <c r="K488" s="36">
        <f t="shared" si="91"/>
        <v>4.5</v>
      </c>
      <c r="L488" s="36">
        <f t="shared" si="92"/>
        <v>2.5</v>
      </c>
      <c r="M488" s="40">
        <f t="shared" si="93"/>
        <v>7239366.3425377961</v>
      </c>
      <c r="N488" s="39">
        <f t="shared" si="94"/>
        <v>0.18709010806684762</v>
      </c>
    </row>
    <row r="489" spans="3:14" ht="15.6" x14ac:dyDescent="0.3">
      <c r="C489" s="39">
        <f t="shared" si="95"/>
        <v>9.6399999999999011</v>
      </c>
      <c r="D489" s="36">
        <f t="shared" si="84"/>
        <v>600</v>
      </c>
      <c r="E489" s="40">
        <f t="shared" si="85"/>
        <v>3372165.4763667812</v>
      </c>
      <c r="F489" s="36">
        <f t="shared" si="86"/>
        <v>461</v>
      </c>
      <c r="G489" s="36">
        <f t="shared" si="87"/>
        <v>95</v>
      </c>
      <c r="H489" s="36">
        <f t="shared" si="88"/>
        <v>0.35</v>
      </c>
      <c r="I489" s="36">
        <f t="shared" si="89"/>
        <v>3.2</v>
      </c>
      <c r="J489" s="36">
        <f t="shared" si="90"/>
        <v>1</v>
      </c>
      <c r="K489" s="36">
        <f t="shared" si="91"/>
        <v>4.5</v>
      </c>
      <c r="L489" s="36">
        <f t="shared" si="92"/>
        <v>2.5</v>
      </c>
      <c r="M489" s="40">
        <f t="shared" si="93"/>
        <v>7282787.1683083987</v>
      </c>
      <c r="N489" s="39">
        <f t="shared" si="94"/>
        <v>0.1882122514425793</v>
      </c>
    </row>
    <row r="490" spans="3:14" ht="15.6" x14ac:dyDescent="0.3">
      <c r="C490" s="39">
        <f t="shared" si="95"/>
        <v>9.6499999999999009</v>
      </c>
      <c r="D490" s="36">
        <f t="shared" si="84"/>
        <v>600</v>
      </c>
      <c r="E490" s="40">
        <f t="shared" si="85"/>
        <v>3372165.4763667812</v>
      </c>
      <c r="F490" s="36">
        <f t="shared" si="86"/>
        <v>461</v>
      </c>
      <c r="G490" s="36">
        <f t="shared" si="87"/>
        <v>95</v>
      </c>
      <c r="H490" s="36">
        <f t="shared" si="88"/>
        <v>0.35</v>
      </c>
      <c r="I490" s="36">
        <f t="shared" si="89"/>
        <v>3.2</v>
      </c>
      <c r="J490" s="36">
        <f t="shared" si="90"/>
        <v>1</v>
      </c>
      <c r="K490" s="36">
        <f t="shared" si="91"/>
        <v>4.5</v>
      </c>
      <c r="L490" s="36">
        <f t="shared" si="92"/>
        <v>2.5</v>
      </c>
      <c r="M490" s="40">
        <f t="shared" si="93"/>
        <v>7326442.0041818246</v>
      </c>
      <c r="N490" s="39">
        <f t="shared" si="94"/>
        <v>0.18934044244366308</v>
      </c>
    </row>
    <row r="491" spans="3:14" ht="15.6" x14ac:dyDescent="0.3">
      <c r="C491" s="39">
        <f t="shared" si="95"/>
        <v>9.6599999999999007</v>
      </c>
      <c r="D491" s="36">
        <f t="shared" si="84"/>
        <v>600</v>
      </c>
      <c r="E491" s="40">
        <f t="shared" si="85"/>
        <v>3372165.4763667812</v>
      </c>
      <c r="F491" s="36">
        <f t="shared" si="86"/>
        <v>461</v>
      </c>
      <c r="G491" s="36">
        <f t="shared" si="87"/>
        <v>95</v>
      </c>
      <c r="H491" s="36">
        <f t="shared" si="88"/>
        <v>0.35</v>
      </c>
      <c r="I491" s="36">
        <f t="shared" si="89"/>
        <v>3.2</v>
      </c>
      <c r="J491" s="36">
        <f t="shared" si="90"/>
        <v>1</v>
      </c>
      <c r="K491" s="36">
        <f t="shared" si="91"/>
        <v>4.5</v>
      </c>
      <c r="L491" s="36">
        <f t="shared" si="92"/>
        <v>2.5</v>
      </c>
      <c r="M491" s="40">
        <f t="shared" si="93"/>
        <v>7370331.9150216077</v>
      </c>
      <c r="N491" s="39">
        <f t="shared" si="94"/>
        <v>0.19047470858983254</v>
      </c>
    </row>
    <row r="492" spans="3:14" ht="15.6" x14ac:dyDescent="0.3">
      <c r="C492" s="39">
        <f t="shared" si="95"/>
        <v>9.6699999999999005</v>
      </c>
      <c r="D492" s="36">
        <f t="shared" si="84"/>
        <v>600</v>
      </c>
      <c r="E492" s="40">
        <f t="shared" si="85"/>
        <v>3372165.4763667812</v>
      </c>
      <c r="F492" s="36">
        <f t="shared" si="86"/>
        <v>461</v>
      </c>
      <c r="G492" s="36">
        <f t="shared" si="87"/>
        <v>95</v>
      </c>
      <c r="H492" s="36">
        <f t="shared" si="88"/>
        <v>0.35</v>
      </c>
      <c r="I492" s="36">
        <f t="shared" si="89"/>
        <v>3.2</v>
      </c>
      <c r="J492" s="36">
        <f t="shared" si="90"/>
        <v>1</v>
      </c>
      <c r="K492" s="36">
        <f t="shared" si="91"/>
        <v>4.5</v>
      </c>
      <c r="L492" s="36">
        <f t="shared" si="92"/>
        <v>2.5</v>
      </c>
      <c r="M492" s="40">
        <f t="shared" si="93"/>
        <v>7414457.9696545759</v>
      </c>
      <c r="N492" s="39">
        <f t="shared" si="94"/>
        <v>0.19161507750324652</v>
      </c>
    </row>
    <row r="493" spans="3:14" ht="15.6" x14ac:dyDescent="0.3">
      <c r="C493" s="39">
        <f t="shared" si="95"/>
        <v>9.6799999999999002</v>
      </c>
      <c r="D493" s="36">
        <f t="shared" si="84"/>
        <v>600</v>
      </c>
      <c r="E493" s="40">
        <f t="shared" si="85"/>
        <v>3372165.4763667812</v>
      </c>
      <c r="F493" s="36">
        <f t="shared" si="86"/>
        <v>461</v>
      </c>
      <c r="G493" s="36">
        <f t="shared" si="87"/>
        <v>95</v>
      </c>
      <c r="H493" s="36">
        <f t="shared" si="88"/>
        <v>0.35</v>
      </c>
      <c r="I493" s="36">
        <f t="shared" si="89"/>
        <v>3.2</v>
      </c>
      <c r="J493" s="36">
        <f t="shared" si="90"/>
        <v>1</v>
      </c>
      <c r="K493" s="36">
        <f t="shared" si="91"/>
        <v>4.5</v>
      </c>
      <c r="L493" s="36">
        <f t="shared" si="92"/>
        <v>2.5</v>
      </c>
      <c r="M493" s="40">
        <f t="shared" si="93"/>
        <v>7458821.2408826472</v>
      </c>
      <c r="N493" s="39">
        <f t="shared" si="94"/>
        <v>0.19276157690879384</v>
      </c>
    </row>
    <row r="494" spans="3:14" ht="15.6" x14ac:dyDescent="0.3">
      <c r="C494" s="39">
        <f t="shared" si="95"/>
        <v>9.6899999999999</v>
      </c>
      <c r="D494" s="36">
        <f t="shared" si="84"/>
        <v>600</v>
      </c>
      <c r="E494" s="40">
        <f t="shared" si="85"/>
        <v>3372165.4763667812</v>
      </c>
      <c r="F494" s="36">
        <f t="shared" si="86"/>
        <v>461</v>
      </c>
      <c r="G494" s="36">
        <f t="shared" si="87"/>
        <v>95</v>
      </c>
      <c r="H494" s="36">
        <f t="shared" si="88"/>
        <v>0.35</v>
      </c>
      <c r="I494" s="36">
        <f t="shared" si="89"/>
        <v>3.2</v>
      </c>
      <c r="J494" s="36">
        <f t="shared" si="90"/>
        <v>1</v>
      </c>
      <c r="K494" s="36">
        <f t="shared" si="91"/>
        <v>4.5</v>
      </c>
      <c r="L494" s="36">
        <f t="shared" si="92"/>
        <v>2.5</v>
      </c>
      <c r="M494" s="40">
        <f t="shared" si="93"/>
        <v>7503422.805494519</v>
      </c>
      <c r="N494" s="39">
        <f t="shared" si="94"/>
        <v>0.19391423463439533</v>
      </c>
    </row>
    <row r="495" spans="3:14" ht="15.6" x14ac:dyDescent="0.3">
      <c r="C495" s="39">
        <f t="shared" si="95"/>
        <v>9.6999999999998998</v>
      </c>
      <c r="D495" s="36">
        <f t="shared" si="84"/>
        <v>600</v>
      </c>
      <c r="E495" s="40">
        <f t="shared" si="85"/>
        <v>3372165.4763667812</v>
      </c>
      <c r="F495" s="36">
        <f t="shared" si="86"/>
        <v>461</v>
      </c>
      <c r="G495" s="36">
        <f t="shared" si="87"/>
        <v>95</v>
      </c>
      <c r="H495" s="36">
        <f t="shared" si="88"/>
        <v>0.35</v>
      </c>
      <c r="I495" s="36">
        <f t="shared" si="89"/>
        <v>3.2</v>
      </c>
      <c r="J495" s="36">
        <f t="shared" si="90"/>
        <v>1</v>
      </c>
      <c r="K495" s="36">
        <f t="shared" si="91"/>
        <v>4.5</v>
      </c>
      <c r="L495" s="36">
        <f t="shared" si="92"/>
        <v>2.5</v>
      </c>
      <c r="M495" s="40">
        <f t="shared" si="93"/>
        <v>7548263.7442774689</v>
      </c>
      <c r="N495" s="39">
        <f t="shared" si="94"/>
        <v>0.19507307861130893</v>
      </c>
    </row>
    <row r="496" spans="3:14" ht="15.6" x14ac:dyDescent="0.3">
      <c r="C496" s="39">
        <f t="shared" si="95"/>
        <v>9.7099999999998996</v>
      </c>
      <c r="D496" s="36">
        <f t="shared" si="84"/>
        <v>600</v>
      </c>
      <c r="E496" s="40">
        <f t="shared" si="85"/>
        <v>3372165.4763667812</v>
      </c>
      <c r="F496" s="36">
        <f t="shared" si="86"/>
        <v>461</v>
      </c>
      <c r="G496" s="36">
        <f t="shared" si="87"/>
        <v>95</v>
      </c>
      <c r="H496" s="36">
        <f t="shared" si="88"/>
        <v>0.35</v>
      </c>
      <c r="I496" s="36">
        <f t="shared" si="89"/>
        <v>3.2</v>
      </c>
      <c r="J496" s="36">
        <f t="shared" si="90"/>
        <v>1</v>
      </c>
      <c r="K496" s="36">
        <f t="shared" si="91"/>
        <v>4.5</v>
      </c>
      <c r="L496" s="36">
        <f t="shared" si="92"/>
        <v>2.5</v>
      </c>
      <c r="M496" s="40">
        <f t="shared" si="93"/>
        <v>7593345.1420290442</v>
      </c>
      <c r="N496" s="39">
        <f t="shared" si="94"/>
        <v>0.19623813687443173</v>
      </c>
    </row>
    <row r="497" spans="3:14" ht="15.6" x14ac:dyDescent="0.3">
      <c r="C497" s="39">
        <f t="shared" si="95"/>
        <v>9.7199999999998994</v>
      </c>
      <c r="D497" s="36">
        <f t="shared" si="84"/>
        <v>600</v>
      </c>
      <c r="E497" s="40">
        <f t="shared" si="85"/>
        <v>3372165.4763667812</v>
      </c>
      <c r="F497" s="36">
        <f t="shared" si="86"/>
        <v>461</v>
      </c>
      <c r="G497" s="36">
        <f t="shared" si="87"/>
        <v>95</v>
      </c>
      <c r="H497" s="36">
        <f t="shared" si="88"/>
        <v>0.35</v>
      </c>
      <c r="I497" s="36">
        <f t="shared" si="89"/>
        <v>3.2</v>
      </c>
      <c r="J497" s="36">
        <f t="shared" si="90"/>
        <v>1</v>
      </c>
      <c r="K497" s="36">
        <f t="shared" si="91"/>
        <v>4.5</v>
      </c>
      <c r="L497" s="36">
        <f t="shared" si="92"/>
        <v>2.5</v>
      </c>
      <c r="M497" s="40">
        <f t="shared" si="93"/>
        <v>7638668.0875689983</v>
      </c>
      <c r="N497" s="39">
        <f t="shared" si="94"/>
        <v>0.19740943756260845</v>
      </c>
    </row>
    <row r="498" spans="3:14" ht="15.6" x14ac:dyDescent="0.3">
      <c r="C498" s="39">
        <f t="shared" si="95"/>
        <v>9.7299999999998992</v>
      </c>
      <c r="D498" s="36">
        <f t="shared" si="84"/>
        <v>600</v>
      </c>
      <c r="E498" s="40">
        <f t="shared" si="85"/>
        <v>3372165.4763667812</v>
      </c>
      <c r="F498" s="36">
        <f t="shared" si="86"/>
        <v>461</v>
      </c>
      <c r="G498" s="36">
        <f t="shared" si="87"/>
        <v>95</v>
      </c>
      <c r="H498" s="36">
        <f t="shared" si="88"/>
        <v>0.35</v>
      </c>
      <c r="I498" s="36">
        <f t="shared" si="89"/>
        <v>3.2</v>
      </c>
      <c r="J498" s="36">
        <f t="shared" si="90"/>
        <v>1</v>
      </c>
      <c r="K498" s="36">
        <f t="shared" si="91"/>
        <v>4.5</v>
      </c>
      <c r="L498" s="36">
        <f t="shared" si="92"/>
        <v>2.5</v>
      </c>
      <c r="M498" s="40">
        <f t="shared" si="93"/>
        <v>7684233.6737509286</v>
      </c>
      <c r="N498" s="39">
        <f t="shared" si="94"/>
        <v>0.19858700891893216</v>
      </c>
    </row>
    <row r="499" spans="3:14" ht="15.6" x14ac:dyDescent="0.3">
      <c r="C499" s="39">
        <f t="shared" si="95"/>
        <v>9.739999999999899</v>
      </c>
      <c r="D499" s="36">
        <f t="shared" si="84"/>
        <v>600</v>
      </c>
      <c r="E499" s="40">
        <f t="shared" si="85"/>
        <v>3372165.4763667812</v>
      </c>
      <c r="F499" s="36">
        <f t="shared" si="86"/>
        <v>461</v>
      </c>
      <c r="G499" s="36">
        <f t="shared" si="87"/>
        <v>95</v>
      </c>
      <c r="H499" s="36">
        <f t="shared" si="88"/>
        <v>0.35</v>
      </c>
      <c r="I499" s="36">
        <f t="shared" si="89"/>
        <v>3.2</v>
      </c>
      <c r="J499" s="36">
        <f t="shared" si="90"/>
        <v>1</v>
      </c>
      <c r="K499" s="36">
        <f t="shared" si="91"/>
        <v>4.5</v>
      </c>
      <c r="L499" s="36">
        <f t="shared" si="92"/>
        <v>2.5</v>
      </c>
      <c r="M499" s="40">
        <f t="shared" si="93"/>
        <v>7730042.9974743482</v>
      </c>
      <c r="N499" s="39">
        <f t="shared" si="94"/>
        <v>0.19977087929105639</v>
      </c>
    </row>
    <row r="500" spans="3:14" ht="15.6" x14ac:dyDescent="0.3">
      <c r="C500" s="39">
        <f t="shared" si="95"/>
        <v>9.7499999999998987</v>
      </c>
      <c r="D500" s="36">
        <f t="shared" si="84"/>
        <v>600</v>
      </c>
      <c r="E500" s="40">
        <f t="shared" si="85"/>
        <v>3372165.4763667812</v>
      </c>
      <c r="F500" s="36">
        <f t="shared" si="86"/>
        <v>461</v>
      </c>
      <c r="G500" s="36">
        <f t="shared" si="87"/>
        <v>95</v>
      </c>
      <c r="H500" s="36">
        <f t="shared" si="88"/>
        <v>0.35</v>
      </c>
      <c r="I500" s="36">
        <f t="shared" si="89"/>
        <v>3.2</v>
      </c>
      <c r="J500" s="36">
        <f t="shared" si="90"/>
        <v>1</v>
      </c>
      <c r="K500" s="36">
        <f t="shared" si="91"/>
        <v>4.5</v>
      </c>
      <c r="L500" s="36">
        <f t="shared" si="92"/>
        <v>2.5</v>
      </c>
      <c r="M500" s="40">
        <f t="shared" si="93"/>
        <v>7776097.1596963285</v>
      </c>
      <c r="N500" s="39">
        <f t="shared" si="94"/>
        <v>0.20096107713149583</v>
      </c>
    </row>
    <row r="501" spans="3:14" ht="15.6" x14ac:dyDescent="0.3">
      <c r="C501" s="39">
        <f t="shared" si="95"/>
        <v>9.7599999999998985</v>
      </c>
      <c r="D501" s="36">
        <f t="shared" si="84"/>
        <v>600</v>
      </c>
      <c r="E501" s="40">
        <f t="shared" si="85"/>
        <v>3372165.4763667812</v>
      </c>
      <c r="F501" s="36">
        <f t="shared" si="86"/>
        <v>461</v>
      </c>
      <c r="G501" s="36">
        <f t="shared" si="87"/>
        <v>95</v>
      </c>
      <c r="H501" s="36">
        <f t="shared" si="88"/>
        <v>0.35</v>
      </c>
      <c r="I501" s="36">
        <f t="shared" si="89"/>
        <v>3.2</v>
      </c>
      <c r="J501" s="36">
        <f t="shared" si="90"/>
        <v>1</v>
      </c>
      <c r="K501" s="36">
        <f t="shared" si="91"/>
        <v>4.5</v>
      </c>
      <c r="L501" s="36">
        <f t="shared" si="92"/>
        <v>2.5</v>
      </c>
      <c r="M501" s="40">
        <f t="shared" si="93"/>
        <v>7822397.2654434741</v>
      </c>
      <c r="N501" s="39">
        <f t="shared" si="94"/>
        <v>0.20215763099793593</v>
      </c>
    </row>
    <row r="502" spans="3:14" ht="15.6" x14ac:dyDescent="0.3">
      <c r="C502" s="39">
        <f t="shared" si="95"/>
        <v>9.7699999999998983</v>
      </c>
      <c r="D502" s="36">
        <f t="shared" si="84"/>
        <v>600</v>
      </c>
      <c r="E502" s="40">
        <f t="shared" si="85"/>
        <v>3372165.4763667812</v>
      </c>
      <c r="F502" s="36">
        <f t="shared" si="86"/>
        <v>461</v>
      </c>
      <c r="G502" s="36">
        <f t="shared" si="87"/>
        <v>95</v>
      </c>
      <c r="H502" s="36">
        <f t="shared" si="88"/>
        <v>0.35</v>
      </c>
      <c r="I502" s="36">
        <f t="shared" si="89"/>
        <v>3.2</v>
      </c>
      <c r="J502" s="36">
        <f t="shared" si="90"/>
        <v>1</v>
      </c>
      <c r="K502" s="36">
        <f t="shared" si="91"/>
        <v>4.5</v>
      </c>
      <c r="L502" s="36">
        <f t="shared" si="92"/>
        <v>2.5</v>
      </c>
      <c r="M502" s="40">
        <f t="shared" si="93"/>
        <v>7868944.4238237953</v>
      </c>
      <c r="N502" s="39">
        <f t="shared" si="94"/>
        <v>0.20336056955353971</v>
      </c>
    </row>
    <row r="503" spans="3:14" ht="15.6" x14ac:dyDescent="0.3">
      <c r="C503" s="39">
        <f t="shared" si="95"/>
        <v>9.7799999999998981</v>
      </c>
      <c r="D503" s="36">
        <f t="shared" si="84"/>
        <v>600</v>
      </c>
      <c r="E503" s="40">
        <f t="shared" si="85"/>
        <v>3372165.4763667812</v>
      </c>
      <c r="F503" s="36">
        <f t="shared" si="86"/>
        <v>461</v>
      </c>
      <c r="G503" s="36">
        <f t="shared" si="87"/>
        <v>95</v>
      </c>
      <c r="H503" s="36">
        <f t="shared" si="88"/>
        <v>0.35</v>
      </c>
      <c r="I503" s="36">
        <f t="shared" si="89"/>
        <v>3.2</v>
      </c>
      <c r="J503" s="36">
        <f t="shared" si="90"/>
        <v>1</v>
      </c>
      <c r="K503" s="36">
        <f t="shared" si="91"/>
        <v>4.5</v>
      </c>
      <c r="L503" s="36">
        <f t="shared" si="92"/>
        <v>2.5</v>
      </c>
      <c r="M503" s="40">
        <f t="shared" si="93"/>
        <v>7915739.7480387092</v>
      </c>
      <c r="N503" s="39">
        <f t="shared" si="94"/>
        <v>0.20456992156725784</v>
      </c>
    </row>
    <row r="504" spans="3:14" ht="15.6" x14ac:dyDescent="0.3">
      <c r="C504" s="39">
        <f t="shared" si="95"/>
        <v>9.7899999999998979</v>
      </c>
      <c r="D504" s="36">
        <f t="shared" si="84"/>
        <v>600</v>
      </c>
      <c r="E504" s="40">
        <f t="shared" si="85"/>
        <v>3372165.4763667812</v>
      </c>
      <c r="F504" s="36">
        <f t="shared" si="86"/>
        <v>461</v>
      </c>
      <c r="G504" s="36">
        <f t="shared" si="87"/>
        <v>95</v>
      </c>
      <c r="H504" s="36">
        <f t="shared" si="88"/>
        <v>0.35</v>
      </c>
      <c r="I504" s="36">
        <f t="shared" si="89"/>
        <v>3.2</v>
      </c>
      <c r="J504" s="36">
        <f t="shared" si="90"/>
        <v>1</v>
      </c>
      <c r="K504" s="36">
        <f t="shared" si="91"/>
        <v>4.5</v>
      </c>
      <c r="L504" s="36">
        <f t="shared" si="92"/>
        <v>2.5</v>
      </c>
      <c r="M504" s="40">
        <f t="shared" si="93"/>
        <v>7962784.3553948468</v>
      </c>
      <c r="N504" s="39">
        <f t="shared" si="94"/>
        <v>0.20578571591413389</v>
      </c>
    </row>
    <row r="505" spans="3:14" ht="15.6" x14ac:dyDescent="0.3">
      <c r="C505" s="39">
        <f t="shared" si="95"/>
        <v>9.7999999999998977</v>
      </c>
      <c r="D505" s="36">
        <f t="shared" si="84"/>
        <v>600</v>
      </c>
      <c r="E505" s="40">
        <f t="shared" si="85"/>
        <v>3372165.4763667812</v>
      </c>
      <c r="F505" s="36">
        <f t="shared" si="86"/>
        <v>461</v>
      </c>
      <c r="G505" s="36">
        <f t="shared" si="87"/>
        <v>95</v>
      </c>
      <c r="H505" s="36">
        <f t="shared" si="88"/>
        <v>0.35</v>
      </c>
      <c r="I505" s="36">
        <f t="shared" si="89"/>
        <v>3.2</v>
      </c>
      <c r="J505" s="36">
        <f t="shared" si="90"/>
        <v>1</v>
      </c>
      <c r="K505" s="36">
        <f t="shared" si="91"/>
        <v>4.5</v>
      </c>
      <c r="L505" s="36">
        <f t="shared" si="92"/>
        <v>2.5</v>
      </c>
      <c r="M505" s="40">
        <f t="shared" si="93"/>
        <v>8010079.3673161436</v>
      </c>
      <c r="N505" s="39">
        <f t="shared" si="94"/>
        <v>0.2070079815756167</v>
      </c>
    </row>
    <row r="506" spans="3:14" ht="15.6" x14ac:dyDescent="0.3">
      <c r="C506" s="39">
        <f t="shared" si="95"/>
        <v>9.8099999999998975</v>
      </c>
      <c r="D506" s="36">
        <f t="shared" si="84"/>
        <v>600</v>
      </c>
      <c r="E506" s="40">
        <f t="shared" si="85"/>
        <v>3372165.4763667812</v>
      </c>
      <c r="F506" s="36">
        <f t="shared" si="86"/>
        <v>461</v>
      </c>
      <c r="G506" s="36">
        <f t="shared" si="87"/>
        <v>95</v>
      </c>
      <c r="H506" s="36">
        <f t="shared" si="88"/>
        <v>0.35</v>
      </c>
      <c r="I506" s="36">
        <f t="shared" si="89"/>
        <v>3.2</v>
      </c>
      <c r="J506" s="36">
        <f t="shared" si="90"/>
        <v>1</v>
      </c>
      <c r="K506" s="36">
        <f t="shared" si="91"/>
        <v>4.5</v>
      </c>
      <c r="L506" s="36">
        <f t="shared" si="92"/>
        <v>2.5</v>
      </c>
      <c r="M506" s="40">
        <f t="shared" si="93"/>
        <v>8057625.9093556339</v>
      </c>
      <c r="N506" s="39">
        <f t="shared" si="94"/>
        <v>0.20823674763986519</v>
      </c>
    </row>
    <row r="507" spans="3:14" ht="15.6" x14ac:dyDescent="0.3">
      <c r="C507" s="39">
        <f t="shared" si="95"/>
        <v>9.8199999999998973</v>
      </c>
      <c r="D507" s="36">
        <f t="shared" si="84"/>
        <v>600</v>
      </c>
      <c r="E507" s="40">
        <f t="shared" si="85"/>
        <v>3372165.4763667812</v>
      </c>
      <c r="F507" s="36">
        <f t="shared" si="86"/>
        <v>461</v>
      </c>
      <c r="G507" s="36">
        <f t="shared" si="87"/>
        <v>95</v>
      </c>
      <c r="H507" s="36">
        <f t="shared" si="88"/>
        <v>0.35</v>
      </c>
      <c r="I507" s="36">
        <f t="shared" si="89"/>
        <v>3.2</v>
      </c>
      <c r="J507" s="36">
        <f t="shared" si="90"/>
        <v>1</v>
      </c>
      <c r="K507" s="36">
        <f t="shared" si="91"/>
        <v>4.5</v>
      </c>
      <c r="L507" s="36">
        <f t="shared" si="92"/>
        <v>2.5</v>
      </c>
      <c r="M507" s="40">
        <f t="shared" si="93"/>
        <v>8105425.1112076612</v>
      </c>
      <c r="N507" s="39">
        <f t="shared" si="94"/>
        <v>0.20947204330206398</v>
      </c>
    </row>
    <row r="508" spans="3:14" ht="15.6" x14ac:dyDescent="0.3">
      <c r="C508" s="39">
        <f t="shared" si="95"/>
        <v>9.829999999999897</v>
      </c>
      <c r="D508" s="36">
        <f t="shared" si="84"/>
        <v>600</v>
      </c>
      <c r="E508" s="40">
        <f t="shared" si="85"/>
        <v>3372165.4763667812</v>
      </c>
      <c r="F508" s="36">
        <f t="shared" si="86"/>
        <v>461</v>
      </c>
      <c r="G508" s="36">
        <f t="shared" si="87"/>
        <v>95</v>
      </c>
      <c r="H508" s="36">
        <f t="shared" si="88"/>
        <v>0.35</v>
      </c>
      <c r="I508" s="36">
        <f t="shared" si="89"/>
        <v>3.2</v>
      </c>
      <c r="J508" s="36">
        <f t="shared" si="90"/>
        <v>1</v>
      </c>
      <c r="K508" s="36">
        <f t="shared" si="91"/>
        <v>4.5</v>
      </c>
      <c r="L508" s="36">
        <f t="shared" si="92"/>
        <v>2.5</v>
      </c>
      <c r="M508" s="40">
        <f t="shared" si="93"/>
        <v>8153478.1067198254</v>
      </c>
      <c r="N508" s="39">
        <f t="shared" si="94"/>
        <v>0.21071389786473207</v>
      </c>
    </row>
    <row r="509" spans="3:14" ht="15.6" x14ac:dyDescent="0.3">
      <c r="C509" s="39">
        <f t="shared" si="95"/>
        <v>9.8399999999998968</v>
      </c>
      <c r="D509" s="36">
        <f t="shared" si="84"/>
        <v>600</v>
      </c>
      <c r="E509" s="40">
        <f t="shared" si="85"/>
        <v>3372165.4763667812</v>
      </c>
      <c r="F509" s="36">
        <f t="shared" si="86"/>
        <v>461</v>
      </c>
      <c r="G509" s="36">
        <f t="shared" si="87"/>
        <v>95</v>
      </c>
      <c r="H509" s="36">
        <f t="shared" si="88"/>
        <v>0.35</v>
      </c>
      <c r="I509" s="36">
        <f t="shared" si="89"/>
        <v>3.2</v>
      </c>
      <c r="J509" s="36">
        <f t="shared" si="90"/>
        <v>1</v>
      </c>
      <c r="K509" s="36">
        <f t="shared" si="91"/>
        <v>4.5</v>
      </c>
      <c r="L509" s="36">
        <f t="shared" si="92"/>
        <v>2.5</v>
      </c>
      <c r="M509" s="40">
        <f t="shared" si="93"/>
        <v>8201786.0339048887</v>
      </c>
      <c r="N509" s="39">
        <f t="shared" si="94"/>
        <v>0.21196234073803066</v>
      </c>
    </row>
    <row r="510" spans="3:14" ht="15.6" x14ac:dyDescent="0.3">
      <c r="C510" s="39">
        <f t="shared" si="95"/>
        <v>9.8499999999998966</v>
      </c>
      <c r="D510" s="36">
        <f t="shared" si="84"/>
        <v>600</v>
      </c>
      <c r="E510" s="40">
        <f t="shared" si="85"/>
        <v>3372165.4763667812</v>
      </c>
      <c r="F510" s="36">
        <f t="shared" si="86"/>
        <v>461</v>
      </c>
      <c r="G510" s="36">
        <f t="shared" si="87"/>
        <v>95</v>
      </c>
      <c r="H510" s="36">
        <f t="shared" si="88"/>
        <v>0.35</v>
      </c>
      <c r="I510" s="36">
        <f t="shared" si="89"/>
        <v>3.2</v>
      </c>
      <c r="J510" s="36">
        <f t="shared" si="90"/>
        <v>1</v>
      </c>
      <c r="K510" s="36">
        <f t="shared" si="91"/>
        <v>4.5</v>
      </c>
      <c r="L510" s="36">
        <f t="shared" si="92"/>
        <v>2.5</v>
      </c>
      <c r="M510" s="40">
        <f t="shared" si="93"/>
        <v>8250350.0349531379</v>
      </c>
      <c r="N510" s="39">
        <f t="shared" si="94"/>
        <v>0.21321740144008244</v>
      </c>
    </row>
    <row r="511" spans="3:14" ht="15.6" x14ac:dyDescent="0.3">
      <c r="C511" s="39">
        <f t="shared" si="95"/>
        <v>9.8599999999998964</v>
      </c>
      <c r="D511" s="36">
        <f t="shared" si="84"/>
        <v>600</v>
      </c>
      <c r="E511" s="40">
        <f t="shared" si="85"/>
        <v>3372165.4763667812</v>
      </c>
      <c r="F511" s="36">
        <f t="shared" si="86"/>
        <v>461</v>
      </c>
      <c r="G511" s="36">
        <f t="shared" si="87"/>
        <v>95</v>
      </c>
      <c r="H511" s="36">
        <f t="shared" si="88"/>
        <v>0.35</v>
      </c>
      <c r="I511" s="36">
        <f t="shared" si="89"/>
        <v>3.2</v>
      </c>
      <c r="J511" s="36">
        <f t="shared" si="90"/>
        <v>1</v>
      </c>
      <c r="K511" s="36">
        <f t="shared" si="91"/>
        <v>4.5</v>
      </c>
      <c r="L511" s="36">
        <f t="shared" si="92"/>
        <v>2.5</v>
      </c>
      <c r="M511" s="40">
        <f t="shared" si="93"/>
        <v>8299171.2562440932</v>
      </c>
      <c r="N511" s="39">
        <f t="shared" si="94"/>
        <v>0.21447910959727431</v>
      </c>
    </row>
    <row r="512" spans="3:14" ht="15.6" x14ac:dyDescent="0.3">
      <c r="C512" s="39">
        <f t="shared" si="95"/>
        <v>9.8699999999998962</v>
      </c>
      <c r="D512" s="36">
        <f t="shared" si="84"/>
        <v>600</v>
      </c>
      <c r="E512" s="40">
        <f t="shared" si="85"/>
        <v>3372165.4763667812</v>
      </c>
      <c r="F512" s="36">
        <f t="shared" si="86"/>
        <v>461</v>
      </c>
      <c r="G512" s="36">
        <f t="shared" si="87"/>
        <v>95</v>
      </c>
      <c r="H512" s="36">
        <f t="shared" si="88"/>
        <v>0.35</v>
      </c>
      <c r="I512" s="36">
        <f t="shared" si="89"/>
        <v>3.2</v>
      </c>
      <c r="J512" s="36">
        <f t="shared" si="90"/>
        <v>1</v>
      </c>
      <c r="K512" s="36">
        <f t="shared" si="91"/>
        <v>4.5</v>
      </c>
      <c r="L512" s="36">
        <f t="shared" si="92"/>
        <v>2.5</v>
      </c>
      <c r="M512" s="40">
        <f t="shared" si="93"/>
        <v>8348250.8483589236</v>
      </c>
      <c r="N512" s="39">
        <f t="shared" si="94"/>
        <v>0.21574749494457829</v>
      </c>
    </row>
    <row r="513" spans="3:14" ht="15.6" x14ac:dyDescent="0.3">
      <c r="C513" s="39">
        <f t="shared" si="95"/>
        <v>9.879999999999896</v>
      </c>
      <c r="D513" s="36">
        <f t="shared" si="84"/>
        <v>600</v>
      </c>
      <c r="E513" s="40">
        <f t="shared" si="85"/>
        <v>3372165.4763667812</v>
      </c>
      <c r="F513" s="36">
        <f t="shared" si="86"/>
        <v>461</v>
      </c>
      <c r="G513" s="36">
        <f t="shared" si="87"/>
        <v>95</v>
      </c>
      <c r="H513" s="36">
        <f t="shared" si="88"/>
        <v>0.35</v>
      </c>
      <c r="I513" s="36">
        <f t="shared" si="89"/>
        <v>3.2</v>
      </c>
      <c r="J513" s="36">
        <f t="shared" si="90"/>
        <v>1</v>
      </c>
      <c r="K513" s="36">
        <f t="shared" si="91"/>
        <v>4.5</v>
      </c>
      <c r="L513" s="36">
        <f t="shared" si="92"/>
        <v>2.5</v>
      </c>
      <c r="M513" s="40">
        <f t="shared" si="93"/>
        <v>8397589.9660923909</v>
      </c>
      <c r="N513" s="39">
        <f t="shared" si="94"/>
        <v>0.21702258732586002</v>
      </c>
    </row>
    <row r="514" spans="3:14" ht="15.6" x14ac:dyDescent="0.3">
      <c r="C514" s="39">
        <f t="shared" si="95"/>
        <v>9.8899999999998958</v>
      </c>
      <c r="D514" s="36">
        <f t="shared" si="84"/>
        <v>600</v>
      </c>
      <c r="E514" s="40">
        <f t="shared" si="85"/>
        <v>3372165.4763667812</v>
      </c>
      <c r="F514" s="36">
        <f t="shared" si="86"/>
        <v>461</v>
      </c>
      <c r="G514" s="36">
        <f t="shared" si="87"/>
        <v>95</v>
      </c>
      <c r="H514" s="36">
        <f t="shared" si="88"/>
        <v>0.35</v>
      </c>
      <c r="I514" s="36">
        <f t="shared" si="89"/>
        <v>3.2</v>
      </c>
      <c r="J514" s="36">
        <f t="shared" si="90"/>
        <v>1</v>
      </c>
      <c r="K514" s="36">
        <f t="shared" si="91"/>
        <v>4.5</v>
      </c>
      <c r="L514" s="36">
        <f t="shared" si="92"/>
        <v>2.5</v>
      </c>
      <c r="M514" s="40">
        <f t="shared" si="93"/>
        <v>8447189.7684651241</v>
      </c>
      <c r="N514" s="39">
        <f t="shared" si="94"/>
        <v>0.21830441669419612</v>
      </c>
    </row>
    <row r="515" spans="3:14" ht="15.6" x14ac:dyDescent="0.3">
      <c r="C515" s="39">
        <f t="shared" si="95"/>
        <v>9.8999999999998956</v>
      </c>
      <c r="D515" s="36">
        <f t="shared" si="84"/>
        <v>600</v>
      </c>
      <c r="E515" s="40">
        <f t="shared" si="85"/>
        <v>3372165.4763667812</v>
      </c>
      <c r="F515" s="36">
        <f t="shared" si="86"/>
        <v>461</v>
      </c>
      <c r="G515" s="36">
        <f t="shared" si="87"/>
        <v>95</v>
      </c>
      <c r="H515" s="36">
        <f t="shared" si="88"/>
        <v>0.35</v>
      </c>
      <c r="I515" s="36">
        <f t="shared" si="89"/>
        <v>3.2</v>
      </c>
      <c r="J515" s="36">
        <f t="shared" si="90"/>
        <v>1</v>
      </c>
      <c r="K515" s="36">
        <f t="shared" si="91"/>
        <v>4.5</v>
      </c>
      <c r="L515" s="36">
        <f t="shared" si="92"/>
        <v>2.5</v>
      </c>
      <c r="M515" s="40">
        <f t="shared" si="93"/>
        <v>8497051.4187355395</v>
      </c>
      <c r="N515" s="39">
        <f t="shared" si="94"/>
        <v>0.21959301311218224</v>
      </c>
    </row>
    <row r="516" spans="3:14" ht="15.6" x14ac:dyDescent="0.3">
      <c r="C516" s="39">
        <f t="shared" si="95"/>
        <v>9.9099999999998953</v>
      </c>
      <c r="D516" s="36">
        <f t="shared" si="84"/>
        <v>600</v>
      </c>
      <c r="E516" s="40">
        <f t="shared" si="85"/>
        <v>3372165.4763667812</v>
      </c>
      <c r="F516" s="36">
        <f t="shared" si="86"/>
        <v>461</v>
      </c>
      <c r="G516" s="36">
        <f t="shared" si="87"/>
        <v>95</v>
      </c>
      <c r="H516" s="36">
        <f t="shared" si="88"/>
        <v>0.35</v>
      </c>
      <c r="I516" s="36">
        <f t="shared" si="89"/>
        <v>3.2</v>
      </c>
      <c r="J516" s="36">
        <f t="shared" si="90"/>
        <v>1</v>
      </c>
      <c r="K516" s="36">
        <f t="shared" si="91"/>
        <v>4.5</v>
      </c>
      <c r="L516" s="36">
        <f t="shared" si="92"/>
        <v>2.5</v>
      </c>
      <c r="M516" s="40">
        <f t="shared" si="93"/>
        <v>8547176.0844125189</v>
      </c>
      <c r="N516" s="39">
        <f t="shared" si="94"/>
        <v>0.22088840675226057</v>
      </c>
    </row>
    <row r="517" spans="3:14" ht="15.6" x14ac:dyDescent="0.3">
      <c r="C517" s="39">
        <f t="shared" si="95"/>
        <v>9.9199999999998951</v>
      </c>
      <c r="D517" s="36">
        <f t="shared" si="84"/>
        <v>600</v>
      </c>
      <c r="E517" s="40">
        <f t="shared" si="85"/>
        <v>3372165.4763667812</v>
      </c>
      <c r="F517" s="36">
        <f t="shared" si="86"/>
        <v>461</v>
      </c>
      <c r="G517" s="36">
        <f t="shared" si="87"/>
        <v>95</v>
      </c>
      <c r="H517" s="36">
        <f t="shared" si="88"/>
        <v>0.35</v>
      </c>
      <c r="I517" s="36">
        <f t="shared" si="89"/>
        <v>3.2</v>
      </c>
      <c r="J517" s="36">
        <f t="shared" si="90"/>
        <v>1</v>
      </c>
      <c r="K517" s="36">
        <f t="shared" si="91"/>
        <v>4.5</v>
      </c>
      <c r="L517" s="36">
        <f t="shared" si="92"/>
        <v>2.5</v>
      </c>
      <c r="M517" s="40">
        <f t="shared" si="93"/>
        <v>8597564.9372669812</v>
      </c>
      <c r="N517" s="39">
        <f t="shared" si="94"/>
        <v>0.2221906278970191</v>
      </c>
    </row>
    <row r="518" spans="3:14" ht="15.6" x14ac:dyDescent="0.3">
      <c r="C518" s="39">
        <f t="shared" si="95"/>
        <v>9.9299999999998949</v>
      </c>
      <c r="D518" s="36">
        <f t="shared" si="84"/>
        <v>600</v>
      </c>
      <c r="E518" s="40">
        <f t="shared" si="85"/>
        <v>3372165.4763667812</v>
      </c>
      <c r="F518" s="36">
        <f t="shared" si="86"/>
        <v>461</v>
      </c>
      <c r="G518" s="36">
        <f t="shared" si="87"/>
        <v>95</v>
      </c>
      <c r="H518" s="36">
        <f t="shared" si="88"/>
        <v>0.35</v>
      </c>
      <c r="I518" s="36">
        <f t="shared" si="89"/>
        <v>3.2</v>
      </c>
      <c r="J518" s="36">
        <f t="shared" si="90"/>
        <v>1</v>
      </c>
      <c r="K518" s="36">
        <f t="shared" si="91"/>
        <v>4.5</v>
      </c>
      <c r="L518" s="36">
        <f t="shared" si="92"/>
        <v>2.5</v>
      </c>
      <c r="M518" s="40">
        <f t="shared" si="93"/>
        <v>8648219.1533446107</v>
      </c>
      <c r="N518" s="39">
        <f t="shared" si="94"/>
        <v>0.22349970693952034</v>
      </c>
    </row>
    <row r="519" spans="3:14" ht="15.6" x14ac:dyDescent="0.3">
      <c r="C519" s="39">
        <f t="shared" si="95"/>
        <v>9.9399999999998947</v>
      </c>
      <c r="D519" s="36">
        <f t="shared" si="84"/>
        <v>600</v>
      </c>
      <c r="E519" s="40">
        <f t="shared" si="85"/>
        <v>3372165.4763667812</v>
      </c>
      <c r="F519" s="36">
        <f t="shared" si="86"/>
        <v>461</v>
      </c>
      <c r="G519" s="36">
        <f t="shared" si="87"/>
        <v>95</v>
      </c>
      <c r="H519" s="36">
        <f t="shared" si="88"/>
        <v>0.35</v>
      </c>
      <c r="I519" s="36">
        <f t="shared" si="89"/>
        <v>3.2</v>
      </c>
      <c r="J519" s="36">
        <f t="shared" si="90"/>
        <v>1</v>
      </c>
      <c r="K519" s="36">
        <f t="shared" si="91"/>
        <v>4.5</v>
      </c>
      <c r="L519" s="36">
        <f t="shared" si="92"/>
        <v>2.5</v>
      </c>
      <c r="M519" s="40">
        <f t="shared" si="93"/>
        <v>8699139.9129778612</v>
      </c>
      <c r="N519" s="39">
        <f t="shared" si="94"/>
        <v>0.22481567438361175</v>
      </c>
    </row>
    <row r="520" spans="3:14" ht="15.6" x14ac:dyDescent="0.3">
      <c r="C520" s="39">
        <f t="shared" si="95"/>
        <v>9.9499999999998945</v>
      </c>
      <c r="D520" s="36">
        <f t="shared" si="84"/>
        <v>600</v>
      </c>
      <c r="E520" s="40">
        <f t="shared" si="85"/>
        <v>3372165.4763667812</v>
      </c>
      <c r="F520" s="36">
        <f t="shared" si="86"/>
        <v>461</v>
      </c>
      <c r="G520" s="36">
        <f t="shared" si="87"/>
        <v>95</v>
      </c>
      <c r="H520" s="36">
        <f t="shared" si="88"/>
        <v>0.35</v>
      </c>
      <c r="I520" s="36">
        <f t="shared" si="89"/>
        <v>3.2</v>
      </c>
      <c r="J520" s="36">
        <f t="shared" si="90"/>
        <v>1</v>
      </c>
      <c r="K520" s="36">
        <f t="shared" si="91"/>
        <v>4.5</v>
      </c>
      <c r="L520" s="36">
        <f t="shared" si="92"/>
        <v>2.5</v>
      </c>
      <c r="M520" s="40">
        <f t="shared" si="93"/>
        <v>8750328.4007984363</v>
      </c>
      <c r="N520" s="39">
        <f t="shared" si="94"/>
        <v>0.2261385608442481</v>
      </c>
    </row>
    <row r="521" spans="3:14" ht="15.6" x14ac:dyDescent="0.3">
      <c r="C521" s="39">
        <f t="shared" si="95"/>
        <v>9.9599999999998943</v>
      </c>
      <c r="D521" s="36">
        <f t="shared" si="84"/>
        <v>600</v>
      </c>
      <c r="E521" s="40">
        <f t="shared" si="85"/>
        <v>3372165.4763667812</v>
      </c>
      <c r="F521" s="36">
        <f t="shared" si="86"/>
        <v>461</v>
      </c>
      <c r="G521" s="36">
        <f t="shared" si="87"/>
        <v>95</v>
      </c>
      <c r="H521" s="36">
        <f t="shared" si="88"/>
        <v>0.35</v>
      </c>
      <c r="I521" s="36">
        <f t="shared" si="89"/>
        <v>3.2</v>
      </c>
      <c r="J521" s="36">
        <f t="shared" si="90"/>
        <v>1</v>
      </c>
      <c r="K521" s="36">
        <f t="shared" si="91"/>
        <v>4.5</v>
      </c>
      <c r="L521" s="36">
        <f t="shared" si="92"/>
        <v>2.5</v>
      </c>
      <c r="M521" s="40">
        <f t="shared" si="93"/>
        <v>8801785.8057491891</v>
      </c>
      <c r="N521" s="39">
        <f t="shared" si="94"/>
        <v>0.2274683970477992</v>
      </c>
    </row>
    <row r="522" spans="3:14" ht="15.6" x14ac:dyDescent="0.3">
      <c r="C522" s="39">
        <f t="shared" si="95"/>
        <v>9.9699999999998941</v>
      </c>
      <c r="D522" s="36">
        <f t="shared" si="84"/>
        <v>600</v>
      </c>
      <c r="E522" s="40">
        <f t="shared" si="85"/>
        <v>3372165.4763667812</v>
      </c>
      <c r="F522" s="36">
        <f t="shared" si="86"/>
        <v>461</v>
      </c>
      <c r="G522" s="36">
        <f t="shared" si="87"/>
        <v>95</v>
      </c>
      <c r="H522" s="36">
        <f t="shared" si="88"/>
        <v>0.35</v>
      </c>
      <c r="I522" s="36">
        <f t="shared" si="89"/>
        <v>3.2</v>
      </c>
      <c r="J522" s="36">
        <f t="shared" si="90"/>
        <v>1</v>
      </c>
      <c r="K522" s="36">
        <f t="shared" si="91"/>
        <v>4.5</v>
      </c>
      <c r="L522" s="36">
        <f t="shared" si="92"/>
        <v>2.5</v>
      </c>
      <c r="M522" s="40">
        <f t="shared" si="93"/>
        <v>8853513.3210969679</v>
      </c>
      <c r="N522" s="39">
        <f t="shared" si="94"/>
        <v>0.22880521383238159</v>
      </c>
    </row>
    <row r="523" spans="3:14" ht="15.6" x14ac:dyDescent="0.3">
      <c r="C523" s="39">
        <f t="shared" si="95"/>
        <v>9.9799999999998938</v>
      </c>
      <c r="D523" s="36">
        <f t="shared" si="84"/>
        <v>600</v>
      </c>
      <c r="E523" s="40">
        <f t="shared" si="85"/>
        <v>3372165.4763667812</v>
      </c>
      <c r="F523" s="36">
        <f t="shared" si="86"/>
        <v>461</v>
      </c>
      <c r="G523" s="36">
        <f t="shared" si="87"/>
        <v>95</v>
      </c>
      <c r="H523" s="36">
        <f t="shared" si="88"/>
        <v>0.35</v>
      </c>
      <c r="I523" s="36">
        <f t="shared" si="89"/>
        <v>3.2</v>
      </c>
      <c r="J523" s="36">
        <f t="shared" si="90"/>
        <v>1</v>
      </c>
      <c r="K523" s="36">
        <f t="shared" si="91"/>
        <v>4.5</v>
      </c>
      <c r="L523" s="36">
        <f t="shared" si="92"/>
        <v>2.5</v>
      </c>
      <c r="M523" s="40">
        <f t="shared" si="93"/>
        <v>8905512.1444445234</v>
      </c>
      <c r="N523" s="39">
        <f t="shared" si="94"/>
        <v>0.23014904214816659</v>
      </c>
    </row>
    <row r="524" spans="3:14" ht="15.6" x14ac:dyDescent="0.3">
      <c r="C524" s="39">
        <f t="shared" si="95"/>
        <v>9.9899999999998936</v>
      </c>
      <c r="D524" s="36">
        <f t="shared" si="84"/>
        <v>600</v>
      </c>
      <c r="E524" s="40">
        <f t="shared" si="85"/>
        <v>3372165.4763667812</v>
      </c>
      <c r="F524" s="36">
        <f t="shared" si="86"/>
        <v>461</v>
      </c>
      <c r="G524" s="36">
        <f t="shared" si="87"/>
        <v>95</v>
      </c>
      <c r="H524" s="36">
        <f t="shared" si="88"/>
        <v>0.35</v>
      </c>
      <c r="I524" s="36">
        <f t="shared" si="89"/>
        <v>3.2</v>
      </c>
      <c r="J524" s="36">
        <f t="shared" si="90"/>
        <v>1</v>
      </c>
      <c r="K524" s="36">
        <f t="shared" si="91"/>
        <v>4.5</v>
      </c>
      <c r="L524" s="36">
        <f t="shared" si="92"/>
        <v>2.5</v>
      </c>
      <c r="M524" s="40">
        <f t="shared" si="93"/>
        <v>8957783.4777429886</v>
      </c>
      <c r="N524" s="39">
        <f t="shared" si="94"/>
        <v>0.23149991305770254</v>
      </c>
    </row>
    <row r="525" spans="3:14" ht="15.6" x14ac:dyDescent="0.3">
      <c r="C525" s="39">
        <f t="shared" si="95"/>
        <v>9.9999999999998934</v>
      </c>
      <c r="D525" s="36">
        <f t="shared" si="84"/>
        <v>600</v>
      </c>
      <c r="E525" s="40">
        <f t="shared" si="85"/>
        <v>3372165.4763667812</v>
      </c>
      <c r="F525" s="36">
        <f t="shared" si="86"/>
        <v>461</v>
      </c>
      <c r="G525" s="36">
        <f t="shared" si="87"/>
        <v>95</v>
      </c>
      <c r="H525" s="36">
        <f t="shared" si="88"/>
        <v>0.35</v>
      </c>
      <c r="I525" s="36">
        <f t="shared" si="89"/>
        <v>3.2</v>
      </c>
      <c r="J525" s="36">
        <f t="shared" si="90"/>
        <v>1</v>
      </c>
      <c r="K525" s="36">
        <f t="shared" si="91"/>
        <v>4.5</v>
      </c>
      <c r="L525" s="36">
        <f t="shared" si="92"/>
        <v>2.5</v>
      </c>
      <c r="M525" s="40">
        <f t="shared" si="93"/>
        <v>9010328.5273044948</v>
      </c>
      <c r="N525" s="39">
        <f t="shared" si="94"/>
        <v>0.23285785773624107</v>
      </c>
    </row>
    <row r="526" spans="3:14" ht="15.6" x14ac:dyDescent="0.3">
      <c r="C526" s="39">
        <f t="shared" si="95"/>
        <v>10.009999999999893</v>
      </c>
      <c r="D526" s="36">
        <f t="shared" si="84"/>
        <v>600</v>
      </c>
      <c r="E526" s="40">
        <f t="shared" si="85"/>
        <v>3372165.4763667812</v>
      </c>
      <c r="F526" s="36">
        <f t="shared" si="86"/>
        <v>461</v>
      </c>
      <c r="G526" s="36">
        <f t="shared" si="87"/>
        <v>95</v>
      </c>
      <c r="H526" s="36">
        <f t="shared" si="88"/>
        <v>0.35</v>
      </c>
      <c r="I526" s="36">
        <f t="shared" si="89"/>
        <v>3.2</v>
      </c>
      <c r="J526" s="36">
        <f t="shared" si="90"/>
        <v>1</v>
      </c>
      <c r="K526" s="36">
        <f t="shared" si="91"/>
        <v>4.5</v>
      </c>
      <c r="L526" s="36">
        <f t="shared" si="92"/>
        <v>2.5</v>
      </c>
      <c r="M526" s="40">
        <f t="shared" si="93"/>
        <v>9063148.5038141292</v>
      </c>
      <c r="N526" s="39">
        <f t="shared" si="94"/>
        <v>0.23422290747204591</v>
      </c>
    </row>
    <row r="527" spans="3:14" ht="15.6" x14ac:dyDescent="0.3">
      <c r="C527" s="39">
        <f t="shared" si="95"/>
        <v>10.019999999999893</v>
      </c>
      <c r="D527" s="36">
        <f t="shared" si="84"/>
        <v>600</v>
      </c>
      <c r="E527" s="40">
        <f t="shared" si="85"/>
        <v>3372165.4763667812</v>
      </c>
      <c r="F527" s="36">
        <f t="shared" si="86"/>
        <v>461</v>
      </c>
      <c r="G527" s="36">
        <f t="shared" si="87"/>
        <v>95</v>
      </c>
      <c r="H527" s="36">
        <f t="shared" si="88"/>
        <v>0.35</v>
      </c>
      <c r="I527" s="36">
        <f t="shared" si="89"/>
        <v>3.2</v>
      </c>
      <c r="J527" s="36">
        <f t="shared" si="90"/>
        <v>1</v>
      </c>
      <c r="K527" s="36">
        <f t="shared" si="91"/>
        <v>4.5</v>
      </c>
      <c r="L527" s="36">
        <f t="shared" si="92"/>
        <v>2.5</v>
      </c>
      <c r="M527" s="40">
        <f t="shared" si="93"/>
        <v>9116244.62234281</v>
      </c>
      <c r="N527" s="39">
        <f t="shared" si="94"/>
        <v>0.23559509366672587</v>
      </c>
    </row>
    <row r="528" spans="3:14" ht="15.6" x14ac:dyDescent="0.3">
      <c r="C528" s="39">
        <f t="shared" si="95"/>
        <v>10.029999999999893</v>
      </c>
      <c r="D528" s="36">
        <f t="shared" si="84"/>
        <v>600</v>
      </c>
      <c r="E528" s="40">
        <f t="shared" si="85"/>
        <v>3372165.4763667812</v>
      </c>
      <c r="F528" s="36">
        <f t="shared" si="86"/>
        <v>461</v>
      </c>
      <c r="G528" s="36">
        <f t="shared" si="87"/>
        <v>95</v>
      </c>
      <c r="H528" s="36">
        <f t="shared" si="88"/>
        <v>0.35</v>
      </c>
      <c r="I528" s="36">
        <f t="shared" si="89"/>
        <v>3.2</v>
      </c>
      <c r="J528" s="36">
        <f t="shared" si="90"/>
        <v>1</v>
      </c>
      <c r="K528" s="36">
        <f t="shared" si="91"/>
        <v>4.5</v>
      </c>
      <c r="L528" s="36">
        <f t="shared" si="92"/>
        <v>2.5</v>
      </c>
      <c r="M528" s="40">
        <f t="shared" si="93"/>
        <v>9169618.1023593545</v>
      </c>
      <c r="N528" s="39">
        <f t="shared" si="94"/>
        <v>0.23697444783554647</v>
      </c>
    </row>
    <row r="529" spans="3:14" ht="15.6" x14ac:dyDescent="0.3">
      <c r="C529" s="39">
        <f t="shared" si="95"/>
        <v>10.039999999999893</v>
      </c>
      <c r="D529" s="36">
        <f t="shared" si="84"/>
        <v>600</v>
      </c>
      <c r="E529" s="40">
        <f t="shared" si="85"/>
        <v>3372165.4763667812</v>
      </c>
      <c r="F529" s="36">
        <f t="shared" si="86"/>
        <v>461</v>
      </c>
      <c r="G529" s="36">
        <f t="shared" si="87"/>
        <v>95</v>
      </c>
      <c r="H529" s="36">
        <f t="shared" si="88"/>
        <v>0.35</v>
      </c>
      <c r="I529" s="36">
        <f t="shared" si="89"/>
        <v>3.2</v>
      </c>
      <c r="J529" s="36">
        <f t="shared" si="90"/>
        <v>1</v>
      </c>
      <c r="K529" s="36">
        <f t="shared" si="91"/>
        <v>4.5</v>
      </c>
      <c r="L529" s="36">
        <f t="shared" si="92"/>
        <v>2.5</v>
      </c>
      <c r="M529" s="40">
        <f t="shared" si="93"/>
        <v>9223270.1677431781</v>
      </c>
      <c r="N529" s="39">
        <f t="shared" si="94"/>
        <v>0.2383610016077583</v>
      </c>
    </row>
    <row r="530" spans="3:14" ht="15.6" x14ac:dyDescent="0.3">
      <c r="C530" s="39">
        <f t="shared" si="95"/>
        <v>10.049999999999892</v>
      </c>
      <c r="D530" s="36">
        <f t="shared" si="84"/>
        <v>600</v>
      </c>
      <c r="E530" s="40">
        <f t="shared" si="85"/>
        <v>3372165.4763667812</v>
      </c>
      <c r="F530" s="36">
        <f t="shared" si="86"/>
        <v>461</v>
      </c>
      <c r="G530" s="36">
        <f t="shared" si="87"/>
        <v>95</v>
      </c>
      <c r="H530" s="36">
        <f t="shared" si="88"/>
        <v>0.35</v>
      </c>
      <c r="I530" s="36">
        <f t="shared" si="89"/>
        <v>3.2</v>
      </c>
      <c r="J530" s="36">
        <f t="shared" si="90"/>
        <v>1</v>
      </c>
      <c r="K530" s="36">
        <f t="shared" si="91"/>
        <v>4.5</v>
      </c>
      <c r="L530" s="36">
        <f t="shared" si="92"/>
        <v>2.5</v>
      </c>
      <c r="M530" s="40">
        <f t="shared" si="93"/>
        <v>9277202.046796849</v>
      </c>
      <c r="N530" s="39">
        <f t="shared" si="94"/>
        <v>0.23975478672692141</v>
      </c>
    </row>
    <row r="531" spans="3:14" ht="15.6" x14ac:dyDescent="0.3">
      <c r="C531" s="39">
        <f t="shared" si="95"/>
        <v>10.059999999999892</v>
      </c>
      <c r="D531" s="36">
        <f t="shared" si="84"/>
        <v>600</v>
      </c>
      <c r="E531" s="40">
        <f t="shared" si="85"/>
        <v>3372165.4763667812</v>
      </c>
      <c r="F531" s="36">
        <f t="shared" si="86"/>
        <v>461</v>
      </c>
      <c r="G531" s="36">
        <f t="shared" si="87"/>
        <v>95</v>
      </c>
      <c r="H531" s="36">
        <f t="shared" si="88"/>
        <v>0.35</v>
      </c>
      <c r="I531" s="36">
        <f t="shared" si="89"/>
        <v>3.2</v>
      </c>
      <c r="J531" s="36">
        <f t="shared" si="90"/>
        <v>1</v>
      </c>
      <c r="K531" s="36">
        <f t="shared" si="91"/>
        <v>4.5</v>
      </c>
      <c r="L531" s="36">
        <f t="shared" si="92"/>
        <v>2.5</v>
      </c>
      <c r="M531" s="40">
        <f t="shared" si="93"/>
        <v>9331414.9722582046</v>
      </c>
      <c r="N531" s="39">
        <f t="shared" si="94"/>
        <v>0.24115583505121846</v>
      </c>
    </row>
    <row r="532" spans="3:14" ht="15.6" x14ac:dyDescent="0.3">
      <c r="C532" s="39">
        <f t="shared" si="95"/>
        <v>10.069999999999892</v>
      </c>
      <c r="D532" s="36">
        <f t="shared" si="84"/>
        <v>600</v>
      </c>
      <c r="E532" s="40">
        <f t="shared" si="85"/>
        <v>3372165.4763667812</v>
      </c>
      <c r="F532" s="36">
        <f t="shared" si="86"/>
        <v>461</v>
      </c>
      <c r="G532" s="36">
        <f t="shared" si="87"/>
        <v>95</v>
      </c>
      <c r="H532" s="36">
        <f t="shared" si="88"/>
        <v>0.35</v>
      </c>
      <c r="I532" s="36">
        <f t="shared" si="89"/>
        <v>3.2</v>
      </c>
      <c r="J532" s="36">
        <f t="shared" si="90"/>
        <v>1</v>
      </c>
      <c r="K532" s="36">
        <f t="shared" si="91"/>
        <v>4.5</v>
      </c>
      <c r="L532" s="36">
        <f t="shared" si="92"/>
        <v>2.5</v>
      </c>
      <c r="M532" s="40">
        <f t="shared" si="93"/>
        <v>9385910.1813134328</v>
      </c>
      <c r="N532" s="39">
        <f t="shared" si="94"/>
        <v>0.24256417855379273</v>
      </c>
    </row>
    <row r="533" spans="3:14" ht="15.6" x14ac:dyDescent="0.3">
      <c r="C533" s="39">
        <f t="shared" si="95"/>
        <v>10.079999999999892</v>
      </c>
      <c r="D533" s="36">
        <f t="shared" si="84"/>
        <v>600</v>
      </c>
      <c r="E533" s="40">
        <f t="shared" si="85"/>
        <v>3372165.4763667812</v>
      </c>
      <c r="F533" s="36">
        <f t="shared" si="86"/>
        <v>461</v>
      </c>
      <c r="G533" s="36">
        <f t="shared" si="87"/>
        <v>95</v>
      </c>
      <c r="H533" s="36">
        <f t="shared" si="88"/>
        <v>0.35</v>
      </c>
      <c r="I533" s="36">
        <f t="shared" si="89"/>
        <v>3.2</v>
      </c>
      <c r="J533" s="36">
        <f t="shared" si="90"/>
        <v>1</v>
      </c>
      <c r="K533" s="36">
        <f t="shared" si="91"/>
        <v>4.5</v>
      </c>
      <c r="L533" s="36">
        <f t="shared" si="92"/>
        <v>2.5</v>
      </c>
      <c r="M533" s="40">
        <f t="shared" si="93"/>
        <v>9440688.9156090859</v>
      </c>
      <c r="N533" s="39">
        <f t="shared" si="94"/>
        <v>0.24397984932305875</v>
      </c>
    </row>
    <row r="534" spans="3:14" ht="15.6" x14ac:dyDescent="0.3">
      <c r="C534" s="39">
        <f t="shared" si="95"/>
        <v>10.089999999999892</v>
      </c>
      <c r="D534" s="36">
        <f t="shared" si="84"/>
        <v>600</v>
      </c>
      <c r="E534" s="40">
        <f t="shared" si="85"/>
        <v>3372165.4763667812</v>
      </c>
      <c r="F534" s="36">
        <f t="shared" si="86"/>
        <v>461</v>
      </c>
      <c r="G534" s="36">
        <f t="shared" si="87"/>
        <v>95</v>
      </c>
      <c r="H534" s="36">
        <f t="shared" si="88"/>
        <v>0.35</v>
      </c>
      <c r="I534" s="36">
        <f t="shared" si="89"/>
        <v>3.2</v>
      </c>
      <c r="J534" s="36">
        <f t="shared" si="90"/>
        <v>1</v>
      </c>
      <c r="K534" s="36">
        <f t="shared" si="91"/>
        <v>4.5</v>
      </c>
      <c r="L534" s="36">
        <f t="shared" si="92"/>
        <v>2.5</v>
      </c>
      <c r="M534" s="40">
        <f t="shared" si="93"/>
        <v>9495752.4212651029</v>
      </c>
      <c r="N534" s="39">
        <f t="shared" si="94"/>
        <v>0.24540287956303861</v>
      </c>
    </row>
    <row r="535" spans="3:14" ht="15.6" x14ac:dyDescent="0.3">
      <c r="C535" s="39">
        <f t="shared" si="95"/>
        <v>10.099999999999891</v>
      </c>
      <c r="D535" s="36">
        <f t="shared" si="84"/>
        <v>600</v>
      </c>
      <c r="E535" s="40">
        <f t="shared" si="85"/>
        <v>3372165.4763667812</v>
      </c>
      <c r="F535" s="36">
        <f t="shared" si="86"/>
        <v>461</v>
      </c>
      <c r="G535" s="36">
        <f t="shared" si="87"/>
        <v>95</v>
      </c>
      <c r="H535" s="36">
        <f t="shared" si="88"/>
        <v>0.35</v>
      </c>
      <c r="I535" s="36">
        <f t="shared" si="89"/>
        <v>3.2</v>
      </c>
      <c r="J535" s="36">
        <f t="shared" si="90"/>
        <v>1</v>
      </c>
      <c r="K535" s="36">
        <f t="shared" si="91"/>
        <v>4.5</v>
      </c>
      <c r="L535" s="36">
        <f t="shared" si="92"/>
        <v>2.5</v>
      </c>
      <c r="M535" s="40">
        <f t="shared" si="93"/>
        <v>9551101.9488872178</v>
      </c>
      <c r="N535" s="39">
        <f t="shared" si="94"/>
        <v>0.24683330159368283</v>
      </c>
    </row>
    <row r="536" spans="3:14" ht="15.6" x14ac:dyDescent="0.3">
      <c r="C536" s="39">
        <f t="shared" si="95"/>
        <v>10.109999999999891</v>
      </c>
      <c r="D536" s="36">
        <f t="shared" si="84"/>
        <v>600</v>
      </c>
      <c r="E536" s="40">
        <f t="shared" si="85"/>
        <v>3372165.4763667812</v>
      </c>
      <c r="F536" s="36">
        <f t="shared" si="86"/>
        <v>461</v>
      </c>
      <c r="G536" s="36">
        <f t="shared" si="87"/>
        <v>95</v>
      </c>
      <c r="H536" s="36">
        <f t="shared" si="88"/>
        <v>0.35</v>
      </c>
      <c r="I536" s="36">
        <f t="shared" si="89"/>
        <v>3.2</v>
      </c>
      <c r="J536" s="36">
        <f t="shared" si="90"/>
        <v>1</v>
      </c>
      <c r="K536" s="36">
        <f t="shared" si="91"/>
        <v>4.5</v>
      </c>
      <c r="L536" s="36">
        <f t="shared" si="92"/>
        <v>2.5</v>
      </c>
      <c r="M536" s="40">
        <f t="shared" si="93"/>
        <v>9606738.7535794638</v>
      </c>
      <c r="N536" s="39">
        <f t="shared" si="94"/>
        <v>0.24827114785119347</v>
      </c>
    </row>
    <row r="537" spans="3:14" ht="15.6" x14ac:dyDescent="0.3">
      <c r="C537" s="39">
        <f t="shared" si="95"/>
        <v>10.119999999999891</v>
      </c>
      <c r="D537" s="36">
        <f t="shared" ref="D537:D600" si="96">$D$5</f>
        <v>600</v>
      </c>
      <c r="E537" s="40">
        <f t="shared" ref="E537:E600" si="97">$D$6</f>
        <v>3372165.4763667812</v>
      </c>
      <c r="F537" s="36">
        <f t="shared" ref="F537:F600" si="98">$D$7</f>
        <v>461</v>
      </c>
      <c r="G537" s="36">
        <f t="shared" ref="G537:G600" si="99">$D$8</f>
        <v>95</v>
      </c>
      <c r="H537" s="36">
        <f t="shared" ref="H537:H600" si="100">$D$9</f>
        <v>0.35</v>
      </c>
      <c r="I537" s="36">
        <f t="shared" ref="I537:I600" si="101">$D$10</f>
        <v>3.2</v>
      </c>
      <c r="J537" s="36">
        <f t="shared" ref="J537:J600" si="102">$D$11</f>
        <v>1</v>
      </c>
      <c r="K537" s="36">
        <f t="shared" ref="K537:K600" si="103">$D$12</f>
        <v>4.5</v>
      </c>
      <c r="L537" s="36">
        <f t="shared" ref="L537:L600" si="104">$D$13</f>
        <v>2.5</v>
      </c>
      <c r="M537" s="40">
        <f t="shared" ref="M537:M600" si="105">10^(-NORMSINV(G537/100)*H537+7.35*LOG10(C537+1)-0.06+((LOG10((K537-L537)/3))/(1+((1.625*10^7)/((C537+1)^8.46))))+((4.22-0.32*L537)*LOG10((D537*J537*((C537^0.75)-1.132))/(215.63*I537*((C537^0.75)-18.42*(F537/E537)^0.25)))))</f>
        <v>9662664.0949570071</v>
      </c>
      <c r="N537" s="39">
        <f t="shared" ref="N537:N600" si="106">+M537/$D$4</f>
        <v>0.2497164508883557</v>
      </c>
    </row>
    <row r="538" spans="3:14" ht="15.6" x14ac:dyDescent="0.3">
      <c r="C538" s="39">
        <f t="shared" ref="C538:C601" si="107">IF(C537 = "", "", IF(AND(0.995*$D$4&lt;=M537,M537&lt;=1.005*$D$4),"",(C537+$D$20)))</f>
        <v>10.129999999999891</v>
      </c>
      <c r="D538" s="36">
        <f t="shared" si="96"/>
        <v>600</v>
      </c>
      <c r="E538" s="40">
        <f t="shared" si="97"/>
        <v>3372165.4763667812</v>
      </c>
      <c r="F538" s="36">
        <f t="shared" si="98"/>
        <v>461</v>
      </c>
      <c r="G538" s="36">
        <f t="shared" si="99"/>
        <v>95</v>
      </c>
      <c r="H538" s="36">
        <f t="shared" si="100"/>
        <v>0.35</v>
      </c>
      <c r="I538" s="36">
        <f t="shared" si="101"/>
        <v>3.2</v>
      </c>
      <c r="J538" s="36">
        <f t="shared" si="102"/>
        <v>1</v>
      </c>
      <c r="K538" s="36">
        <f t="shared" si="103"/>
        <v>4.5</v>
      </c>
      <c r="L538" s="36">
        <f t="shared" si="104"/>
        <v>2.5</v>
      </c>
      <c r="M538" s="40">
        <f t="shared" si="105"/>
        <v>9718879.2371587921</v>
      </c>
      <c r="N538" s="39">
        <f t="shared" si="106"/>
        <v>0.25116924337486474</v>
      </c>
    </row>
    <row r="539" spans="3:14" ht="15.6" x14ac:dyDescent="0.3">
      <c r="C539" s="39">
        <f t="shared" si="107"/>
        <v>10.13999999999989</v>
      </c>
      <c r="D539" s="36">
        <f t="shared" si="96"/>
        <v>600</v>
      </c>
      <c r="E539" s="40">
        <f t="shared" si="97"/>
        <v>3372165.4763667812</v>
      </c>
      <c r="F539" s="36">
        <f t="shared" si="98"/>
        <v>461</v>
      </c>
      <c r="G539" s="36">
        <f t="shared" si="99"/>
        <v>95</v>
      </c>
      <c r="H539" s="36">
        <f t="shared" si="100"/>
        <v>0.35</v>
      </c>
      <c r="I539" s="36">
        <f t="shared" si="101"/>
        <v>3.2</v>
      </c>
      <c r="J539" s="36">
        <f t="shared" si="102"/>
        <v>1</v>
      </c>
      <c r="K539" s="36">
        <f t="shared" si="103"/>
        <v>4.5</v>
      </c>
      <c r="L539" s="36">
        <f t="shared" si="104"/>
        <v>2.5</v>
      </c>
      <c r="M539" s="40">
        <f t="shared" si="105"/>
        <v>9775385.4488601815</v>
      </c>
      <c r="N539" s="39">
        <f t="shared" si="106"/>
        <v>0.25262955809765236</v>
      </c>
    </row>
    <row r="540" spans="3:14" ht="15.6" x14ac:dyDescent="0.3">
      <c r="C540" s="39">
        <f t="shared" si="107"/>
        <v>10.14999999999989</v>
      </c>
      <c r="D540" s="36">
        <f t="shared" si="96"/>
        <v>600</v>
      </c>
      <c r="E540" s="40">
        <f t="shared" si="97"/>
        <v>3372165.4763667812</v>
      </c>
      <c r="F540" s="36">
        <f t="shared" si="98"/>
        <v>461</v>
      </c>
      <c r="G540" s="36">
        <f t="shared" si="99"/>
        <v>95</v>
      </c>
      <c r="H540" s="36">
        <f t="shared" si="100"/>
        <v>0.35</v>
      </c>
      <c r="I540" s="36">
        <f t="shared" si="101"/>
        <v>3.2</v>
      </c>
      <c r="J540" s="36">
        <f t="shared" si="102"/>
        <v>1</v>
      </c>
      <c r="K540" s="36">
        <f t="shared" si="103"/>
        <v>4.5</v>
      </c>
      <c r="L540" s="36">
        <f t="shared" si="104"/>
        <v>2.5</v>
      </c>
      <c r="M540" s="40">
        <f t="shared" si="105"/>
        <v>9832184.0032855608</v>
      </c>
      <c r="N540" s="39">
        <f t="shared" si="106"/>
        <v>0.25409742796121276</v>
      </c>
    </row>
    <row r="541" spans="3:14" ht="15.6" x14ac:dyDescent="0.3">
      <c r="C541" s="39">
        <f t="shared" si="107"/>
        <v>10.15999999999989</v>
      </c>
      <c r="D541" s="36">
        <f t="shared" si="96"/>
        <v>600</v>
      </c>
      <c r="E541" s="40">
        <f t="shared" si="97"/>
        <v>3372165.4763667812</v>
      </c>
      <c r="F541" s="36">
        <f t="shared" si="98"/>
        <v>461</v>
      </c>
      <c r="G541" s="36">
        <f t="shared" si="99"/>
        <v>95</v>
      </c>
      <c r="H541" s="36">
        <f t="shared" si="100"/>
        <v>0.35</v>
      </c>
      <c r="I541" s="36">
        <f t="shared" si="101"/>
        <v>3.2</v>
      </c>
      <c r="J541" s="36">
        <f t="shared" si="102"/>
        <v>1</v>
      </c>
      <c r="K541" s="36">
        <f t="shared" si="103"/>
        <v>4.5</v>
      </c>
      <c r="L541" s="36">
        <f t="shared" si="104"/>
        <v>2.5</v>
      </c>
      <c r="M541" s="40">
        <f t="shared" si="105"/>
        <v>9889276.1782213021</v>
      </c>
      <c r="N541" s="39">
        <f t="shared" si="106"/>
        <v>0.25557288598793765</v>
      </c>
    </row>
    <row r="542" spans="3:14" ht="15.6" x14ac:dyDescent="0.3">
      <c r="C542" s="39">
        <f t="shared" si="107"/>
        <v>10.16999999999989</v>
      </c>
      <c r="D542" s="36">
        <f t="shared" si="96"/>
        <v>600</v>
      </c>
      <c r="E542" s="40">
        <f t="shared" si="97"/>
        <v>3372165.4763667812</v>
      </c>
      <c r="F542" s="36">
        <f t="shared" si="98"/>
        <v>461</v>
      </c>
      <c r="G542" s="36">
        <f t="shared" si="99"/>
        <v>95</v>
      </c>
      <c r="H542" s="36">
        <f t="shared" si="100"/>
        <v>0.35</v>
      </c>
      <c r="I542" s="36">
        <f t="shared" si="101"/>
        <v>3.2</v>
      </c>
      <c r="J542" s="36">
        <f t="shared" si="102"/>
        <v>1</v>
      </c>
      <c r="K542" s="36">
        <f t="shared" si="103"/>
        <v>4.5</v>
      </c>
      <c r="L542" s="36">
        <f t="shared" si="104"/>
        <v>2.5</v>
      </c>
      <c r="M542" s="40">
        <f t="shared" si="105"/>
        <v>9946663.2560283598</v>
      </c>
      <c r="N542" s="39">
        <f t="shared" si="106"/>
        <v>0.25705596531844149</v>
      </c>
    </row>
    <row r="543" spans="3:14" ht="15.6" x14ac:dyDescent="0.3">
      <c r="C543" s="39">
        <f t="shared" si="107"/>
        <v>10.17999999999989</v>
      </c>
      <c r="D543" s="36">
        <f t="shared" si="96"/>
        <v>600</v>
      </c>
      <c r="E543" s="40">
        <f t="shared" si="97"/>
        <v>3372165.4763667812</v>
      </c>
      <c r="F543" s="36">
        <f t="shared" si="98"/>
        <v>461</v>
      </c>
      <c r="G543" s="36">
        <f t="shared" si="99"/>
        <v>95</v>
      </c>
      <c r="H543" s="36">
        <f t="shared" si="100"/>
        <v>0.35</v>
      </c>
      <c r="I543" s="36">
        <f t="shared" si="101"/>
        <v>3.2</v>
      </c>
      <c r="J543" s="36">
        <f t="shared" si="102"/>
        <v>1</v>
      </c>
      <c r="K543" s="36">
        <f t="shared" si="103"/>
        <v>4.5</v>
      </c>
      <c r="L543" s="36">
        <f t="shared" si="104"/>
        <v>2.5</v>
      </c>
      <c r="M543" s="40">
        <f t="shared" si="105"/>
        <v>10004346.52365504</v>
      </c>
      <c r="N543" s="39">
        <f t="shared" si="106"/>
        <v>0.25854669921189177</v>
      </c>
    </row>
    <row r="544" spans="3:14" ht="15.6" x14ac:dyDescent="0.3">
      <c r="C544" s="39">
        <f t="shared" si="107"/>
        <v>10.189999999999889</v>
      </c>
      <c r="D544" s="36">
        <f t="shared" si="96"/>
        <v>600</v>
      </c>
      <c r="E544" s="40">
        <f t="shared" si="97"/>
        <v>3372165.4763667812</v>
      </c>
      <c r="F544" s="36">
        <f t="shared" si="98"/>
        <v>461</v>
      </c>
      <c r="G544" s="36">
        <f t="shared" si="99"/>
        <v>95</v>
      </c>
      <c r="H544" s="36">
        <f t="shared" si="100"/>
        <v>0.35</v>
      </c>
      <c r="I544" s="36">
        <f t="shared" si="101"/>
        <v>3.2</v>
      </c>
      <c r="J544" s="36">
        <f t="shared" si="102"/>
        <v>1</v>
      </c>
      <c r="K544" s="36">
        <f t="shared" si="103"/>
        <v>4.5</v>
      </c>
      <c r="L544" s="36">
        <f t="shared" si="104"/>
        <v>2.5</v>
      </c>
      <c r="M544" s="40">
        <f t="shared" si="105"/>
        <v>10062327.272650059</v>
      </c>
      <c r="N544" s="39">
        <f t="shared" si="106"/>
        <v>0.26004512104634647</v>
      </c>
    </row>
    <row r="545" spans="3:14" ht="15.6" x14ac:dyDescent="0.3">
      <c r="C545" s="39">
        <f t="shared" si="107"/>
        <v>10.199999999999889</v>
      </c>
      <c r="D545" s="36">
        <f t="shared" si="96"/>
        <v>600</v>
      </c>
      <c r="E545" s="40">
        <f t="shared" si="97"/>
        <v>3372165.4763667812</v>
      </c>
      <c r="F545" s="36">
        <f t="shared" si="98"/>
        <v>461</v>
      </c>
      <c r="G545" s="36">
        <f t="shared" si="99"/>
        <v>95</v>
      </c>
      <c r="H545" s="36">
        <f t="shared" si="100"/>
        <v>0.35</v>
      </c>
      <c r="I545" s="36">
        <f t="shared" si="101"/>
        <v>3.2</v>
      </c>
      <c r="J545" s="36">
        <f t="shared" si="102"/>
        <v>1</v>
      </c>
      <c r="K545" s="36">
        <f t="shared" si="103"/>
        <v>4.5</v>
      </c>
      <c r="L545" s="36">
        <f t="shared" si="104"/>
        <v>2.5</v>
      </c>
      <c r="M545" s="40">
        <f t="shared" si="105"/>
        <v>10120606.799174882</v>
      </c>
      <c r="N545" s="39">
        <f t="shared" si="106"/>
        <v>0.26155126431907266</v>
      </c>
    </row>
    <row r="546" spans="3:14" ht="15.6" x14ac:dyDescent="0.3">
      <c r="C546" s="39">
        <f t="shared" si="107"/>
        <v>10.209999999999889</v>
      </c>
      <c r="D546" s="36">
        <f t="shared" si="96"/>
        <v>600</v>
      </c>
      <c r="E546" s="40">
        <f t="shared" si="97"/>
        <v>3372165.4763667812</v>
      </c>
      <c r="F546" s="36">
        <f t="shared" si="98"/>
        <v>461</v>
      </c>
      <c r="G546" s="36">
        <f t="shared" si="99"/>
        <v>95</v>
      </c>
      <c r="H546" s="36">
        <f t="shared" si="100"/>
        <v>0.35</v>
      </c>
      <c r="I546" s="36">
        <f t="shared" si="101"/>
        <v>3.2</v>
      </c>
      <c r="J546" s="36">
        <f t="shared" si="102"/>
        <v>1</v>
      </c>
      <c r="K546" s="36">
        <f t="shared" si="103"/>
        <v>4.5</v>
      </c>
      <c r="L546" s="36">
        <f t="shared" si="104"/>
        <v>2.5</v>
      </c>
      <c r="M546" s="40">
        <f t="shared" si="105"/>
        <v>10179186.404017074</v>
      </c>
      <c r="N546" s="39">
        <f t="shared" si="106"/>
        <v>0.26306516264689189</v>
      </c>
    </row>
    <row r="547" spans="3:14" ht="15.6" x14ac:dyDescent="0.3">
      <c r="C547" s="39">
        <f t="shared" si="107"/>
        <v>10.219999999999889</v>
      </c>
      <c r="D547" s="36">
        <f t="shared" si="96"/>
        <v>600</v>
      </c>
      <c r="E547" s="40">
        <f t="shared" si="97"/>
        <v>3372165.4763667812</v>
      </c>
      <c r="F547" s="36">
        <f t="shared" si="98"/>
        <v>461</v>
      </c>
      <c r="G547" s="36">
        <f t="shared" si="99"/>
        <v>95</v>
      </c>
      <c r="H547" s="36">
        <f t="shared" si="100"/>
        <v>0.35</v>
      </c>
      <c r="I547" s="36">
        <f t="shared" si="101"/>
        <v>3.2</v>
      </c>
      <c r="J547" s="36">
        <f t="shared" si="102"/>
        <v>1</v>
      </c>
      <c r="K547" s="36">
        <f t="shared" si="103"/>
        <v>4.5</v>
      </c>
      <c r="L547" s="36">
        <f t="shared" si="104"/>
        <v>2.5</v>
      </c>
      <c r="M547" s="40">
        <f t="shared" si="105"/>
        <v>10238067.392602788</v>
      </c>
      <c r="N547" s="39">
        <f t="shared" si="106"/>
        <v>0.26458684976650276</v>
      </c>
    </row>
    <row r="548" spans="3:14" ht="15.6" x14ac:dyDescent="0.3">
      <c r="C548" s="39">
        <f t="shared" si="107"/>
        <v>10.229999999999889</v>
      </c>
      <c r="D548" s="36">
        <f t="shared" si="96"/>
        <v>600</v>
      </c>
      <c r="E548" s="40">
        <f t="shared" si="97"/>
        <v>3372165.4763667812</v>
      </c>
      <c r="F548" s="36">
        <f t="shared" si="98"/>
        <v>461</v>
      </c>
      <c r="G548" s="36">
        <f t="shared" si="99"/>
        <v>95</v>
      </c>
      <c r="H548" s="36">
        <f t="shared" si="100"/>
        <v>0.35</v>
      </c>
      <c r="I548" s="36">
        <f t="shared" si="101"/>
        <v>3.2</v>
      </c>
      <c r="J548" s="36">
        <f t="shared" si="102"/>
        <v>1</v>
      </c>
      <c r="K548" s="36">
        <f t="shared" si="103"/>
        <v>4.5</v>
      </c>
      <c r="L548" s="36">
        <f t="shared" si="104"/>
        <v>2.5</v>
      </c>
      <c r="M548" s="40">
        <f t="shared" si="105"/>
        <v>10297251.075009989</v>
      </c>
      <c r="N548" s="39">
        <f t="shared" si="106"/>
        <v>0.26611635953482254</v>
      </c>
    </row>
    <row r="549" spans="3:14" ht="15.6" x14ac:dyDescent="0.3">
      <c r="C549" s="39">
        <f t="shared" si="107"/>
        <v>10.239999999999888</v>
      </c>
      <c r="D549" s="36">
        <f t="shared" si="96"/>
        <v>600</v>
      </c>
      <c r="E549" s="40">
        <f t="shared" si="97"/>
        <v>3372165.4763667812</v>
      </c>
      <c r="F549" s="36">
        <f t="shared" si="98"/>
        <v>461</v>
      </c>
      <c r="G549" s="36">
        <f t="shared" si="99"/>
        <v>95</v>
      </c>
      <c r="H549" s="36">
        <f t="shared" si="100"/>
        <v>0.35</v>
      </c>
      <c r="I549" s="36">
        <f t="shared" si="101"/>
        <v>3.2</v>
      </c>
      <c r="J549" s="36">
        <f t="shared" si="102"/>
        <v>1</v>
      </c>
      <c r="K549" s="36">
        <f t="shared" si="103"/>
        <v>4.5</v>
      </c>
      <c r="L549" s="36">
        <f t="shared" si="104"/>
        <v>2.5</v>
      </c>
      <c r="M549" s="40">
        <f t="shared" si="105"/>
        <v>10356738.765981</v>
      </c>
      <c r="N549" s="39">
        <f t="shared" si="106"/>
        <v>0.26765372592931175</v>
      </c>
    </row>
    <row r="550" spans="3:14" ht="15.6" x14ac:dyDescent="0.3">
      <c r="C550" s="39">
        <f t="shared" si="107"/>
        <v>10.249999999999888</v>
      </c>
      <c r="D550" s="36">
        <f t="shared" si="96"/>
        <v>600</v>
      </c>
      <c r="E550" s="40">
        <f t="shared" si="97"/>
        <v>3372165.4763667812</v>
      </c>
      <c r="F550" s="36">
        <f t="shared" si="98"/>
        <v>461</v>
      </c>
      <c r="G550" s="36">
        <f t="shared" si="99"/>
        <v>95</v>
      </c>
      <c r="H550" s="36">
        <f t="shared" si="100"/>
        <v>0.35</v>
      </c>
      <c r="I550" s="36">
        <f t="shared" si="101"/>
        <v>3.2</v>
      </c>
      <c r="J550" s="36">
        <f t="shared" si="102"/>
        <v>1</v>
      </c>
      <c r="K550" s="36">
        <f t="shared" si="103"/>
        <v>4.5</v>
      </c>
      <c r="L550" s="36">
        <f t="shared" si="104"/>
        <v>2.5</v>
      </c>
      <c r="M550" s="40">
        <f t="shared" si="105"/>
        <v>10416531.784935961</v>
      </c>
      <c r="N550" s="39">
        <f t="shared" si="106"/>
        <v>0.26919898304832157</v>
      </c>
    </row>
    <row r="551" spans="3:14" ht="15.6" x14ac:dyDescent="0.3">
      <c r="C551" s="39">
        <f t="shared" si="107"/>
        <v>10.259999999999888</v>
      </c>
      <c r="D551" s="36">
        <f t="shared" si="96"/>
        <v>600</v>
      </c>
      <c r="E551" s="40">
        <f t="shared" si="97"/>
        <v>3372165.4763667812</v>
      </c>
      <c r="F551" s="36">
        <f t="shared" si="98"/>
        <v>461</v>
      </c>
      <c r="G551" s="36">
        <f t="shared" si="99"/>
        <v>95</v>
      </c>
      <c r="H551" s="36">
        <f t="shared" si="100"/>
        <v>0.35</v>
      </c>
      <c r="I551" s="36">
        <f t="shared" si="101"/>
        <v>3.2</v>
      </c>
      <c r="J551" s="36">
        <f t="shared" si="102"/>
        <v>1</v>
      </c>
      <c r="K551" s="36">
        <f t="shared" si="103"/>
        <v>4.5</v>
      </c>
      <c r="L551" s="36">
        <f t="shared" si="104"/>
        <v>2.5</v>
      </c>
      <c r="M551" s="40">
        <f t="shared" si="105"/>
        <v>10476631.455985054</v>
      </c>
      <c r="N551" s="39">
        <f t="shared" si="106"/>
        <v>0.27075216511141015</v>
      </c>
    </row>
    <row r="552" spans="3:14" ht="15.6" x14ac:dyDescent="0.3">
      <c r="C552" s="39">
        <f t="shared" si="107"/>
        <v>10.269999999999888</v>
      </c>
      <c r="D552" s="36">
        <f t="shared" si="96"/>
        <v>600</v>
      </c>
      <c r="E552" s="40">
        <f t="shared" si="97"/>
        <v>3372165.4763667812</v>
      </c>
      <c r="F552" s="36">
        <f t="shared" si="98"/>
        <v>461</v>
      </c>
      <c r="G552" s="36">
        <f t="shared" si="99"/>
        <v>95</v>
      </c>
      <c r="H552" s="36">
        <f t="shared" si="100"/>
        <v>0.35</v>
      </c>
      <c r="I552" s="36">
        <f t="shared" si="101"/>
        <v>3.2</v>
      </c>
      <c r="J552" s="36">
        <f t="shared" si="102"/>
        <v>1</v>
      </c>
      <c r="K552" s="36">
        <f t="shared" si="103"/>
        <v>4.5</v>
      </c>
      <c r="L552" s="36">
        <f t="shared" si="104"/>
        <v>2.5</v>
      </c>
      <c r="M552" s="40">
        <f t="shared" si="105"/>
        <v>10537039.107942294</v>
      </c>
      <c r="N552" s="39">
        <f t="shared" si="106"/>
        <v>0.27231330645969876</v>
      </c>
    </row>
    <row r="553" spans="3:14" ht="15.6" x14ac:dyDescent="0.3">
      <c r="C553" s="39">
        <f t="shared" si="107"/>
        <v>10.279999999999887</v>
      </c>
      <c r="D553" s="36">
        <f t="shared" si="96"/>
        <v>600</v>
      </c>
      <c r="E553" s="40">
        <f t="shared" si="97"/>
        <v>3372165.4763667812</v>
      </c>
      <c r="F553" s="36">
        <f t="shared" si="98"/>
        <v>461</v>
      </c>
      <c r="G553" s="36">
        <f t="shared" si="99"/>
        <v>95</v>
      </c>
      <c r="H553" s="36">
        <f t="shared" si="100"/>
        <v>0.35</v>
      </c>
      <c r="I553" s="36">
        <f t="shared" si="101"/>
        <v>3.2</v>
      </c>
      <c r="J553" s="36">
        <f t="shared" si="102"/>
        <v>1</v>
      </c>
      <c r="K553" s="36">
        <f t="shared" si="103"/>
        <v>4.5</v>
      </c>
      <c r="L553" s="36">
        <f t="shared" si="104"/>
        <v>2.5</v>
      </c>
      <c r="M553" s="40">
        <f t="shared" si="105"/>
        <v>10597756.074337911</v>
      </c>
      <c r="N553" s="39">
        <f t="shared" si="106"/>
        <v>0.2738824415561919</v>
      </c>
    </row>
    <row r="554" spans="3:14" ht="15.6" x14ac:dyDescent="0.3">
      <c r="C554" s="39">
        <f t="shared" si="107"/>
        <v>10.289999999999887</v>
      </c>
      <c r="D554" s="36">
        <f t="shared" si="96"/>
        <v>600</v>
      </c>
      <c r="E554" s="40">
        <f t="shared" si="97"/>
        <v>3372165.4763667812</v>
      </c>
      <c r="F554" s="36">
        <f t="shared" si="98"/>
        <v>461</v>
      </c>
      <c r="G554" s="36">
        <f t="shared" si="99"/>
        <v>95</v>
      </c>
      <c r="H554" s="36">
        <f t="shared" si="100"/>
        <v>0.35</v>
      </c>
      <c r="I554" s="36">
        <f t="shared" si="101"/>
        <v>3.2</v>
      </c>
      <c r="J554" s="36">
        <f t="shared" si="102"/>
        <v>1</v>
      </c>
      <c r="K554" s="36">
        <f t="shared" si="103"/>
        <v>4.5</v>
      </c>
      <c r="L554" s="36">
        <f t="shared" si="104"/>
        <v>2.5</v>
      </c>
      <c r="M554" s="40">
        <f t="shared" si="105"/>
        <v>10658783.693431668</v>
      </c>
      <c r="N554" s="39">
        <f t="shared" si="106"/>
        <v>0.27545960498612143</v>
      </c>
    </row>
    <row r="555" spans="3:14" ht="15.6" x14ac:dyDescent="0.3">
      <c r="C555" s="39">
        <f t="shared" si="107"/>
        <v>10.299999999999887</v>
      </c>
      <c r="D555" s="36">
        <f t="shared" si="96"/>
        <v>600</v>
      </c>
      <c r="E555" s="40">
        <f t="shared" si="97"/>
        <v>3372165.4763667812</v>
      </c>
      <c r="F555" s="36">
        <f t="shared" si="98"/>
        <v>461</v>
      </c>
      <c r="G555" s="36">
        <f t="shared" si="99"/>
        <v>95</v>
      </c>
      <c r="H555" s="36">
        <f t="shared" si="100"/>
        <v>0.35</v>
      </c>
      <c r="I555" s="36">
        <f t="shared" si="101"/>
        <v>3.2</v>
      </c>
      <c r="J555" s="36">
        <f t="shared" si="102"/>
        <v>1</v>
      </c>
      <c r="K555" s="36">
        <f t="shared" si="103"/>
        <v>4.5</v>
      </c>
      <c r="L555" s="36">
        <f t="shared" si="104"/>
        <v>2.5</v>
      </c>
      <c r="M555" s="40">
        <f t="shared" si="105"/>
        <v>10720123.308226032</v>
      </c>
      <c r="N555" s="39">
        <f t="shared" si="106"/>
        <v>0.27704483145728703</v>
      </c>
    </row>
    <row r="556" spans="3:14" ht="15.6" x14ac:dyDescent="0.3">
      <c r="C556" s="39">
        <f t="shared" si="107"/>
        <v>10.309999999999887</v>
      </c>
      <c r="D556" s="36">
        <f t="shared" si="96"/>
        <v>600</v>
      </c>
      <c r="E556" s="40">
        <f t="shared" si="97"/>
        <v>3372165.4763667812</v>
      </c>
      <c r="F556" s="36">
        <f t="shared" si="98"/>
        <v>461</v>
      </c>
      <c r="G556" s="36">
        <f t="shared" si="99"/>
        <v>95</v>
      </c>
      <c r="H556" s="36">
        <f t="shared" si="100"/>
        <v>0.35</v>
      </c>
      <c r="I556" s="36">
        <f t="shared" si="101"/>
        <v>3.2</v>
      </c>
      <c r="J556" s="36">
        <f t="shared" si="102"/>
        <v>1</v>
      </c>
      <c r="K556" s="36">
        <f t="shared" si="103"/>
        <v>4.5</v>
      </c>
      <c r="L556" s="36">
        <f t="shared" si="104"/>
        <v>2.5</v>
      </c>
      <c r="M556" s="40">
        <f t="shared" si="105"/>
        <v>10781776.266478896</v>
      </c>
      <c r="N556" s="39">
        <f t="shared" si="106"/>
        <v>0.27863815580038498</v>
      </c>
    </row>
    <row r="557" spans="3:14" ht="15.6" x14ac:dyDescent="0.3">
      <c r="C557" s="39">
        <f t="shared" si="107"/>
        <v>10.319999999999887</v>
      </c>
      <c r="D557" s="36">
        <f t="shared" si="96"/>
        <v>600</v>
      </c>
      <c r="E557" s="40">
        <f t="shared" si="97"/>
        <v>3372165.4763667812</v>
      </c>
      <c r="F557" s="36">
        <f t="shared" si="98"/>
        <v>461</v>
      </c>
      <c r="G557" s="36">
        <f t="shared" si="99"/>
        <v>95</v>
      </c>
      <c r="H557" s="36">
        <f t="shared" si="100"/>
        <v>0.35</v>
      </c>
      <c r="I557" s="36">
        <f t="shared" si="101"/>
        <v>3.2</v>
      </c>
      <c r="J557" s="36">
        <f t="shared" si="102"/>
        <v>1</v>
      </c>
      <c r="K557" s="36">
        <f t="shared" si="103"/>
        <v>4.5</v>
      </c>
      <c r="L557" s="36">
        <f t="shared" si="104"/>
        <v>2.5</v>
      </c>
      <c r="M557" s="40">
        <f t="shared" si="105"/>
        <v>10843743.920716958</v>
      </c>
      <c r="N557" s="39">
        <f t="shared" si="106"/>
        <v>0.28023961296935368</v>
      </c>
    </row>
    <row r="558" spans="3:14" ht="15.6" x14ac:dyDescent="0.3">
      <c r="C558" s="39">
        <f t="shared" si="107"/>
        <v>10.329999999999886</v>
      </c>
      <c r="D558" s="36">
        <f t="shared" si="96"/>
        <v>600</v>
      </c>
      <c r="E558" s="40">
        <f t="shared" si="97"/>
        <v>3372165.4763667812</v>
      </c>
      <c r="F558" s="36">
        <f t="shared" si="98"/>
        <v>461</v>
      </c>
      <c r="G558" s="36">
        <f t="shared" si="99"/>
        <v>95</v>
      </c>
      <c r="H558" s="36">
        <f t="shared" si="100"/>
        <v>0.35</v>
      </c>
      <c r="I558" s="36">
        <f t="shared" si="101"/>
        <v>3.2</v>
      </c>
      <c r="J558" s="36">
        <f t="shared" si="102"/>
        <v>1</v>
      </c>
      <c r="K558" s="36">
        <f t="shared" si="103"/>
        <v>4.5</v>
      </c>
      <c r="L558" s="36">
        <f t="shared" si="104"/>
        <v>2.5</v>
      </c>
      <c r="M558" s="40">
        <f t="shared" si="105"/>
        <v>10906027.628248781</v>
      </c>
      <c r="N558" s="39">
        <f t="shared" si="106"/>
        <v>0.28184923804171158</v>
      </c>
    </row>
    <row r="559" spans="3:14" ht="15.6" x14ac:dyDescent="0.3">
      <c r="C559" s="39">
        <f t="shared" si="107"/>
        <v>10.339999999999886</v>
      </c>
      <c r="D559" s="36">
        <f t="shared" si="96"/>
        <v>600</v>
      </c>
      <c r="E559" s="40">
        <f t="shared" si="97"/>
        <v>3372165.4763667812</v>
      </c>
      <c r="F559" s="36">
        <f t="shared" si="98"/>
        <v>461</v>
      </c>
      <c r="G559" s="36">
        <f t="shared" si="99"/>
        <v>95</v>
      </c>
      <c r="H559" s="36">
        <f t="shared" si="100"/>
        <v>0.35</v>
      </c>
      <c r="I559" s="36">
        <f t="shared" si="101"/>
        <v>3.2</v>
      </c>
      <c r="J559" s="36">
        <f t="shared" si="102"/>
        <v>1</v>
      </c>
      <c r="K559" s="36">
        <f t="shared" si="103"/>
        <v>4.5</v>
      </c>
      <c r="L559" s="36">
        <f t="shared" si="104"/>
        <v>2.5</v>
      </c>
      <c r="M559" s="40">
        <f t="shared" si="105"/>
        <v>10968628.751177918</v>
      </c>
      <c r="N559" s="39">
        <f t="shared" si="106"/>
        <v>0.283467066218896</v>
      </c>
    </row>
    <row r="560" spans="3:14" ht="15.6" x14ac:dyDescent="0.3">
      <c r="C560" s="39">
        <f t="shared" si="107"/>
        <v>10.349999999999886</v>
      </c>
      <c r="D560" s="36">
        <f t="shared" si="96"/>
        <v>600</v>
      </c>
      <c r="E560" s="40">
        <f t="shared" si="97"/>
        <v>3372165.4763667812</v>
      </c>
      <c r="F560" s="36">
        <f t="shared" si="98"/>
        <v>461</v>
      </c>
      <c r="G560" s="36">
        <f t="shared" si="99"/>
        <v>95</v>
      </c>
      <c r="H560" s="36">
        <f t="shared" si="100"/>
        <v>0.35</v>
      </c>
      <c r="I560" s="36">
        <f t="shared" si="101"/>
        <v>3.2</v>
      </c>
      <c r="J560" s="36">
        <f t="shared" si="102"/>
        <v>1</v>
      </c>
      <c r="K560" s="36">
        <f t="shared" si="103"/>
        <v>4.5</v>
      </c>
      <c r="L560" s="36">
        <f t="shared" si="104"/>
        <v>2.5</v>
      </c>
      <c r="M560" s="40">
        <f t="shared" si="105"/>
        <v>11031548.656416107</v>
      </c>
      <c r="N560" s="39">
        <f t="shared" si="106"/>
        <v>0.28509313282660437</v>
      </c>
    </row>
    <row r="561" spans="3:14" ht="15.6" x14ac:dyDescent="0.3">
      <c r="C561" s="39">
        <f t="shared" si="107"/>
        <v>10.359999999999886</v>
      </c>
      <c r="D561" s="36">
        <f t="shared" si="96"/>
        <v>600</v>
      </c>
      <c r="E561" s="40">
        <f t="shared" si="97"/>
        <v>3372165.4763667812</v>
      </c>
      <c r="F561" s="36">
        <f t="shared" si="98"/>
        <v>461</v>
      </c>
      <c r="G561" s="36">
        <f t="shared" si="99"/>
        <v>95</v>
      </c>
      <c r="H561" s="36">
        <f t="shared" si="100"/>
        <v>0.35</v>
      </c>
      <c r="I561" s="36">
        <f t="shared" si="101"/>
        <v>3.2</v>
      </c>
      <c r="J561" s="36">
        <f t="shared" si="102"/>
        <v>1</v>
      </c>
      <c r="K561" s="36">
        <f t="shared" si="103"/>
        <v>4.5</v>
      </c>
      <c r="L561" s="36">
        <f t="shared" si="104"/>
        <v>2.5</v>
      </c>
      <c r="M561" s="40">
        <f t="shared" si="105"/>
        <v>11094788.715696389</v>
      </c>
      <c r="N561" s="39">
        <f t="shared" si="106"/>
        <v>0.28672747331513315</v>
      </c>
    </row>
    <row r="562" spans="3:14" ht="15.6" x14ac:dyDescent="0.3">
      <c r="C562" s="39">
        <f t="shared" si="107"/>
        <v>10.369999999999886</v>
      </c>
      <c r="D562" s="36">
        <f t="shared" si="96"/>
        <v>600</v>
      </c>
      <c r="E562" s="40">
        <f t="shared" si="97"/>
        <v>3372165.4763667812</v>
      </c>
      <c r="F562" s="36">
        <f t="shared" si="98"/>
        <v>461</v>
      </c>
      <c r="G562" s="36">
        <f t="shared" si="99"/>
        <v>95</v>
      </c>
      <c r="H562" s="36">
        <f t="shared" si="100"/>
        <v>0.35</v>
      </c>
      <c r="I562" s="36">
        <f t="shared" si="101"/>
        <v>3.2</v>
      </c>
      <c r="J562" s="36">
        <f t="shared" si="102"/>
        <v>1</v>
      </c>
      <c r="K562" s="36">
        <f t="shared" si="103"/>
        <v>4.5</v>
      </c>
      <c r="L562" s="36">
        <f t="shared" si="104"/>
        <v>2.5</v>
      </c>
      <c r="M562" s="40">
        <f t="shared" si="105"/>
        <v>11158350.305586554</v>
      </c>
      <c r="N562" s="39">
        <f t="shared" si="106"/>
        <v>0.28837012325972522</v>
      </c>
    </row>
    <row r="563" spans="3:14" ht="15.6" x14ac:dyDescent="0.3">
      <c r="C563" s="39">
        <f t="shared" si="107"/>
        <v>10.379999999999885</v>
      </c>
      <c r="D563" s="36">
        <f t="shared" si="96"/>
        <v>600</v>
      </c>
      <c r="E563" s="40">
        <f t="shared" si="97"/>
        <v>3372165.4763667812</v>
      </c>
      <c r="F563" s="36">
        <f t="shared" si="98"/>
        <v>461</v>
      </c>
      <c r="G563" s="36">
        <f t="shared" si="99"/>
        <v>95</v>
      </c>
      <c r="H563" s="36">
        <f t="shared" si="100"/>
        <v>0.35</v>
      </c>
      <c r="I563" s="36">
        <f t="shared" si="101"/>
        <v>3.2</v>
      </c>
      <c r="J563" s="36">
        <f t="shared" si="102"/>
        <v>1</v>
      </c>
      <c r="K563" s="36">
        <f t="shared" si="103"/>
        <v>4.5</v>
      </c>
      <c r="L563" s="36">
        <f t="shared" si="104"/>
        <v>2.5</v>
      </c>
      <c r="M563" s="40">
        <f t="shared" si="105"/>
        <v>11222234.807502119</v>
      </c>
      <c r="N563" s="39">
        <f t="shared" si="106"/>
        <v>0.29002111836090561</v>
      </c>
    </row>
    <row r="564" spans="3:14" ht="15.6" x14ac:dyDescent="0.3">
      <c r="C564" s="39">
        <f t="shared" si="107"/>
        <v>10.389999999999885</v>
      </c>
      <c r="D564" s="36">
        <f t="shared" si="96"/>
        <v>600</v>
      </c>
      <c r="E564" s="40">
        <f t="shared" si="97"/>
        <v>3372165.4763667812</v>
      </c>
      <c r="F564" s="36">
        <f t="shared" si="98"/>
        <v>461</v>
      </c>
      <c r="G564" s="36">
        <f t="shared" si="99"/>
        <v>95</v>
      </c>
      <c r="H564" s="36">
        <f t="shared" si="100"/>
        <v>0.35</v>
      </c>
      <c r="I564" s="36">
        <f t="shared" si="101"/>
        <v>3.2</v>
      </c>
      <c r="J564" s="36">
        <f t="shared" si="102"/>
        <v>1</v>
      </c>
      <c r="K564" s="36">
        <f t="shared" si="103"/>
        <v>4.5</v>
      </c>
      <c r="L564" s="36">
        <f t="shared" si="104"/>
        <v>2.5</v>
      </c>
      <c r="M564" s="40">
        <f t="shared" si="105"/>
        <v>11286443.607719623</v>
      </c>
      <c r="N564" s="39">
        <f t="shared" si="106"/>
        <v>0.29168049444482458</v>
      </c>
    </row>
    <row r="565" spans="3:14" ht="15.6" x14ac:dyDescent="0.3">
      <c r="C565" s="39">
        <f t="shared" si="107"/>
        <v>10.399999999999885</v>
      </c>
      <c r="D565" s="36">
        <f t="shared" si="96"/>
        <v>600</v>
      </c>
      <c r="E565" s="40">
        <f t="shared" si="97"/>
        <v>3372165.4763667812</v>
      </c>
      <c r="F565" s="36">
        <f t="shared" si="98"/>
        <v>461</v>
      </c>
      <c r="G565" s="36">
        <f t="shared" si="99"/>
        <v>95</v>
      </c>
      <c r="H565" s="36">
        <f t="shared" si="100"/>
        <v>0.35</v>
      </c>
      <c r="I565" s="36">
        <f t="shared" si="101"/>
        <v>3.2</v>
      </c>
      <c r="J565" s="36">
        <f t="shared" si="102"/>
        <v>1</v>
      </c>
      <c r="K565" s="36">
        <f t="shared" si="103"/>
        <v>4.5</v>
      </c>
      <c r="L565" s="36">
        <f t="shared" si="104"/>
        <v>2.5</v>
      </c>
      <c r="M565" s="40">
        <f t="shared" si="105"/>
        <v>11350978.09739016</v>
      </c>
      <c r="N565" s="39">
        <f t="shared" si="106"/>
        <v>0.29334828746360792</v>
      </c>
    </row>
    <row r="566" spans="3:14" ht="15.6" x14ac:dyDescent="0.3">
      <c r="C566" s="39">
        <f t="shared" si="107"/>
        <v>10.409999999999885</v>
      </c>
      <c r="D566" s="36">
        <f t="shared" si="96"/>
        <v>600</v>
      </c>
      <c r="E566" s="40">
        <f t="shared" si="97"/>
        <v>3372165.4763667812</v>
      </c>
      <c r="F566" s="36">
        <f t="shared" si="98"/>
        <v>461</v>
      </c>
      <c r="G566" s="36">
        <f t="shared" si="99"/>
        <v>95</v>
      </c>
      <c r="H566" s="36">
        <f t="shared" si="100"/>
        <v>0.35</v>
      </c>
      <c r="I566" s="36">
        <f t="shared" si="101"/>
        <v>3.2</v>
      </c>
      <c r="J566" s="36">
        <f t="shared" si="102"/>
        <v>1</v>
      </c>
      <c r="K566" s="36">
        <f t="shared" si="103"/>
        <v>4.5</v>
      </c>
      <c r="L566" s="36">
        <f t="shared" si="104"/>
        <v>2.5</v>
      </c>
      <c r="M566" s="40">
        <f t="shared" si="105"/>
        <v>11415839.672552384</v>
      </c>
      <c r="N566" s="39">
        <f t="shared" si="106"/>
        <v>0.29502453349569263</v>
      </c>
    </row>
    <row r="567" spans="3:14" ht="15.6" x14ac:dyDescent="0.3">
      <c r="C567" s="39">
        <f t="shared" si="107"/>
        <v>10.419999999999884</v>
      </c>
      <c r="D567" s="36">
        <f t="shared" si="96"/>
        <v>600</v>
      </c>
      <c r="E567" s="40">
        <f t="shared" si="97"/>
        <v>3372165.4763667812</v>
      </c>
      <c r="F567" s="36">
        <f t="shared" si="98"/>
        <v>461</v>
      </c>
      <c r="G567" s="36">
        <f t="shared" si="99"/>
        <v>95</v>
      </c>
      <c r="H567" s="36">
        <f t="shared" si="100"/>
        <v>0.35</v>
      </c>
      <c r="I567" s="36">
        <f t="shared" si="101"/>
        <v>3.2</v>
      </c>
      <c r="J567" s="36">
        <f t="shared" si="102"/>
        <v>1</v>
      </c>
      <c r="K567" s="36">
        <f t="shared" si="103"/>
        <v>4.5</v>
      </c>
      <c r="L567" s="36">
        <f t="shared" si="104"/>
        <v>2.5</v>
      </c>
      <c r="M567" s="40">
        <f t="shared" si="105"/>
        <v>11481029.734146209</v>
      </c>
      <c r="N567" s="39">
        <f t="shared" si="106"/>
        <v>0.29670926874618109</v>
      </c>
    </row>
    <row r="568" spans="3:14" ht="15.6" x14ac:dyDescent="0.3">
      <c r="C568" s="39">
        <f t="shared" si="107"/>
        <v>10.429999999999884</v>
      </c>
      <c r="D568" s="36">
        <f t="shared" si="96"/>
        <v>600</v>
      </c>
      <c r="E568" s="40">
        <f t="shared" si="97"/>
        <v>3372165.4763667812</v>
      </c>
      <c r="F568" s="36">
        <f t="shared" si="98"/>
        <v>461</v>
      </c>
      <c r="G568" s="36">
        <f t="shared" si="99"/>
        <v>95</v>
      </c>
      <c r="H568" s="36">
        <f t="shared" si="100"/>
        <v>0.35</v>
      </c>
      <c r="I568" s="36">
        <f t="shared" si="101"/>
        <v>3.2</v>
      </c>
      <c r="J568" s="36">
        <f t="shared" si="102"/>
        <v>1</v>
      </c>
      <c r="K568" s="36">
        <f t="shared" si="103"/>
        <v>4.5</v>
      </c>
      <c r="L568" s="36">
        <f t="shared" si="104"/>
        <v>2.5</v>
      </c>
      <c r="M568" s="40">
        <f t="shared" si="105"/>
        <v>11546549.6880257</v>
      </c>
      <c r="N568" s="39">
        <f t="shared" si="106"/>
        <v>0.29840252954717428</v>
      </c>
    </row>
    <row r="569" spans="3:14" ht="15.6" x14ac:dyDescent="0.3">
      <c r="C569" s="39">
        <f t="shared" si="107"/>
        <v>10.439999999999884</v>
      </c>
      <c r="D569" s="36">
        <f t="shared" si="96"/>
        <v>600</v>
      </c>
      <c r="E569" s="40">
        <f t="shared" si="97"/>
        <v>3372165.4763667812</v>
      </c>
      <c r="F569" s="36">
        <f t="shared" si="98"/>
        <v>461</v>
      </c>
      <c r="G569" s="36">
        <f t="shared" si="99"/>
        <v>95</v>
      </c>
      <c r="H569" s="36">
        <f t="shared" si="100"/>
        <v>0.35</v>
      </c>
      <c r="I569" s="36">
        <f t="shared" si="101"/>
        <v>3.2</v>
      </c>
      <c r="J569" s="36">
        <f t="shared" si="102"/>
        <v>1</v>
      </c>
      <c r="K569" s="36">
        <f t="shared" si="103"/>
        <v>4.5</v>
      </c>
      <c r="L569" s="36">
        <f t="shared" si="104"/>
        <v>2.5</v>
      </c>
      <c r="M569" s="40">
        <f t="shared" si="105"/>
        <v>11612400.944972871</v>
      </c>
      <c r="N569" s="39">
        <f t="shared" si="106"/>
        <v>0.30010435235812838</v>
      </c>
    </row>
    <row r="570" spans="3:14" ht="15.6" x14ac:dyDescent="0.3">
      <c r="C570" s="39">
        <f t="shared" si="107"/>
        <v>10.449999999999884</v>
      </c>
      <c r="D570" s="36">
        <f t="shared" si="96"/>
        <v>600</v>
      </c>
      <c r="E570" s="40">
        <f t="shared" si="97"/>
        <v>3372165.4763667812</v>
      </c>
      <c r="F570" s="36">
        <f t="shared" si="98"/>
        <v>461</v>
      </c>
      <c r="G570" s="36">
        <f t="shared" si="99"/>
        <v>95</v>
      </c>
      <c r="H570" s="36">
        <f t="shared" si="100"/>
        <v>0.35</v>
      </c>
      <c r="I570" s="36">
        <f t="shared" si="101"/>
        <v>3.2</v>
      </c>
      <c r="J570" s="36">
        <f t="shared" si="102"/>
        <v>1</v>
      </c>
      <c r="K570" s="36">
        <f t="shared" si="103"/>
        <v>4.5</v>
      </c>
      <c r="L570" s="36">
        <f t="shared" si="104"/>
        <v>2.5</v>
      </c>
      <c r="M570" s="40">
        <f t="shared" si="105"/>
        <v>11678584.920710955</v>
      </c>
      <c r="N570" s="39">
        <f t="shared" si="106"/>
        <v>0.30181477376619747</v>
      </c>
    </row>
    <row r="571" spans="3:14" ht="15.6" x14ac:dyDescent="0.3">
      <c r="C571" s="39">
        <f t="shared" si="107"/>
        <v>10.459999999999884</v>
      </c>
      <c r="D571" s="36">
        <f t="shared" si="96"/>
        <v>600</v>
      </c>
      <c r="E571" s="40">
        <f t="shared" si="97"/>
        <v>3372165.4763667812</v>
      </c>
      <c r="F571" s="36">
        <f t="shared" si="98"/>
        <v>461</v>
      </c>
      <c r="G571" s="36">
        <f t="shared" si="99"/>
        <v>95</v>
      </c>
      <c r="H571" s="36">
        <f t="shared" si="100"/>
        <v>0.35</v>
      </c>
      <c r="I571" s="36">
        <f t="shared" si="101"/>
        <v>3.2</v>
      </c>
      <c r="J571" s="36">
        <f t="shared" si="102"/>
        <v>1</v>
      </c>
      <c r="K571" s="36">
        <f t="shared" si="103"/>
        <v>4.5</v>
      </c>
      <c r="L571" s="36">
        <f t="shared" si="104"/>
        <v>2.5</v>
      </c>
      <c r="M571" s="40">
        <f t="shared" si="105"/>
        <v>11745103.03591777</v>
      </c>
      <c r="N571" s="39">
        <f t="shared" si="106"/>
        <v>0.30353383048657939</v>
      </c>
    </row>
    <row r="572" spans="3:14" ht="15.6" x14ac:dyDescent="0.3">
      <c r="C572" s="39">
        <f t="shared" si="107"/>
        <v>10.469999999999883</v>
      </c>
      <c r="D572" s="36">
        <f t="shared" si="96"/>
        <v>600</v>
      </c>
      <c r="E572" s="40">
        <f t="shared" si="97"/>
        <v>3372165.4763667812</v>
      </c>
      <c r="F572" s="36">
        <f t="shared" si="98"/>
        <v>461</v>
      </c>
      <c r="G572" s="36">
        <f t="shared" si="99"/>
        <v>95</v>
      </c>
      <c r="H572" s="36">
        <f t="shared" si="100"/>
        <v>0.35</v>
      </c>
      <c r="I572" s="36">
        <f t="shared" si="101"/>
        <v>3.2</v>
      </c>
      <c r="J572" s="36">
        <f t="shared" si="102"/>
        <v>1</v>
      </c>
      <c r="K572" s="36">
        <f t="shared" si="103"/>
        <v>4.5</v>
      </c>
      <c r="L572" s="36">
        <f t="shared" si="104"/>
        <v>2.5</v>
      </c>
      <c r="M572" s="40">
        <f t="shared" si="105"/>
        <v>11811956.716239203</v>
      </c>
      <c r="N572" s="39">
        <f t="shared" si="106"/>
        <v>0.3052615593628637</v>
      </c>
    </row>
    <row r="573" spans="3:14" ht="15.6" x14ac:dyDescent="0.3">
      <c r="C573" s="39">
        <f t="shared" si="107"/>
        <v>10.479999999999883</v>
      </c>
      <c r="D573" s="36">
        <f t="shared" si="96"/>
        <v>600</v>
      </c>
      <c r="E573" s="40">
        <f t="shared" si="97"/>
        <v>3372165.4763667812</v>
      </c>
      <c r="F573" s="36">
        <f t="shared" si="98"/>
        <v>461</v>
      </c>
      <c r="G573" s="36">
        <f t="shared" si="99"/>
        <v>95</v>
      </c>
      <c r="H573" s="36">
        <f t="shared" si="100"/>
        <v>0.35</v>
      </c>
      <c r="I573" s="36">
        <f t="shared" si="101"/>
        <v>3.2</v>
      </c>
      <c r="J573" s="36">
        <f t="shared" si="102"/>
        <v>1</v>
      </c>
      <c r="K573" s="36">
        <f t="shared" si="103"/>
        <v>4.5</v>
      </c>
      <c r="L573" s="36">
        <f t="shared" si="104"/>
        <v>2.5</v>
      </c>
      <c r="M573" s="40">
        <f t="shared" si="105"/>
        <v>11879147.392302755</v>
      </c>
      <c r="N573" s="39">
        <f t="shared" si="106"/>
        <v>0.3069979973673822</v>
      </c>
    </row>
    <row r="574" spans="3:14" ht="15.6" x14ac:dyDescent="0.3">
      <c r="C574" s="39">
        <f t="shared" si="107"/>
        <v>10.489999999999883</v>
      </c>
      <c r="D574" s="36">
        <f t="shared" si="96"/>
        <v>600</v>
      </c>
      <c r="E574" s="40">
        <f t="shared" si="97"/>
        <v>3372165.4763667812</v>
      </c>
      <c r="F574" s="36">
        <f t="shared" si="98"/>
        <v>461</v>
      </c>
      <c r="G574" s="36">
        <f t="shared" si="99"/>
        <v>95</v>
      </c>
      <c r="H574" s="36">
        <f t="shared" si="100"/>
        <v>0.35</v>
      </c>
      <c r="I574" s="36">
        <f t="shared" si="101"/>
        <v>3.2</v>
      </c>
      <c r="J574" s="36">
        <f t="shared" si="102"/>
        <v>1</v>
      </c>
      <c r="K574" s="36">
        <f t="shared" si="103"/>
        <v>4.5</v>
      </c>
      <c r="L574" s="36">
        <f t="shared" si="104"/>
        <v>2.5</v>
      </c>
      <c r="M574" s="40">
        <f t="shared" si="105"/>
        <v>11946676.499731218</v>
      </c>
      <c r="N574" s="39">
        <f t="shared" si="106"/>
        <v>0.308743181601562</v>
      </c>
    </row>
    <row r="575" spans="3:14" ht="15.6" x14ac:dyDescent="0.3">
      <c r="C575" s="39">
        <f t="shared" si="107"/>
        <v>10.499999999999883</v>
      </c>
      <c r="D575" s="36">
        <f t="shared" si="96"/>
        <v>600</v>
      </c>
      <c r="E575" s="40">
        <f t="shared" si="97"/>
        <v>3372165.4763667812</v>
      </c>
      <c r="F575" s="36">
        <f t="shared" si="98"/>
        <v>461</v>
      </c>
      <c r="G575" s="36">
        <f t="shared" si="99"/>
        <v>95</v>
      </c>
      <c r="H575" s="36">
        <f t="shared" si="100"/>
        <v>0.35</v>
      </c>
      <c r="I575" s="36">
        <f t="shared" si="101"/>
        <v>3.2</v>
      </c>
      <c r="J575" s="36">
        <f t="shared" si="102"/>
        <v>1</v>
      </c>
      <c r="K575" s="36">
        <f t="shared" si="103"/>
        <v>4.5</v>
      </c>
      <c r="L575" s="36">
        <f t="shared" si="104"/>
        <v>2.5</v>
      </c>
      <c r="M575" s="40">
        <f t="shared" si="105"/>
        <v>12014545.479155594</v>
      </c>
      <c r="N575" s="39">
        <f t="shared" si="106"/>
        <v>0.31049714929625971</v>
      </c>
    </row>
    <row r="576" spans="3:14" ht="15.6" x14ac:dyDescent="0.3">
      <c r="C576" s="39">
        <f t="shared" si="107"/>
        <v>10.509999999999883</v>
      </c>
      <c r="D576" s="36">
        <f t="shared" si="96"/>
        <v>600</v>
      </c>
      <c r="E576" s="40">
        <f t="shared" si="97"/>
        <v>3372165.4763667812</v>
      </c>
      <c r="F576" s="36">
        <f t="shared" si="98"/>
        <v>461</v>
      </c>
      <c r="G576" s="36">
        <f t="shared" si="99"/>
        <v>95</v>
      </c>
      <c r="H576" s="36">
        <f t="shared" si="100"/>
        <v>0.35</v>
      </c>
      <c r="I576" s="36">
        <f t="shared" si="101"/>
        <v>3.2</v>
      </c>
      <c r="J576" s="36">
        <f t="shared" si="102"/>
        <v>1</v>
      </c>
      <c r="K576" s="36">
        <f t="shared" si="103"/>
        <v>4.5</v>
      </c>
      <c r="L576" s="36">
        <f t="shared" si="104"/>
        <v>2.5</v>
      </c>
      <c r="M576" s="40">
        <f t="shared" si="105"/>
        <v>12082755.776229512</v>
      </c>
      <c r="N576" s="39">
        <f t="shared" si="106"/>
        <v>0.31225993781213379</v>
      </c>
    </row>
    <row r="577" spans="3:14" ht="15.6" x14ac:dyDescent="0.3">
      <c r="C577" s="39">
        <f t="shared" si="107"/>
        <v>10.519999999999882</v>
      </c>
      <c r="D577" s="36">
        <f t="shared" si="96"/>
        <v>600</v>
      </c>
      <c r="E577" s="40">
        <f t="shared" si="97"/>
        <v>3372165.4763667812</v>
      </c>
      <c r="F577" s="36">
        <f t="shared" si="98"/>
        <v>461</v>
      </c>
      <c r="G577" s="36">
        <f t="shared" si="99"/>
        <v>95</v>
      </c>
      <c r="H577" s="36">
        <f t="shared" si="100"/>
        <v>0.35</v>
      </c>
      <c r="I577" s="36">
        <f t="shared" si="101"/>
        <v>3.2</v>
      </c>
      <c r="J577" s="36">
        <f t="shared" si="102"/>
        <v>1</v>
      </c>
      <c r="K577" s="36">
        <f t="shared" si="103"/>
        <v>4.5</v>
      </c>
      <c r="L577" s="36">
        <f t="shared" si="104"/>
        <v>2.5</v>
      </c>
      <c r="M577" s="40">
        <f t="shared" si="105"/>
        <v>12151308.841642035</v>
      </c>
      <c r="N577" s="39">
        <f t="shared" si="106"/>
        <v>0.31403158463997571</v>
      </c>
    </row>
    <row r="578" spans="3:14" ht="15.6" x14ac:dyDescent="0.3">
      <c r="C578" s="39">
        <f t="shared" si="107"/>
        <v>10.529999999999882</v>
      </c>
      <c r="D578" s="36">
        <f t="shared" si="96"/>
        <v>600</v>
      </c>
      <c r="E578" s="40">
        <f t="shared" si="97"/>
        <v>3372165.4763667812</v>
      </c>
      <c r="F578" s="36">
        <f t="shared" si="98"/>
        <v>461</v>
      </c>
      <c r="G578" s="36">
        <f t="shared" si="99"/>
        <v>95</v>
      </c>
      <c r="H578" s="36">
        <f t="shared" si="100"/>
        <v>0.35</v>
      </c>
      <c r="I578" s="36">
        <f t="shared" si="101"/>
        <v>3.2</v>
      </c>
      <c r="J578" s="36">
        <f t="shared" si="102"/>
        <v>1</v>
      </c>
      <c r="K578" s="36">
        <f t="shared" si="103"/>
        <v>4.5</v>
      </c>
      <c r="L578" s="36">
        <f t="shared" si="104"/>
        <v>2.5</v>
      </c>
      <c r="M578" s="40">
        <f t="shared" si="105"/>
        <v>12220206.131131615</v>
      </c>
      <c r="N578" s="39">
        <f t="shared" si="106"/>
        <v>0.31581212740107045</v>
      </c>
    </row>
    <row r="579" spans="3:14" ht="15.6" x14ac:dyDescent="0.3">
      <c r="C579" s="39">
        <f t="shared" si="107"/>
        <v>10.539999999999882</v>
      </c>
      <c r="D579" s="36">
        <f t="shared" si="96"/>
        <v>600</v>
      </c>
      <c r="E579" s="40">
        <f t="shared" si="97"/>
        <v>3372165.4763667812</v>
      </c>
      <c r="F579" s="36">
        <f t="shared" si="98"/>
        <v>461</v>
      </c>
      <c r="G579" s="36">
        <f t="shared" si="99"/>
        <v>95</v>
      </c>
      <c r="H579" s="36">
        <f t="shared" si="100"/>
        <v>0.35</v>
      </c>
      <c r="I579" s="36">
        <f t="shared" si="101"/>
        <v>3.2</v>
      </c>
      <c r="J579" s="36">
        <f t="shared" si="102"/>
        <v>1</v>
      </c>
      <c r="K579" s="36">
        <f t="shared" si="103"/>
        <v>4.5</v>
      </c>
      <c r="L579" s="36">
        <f t="shared" si="104"/>
        <v>2.5</v>
      </c>
      <c r="M579" s="40">
        <f t="shared" si="105"/>
        <v>12289449.105499966</v>
      </c>
      <c r="N579" s="39">
        <f t="shared" si="106"/>
        <v>0.31760160384755504</v>
      </c>
    </row>
    <row r="580" spans="3:14" ht="15.6" x14ac:dyDescent="0.3">
      <c r="C580" s="39">
        <f t="shared" si="107"/>
        <v>10.549999999999882</v>
      </c>
      <c r="D580" s="36">
        <f t="shared" si="96"/>
        <v>600</v>
      </c>
      <c r="E580" s="40">
        <f t="shared" si="97"/>
        <v>3372165.4763667812</v>
      </c>
      <c r="F580" s="36">
        <f t="shared" si="98"/>
        <v>461</v>
      </c>
      <c r="G580" s="36">
        <f t="shared" si="99"/>
        <v>95</v>
      </c>
      <c r="H580" s="36">
        <f t="shared" si="100"/>
        <v>0.35</v>
      </c>
      <c r="I580" s="36">
        <f t="shared" si="101"/>
        <v>3.2</v>
      </c>
      <c r="J580" s="36">
        <f t="shared" si="102"/>
        <v>1</v>
      </c>
      <c r="K580" s="36">
        <f t="shared" si="103"/>
        <v>4.5</v>
      </c>
      <c r="L580" s="36">
        <f t="shared" si="104"/>
        <v>2.5</v>
      </c>
      <c r="M580" s="40">
        <f t="shared" si="105"/>
        <v>12359039.230625164</v>
      </c>
      <c r="N580" s="39">
        <f t="shared" si="106"/>
        <v>0.31940005186275722</v>
      </c>
    </row>
    <row r="581" spans="3:14" ht="15.6" x14ac:dyDescent="0.3">
      <c r="C581" s="39">
        <f t="shared" si="107"/>
        <v>10.559999999999881</v>
      </c>
      <c r="D581" s="36">
        <f t="shared" si="96"/>
        <v>600</v>
      </c>
      <c r="E581" s="40">
        <f t="shared" si="97"/>
        <v>3372165.4763667812</v>
      </c>
      <c r="F581" s="36">
        <f t="shared" si="98"/>
        <v>461</v>
      </c>
      <c r="G581" s="36">
        <f t="shared" si="99"/>
        <v>95</v>
      </c>
      <c r="H581" s="36">
        <f t="shared" si="100"/>
        <v>0.35</v>
      </c>
      <c r="I581" s="36">
        <f t="shared" si="101"/>
        <v>3.2</v>
      </c>
      <c r="J581" s="36">
        <f t="shared" si="102"/>
        <v>1</v>
      </c>
      <c r="K581" s="36">
        <f t="shared" si="103"/>
        <v>4.5</v>
      </c>
      <c r="L581" s="36">
        <f t="shared" si="104"/>
        <v>2.5</v>
      </c>
      <c r="M581" s="40">
        <f t="shared" si="105"/>
        <v>12428977.977475703</v>
      </c>
      <c r="N581" s="39">
        <f t="shared" si="106"/>
        <v>0.32120750946155863</v>
      </c>
    </row>
    <row r="582" spans="3:14" ht="15.6" x14ac:dyDescent="0.3">
      <c r="C582" s="39">
        <f t="shared" si="107"/>
        <v>10.569999999999881</v>
      </c>
      <c r="D582" s="36">
        <f t="shared" si="96"/>
        <v>600</v>
      </c>
      <c r="E582" s="40">
        <f t="shared" si="97"/>
        <v>3372165.4763667812</v>
      </c>
      <c r="F582" s="36">
        <f t="shared" si="98"/>
        <v>461</v>
      </c>
      <c r="G582" s="36">
        <f t="shared" si="99"/>
        <v>95</v>
      </c>
      <c r="H582" s="36">
        <f t="shared" si="100"/>
        <v>0.35</v>
      </c>
      <c r="I582" s="36">
        <f t="shared" si="101"/>
        <v>3.2</v>
      </c>
      <c r="J582" s="36">
        <f t="shared" si="102"/>
        <v>1</v>
      </c>
      <c r="K582" s="36">
        <f t="shared" si="103"/>
        <v>4.5</v>
      </c>
      <c r="L582" s="36">
        <f t="shared" si="104"/>
        <v>2.5</v>
      </c>
      <c r="M582" s="40">
        <f t="shared" si="105"/>
        <v>12499266.822124152</v>
      </c>
      <c r="N582" s="39">
        <f t="shared" si="106"/>
        <v>0.32302401479074777</v>
      </c>
    </row>
    <row r="583" spans="3:14" ht="15.6" x14ac:dyDescent="0.3">
      <c r="C583" s="39">
        <f t="shared" si="107"/>
        <v>10.579999999999881</v>
      </c>
      <c r="D583" s="36">
        <f t="shared" si="96"/>
        <v>600</v>
      </c>
      <c r="E583" s="40">
        <f t="shared" si="97"/>
        <v>3372165.4763667812</v>
      </c>
      <c r="F583" s="36">
        <f t="shared" si="98"/>
        <v>461</v>
      </c>
      <c r="G583" s="36">
        <f t="shared" si="99"/>
        <v>95</v>
      </c>
      <c r="H583" s="36">
        <f t="shared" si="100"/>
        <v>0.35</v>
      </c>
      <c r="I583" s="36">
        <f t="shared" si="101"/>
        <v>3.2</v>
      </c>
      <c r="J583" s="36">
        <f t="shared" si="102"/>
        <v>1</v>
      </c>
      <c r="K583" s="36">
        <f t="shared" si="103"/>
        <v>4.5</v>
      </c>
      <c r="L583" s="36">
        <f t="shared" si="104"/>
        <v>2.5</v>
      </c>
      <c r="M583" s="40">
        <f t="shared" si="105"/>
        <v>12569907.245760737</v>
      </c>
      <c r="N583" s="39">
        <f t="shared" si="106"/>
        <v>0.32484960612937086</v>
      </c>
    </row>
    <row r="584" spans="3:14" ht="15.6" x14ac:dyDescent="0.3">
      <c r="C584" s="39">
        <f t="shared" si="107"/>
        <v>10.589999999999881</v>
      </c>
      <c r="D584" s="36">
        <f t="shared" si="96"/>
        <v>600</v>
      </c>
      <c r="E584" s="40">
        <f t="shared" si="97"/>
        <v>3372165.4763667812</v>
      </c>
      <c r="F584" s="36">
        <f t="shared" si="98"/>
        <v>461</v>
      </c>
      <c r="G584" s="36">
        <f t="shared" si="99"/>
        <v>95</v>
      </c>
      <c r="H584" s="36">
        <f t="shared" si="100"/>
        <v>0.35</v>
      </c>
      <c r="I584" s="36">
        <f t="shared" si="101"/>
        <v>3.2</v>
      </c>
      <c r="J584" s="36">
        <f t="shared" si="102"/>
        <v>1</v>
      </c>
      <c r="K584" s="36">
        <f t="shared" si="103"/>
        <v>4.5</v>
      </c>
      <c r="L584" s="36">
        <f t="shared" si="104"/>
        <v>2.5</v>
      </c>
      <c r="M584" s="40">
        <f t="shared" si="105"/>
        <v>12640900.73470738</v>
      </c>
      <c r="N584" s="39">
        <f t="shared" si="106"/>
        <v>0.32668432188909491</v>
      </c>
    </row>
    <row r="585" spans="3:14" ht="15.6" x14ac:dyDescent="0.3">
      <c r="C585" s="39">
        <f t="shared" si="107"/>
        <v>10.599999999999881</v>
      </c>
      <c r="D585" s="36">
        <f t="shared" si="96"/>
        <v>600</v>
      </c>
      <c r="E585" s="40">
        <f t="shared" si="97"/>
        <v>3372165.4763667812</v>
      </c>
      <c r="F585" s="36">
        <f t="shared" si="98"/>
        <v>461</v>
      </c>
      <c r="G585" s="36">
        <f t="shared" si="99"/>
        <v>95</v>
      </c>
      <c r="H585" s="36">
        <f t="shared" si="100"/>
        <v>0.35</v>
      </c>
      <c r="I585" s="36">
        <f t="shared" si="101"/>
        <v>3.2</v>
      </c>
      <c r="J585" s="36">
        <f t="shared" si="102"/>
        <v>1</v>
      </c>
      <c r="K585" s="36">
        <f t="shared" si="103"/>
        <v>4.5</v>
      </c>
      <c r="L585" s="36">
        <f t="shared" si="104"/>
        <v>2.5</v>
      </c>
      <c r="M585" s="40">
        <f t="shared" si="105"/>
        <v>12712248.78043103</v>
      </c>
      <c r="N585" s="39">
        <f t="shared" si="106"/>
        <v>0.32852820061455207</v>
      </c>
    </row>
    <row r="586" spans="3:14" ht="15.6" x14ac:dyDescent="0.3">
      <c r="C586" s="39">
        <f t="shared" si="107"/>
        <v>10.60999999999988</v>
      </c>
      <c r="D586" s="36">
        <f t="shared" si="96"/>
        <v>600</v>
      </c>
      <c r="E586" s="40">
        <f t="shared" si="97"/>
        <v>3372165.4763667812</v>
      </c>
      <c r="F586" s="36">
        <f t="shared" si="98"/>
        <v>461</v>
      </c>
      <c r="G586" s="36">
        <f t="shared" si="99"/>
        <v>95</v>
      </c>
      <c r="H586" s="36">
        <f t="shared" si="100"/>
        <v>0.35</v>
      </c>
      <c r="I586" s="36">
        <f t="shared" si="101"/>
        <v>3.2</v>
      </c>
      <c r="J586" s="36">
        <f t="shared" si="102"/>
        <v>1</v>
      </c>
      <c r="K586" s="36">
        <f t="shared" si="103"/>
        <v>4.5</v>
      </c>
      <c r="L586" s="36">
        <f t="shared" si="104"/>
        <v>2.5</v>
      </c>
      <c r="M586" s="40">
        <f t="shared" si="105"/>
        <v>12783952.879557848</v>
      </c>
      <c r="N586" s="39">
        <f t="shared" si="106"/>
        <v>0.33038128098370628</v>
      </c>
    </row>
    <row r="587" spans="3:14" ht="15.6" x14ac:dyDescent="0.3">
      <c r="C587" s="39">
        <f t="shared" si="107"/>
        <v>10.61999999999988</v>
      </c>
      <c r="D587" s="36">
        <f t="shared" si="96"/>
        <v>600</v>
      </c>
      <c r="E587" s="40">
        <f t="shared" si="97"/>
        <v>3372165.4763667812</v>
      </c>
      <c r="F587" s="36">
        <f t="shared" si="98"/>
        <v>461</v>
      </c>
      <c r="G587" s="36">
        <f t="shared" si="99"/>
        <v>95</v>
      </c>
      <c r="H587" s="36">
        <f t="shared" si="100"/>
        <v>0.35</v>
      </c>
      <c r="I587" s="36">
        <f t="shared" si="101"/>
        <v>3.2</v>
      </c>
      <c r="J587" s="36">
        <f t="shared" si="102"/>
        <v>1</v>
      </c>
      <c r="K587" s="36">
        <f t="shared" si="103"/>
        <v>4.5</v>
      </c>
      <c r="L587" s="36">
        <f t="shared" si="104"/>
        <v>2.5</v>
      </c>
      <c r="M587" s="40">
        <f t="shared" si="105"/>
        <v>12856014.533887025</v>
      </c>
      <c r="N587" s="39">
        <f t="shared" si="106"/>
        <v>0.33224360180821028</v>
      </c>
    </row>
    <row r="588" spans="3:14" ht="15.6" x14ac:dyDescent="0.3">
      <c r="C588" s="39">
        <f t="shared" si="107"/>
        <v>10.62999999999988</v>
      </c>
      <c r="D588" s="36">
        <f t="shared" si="96"/>
        <v>600</v>
      </c>
      <c r="E588" s="40">
        <f t="shared" si="97"/>
        <v>3372165.4763667812</v>
      </c>
      <c r="F588" s="36">
        <f t="shared" si="98"/>
        <v>461</v>
      </c>
      <c r="G588" s="36">
        <f t="shared" si="99"/>
        <v>95</v>
      </c>
      <c r="H588" s="36">
        <f t="shared" si="100"/>
        <v>0.35</v>
      </c>
      <c r="I588" s="36">
        <f t="shared" si="101"/>
        <v>3.2</v>
      </c>
      <c r="J588" s="36">
        <f t="shared" si="102"/>
        <v>1</v>
      </c>
      <c r="K588" s="36">
        <f t="shared" si="103"/>
        <v>4.5</v>
      </c>
      <c r="L588" s="36">
        <f t="shared" si="104"/>
        <v>2.5</v>
      </c>
      <c r="M588" s="40">
        <f t="shared" si="105"/>
        <v>12928435.250404164</v>
      </c>
      <c r="N588" s="39">
        <f t="shared" si="106"/>
        <v>0.33411520203375161</v>
      </c>
    </row>
    <row r="589" spans="3:14" ht="15.6" x14ac:dyDescent="0.3">
      <c r="C589" s="39">
        <f t="shared" si="107"/>
        <v>10.63999999999988</v>
      </c>
      <c r="D589" s="36">
        <f t="shared" si="96"/>
        <v>600</v>
      </c>
      <c r="E589" s="40">
        <f t="shared" si="97"/>
        <v>3372165.4763667812</v>
      </c>
      <c r="F589" s="36">
        <f t="shared" si="98"/>
        <v>461</v>
      </c>
      <c r="G589" s="36">
        <f t="shared" si="99"/>
        <v>95</v>
      </c>
      <c r="H589" s="36">
        <f t="shared" si="100"/>
        <v>0.35</v>
      </c>
      <c r="I589" s="36">
        <f t="shared" si="101"/>
        <v>3.2</v>
      </c>
      <c r="J589" s="36">
        <f t="shared" si="102"/>
        <v>1</v>
      </c>
      <c r="K589" s="36">
        <f t="shared" si="103"/>
        <v>4.5</v>
      </c>
      <c r="L589" s="36">
        <f t="shared" si="104"/>
        <v>2.5</v>
      </c>
      <c r="M589" s="40">
        <f t="shared" si="105"/>
        <v>13001216.541295892</v>
      </c>
      <c r="N589" s="39">
        <f t="shared" si="106"/>
        <v>0.33599612074043012</v>
      </c>
    </row>
    <row r="590" spans="3:14" ht="15.6" x14ac:dyDescent="0.3">
      <c r="C590" s="39">
        <f t="shared" si="107"/>
        <v>10.64999999999988</v>
      </c>
      <c r="D590" s="36">
        <f t="shared" si="96"/>
        <v>600</v>
      </c>
      <c r="E590" s="40">
        <f t="shared" si="97"/>
        <v>3372165.4763667812</v>
      </c>
      <c r="F590" s="36">
        <f t="shared" si="98"/>
        <v>461</v>
      </c>
      <c r="G590" s="36">
        <f t="shared" si="99"/>
        <v>95</v>
      </c>
      <c r="H590" s="36">
        <f t="shared" si="100"/>
        <v>0.35</v>
      </c>
      <c r="I590" s="36">
        <f t="shared" si="101"/>
        <v>3.2</v>
      </c>
      <c r="J590" s="36">
        <f t="shared" si="102"/>
        <v>1</v>
      </c>
      <c r="K590" s="36">
        <f t="shared" si="103"/>
        <v>4.5</v>
      </c>
      <c r="L590" s="36">
        <f t="shared" si="104"/>
        <v>2.5</v>
      </c>
      <c r="M590" s="40">
        <f t="shared" si="105"/>
        <v>13074359.923963087</v>
      </c>
      <c r="N590" s="39">
        <f t="shared" si="106"/>
        <v>0.33788639714309976</v>
      </c>
    </row>
    <row r="591" spans="3:14" ht="15.6" x14ac:dyDescent="0.3">
      <c r="C591" s="39">
        <f t="shared" si="107"/>
        <v>10.659999999999879</v>
      </c>
      <c r="D591" s="36">
        <f t="shared" si="96"/>
        <v>600</v>
      </c>
      <c r="E591" s="40">
        <f t="shared" si="97"/>
        <v>3372165.4763667812</v>
      </c>
      <c r="F591" s="36">
        <f t="shared" si="98"/>
        <v>461</v>
      </c>
      <c r="G591" s="36">
        <f t="shared" si="99"/>
        <v>95</v>
      </c>
      <c r="H591" s="36">
        <f t="shared" si="100"/>
        <v>0.35</v>
      </c>
      <c r="I591" s="36">
        <f t="shared" si="101"/>
        <v>3.2</v>
      </c>
      <c r="J591" s="36">
        <f t="shared" si="102"/>
        <v>1</v>
      </c>
      <c r="K591" s="36">
        <f t="shared" si="103"/>
        <v>4.5</v>
      </c>
      <c r="L591" s="36">
        <f t="shared" si="104"/>
        <v>2.5</v>
      </c>
      <c r="M591" s="40">
        <f t="shared" si="105"/>
        <v>13147866.921035428</v>
      </c>
      <c r="N591" s="39">
        <f t="shared" si="106"/>
        <v>0.33978607059174482</v>
      </c>
    </row>
    <row r="592" spans="3:14" ht="15.6" x14ac:dyDescent="0.3">
      <c r="C592" s="39">
        <f t="shared" si="107"/>
        <v>10.669999999999879</v>
      </c>
      <c r="D592" s="36">
        <f t="shared" si="96"/>
        <v>600</v>
      </c>
      <c r="E592" s="40">
        <f t="shared" si="97"/>
        <v>3372165.4763667812</v>
      </c>
      <c r="F592" s="36">
        <f t="shared" si="98"/>
        <v>461</v>
      </c>
      <c r="G592" s="36">
        <f t="shared" si="99"/>
        <v>95</v>
      </c>
      <c r="H592" s="36">
        <f t="shared" si="100"/>
        <v>0.35</v>
      </c>
      <c r="I592" s="36">
        <f t="shared" si="101"/>
        <v>3.2</v>
      </c>
      <c r="J592" s="36">
        <f t="shared" si="102"/>
        <v>1</v>
      </c>
      <c r="K592" s="36">
        <f t="shared" si="103"/>
        <v>4.5</v>
      </c>
      <c r="L592" s="36">
        <f t="shared" si="104"/>
        <v>2.5</v>
      </c>
      <c r="M592" s="40">
        <f t="shared" si="105"/>
        <v>13221739.060384488</v>
      </c>
      <c r="N592" s="39">
        <f t="shared" si="106"/>
        <v>0.34169518057181802</v>
      </c>
    </row>
    <row r="593" spans="3:14" ht="15.6" x14ac:dyDescent="0.3">
      <c r="C593" s="39">
        <f t="shared" si="107"/>
        <v>10.679999999999879</v>
      </c>
      <c r="D593" s="36">
        <f t="shared" si="96"/>
        <v>600</v>
      </c>
      <c r="E593" s="40">
        <f t="shared" si="97"/>
        <v>3372165.4763667812</v>
      </c>
      <c r="F593" s="36">
        <f t="shared" si="98"/>
        <v>461</v>
      </c>
      <c r="G593" s="36">
        <f t="shared" si="99"/>
        <v>95</v>
      </c>
      <c r="H593" s="36">
        <f t="shared" si="100"/>
        <v>0.35</v>
      </c>
      <c r="I593" s="36">
        <f t="shared" si="101"/>
        <v>3.2</v>
      </c>
      <c r="J593" s="36">
        <f t="shared" si="102"/>
        <v>1</v>
      </c>
      <c r="K593" s="36">
        <f t="shared" si="103"/>
        <v>4.5</v>
      </c>
      <c r="L593" s="36">
        <f t="shared" si="104"/>
        <v>2.5</v>
      </c>
      <c r="M593" s="40">
        <f t="shared" si="105"/>
        <v>13295977.875138737</v>
      </c>
      <c r="N593" s="39">
        <f t="shared" si="106"/>
        <v>0.3436137667046284</v>
      </c>
    </row>
    <row r="594" spans="3:14" ht="15.6" x14ac:dyDescent="0.3">
      <c r="C594" s="39">
        <f t="shared" si="107"/>
        <v>10.689999999999879</v>
      </c>
      <c r="D594" s="36">
        <f t="shared" si="96"/>
        <v>600</v>
      </c>
      <c r="E594" s="40">
        <f t="shared" si="97"/>
        <v>3372165.4763667812</v>
      </c>
      <c r="F594" s="36">
        <f t="shared" si="98"/>
        <v>461</v>
      </c>
      <c r="G594" s="36">
        <f t="shared" si="99"/>
        <v>95</v>
      </c>
      <c r="H594" s="36">
        <f t="shared" si="100"/>
        <v>0.35</v>
      </c>
      <c r="I594" s="36">
        <f t="shared" si="101"/>
        <v>3.2</v>
      </c>
      <c r="J594" s="36">
        <f t="shared" si="102"/>
        <v>1</v>
      </c>
      <c r="K594" s="36">
        <f t="shared" si="103"/>
        <v>4.5</v>
      </c>
      <c r="L594" s="36">
        <f t="shared" si="104"/>
        <v>2.5</v>
      </c>
      <c r="M594" s="40">
        <f t="shared" si="105"/>
        <v>13370584.903696712</v>
      </c>
      <c r="N594" s="39">
        <f t="shared" si="106"/>
        <v>0.34554186874768161</v>
      </c>
    </row>
    <row r="595" spans="3:14" ht="15.6" x14ac:dyDescent="0.3">
      <c r="C595" s="39">
        <f t="shared" si="107"/>
        <v>10.699999999999878</v>
      </c>
      <c r="D595" s="36">
        <f t="shared" si="96"/>
        <v>600</v>
      </c>
      <c r="E595" s="40">
        <f t="shared" si="97"/>
        <v>3372165.4763667812</v>
      </c>
      <c r="F595" s="36">
        <f t="shared" si="98"/>
        <v>461</v>
      </c>
      <c r="G595" s="36">
        <f t="shared" si="99"/>
        <v>95</v>
      </c>
      <c r="H595" s="36">
        <f t="shared" si="100"/>
        <v>0.35</v>
      </c>
      <c r="I595" s="36">
        <f t="shared" si="101"/>
        <v>3.2</v>
      </c>
      <c r="J595" s="36">
        <f t="shared" si="102"/>
        <v>1</v>
      </c>
      <c r="K595" s="36">
        <f t="shared" si="103"/>
        <v>4.5</v>
      </c>
      <c r="L595" s="36">
        <f t="shared" si="104"/>
        <v>2.5</v>
      </c>
      <c r="M595" s="40">
        <f t="shared" si="105"/>
        <v>13445561.68974152</v>
      </c>
      <c r="N595" s="39">
        <f t="shared" si="106"/>
        <v>0.34747952659505488</v>
      </c>
    </row>
    <row r="596" spans="3:14" ht="15.6" x14ac:dyDescent="0.3">
      <c r="C596" s="39">
        <f t="shared" si="107"/>
        <v>10.709999999999878</v>
      </c>
      <c r="D596" s="36">
        <f t="shared" si="96"/>
        <v>600</v>
      </c>
      <c r="E596" s="40">
        <f t="shared" si="97"/>
        <v>3372165.4763667812</v>
      </c>
      <c r="F596" s="36">
        <f t="shared" si="98"/>
        <v>461</v>
      </c>
      <c r="G596" s="36">
        <f t="shared" si="99"/>
        <v>95</v>
      </c>
      <c r="H596" s="36">
        <f t="shared" si="100"/>
        <v>0.35</v>
      </c>
      <c r="I596" s="36">
        <f t="shared" si="101"/>
        <v>3.2</v>
      </c>
      <c r="J596" s="36">
        <f t="shared" si="102"/>
        <v>1</v>
      </c>
      <c r="K596" s="36">
        <f t="shared" si="103"/>
        <v>4.5</v>
      </c>
      <c r="L596" s="36">
        <f t="shared" si="104"/>
        <v>2.5</v>
      </c>
      <c r="M596" s="40">
        <f t="shared" si="105"/>
        <v>13520909.782254649</v>
      </c>
      <c r="N596" s="39">
        <f t="shared" si="106"/>
        <v>0.34942678027775365</v>
      </c>
    </row>
    <row r="597" spans="3:14" ht="15.6" x14ac:dyDescent="0.3">
      <c r="C597" s="39">
        <f t="shared" si="107"/>
        <v>10.719999999999878</v>
      </c>
      <c r="D597" s="36">
        <f t="shared" si="96"/>
        <v>600</v>
      </c>
      <c r="E597" s="40">
        <f t="shared" si="97"/>
        <v>3372165.4763667812</v>
      </c>
      <c r="F597" s="36">
        <f t="shared" si="98"/>
        <v>461</v>
      </c>
      <c r="G597" s="36">
        <f t="shared" si="99"/>
        <v>95</v>
      </c>
      <c r="H597" s="36">
        <f t="shared" si="100"/>
        <v>0.35</v>
      </c>
      <c r="I597" s="36">
        <f t="shared" si="101"/>
        <v>3.2</v>
      </c>
      <c r="J597" s="36">
        <f t="shared" si="102"/>
        <v>1</v>
      </c>
      <c r="K597" s="36">
        <f t="shared" si="103"/>
        <v>4.5</v>
      </c>
      <c r="L597" s="36">
        <f t="shared" si="104"/>
        <v>2.5</v>
      </c>
      <c r="M597" s="40">
        <f t="shared" si="105"/>
        <v>13596630.735530214</v>
      </c>
      <c r="N597" s="39">
        <f t="shared" si="106"/>
        <v>0.35138366996407999</v>
      </c>
    </row>
    <row r="598" spans="3:14" ht="15.6" x14ac:dyDescent="0.3">
      <c r="C598" s="39">
        <f t="shared" si="107"/>
        <v>10.729999999999878</v>
      </c>
      <c r="D598" s="36">
        <f t="shared" si="96"/>
        <v>600</v>
      </c>
      <c r="E598" s="40">
        <f t="shared" si="97"/>
        <v>3372165.4763667812</v>
      </c>
      <c r="F598" s="36">
        <f t="shared" si="98"/>
        <v>461</v>
      </c>
      <c r="G598" s="36">
        <f t="shared" si="99"/>
        <v>95</v>
      </c>
      <c r="H598" s="36">
        <f t="shared" si="100"/>
        <v>0.35</v>
      </c>
      <c r="I598" s="36">
        <f t="shared" si="101"/>
        <v>3.2</v>
      </c>
      <c r="J598" s="36">
        <f t="shared" si="102"/>
        <v>1</v>
      </c>
      <c r="K598" s="36">
        <f t="shared" si="103"/>
        <v>4.5</v>
      </c>
      <c r="L598" s="36">
        <f t="shared" si="104"/>
        <v>2.5</v>
      </c>
      <c r="M598" s="40">
        <f t="shared" si="105"/>
        <v>13672726.10918879</v>
      </c>
      <c r="N598" s="39">
        <f t="shared" si="106"/>
        <v>0.35335023595998993</v>
      </c>
    </row>
    <row r="599" spans="3:14" ht="15.6" x14ac:dyDescent="0.3">
      <c r="C599" s="39">
        <f t="shared" si="107"/>
        <v>10.739999999999878</v>
      </c>
      <c r="D599" s="36">
        <f t="shared" si="96"/>
        <v>600</v>
      </c>
      <c r="E599" s="40">
        <f t="shared" si="97"/>
        <v>3372165.4763667812</v>
      </c>
      <c r="F599" s="36">
        <f t="shared" si="98"/>
        <v>461</v>
      </c>
      <c r="G599" s="36">
        <f t="shared" si="99"/>
        <v>95</v>
      </c>
      <c r="H599" s="36">
        <f t="shared" si="100"/>
        <v>0.35</v>
      </c>
      <c r="I599" s="36">
        <f t="shared" si="101"/>
        <v>3.2</v>
      </c>
      <c r="J599" s="36">
        <f t="shared" si="102"/>
        <v>1</v>
      </c>
      <c r="K599" s="36">
        <f t="shared" si="103"/>
        <v>4.5</v>
      </c>
      <c r="L599" s="36">
        <f t="shared" si="104"/>
        <v>2.5</v>
      </c>
      <c r="M599" s="40">
        <f t="shared" si="105"/>
        <v>13749197.468191937</v>
      </c>
      <c r="N599" s="39">
        <f t="shared" si="106"/>
        <v>0.35532651870946907</v>
      </c>
    </row>
    <row r="600" spans="3:14" ht="15.6" x14ac:dyDescent="0.3">
      <c r="C600" s="39">
        <f t="shared" si="107"/>
        <v>10.749999999999877</v>
      </c>
      <c r="D600" s="36">
        <f t="shared" si="96"/>
        <v>600</v>
      </c>
      <c r="E600" s="40">
        <f t="shared" si="97"/>
        <v>3372165.4763667812</v>
      </c>
      <c r="F600" s="36">
        <f t="shared" si="98"/>
        <v>461</v>
      </c>
      <c r="G600" s="36">
        <f t="shared" si="99"/>
        <v>95</v>
      </c>
      <c r="H600" s="36">
        <f t="shared" si="100"/>
        <v>0.35</v>
      </c>
      <c r="I600" s="36">
        <f t="shared" si="101"/>
        <v>3.2</v>
      </c>
      <c r="J600" s="36">
        <f t="shared" si="102"/>
        <v>1</v>
      </c>
      <c r="K600" s="36">
        <f t="shared" si="103"/>
        <v>4.5</v>
      </c>
      <c r="L600" s="36">
        <f t="shared" si="104"/>
        <v>2.5</v>
      </c>
      <c r="M600" s="40">
        <f t="shared" si="105"/>
        <v>13826046.382856047</v>
      </c>
      <c r="N600" s="39">
        <f t="shared" si="106"/>
        <v>0.35731255879489021</v>
      </c>
    </row>
    <row r="601" spans="3:14" ht="15.6" x14ac:dyDescent="0.3">
      <c r="C601" s="39">
        <f t="shared" si="107"/>
        <v>10.759999999999877</v>
      </c>
      <c r="D601" s="36">
        <f t="shared" ref="D601:D666" si="108">$D$5</f>
        <v>600</v>
      </c>
      <c r="E601" s="40">
        <f t="shared" ref="E601:E666" si="109">$D$6</f>
        <v>3372165.4763667812</v>
      </c>
      <c r="F601" s="36">
        <f t="shared" ref="F601:F666" si="110">$D$7</f>
        <v>461</v>
      </c>
      <c r="G601" s="36">
        <f t="shared" ref="G601:G666" si="111">$D$8</f>
        <v>95</v>
      </c>
      <c r="H601" s="36">
        <f t="shared" ref="H601:H666" si="112">$D$9</f>
        <v>0.35</v>
      </c>
      <c r="I601" s="36">
        <f t="shared" ref="I601:I666" si="113">$D$10</f>
        <v>3.2</v>
      </c>
      <c r="J601" s="36">
        <f t="shared" ref="J601:J666" si="114">$D$11</f>
        <v>1</v>
      </c>
      <c r="K601" s="36">
        <f t="shared" ref="K601:K666" si="115">$D$12</f>
        <v>4.5</v>
      </c>
      <c r="L601" s="36">
        <f t="shared" ref="L601:L666" si="116">$D$13</f>
        <v>2.5</v>
      </c>
      <c r="M601" s="40">
        <f t="shared" ref="M601:M664" si="117">10^(-NORMSINV(G601/100)*H601+7.35*LOG10(C601+1)-0.06+((LOG10((K601-L601)/3))/(1+((1.625*10^7)/((C601+1)^8.46))))+((4.22-0.32*L601)*LOG10((D601*J601*((C601^0.75)-1.132))/(215.63*I601*((C601^0.75)-18.42*(F601/E601)^0.25)))))</f>
        <v>13903274.428866617</v>
      </c>
      <c r="N601" s="39">
        <f t="shared" ref="N601:N664" si="118">+M601/$D$4</f>
        <v>0.35930839693738209</v>
      </c>
    </row>
    <row r="602" spans="3:14" ht="15.6" x14ac:dyDescent="0.3">
      <c r="C602" s="39">
        <f t="shared" ref="C602:C665" si="119">IF(C601 = "", "", IF(AND(0.995*$D$4&lt;=M601,M601&lt;=1.005*$D$4),"",(C601+$D$20)))</f>
        <v>10.769999999999877</v>
      </c>
      <c r="D602" s="36">
        <f t="shared" si="108"/>
        <v>600</v>
      </c>
      <c r="E602" s="40">
        <f t="shared" si="109"/>
        <v>3372165.4763667812</v>
      </c>
      <c r="F602" s="36">
        <f t="shared" si="110"/>
        <v>461</v>
      </c>
      <c r="G602" s="36">
        <f t="shared" si="111"/>
        <v>95</v>
      </c>
      <c r="H602" s="36">
        <f t="shared" si="112"/>
        <v>0.35</v>
      </c>
      <c r="I602" s="36">
        <f t="shared" si="113"/>
        <v>3.2</v>
      </c>
      <c r="J602" s="36">
        <f t="shared" si="114"/>
        <v>1</v>
      </c>
      <c r="K602" s="36">
        <f t="shared" si="115"/>
        <v>4.5</v>
      </c>
      <c r="L602" s="36">
        <f t="shared" si="116"/>
        <v>2.5</v>
      </c>
      <c r="M602" s="40">
        <f t="shared" si="117"/>
        <v>13980883.187292365</v>
      </c>
      <c r="N602" s="39">
        <f t="shared" si="118"/>
        <v>0.36131407399719462</v>
      </c>
    </row>
    <row r="603" spans="3:14" ht="15.6" x14ac:dyDescent="0.3">
      <c r="C603" s="39">
        <f t="shared" si="119"/>
        <v>10.779999999999877</v>
      </c>
      <c r="D603" s="36">
        <f t="shared" si="108"/>
        <v>600</v>
      </c>
      <c r="E603" s="40">
        <f t="shared" si="109"/>
        <v>3372165.4763667812</v>
      </c>
      <c r="F603" s="36">
        <f t="shared" si="110"/>
        <v>461</v>
      </c>
      <c r="G603" s="36">
        <f t="shared" si="111"/>
        <v>95</v>
      </c>
      <c r="H603" s="36">
        <f t="shared" si="112"/>
        <v>0.35</v>
      </c>
      <c r="I603" s="36">
        <f t="shared" si="113"/>
        <v>3.2</v>
      </c>
      <c r="J603" s="36">
        <f t="shared" si="114"/>
        <v>1</v>
      </c>
      <c r="K603" s="36">
        <f t="shared" si="115"/>
        <v>4.5</v>
      </c>
      <c r="L603" s="36">
        <f t="shared" si="116"/>
        <v>2.5</v>
      </c>
      <c r="M603" s="40">
        <f t="shared" si="117"/>
        <v>14058874.24459962</v>
      </c>
      <c r="N603" s="39">
        <f t="shared" si="118"/>
        <v>0.36332963097407045</v>
      </c>
    </row>
    <row r="604" spans="3:14" ht="15.6" x14ac:dyDescent="0.3">
      <c r="C604" s="39">
        <f t="shared" si="119"/>
        <v>10.789999999999877</v>
      </c>
      <c r="D604" s="36">
        <f t="shared" si="108"/>
        <v>600</v>
      </c>
      <c r="E604" s="40">
        <f t="shared" si="109"/>
        <v>3372165.4763667812</v>
      </c>
      <c r="F604" s="36">
        <f t="shared" si="110"/>
        <v>461</v>
      </c>
      <c r="G604" s="36">
        <f t="shared" si="111"/>
        <v>95</v>
      </c>
      <c r="H604" s="36">
        <f t="shared" si="112"/>
        <v>0.35</v>
      </c>
      <c r="I604" s="36">
        <f t="shared" si="113"/>
        <v>3.2</v>
      </c>
      <c r="J604" s="36">
        <f t="shared" si="114"/>
        <v>1</v>
      </c>
      <c r="K604" s="36">
        <f t="shared" si="115"/>
        <v>4.5</v>
      </c>
      <c r="L604" s="36">
        <f t="shared" si="116"/>
        <v>2.5</v>
      </c>
      <c r="M604" s="40">
        <f t="shared" si="117"/>
        <v>14137249.192666486</v>
      </c>
      <c r="N604" s="39">
        <f t="shared" si="118"/>
        <v>0.36535510900761103</v>
      </c>
    </row>
    <row r="605" spans="3:14" ht="15.6" x14ac:dyDescent="0.3">
      <c r="C605" s="39">
        <f t="shared" si="119"/>
        <v>10.799999999999876</v>
      </c>
      <c r="D605" s="36">
        <f t="shared" si="108"/>
        <v>600</v>
      </c>
      <c r="E605" s="40">
        <f t="shared" si="109"/>
        <v>3372165.4763667812</v>
      </c>
      <c r="F605" s="36">
        <f t="shared" si="110"/>
        <v>461</v>
      </c>
      <c r="G605" s="36">
        <f t="shared" si="111"/>
        <v>95</v>
      </c>
      <c r="H605" s="36">
        <f t="shared" si="112"/>
        <v>0.35</v>
      </c>
      <c r="I605" s="36">
        <f t="shared" si="113"/>
        <v>3.2</v>
      </c>
      <c r="J605" s="36">
        <f t="shared" si="114"/>
        <v>1</v>
      </c>
      <c r="K605" s="36">
        <f t="shared" si="115"/>
        <v>4.5</v>
      </c>
      <c r="L605" s="36">
        <f t="shared" si="116"/>
        <v>2.5</v>
      </c>
      <c r="M605" s="40">
        <f t="shared" si="117"/>
        <v>14216009.628797054</v>
      </c>
      <c r="N605" s="39">
        <f t="shared" si="118"/>
        <v>0.36739054937764415</v>
      </c>
    </row>
    <row r="606" spans="3:14" ht="15.6" x14ac:dyDescent="0.3">
      <c r="C606" s="39">
        <f t="shared" si="119"/>
        <v>10.809999999999876</v>
      </c>
      <c r="D606" s="36">
        <f t="shared" si="108"/>
        <v>600</v>
      </c>
      <c r="E606" s="40">
        <f t="shared" si="109"/>
        <v>3372165.4763667812</v>
      </c>
      <c r="F606" s="36">
        <f t="shared" si="110"/>
        <v>461</v>
      </c>
      <c r="G606" s="36">
        <f t="shared" si="111"/>
        <v>95</v>
      </c>
      <c r="H606" s="36">
        <f t="shared" si="112"/>
        <v>0.35</v>
      </c>
      <c r="I606" s="36">
        <f t="shared" si="113"/>
        <v>3.2</v>
      </c>
      <c r="J606" s="36">
        <f t="shared" si="114"/>
        <v>1</v>
      </c>
      <c r="K606" s="36">
        <f t="shared" si="115"/>
        <v>4.5</v>
      </c>
      <c r="L606" s="36">
        <f t="shared" si="116"/>
        <v>2.5</v>
      </c>
      <c r="M606" s="40">
        <f t="shared" si="117"/>
        <v>14295157.155735897</v>
      </c>
      <c r="N606" s="39">
        <f t="shared" si="118"/>
        <v>0.36943599350459805</v>
      </c>
    </row>
    <row r="607" spans="3:14" ht="15.6" x14ac:dyDescent="0.3">
      <c r="C607" s="39">
        <f t="shared" si="119"/>
        <v>10.819999999999876</v>
      </c>
      <c r="D607" s="36">
        <f t="shared" si="108"/>
        <v>600</v>
      </c>
      <c r="E607" s="40">
        <f t="shared" si="109"/>
        <v>3372165.4763667812</v>
      </c>
      <c r="F607" s="36">
        <f t="shared" si="110"/>
        <v>461</v>
      </c>
      <c r="G607" s="36">
        <f t="shared" si="111"/>
        <v>95</v>
      </c>
      <c r="H607" s="36">
        <f t="shared" si="112"/>
        <v>0.35</v>
      </c>
      <c r="I607" s="36">
        <f t="shared" si="113"/>
        <v>3.2</v>
      </c>
      <c r="J607" s="36">
        <f t="shared" si="114"/>
        <v>1</v>
      </c>
      <c r="K607" s="36">
        <f t="shared" si="115"/>
        <v>4.5</v>
      </c>
      <c r="L607" s="36">
        <f t="shared" si="116"/>
        <v>2.5</v>
      </c>
      <c r="M607" s="40">
        <f t="shared" si="117"/>
        <v>14374693.381682269</v>
      </c>
      <c r="N607" s="39">
        <f t="shared" si="118"/>
        <v>0.371491482949869</v>
      </c>
    </row>
    <row r="608" spans="3:14" ht="15.6" x14ac:dyDescent="0.3">
      <c r="C608" s="39">
        <f t="shared" si="119"/>
        <v>10.829999999999876</v>
      </c>
      <c r="D608" s="36">
        <f t="shared" si="108"/>
        <v>600</v>
      </c>
      <c r="E608" s="40">
        <f t="shared" si="109"/>
        <v>3372165.4763667812</v>
      </c>
      <c r="F608" s="36">
        <f t="shared" si="110"/>
        <v>461</v>
      </c>
      <c r="G608" s="36">
        <f t="shared" si="111"/>
        <v>95</v>
      </c>
      <c r="H608" s="36">
        <f t="shared" si="112"/>
        <v>0.35</v>
      </c>
      <c r="I608" s="36">
        <f t="shared" si="113"/>
        <v>3.2</v>
      </c>
      <c r="J608" s="36">
        <f t="shared" si="114"/>
        <v>1</v>
      </c>
      <c r="K608" s="36">
        <f t="shared" si="115"/>
        <v>4.5</v>
      </c>
      <c r="L608" s="36">
        <f t="shared" si="116"/>
        <v>2.5</v>
      </c>
      <c r="M608" s="40">
        <f t="shared" si="117"/>
        <v>14454619.920304168</v>
      </c>
      <c r="N608" s="39">
        <f t="shared" si="118"/>
        <v>0.37355705941618411</v>
      </c>
    </row>
    <row r="609" spans="3:14" ht="15.6" x14ac:dyDescent="0.3">
      <c r="C609" s="39">
        <f t="shared" si="119"/>
        <v>10.839999999999876</v>
      </c>
      <c r="D609" s="36">
        <f t="shared" si="108"/>
        <v>600</v>
      </c>
      <c r="E609" s="40">
        <f t="shared" si="109"/>
        <v>3372165.4763667812</v>
      </c>
      <c r="F609" s="36">
        <f t="shared" si="110"/>
        <v>461</v>
      </c>
      <c r="G609" s="36">
        <f t="shared" si="111"/>
        <v>95</v>
      </c>
      <c r="H609" s="36">
        <f t="shared" si="112"/>
        <v>0.35</v>
      </c>
      <c r="I609" s="36">
        <f t="shared" si="113"/>
        <v>3.2</v>
      </c>
      <c r="J609" s="36">
        <f t="shared" si="114"/>
        <v>1</v>
      </c>
      <c r="K609" s="36">
        <f t="shared" si="115"/>
        <v>4.5</v>
      </c>
      <c r="L609" s="36">
        <f t="shared" si="116"/>
        <v>2.5</v>
      </c>
      <c r="M609" s="40">
        <f t="shared" si="117"/>
        <v>14534938.390753588</v>
      </c>
      <c r="N609" s="39">
        <f t="shared" si="118"/>
        <v>0.37563276474799612</v>
      </c>
    </row>
    <row r="610" spans="3:14" ht="15.6" x14ac:dyDescent="0.3">
      <c r="C610" s="39">
        <f t="shared" si="119"/>
        <v>10.849999999999875</v>
      </c>
      <c r="D610" s="36">
        <f t="shared" si="108"/>
        <v>600</v>
      </c>
      <c r="E610" s="40">
        <f t="shared" si="109"/>
        <v>3372165.4763667812</v>
      </c>
      <c r="F610" s="36">
        <f t="shared" si="110"/>
        <v>461</v>
      </c>
      <c r="G610" s="36">
        <f t="shared" si="111"/>
        <v>95</v>
      </c>
      <c r="H610" s="36">
        <f t="shared" si="112"/>
        <v>0.35</v>
      </c>
      <c r="I610" s="36">
        <f t="shared" si="113"/>
        <v>3.2</v>
      </c>
      <c r="J610" s="36">
        <f t="shared" si="114"/>
        <v>1</v>
      </c>
      <c r="K610" s="36">
        <f t="shared" si="115"/>
        <v>4.5</v>
      </c>
      <c r="L610" s="36">
        <f t="shared" si="116"/>
        <v>2.5</v>
      </c>
      <c r="M610" s="40">
        <f t="shared" si="117"/>
        <v>14615650.41767985</v>
      </c>
      <c r="N610" s="39">
        <f t="shared" si="118"/>
        <v>0.37771864093182728</v>
      </c>
    </row>
    <row r="611" spans="3:14" ht="15.6" x14ac:dyDescent="0.3">
      <c r="C611" s="39">
        <f t="shared" si="119"/>
        <v>10.859999999999875</v>
      </c>
      <c r="D611" s="36">
        <f t="shared" si="108"/>
        <v>600</v>
      </c>
      <c r="E611" s="40">
        <f t="shared" si="109"/>
        <v>3372165.4763667812</v>
      </c>
      <c r="F611" s="36">
        <f t="shared" si="110"/>
        <v>461</v>
      </c>
      <c r="G611" s="36">
        <f t="shared" si="111"/>
        <v>95</v>
      </c>
      <c r="H611" s="36">
        <f t="shared" si="112"/>
        <v>0.35</v>
      </c>
      <c r="I611" s="36">
        <f t="shared" si="113"/>
        <v>3.2</v>
      </c>
      <c r="J611" s="36">
        <f t="shared" si="114"/>
        <v>1</v>
      </c>
      <c r="K611" s="36">
        <f t="shared" si="115"/>
        <v>4.5</v>
      </c>
      <c r="L611" s="36">
        <f t="shared" si="116"/>
        <v>2.5</v>
      </c>
      <c r="M611" s="40">
        <f t="shared" si="117"/>
        <v>14696757.631244743</v>
      </c>
      <c r="N611" s="39">
        <f t="shared" si="118"/>
        <v>0.37981473009666122</v>
      </c>
    </row>
    <row r="612" spans="3:14" ht="15.6" x14ac:dyDescent="0.3">
      <c r="C612" s="39">
        <f t="shared" si="119"/>
        <v>10.869999999999875</v>
      </c>
      <c r="D612" s="36">
        <f t="shared" si="108"/>
        <v>600</v>
      </c>
      <c r="E612" s="40">
        <f t="shared" si="109"/>
        <v>3372165.4763667812</v>
      </c>
      <c r="F612" s="36">
        <f t="shared" si="110"/>
        <v>461</v>
      </c>
      <c r="G612" s="36">
        <f t="shared" si="111"/>
        <v>95</v>
      </c>
      <c r="H612" s="36">
        <f t="shared" si="112"/>
        <v>0.35</v>
      </c>
      <c r="I612" s="36">
        <f t="shared" si="113"/>
        <v>3.2</v>
      </c>
      <c r="J612" s="36">
        <f t="shared" si="114"/>
        <v>1</v>
      </c>
      <c r="K612" s="36">
        <f t="shared" si="115"/>
        <v>4.5</v>
      </c>
      <c r="L612" s="36">
        <f t="shared" si="116"/>
        <v>2.5</v>
      </c>
      <c r="M612" s="40">
        <f t="shared" si="117"/>
        <v>14778261.667136898</v>
      </c>
      <c r="N612" s="39">
        <f t="shared" si="118"/>
        <v>0.38192107451431395</v>
      </c>
    </row>
    <row r="613" spans="3:14" ht="15.6" x14ac:dyDescent="0.3">
      <c r="C613" s="39">
        <f t="shared" si="119"/>
        <v>10.879999999999875</v>
      </c>
      <c r="D613" s="36">
        <f t="shared" si="108"/>
        <v>600</v>
      </c>
      <c r="E613" s="40">
        <f t="shared" si="109"/>
        <v>3372165.4763667812</v>
      </c>
      <c r="F613" s="36">
        <f t="shared" si="110"/>
        <v>461</v>
      </c>
      <c r="G613" s="36">
        <f t="shared" si="111"/>
        <v>95</v>
      </c>
      <c r="H613" s="36">
        <f t="shared" si="112"/>
        <v>0.35</v>
      </c>
      <c r="I613" s="36">
        <f t="shared" si="113"/>
        <v>3.2</v>
      </c>
      <c r="J613" s="36">
        <f t="shared" si="114"/>
        <v>1</v>
      </c>
      <c r="K613" s="36">
        <f t="shared" si="115"/>
        <v>4.5</v>
      </c>
      <c r="L613" s="36">
        <f t="shared" si="116"/>
        <v>2.5</v>
      </c>
      <c r="M613" s="40">
        <f t="shared" si="117"/>
        <v>14860164.166585898</v>
      </c>
      <c r="N613" s="39">
        <f t="shared" si="118"/>
        <v>0.3840377165997988</v>
      </c>
    </row>
    <row r="614" spans="3:14" ht="15.6" x14ac:dyDescent="0.3">
      <c r="C614" s="39">
        <f t="shared" si="119"/>
        <v>10.889999999999874</v>
      </c>
      <c r="D614" s="36">
        <f t="shared" si="108"/>
        <v>600</v>
      </c>
      <c r="E614" s="40">
        <f t="shared" si="109"/>
        <v>3372165.4763667812</v>
      </c>
      <c r="F614" s="36">
        <f t="shared" si="110"/>
        <v>461</v>
      </c>
      <c r="G614" s="36">
        <f t="shared" si="111"/>
        <v>95</v>
      </c>
      <c r="H614" s="36">
        <f t="shared" si="112"/>
        <v>0.35</v>
      </c>
      <c r="I614" s="36">
        <f t="shared" si="113"/>
        <v>3.2</v>
      </c>
      <c r="J614" s="36">
        <f t="shared" si="114"/>
        <v>1</v>
      </c>
      <c r="K614" s="36">
        <f t="shared" si="115"/>
        <v>4.5</v>
      </c>
      <c r="L614" s="36">
        <f t="shared" si="116"/>
        <v>2.5</v>
      </c>
      <c r="M614" s="40">
        <f t="shared" si="117"/>
        <v>14942466.776377302</v>
      </c>
      <c r="N614" s="39">
        <f t="shared" si="118"/>
        <v>0.38616469891171473</v>
      </c>
    </row>
    <row r="615" spans="3:14" ht="15.6" x14ac:dyDescent="0.3">
      <c r="C615" s="39">
        <f t="shared" si="119"/>
        <v>10.899999999999874</v>
      </c>
      <c r="D615" s="36">
        <f t="shared" si="108"/>
        <v>600</v>
      </c>
      <c r="E615" s="40">
        <f t="shared" si="109"/>
        <v>3372165.4763667812</v>
      </c>
      <c r="F615" s="36">
        <f t="shared" si="110"/>
        <v>461</v>
      </c>
      <c r="G615" s="36">
        <f t="shared" si="111"/>
        <v>95</v>
      </c>
      <c r="H615" s="36">
        <f t="shared" si="112"/>
        <v>0.35</v>
      </c>
      <c r="I615" s="36">
        <f t="shared" si="113"/>
        <v>3.2</v>
      </c>
      <c r="J615" s="36">
        <f t="shared" si="114"/>
        <v>1</v>
      </c>
      <c r="K615" s="36">
        <f t="shared" si="115"/>
        <v>4.5</v>
      </c>
      <c r="L615" s="36">
        <f t="shared" si="116"/>
        <v>2.5</v>
      </c>
      <c r="M615" s="40">
        <f t="shared" si="117"/>
        <v>15025171.148866685</v>
      </c>
      <c r="N615" s="39">
        <f t="shared" si="118"/>
        <v>0.38830206415260893</v>
      </c>
    </row>
    <row r="616" spans="3:14" ht="15.6" x14ac:dyDescent="0.3">
      <c r="C616" s="39">
        <f t="shared" si="119"/>
        <v>10.909999999999874</v>
      </c>
      <c r="D616" s="36">
        <f t="shared" si="108"/>
        <v>600</v>
      </c>
      <c r="E616" s="40">
        <f t="shared" si="109"/>
        <v>3372165.4763667812</v>
      </c>
      <c r="F616" s="36">
        <f t="shared" si="110"/>
        <v>461</v>
      </c>
      <c r="G616" s="36">
        <f t="shared" si="111"/>
        <v>95</v>
      </c>
      <c r="H616" s="36">
        <f t="shared" si="112"/>
        <v>0.35</v>
      </c>
      <c r="I616" s="36">
        <f t="shared" si="113"/>
        <v>3.2</v>
      </c>
      <c r="J616" s="36">
        <f t="shared" si="114"/>
        <v>1</v>
      </c>
      <c r="K616" s="36">
        <f t="shared" si="115"/>
        <v>4.5</v>
      </c>
      <c r="L616" s="36">
        <f t="shared" si="116"/>
        <v>2.5</v>
      </c>
      <c r="M616" s="40">
        <f t="shared" si="117"/>
        <v>15108278.941994708</v>
      </c>
      <c r="N616" s="39">
        <f t="shared" si="118"/>
        <v>0.39044985516936637</v>
      </c>
    </row>
    <row r="617" spans="3:14" ht="15.6" x14ac:dyDescent="0.3">
      <c r="C617" s="39">
        <f t="shared" si="119"/>
        <v>10.919999999999874</v>
      </c>
      <c r="D617" s="36">
        <f t="shared" si="108"/>
        <v>600</v>
      </c>
      <c r="E617" s="40">
        <f t="shared" si="109"/>
        <v>3372165.4763667812</v>
      </c>
      <c r="F617" s="36">
        <f t="shared" si="110"/>
        <v>461</v>
      </c>
      <c r="G617" s="36">
        <f t="shared" si="111"/>
        <v>95</v>
      </c>
      <c r="H617" s="36">
        <f t="shared" si="112"/>
        <v>0.35</v>
      </c>
      <c r="I617" s="36">
        <f t="shared" si="113"/>
        <v>3.2</v>
      </c>
      <c r="J617" s="36">
        <f t="shared" si="114"/>
        <v>1</v>
      </c>
      <c r="K617" s="36">
        <f t="shared" si="115"/>
        <v>4.5</v>
      </c>
      <c r="L617" s="36">
        <f t="shared" si="116"/>
        <v>2.5</v>
      </c>
      <c r="M617" s="40">
        <f t="shared" si="117"/>
        <v>15191791.819301182</v>
      </c>
      <c r="N617" s="39">
        <f t="shared" si="118"/>
        <v>0.39260811495357345</v>
      </c>
    </row>
    <row r="618" spans="3:14" ht="15.6" x14ac:dyDescent="0.3">
      <c r="C618" s="39">
        <f t="shared" si="119"/>
        <v>10.929999999999874</v>
      </c>
      <c r="D618" s="36">
        <f t="shared" si="108"/>
        <v>600</v>
      </c>
      <c r="E618" s="40">
        <f t="shared" si="109"/>
        <v>3372165.4763667812</v>
      </c>
      <c r="F618" s="36">
        <f t="shared" si="110"/>
        <v>461</v>
      </c>
      <c r="G618" s="36">
        <f t="shared" si="111"/>
        <v>95</v>
      </c>
      <c r="H618" s="36">
        <f t="shared" si="112"/>
        <v>0.35</v>
      </c>
      <c r="I618" s="36">
        <f t="shared" si="113"/>
        <v>3.2</v>
      </c>
      <c r="J618" s="36">
        <f t="shared" si="114"/>
        <v>1</v>
      </c>
      <c r="K618" s="36">
        <f t="shared" si="115"/>
        <v>4.5</v>
      </c>
      <c r="L618" s="36">
        <f t="shared" si="116"/>
        <v>2.5</v>
      </c>
      <c r="M618" s="40">
        <f t="shared" si="117"/>
        <v>15275711.449940082</v>
      </c>
      <c r="N618" s="39">
        <f t="shared" si="118"/>
        <v>0.39477688664190574</v>
      </c>
    </row>
    <row r="619" spans="3:14" ht="15.6" x14ac:dyDescent="0.3">
      <c r="C619" s="39">
        <f t="shared" si="119"/>
        <v>10.939999999999873</v>
      </c>
      <c r="D619" s="36">
        <f t="shared" si="108"/>
        <v>600</v>
      </c>
      <c r="E619" s="40">
        <f t="shared" si="109"/>
        <v>3372165.4763667812</v>
      </c>
      <c r="F619" s="36">
        <f t="shared" si="110"/>
        <v>461</v>
      </c>
      <c r="G619" s="36">
        <f t="shared" si="111"/>
        <v>95</v>
      </c>
      <c r="H619" s="36">
        <f t="shared" si="112"/>
        <v>0.35</v>
      </c>
      <c r="I619" s="36">
        <f t="shared" si="113"/>
        <v>3.2</v>
      </c>
      <c r="J619" s="36">
        <f t="shared" si="114"/>
        <v>1</v>
      </c>
      <c r="K619" s="36">
        <f t="shared" si="115"/>
        <v>4.5</v>
      </c>
      <c r="L619" s="36">
        <f t="shared" si="116"/>
        <v>2.5</v>
      </c>
      <c r="M619" s="40">
        <f t="shared" si="117"/>
        <v>15360039.508694123</v>
      </c>
      <c r="N619" s="39">
        <f t="shared" si="118"/>
        <v>0.3969562135165049</v>
      </c>
    </row>
    <row r="620" spans="3:14" ht="15.6" x14ac:dyDescent="0.3">
      <c r="C620" s="39">
        <f t="shared" si="119"/>
        <v>10.949999999999873</v>
      </c>
      <c r="D620" s="36">
        <f t="shared" si="108"/>
        <v>600</v>
      </c>
      <c r="E620" s="40">
        <f t="shared" si="109"/>
        <v>3372165.4763667812</v>
      </c>
      <c r="F620" s="36">
        <f t="shared" si="110"/>
        <v>461</v>
      </c>
      <c r="G620" s="36">
        <f t="shared" si="111"/>
        <v>95</v>
      </c>
      <c r="H620" s="36">
        <f t="shared" si="112"/>
        <v>0.35</v>
      </c>
      <c r="I620" s="36">
        <f t="shared" si="113"/>
        <v>3.2</v>
      </c>
      <c r="J620" s="36">
        <f t="shared" si="114"/>
        <v>1</v>
      </c>
      <c r="K620" s="36">
        <f t="shared" si="115"/>
        <v>4.5</v>
      </c>
      <c r="L620" s="36">
        <f t="shared" si="116"/>
        <v>2.5</v>
      </c>
      <c r="M620" s="40">
        <f t="shared" si="117"/>
        <v>15444777.675989173</v>
      </c>
      <c r="N620" s="39">
        <f t="shared" si="118"/>
        <v>0.3991461390053509</v>
      </c>
    </row>
    <row r="621" spans="3:14" ht="15.6" x14ac:dyDescent="0.3">
      <c r="C621" s="39">
        <f t="shared" si="119"/>
        <v>10.959999999999873</v>
      </c>
      <c r="D621" s="36">
        <f t="shared" si="108"/>
        <v>600</v>
      </c>
      <c r="E621" s="40">
        <f t="shared" si="109"/>
        <v>3372165.4763667812</v>
      </c>
      <c r="F621" s="36">
        <f t="shared" si="110"/>
        <v>461</v>
      </c>
      <c r="G621" s="36">
        <f t="shared" si="111"/>
        <v>95</v>
      </c>
      <c r="H621" s="36">
        <f t="shared" si="112"/>
        <v>0.35</v>
      </c>
      <c r="I621" s="36">
        <f t="shared" si="113"/>
        <v>3.2</v>
      </c>
      <c r="J621" s="36">
        <f t="shared" si="114"/>
        <v>1</v>
      </c>
      <c r="K621" s="36">
        <f t="shared" si="115"/>
        <v>4.5</v>
      </c>
      <c r="L621" s="36">
        <f t="shared" si="116"/>
        <v>2.5</v>
      </c>
      <c r="M621" s="40">
        <f t="shared" si="117"/>
        <v>15529927.637909135</v>
      </c>
      <c r="N621" s="39">
        <f t="shared" si="118"/>
        <v>0.40134670668264699</v>
      </c>
    </row>
    <row r="622" spans="3:14" ht="15.6" x14ac:dyDescent="0.3">
      <c r="C622" s="39">
        <f t="shared" si="119"/>
        <v>10.969999999999873</v>
      </c>
      <c r="D622" s="36">
        <f t="shared" si="108"/>
        <v>600</v>
      </c>
      <c r="E622" s="40">
        <f t="shared" si="109"/>
        <v>3372165.4763667812</v>
      </c>
      <c r="F622" s="36">
        <f t="shared" si="110"/>
        <v>461</v>
      </c>
      <c r="G622" s="36">
        <f t="shared" si="111"/>
        <v>95</v>
      </c>
      <c r="H622" s="36">
        <f t="shared" si="112"/>
        <v>0.35</v>
      </c>
      <c r="I622" s="36">
        <f t="shared" si="113"/>
        <v>3.2</v>
      </c>
      <c r="J622" s="36">
        <f t="shared" si="114"/>
        <v>1</v>
      </c>
      <c r="K622" s="36">
        <f t="shared" si="115"/>
        <v>4.5</v>
      </c>
      <c r="L622" s="36">
        <f t="shared" si="116"/>
        <v>2.5</v>
      </c>
      <c r="M622" s="40">
        <f t="shared" si="117"/>
        <v>15615491.086210834</v>
      </c>
      <c r="N622" s="39">
        <f t="shared" si="118"/>
        <v>0.40355796026920399</v>
      </c>
    </row>
    <row r="623" spans="3:14" ht="15.6" x14ac:dyDescent="0.3">
      <c r="C623" s="39">
        <f t="shared" si="119"/>
        <v>10.979999999999873</v>
      </c>
      <c r="D623" s="36">
        <f t="shared" si="108"/>
        <v>600</v>
      </c>
      <c r="E623" s="40">
        <f t="shared" si="109"/>
        <v>3372165.4763667812</v>
      </c>
      <c r="F623" s="36">
        <f t="shared" si="110"/>
        <v>461</v>
      </c>
      <c r="G623" s="36">
        <f t="shared" si="111"/>
        <v>95</v>
      </c>
      <c r="H623" s="36">
        <f t="shared" si="112"/>
        <v>0.35</v>
      </c>
      <c r="I623" s="36">
        <f t="shared" si="113"/>
        <v>3.2</v>
      </c>
      <c r="J623" s="36">
        <f t="shared" si="114"/>
        <v>1</v>
      </c>
      <c r="K623" s="36">
        <f t="shared" si="115"/>
        <v>4.5</v>
      </c>
      <c r="L623" s="36">
        <f t="shared" si="116"/>
        <v>2.5</v>
      </c>
      <c r="M623" s="40">
        <f t="shared" si="117"/>
        <v>15701469.718338287</v>
      </c>
      <c r="N623" s="39">
        <f t="shared" si="118"/>
        <v>0.40577994363280956</v>
      </c>
    </row>
    <row r="624" spans="3:14" ht="15.6" x14ac:dyDescent="0.3">
      <c r="C624" s="39">
        <f t="shared" si="119"/>
        <v>10.989999999999872</v>
      </c>
      <c r="D624" s="36">
        <f t="shared" si="108"/>
        <v>600</v>
      </c>
      <c r="E624" s="40">
        <f t="shared" si="109"/>
        <v>3372165.4763667812</v>
      </c>
      <c r="F624" s="36">
        <f t="shared" si="110"/>
        <v>461</v>
      </c>
      <c r="G624" s="36">
        <f t="shared" si="111"/>
        <v>95</v>
      </c>
      <c r="H624" s="36">
        <f t="shared" si="112"/>
        <v>0.35</v>
      </c>
      <c r="I624" s="36">
        <f t="shared" si="113"/>
        <v>3.2</v>
      </c>
      <c r="J624" s="36">
        <f t="shared" si="114"/>
        <v>1</v>
      </c>
      <c r="K624" s="36">
        <f t="shared" si="115"/>
        <v>4.5</v>
      </c>
      <c r="L624" s="36">
        <f t="shared" si="116"/>
        <v>2.5</v>
      </c>
      <c r="M624" s="40">
        <f t="shared" si="117"/>
        <v>15787865.237438126</v>
      </c>
      <c r="N624" s="39">
        <f t="shared" si="118"/>
        <v>0.40801270078862628</v>
      </c>
    </row>
    <row r="625" spans="3:14" ht="15.6" x14ac:dyDescent="0.3">
      <c r="C625" s="39">
        <f t="shared" si="119"/>
        <v>10.999999999999872</v>
      </c>
      <c r="D625" s="36">
        <f t="shared" si="108"/>
        <v>600</v>
      </c>
      <c r="E625" s="40">
        <f t="shared" si="109"/>
        <v>3372165.4763667812</v>
      </c>
      <c r="F625" s="36">
        <f t="shared" si="110"/>
        <v>461</v>
      </c>
      <c r="G625" s="36">
        <f t="shared" si="111"/>
        <v>95</v>
      </c>
      <c r="H625" s="36">
        <f t="shared" si="112"/>
        <v>0.35</v>
      </c>
      <c r="I625" s="36">
        <f t="shared" si="113"/>
        <v>3.2</v>
      </c>
      <c r="J625" s="36">
        <f t="shared" si="114"/>
        <v>1</v>
      </c>
      <c r="K625" s="36">
        <f t="shared" si="115"/>
        <v>4.5</v>
      </c>
      <c r="L625" s="36">
        <f t="shared" si="116"/>
        <v>2.5</v>
      </c>
      <c r="M625" s="40">
        <f t="shared" si="117"/>
        <v>15874679.352373686</v>
      </c>
      <c r="N625" s="39">
        <f t="shared" si="118"/>
        <v>0.41025627589955621</v>
      </c>
    </row>
    <row r="626" spans="3:14" ht="15.6" x14ac:dyDescent="0.3">
      <c r="C626" s="39">
        <f t="shared" si="119"/>
        <v>11.009999999999872</v>
      </c>
      <c r="D626" s="36">
        <f t="shared" si="108"/>
        <v>600</v>
      </c>
      <c r="E626" s="40">
        <f t="shared" si="109"/>
        <v>3372165.4763667812</v>
      </c>
      <c r="F626" s="36">
        <f t="shared" si="110"/>
        <v>461</v>
      </c>
      <c r="G626" s="36">
        <f t="shared" si="111"/>
        <v>95</v>
      </c>
      <c r="H626" s="36">
        <f t="shared" si="112"/>
        <v>0.35</v>
      </c>
      <c r="I626" s="36">
        <f t="shared" si="113"/>
        <v>3.2</v>
      </c>
      <c r="J626" s="36">
        <f t="shared" si="114"/>
        <v>1</v>
      </c>
      <c r="K626" s="36">
        <f t="shared" si="115"/>
        <v>4.5</v>
      </c>
      <c r="L626" s="36">
        <f t="shared" si="116"/>
        <v>2.5</v>
      </c>
      <c r="M626" s="40">
        <f t="shared" si="117"/>
        <v>15961913.777740311</v>
      </c>
      <c r="N626" s="39">
        <f t="shared" si="118"/>
        <v>0.41251071327663613</v>
      </c>
    </row>
    <row r="627" spans="3:14" ht="15.6" x14ac:dyDescent="0.3">
      <c r="C627" s="39">
        <f t="shared" si="119"/>
        <v>11.019999999999872</v>
      </c>
      <c r="D627" s="36">
        <f t="shared" si="108"/>
        <v>600</v>
      </c>
      <c r="E627" s="40">
        <f t="shared" si="109"/>
        <v>3372165.4763667812</v>
      </c>
      <c r="F627" s="36">
        <f t="shared" si="110"/>
        <v>461</v>
      </c>
      <c r="G627" s="36">
        <f t="shared" si="111"/>
        <v>95</v>
      </c>
      <c r="H627" s="36">
        <f t="shared" si="112"/>
        <v>0.35</v>
      </c>
      <c r="I627" s="36">
        <f t="shared" si="113"/>
        <v>3.2</v>
      </c>
      <c r="J627" s="36">
        <f t="shared" si="114"/>
        <v>1</v>
      </c>
      <c r="K627" s="36">
        <f t="shared" si="115"/>
        <v>4.5</v>
      </c>
      <c r="L627" s="36">
        <f t="shared" si="116"/>
        <v>2.5</v>
      </c>
      <c r="M627" s="40">
        <f t="shared" si="117"/>
        <v>16049570.233880201</v>
      </c>
      <c r="N627" s="39">
        <f t="shared" si="118"/>
        <v>0.41477605737942125</v>
      </c>
    </row>
    <row r="628" spans="3:14" ht="15.6" x14ac:dyDescent="0.3">
      <c r="C628" s="39">
        <f t="shared" si="119"/>
        <v>11.029999999999871</v>
      </c>
      <c r="D628" s="36">
        <f t="shared" si="108"/>
        <v>600</v>
      </c>
      <c r="E628" s="40">
        <f t="shared" si="109"/>
        <v>3372165.4763667812</v>
      </c>
      <c r="F628" s="36">
        <f t="shared" si="110"/>
        <v>461</v>
      </c>
      <c r="G628" s="36">
        <f t="shared" si="111"/>
        <v>95</v>
      </c>
      <c r="H628" s="36">
        <f t="shared" si="112"/>
        <v>0.35</v>
      </c>
      <c r="I628" s="36">
        <f t="shared" si="113"/>
        <v>3.2</v>
      </c>
      <c r="J628" s="36">
        <f t="shared" si="114"/>
        <v>1</v>
      </c>
      <c r="K628" s="36">
        <f t="shared" si="115"/>
        <v>4.5</v>
      </c>
      <c r="L628" s="36">
        <f t="shared" si="116"/>
        <v>2.5</v>
      </c>
      <c r="M628" s="40">
        <f t="shared" si="117"/>
        <v>16137650.446896981</v>
      </c>
      <c r="N628" s="39">
        <f t="shared" si="118"/>
        <v>0.41705235281636183</v>
      </c>
    </row>
    <row r="629" spans="3:14" ht="15.6" x14ac:dyDescent="0.3">
      <c r="C629" s="39">
        <f t="shared" si="119"/>
        <v>11.039999999999871</v>
      </c>
      <c r="D629" s="36">
        <f t="shared" si="108"/>
        <v>600</v>
      </c>
      <c r="E629" s="40">
        <f t="shared" si="109"/>
        <v>3372165.4763667812</v>
      </c>
      <c r="F629" s="36">
        <f t="shared" si="110"/>
        <v>461</v>
      </c>
      <c r="G629" s="36">
        <f t="shared" si="111"/>
        <v>95</v>
      </c>
      <c r="H629" s="36">
        <f t="shared" si="112"/>
        <v>0.35</v>
      </c>
      <c r="I629" s="36">
        <f t="shared" si="113"/>
        <v>3.2</v>
      </c>
      <c r="J629" s="36">
        <f t="shared" si="114"/>
        <v>1</v>
      </c>
      <c r="K629" s="36">
        <f t="shared" si="115"/>
        <v>4.5</v>
      </c>
      <c r="L629" s="36">
        <f t="shared" si="116"/>
        <v>2.5</v>
      </c>
      <c r="M629" s="40">
        <f t="shared" si="117"/>
        <v>16226156.148670884</v>
      </c>
      <c r="N629" s="39">
        <f t="shared" si="118"/>
        <v>0.41933964434519572</v>
      </c>
    </row>
    <row r="630" spans="3:14" ht="15.6" x14ac:dyDescent="0.3">
      <c r="C630" s="39">
        <f t="shared" si="119"/>
        <v>11.049999999999871</v>
      </c>
      <c r="D630" s="36">
        <f t="shared" si="108"/>
        <v>600</v>
      </c>
      <c r="E630" s="40">
        <f t="shared" si="109"/>
        <v>3372165.4763667812</v>
      </c>
      <c r="F630" s="36">
        <f t="shared" si="110"/>
        <v>461</v>
      </c>
      <c r="G630" s="36">
        <f t="shared" si="111"/>
        <v>95</v>
      </c>
      <c r="H630" s="36">
        <f t="shared" si="112"/>
        <v>0.35</v>
      </c>
      <c r="I630" s="36">
        <f t="shared" si="113"/>
        <v>3.2</v>
      </c>
      <c r="J630" s="36">
        <f t="shared" si="114"/>
        <v>1</v>
      </c>
      <c r="K630" s="36">
        <f t="shared" si="115"/>
        <v>4.5</v>
      </c>
      <c r="L630" s="36">
        <f t="shared" si="116"/>
        <v>2.5</v>
      </c>
      <c r="M630" s="40">
        <f t="shared" si="117"/>
        <v>16315089.07687334</v>
      </c>
      <c r="N630" s="39">
        <f t="shared" si="118"/>
        <v>0.42163797687332494</v>
      </c>
    </row>
    <row r="631" spans="3:14" ht="15.6" x14ac:dyDescent="0.3">
      <c r="C631" s="39">
        <f t="shared" si="119"/>
        <v>11.059999999999871</v>
      </c>
      <c r="D631" s="36">
        <f t="shared" si="108"/>
        <v>600</v>
      </c>
      <c r="E631" s="40">
        <f t="shared" si="109"/>
        <v>3372165.4763667812</v>
      </c>
      <c r="F631" s="36">
        <f t="shared" si="110"/>
        <v>461</v>
      </c>
      <c r="G631" s="36">
        <f t="shared" si="111"/>
        <v>95</v>
      </c>
      <c r="H631" s="36">
        <f t="shared" si="112"/>
        <v>0.35</v>
      </c>
      <c r="I631" s="36">
        <f t="shared" si="113"/>
        <v>3.2</v>
      </c>
      <c r="J631" s="36">
        <f t="shared" si="114"/>
        <v>1</v>
      </c>
      <c r="K631" s="36">
        <f t="shared" si="115"/>
        <v>4.5</v>
      </c>
      <c r="L631" s="36">
        <f t="shared" si="116"/>
        <v>2.5</v>
      </c>
      <c r="M631" s="40">
        <f t="shared" si="117"/>
        <v>16404450.974982509</v>
      </c>
      <c r="N631" s="39">
        <f t="shared" si="118"/>
        <v>0.42394739545821758</v>
      </c>
    </row>
    <row r="632" spans="3:14" ht="15.6" x14ac:dyDescent="0.3">
      <c r="C632" s="39">
        <f t="shared" si="119"/>
        <v>11.069999999999871</v>
      </c>
      <c r="D632" s="36">
        <f t="shared" si="108"/>
        <v>600</v>
      </c>
      <c r="E632" s="40">
        <f t="shared" si="109"/>
        <v>3372165.4763667812</v>
      </c>
      <c r="F632" s="36">
        <f t="shared" si="110"/>
        <v>461</v>
      </c>
      <c r="G632" s="36">
        <f t="shared" si="111"/>
        <v>95</v>
      </c>
      <c r="H632" s="36">
        <f t="shared" si="112"/>
        <v>0.35</v>
      </c>
      <c r="I632" s="36">
        <f t="shared" si="113"/>
        <v>3.2</v>
      </c>
      <c r="J632" s="36">
        <f t="shared" si="114"/>
        <v>1</v>
      </c>
      <c r="K632" s="36">
        <f t="shared" si="115"/>
        <v>4.5</v>
      </c>
      <c r="L632" s="36">
        <f t="shared" si="116"/>
        <v>2.5</v>
      </c>
      <c r="M632" s="40">
        <f t="shared" si="117"/>
        <v>16494243.592297694</v>
      </c>
      <c r="N632" s="39">
        <f t="shared" si="118"/>
        <v>0.42626794530777995</v>
      </c>
    </row>
    <row r="633" spans="3:14" ht="15.6" x14ac:dyDescent="0.3">
      <c r="C633" s="39">
        <f t="shared" si="119"/>
        <v>11.07999999999987</v>
      </c>
      <c r="D633" s="36">
        <f t="shared" si="108"/>
        <v>600</v>
      </c>
      <c r="E633" s="40">
        <f t="shared" si="109"/>
        <v>3372165.4763667812</v>
      </c>
      <c r="F633" s="36">
        <f t="shared" si="110"/>
        <v>461</v>
      </c>
      <c r="G633" s="36">
        <f t="shared" si="111"/>
        <v>95</v>
      </c>
      <c r="H633" s="36">
        <f t="shared" si="112"/>
        <v>0.35</v>
      </c>
      <c r="I633" s="36">
        <f t="shared" si="113"/>
        <v>3.2</v>
      </c>
      <c r="J633" s="36">
        <f t="shared" si="114"/>
        <v>1</v>
      </c>
      <c r="K633" s="36">
        <f t="shared" si="115"/>
        <v>4.5</v>
      </c>
      <c r="L633" s="36">
        <f t="shared" si="116"/>
        <v>2.5</v>
      </c>
      <c r="M633" s="40">
        <f t="shared" si="117"/>
        <v>16584468.683954732</v>
      </c>
      <c r="N633" s="39">
        <f t="shared" si="118"/>
        <v>0.42859967178075459</v>
      </c>
    </row>
    <row r="634" spans="3:14" ht="15.6" x14ac:dyDescent="0.3">
      <c r="C634" s="39">
        <f t="shared" si="119"/>
        <v>11.08999999999987</v>
      </c>
      <c r="D634" s="36">
        <f t="shared" si="108"/>
        <v>600</v>
      </c>
      <c r="E634" s="40">
        <f t="shared" si="109"/>
        <v>3372165.4763667812</v>
      </c>
      <c r="F634" s="36">
        <f t="shared" si="110"/>
        <v>461</v>
      </c>
      <c r="G634" s="36">
        <f t="shared" si="111"/>
        <v>95</v>
      </c>
      <c r="H634" s="36">
        <f t="shared" si="112"/>
        <v>0.35</v>
      </c>
      <c r="I634" s="36">
        <f t="shared" si="113"/>
        <v>3.2</v>
      </c>
      <c r="J634" s="36">
        <f t="shared" si="114"/>
        <v>1</v>
      </c>
      <c r="K634" s="36">
        <f t="shared" si="115"/>
        <v>4.5</v>
      </c>
      <c r="L634" s="36">
        <f t="shared" si="116"/>
        <v>2.5</v>
      </c>
      <c r="M634" s="40">
        <f t="shared" si="117"/>
        <v>16675128.010940684</v>
      </c>
      <c r="N634" s="39">
        <f t="shared" si="118"/>
        <v>0.43094262038709952</v>
      </c>
    </row>
    <row r="635" spans="3:14" ht="15.6" x14ac:dyDescent="0.3">
      <c r="C635" s="39">
        <f t="shared" si="119"/>
        <v>11.09999999999987</v>
      </c>
      <c r="D635" s="36">
        <f t="shared" si="108"/>
        <v>600</v>
      </c>
      <c r="E635" s="40">
        <f t="shared" si="109"/>
        <v>3372165.4763667812</v>
      </c>
      <c r="F635" s="36">
        <f t="shared" si="110"/>
        <v>461</v>
      </c>
      <c r="G635" s="36">
        <f t="shared" si="111"/>
        <v>95</v>
      </c>
      <c r="H635" s="36">
        <f t="shared" si="112"/>
        <v>0.35</v>
      </c>
      <c r="I635" s="36">
        <f t="shared" si="113"/>
        <v>3.2</v>
      </c>
      <c r="J635" s="36">
        <f t="shared" si="114"/>
        <v>1</v>
      </c>
      <c r="K635" s="36">
        <f t="shared" si="115"/>
        <v>4.5</v>
      </c>
      <c r="L635" s="36">
        <f t="shared" si="116"/>
        <v>2.5</v>
      </c>
      <c r="M635" s="40">
        <f t="shared" si="117"/>
        <v>16766223.340109169</v>
      </c>
      <c r="N635" s="39">
        <f t="shared" si="118"/>
        <v>0.43329683678838504</v>
      </c>
    </row>
    <row r="636" spans="3:14" ht="15.6" x14ac:dyDescent="0.3">
      <c r="C636" s="39">
        <f t="shared" si="119"/>
        <v>11.10999999999987</v>
      </c>
      <c r="D636" s="36">
        <f t="shared" si="108"/>
        <v>600</v>
      </c>
      <c r="E636" s="40">
        <f t="shared" si="109"/>
        <v>3372165.4763667812</v>
      </c>
      <c r="F636" s="36">
        <f t="shared" si="110"/>
        <v>461</v>
      </c>
      <c r="G636" s="36">
        <f t="shared" si="111"/>
        <v>95</v>
      </c>
      <c r="H636" s="36">
        <f t="shared" si="112"/>
        <v>0.35</v>
      </c>
      <c r="I636" s="36">
        <f t="shared" si="113"/>
        <v>3.2</v>
      </c>
      <c r="J636" s="36">
        <f t="shared" si="114"/>
        <v>1</v>
      </c>
      <c r="K636" s="36">
        <f t="shared" si="115"/>
        <v>4.5</v>
      </c>
      <c r="L636" s="36">
        <f t="shared" si="116"/>
        <v>2.5</v>
      </c>
      <c r="M636" s="40">
        <f t="shared" si="117"/>
        <v>16857756.444195334</v>
      </c>
      <c r="N636" s="39">
        <f t="shared" si="118"/>
        <v>0.43566236679818021</v>
      </c>
    </row>
    <row r="637" spans="3:14" ht="15.6" x14ac:dyDescent="0.3">
      <c r="C637" s="39">
        <f t="shared" si="119"/>
        <v>11.11999999999987</v>
      </c>
      <c r="D637" s="36">
        <f t="shared" si="108"/>
        <v>600</v>
      </c>
      <c r="E637" s="40">
        <f t="shared" si="109"/>
        <v>3372165.4763667812</v>
      </c>
      <c r="F637" s="36">
        <f t="shared" si="110"/>
        <v>461</v>
      </c>
      <c r="G637" s="36">
        <f t="shared" si="111"/>
        <v>95</v>
      </c>
      <c r="H637" s="36">
        <f t="shared" si="112"/>
        <v>0.35</v>
      </c>
      <c r="I637" s="36">
        <f t="shared" si="113"/>
        <v>3.2</v>
      </c>
      <c r="J637" s="36">
        <f t="shared" si="114"/>
        <v>1</v>
      </c>
      <c r="K637" s="36">
        <f t="shared" si="115"/>
        <v>4.5</v>
      </c>
      <c r="L637" s="36">
        <f t="shared" si="116"/>
        <v>2.5</v>
      </c>
      <c r="M637" s="40">
        <f t="shared" si="117"/>
        <v>16949729.101831175</v>
      </c>
      <c r="N637" s="39">
        <f t="shared" si="118"/>
        <v>0.43803925638244912</v>
      </c>
    </row>
    <row r="638" spans="3:14" ht="15.6" x14ac:dyDescent="0.3">
      <c r="C638" s="39">
        <f t="shared" si="119"/>
        <v>11.129999999999869</v>
      </c>
      <c r="D638" s="36">
        <f t="shared" si="108"/>
        <v>600</v>
      </c>
      <c r="E638" s="40">
        <f t="shared" si="109"/>
        <v>3372165.4763667812</v>
      </c>
      <c r="F638" s="36">
        <f t="shared" si="110"/>
        <v>461</v>
      </c>
      <c r="G638" s="36">
        <f t="shared" si="111"/>
        <v>95</v>
      </c>
      <c r="H638" s="36">
        <f t="shared" si="112"/>
        <v>0.35</v>
      </c>
      <c r="I638" s="36">
        <f t="shared" si="113"/>
        <v>3.2</v>
      </c>
      <c r="J638" s="36">
        <f t="shared" si="114"/>
        <v>1</v>
      </c>
      <c r="K638" s="36">
        <f t="shared" si="115"/>
        <v>4.5</v>
      </c>
      <c r="L638" s="36">
        <f t="shared" si="116"/>
        <v>2.5</v>
      </c>
      <c r="M638" s="40">
        <f t="shared" si="117"/>
        <v>17042143.097560324</v>
      </c>
      <c r="N638" s="39">
        <f t="shared" si="118"/>
        <v>0.44042755165993258</v>
      </c>
    </row>
    <row r="639" spans="3:14" ht="15.6" x14ac:dyDescent="0.3">
      <c r="C639" s="39">
        <f t="shared" si="119"/>
        <v>11.139999999999869</v>
      </c>
      <c r="D639" s="36">
        <f t="shared" si="108"/>
        <v>600</v>
      </c>
      <c r="E639" s="40">
        <f t="shared" si="109"/>
        <v>3372165.4763667812</v>
      </c>
      <c r="F639" s="36">
        <f t="shared" si="110"/>
        <v>461</v>
      </c>
      <c r="G639" s="36">
        <f t="shared" si="111"/>
        <v>95</v>
      </c>
      <c r="H639" s="36">
        <f t="shared" si="112"/>
        <v>0.35</v>
      </c>
      <c r="I639" s="36">
        <f t="shared" si="113"/>
        <v>3.2</v>
      </c>
      <c r="J639" s="36">
        <f t="shared" si="114"/>
        <v>1</v>
      </c>
      <c r="K639" s="36">
        <f t="shared" si="115"/>
        <v>4.5</v>
      </c>
      <c r="L639" s="36">
        <f t="shared" si="116"/>
        <v>2.5</v>
      </c>
      <c r="M639" s="40">
        <f t="shared" si="117"/>
        <v>17135000.221853357</v>
      </c>
      <c r="N639" s="39">
        <f t="shared" si="118"/>
        <v>0.44282729890254413</v>
      </c>
    </row>
    <row r="640" spans="3:14" ht="15.6" x14ac:dyDescent="0.3">
      <c r="C640" s="39">
        <f t="shared" si="119"/>
        <v>11.149999999999869</v>
      </c>
      <c r="D640" s="36">
        <f t="shared" si="108"/>
        <v>600</v>
      </c>
      <c r="E640" s="40">
        <f t="shared" si="109"/>
        <v>3372165.4763667812</v>
      </c>
      <c r="F640" s="36">
        <f t="shared" si="110"/>
        <v>461</v>
      </c>
      <c r="G640" s="36">
        <f t="shared" si="111"/>
        <v>95</v>
      </c>
      <c r="H640" s="36">
        <f t="shared" si="112"/>
        <v>0.35</v>
      </c>
      <c r="I640" s="36">
        <f t="shared" si="113"/>
        <v>3.2</v>
      </c>
      <c r="J640" s="36">
        <f t="shared" si="114"/>
        <v>1</v>
      </c>
      <c r="K640" s="36">
        <f t="shared" si="115"/>
        <v>4.5</v>
      </c>
      <c r="L640" s="36">
        <f t="shared" si="116"/>
        <v>2.5</v>
      </c>
      <c r="M640" s="40">
        <f t="shared" si="117"/>
        <v>17228302.271123171</v>
      </c>
      <c r="N640" s="39">
        <f t="shared" si="118"/>
        <v>0.44523854453576744</v>
      </c>
    </row>
    <row r="641" spans="3:14" ht="15.6" x14ac:dyDescent="0.3">
      <c r="C641" s="39">
        <f t="shared" si="119"/>
        <v>11.159999999999869</v>
      </c>
      <c r="D641" s="36">
        <f t="shared" si="108"/>
        <v>600</v>
      </c>
      <c r="E641" s="40">
        <f t="shared" si="109"/>
        <v>3372165.4763667812</v>
      </c>
      <c r="F641" s="36">
        <f t="shared" si="110"/>
        <v>461</v>
      </c>
      <c r="G641" s="36">
        <f t="shared" si="111"/>
        <v>95</v>
      </c>
      <c r="H641" s="36">
        <f t="shared" si="112"/>
        <v>0.35</v>
      </c>
      <c r="I641" s="36">
        <f t="shared" si="113"/>
        <v>3.2</v>
      </c>
      <c r="J641" s="36">
        <f t="shared" si="114"/>
        <v>1</v>
      </c>
      <c r="K641" s="36">
        <f t="shared" si="115"/>
        <v>4.5</v>
      </c>
      <c r="L641" s="36">
        <f t="shared" si="116"/>
        <v>2.5</v>
      </c>
      <c r="M641" s="40">
        <f t="shared" si="117"/>
        <v>17322051.047740113</v>
      </c>
      <c r="N641" s="39">
        <f t="shared" si="118"/>
        <v>0.44766133513904693</v>
      </c>
    </row>
    <row r="642" spans="3:14" ht="15.6" x14ac:dyDescent="0.3">
      <c r="C642" s="39">
        <f t="shared" si="119"/>
        <v>11.169999999999868</v>
      </c>
      <c r="D642" s="36">
        <f t="shared" si="108"/>
        <v>600</v>
      </c>
      <c r="E642" s="40">
        <f t="shared" si="109"/>
        <v>3372165.4763667812</v>
      </c>
      <c r="F642" s="36">
        <f t="shared" si="110"/>
        <v>461</v>
      </c>
      <c r="G642" s="36">
        <f t="shared" si="111"/>
        <v>95</v>
      </c>
      <c r="H642" s="36">
        <f t="shared" si="112"/>
        <v>0.35</v>
      </c>
      <c r="I642" s="36">
        <f t="shared" si="113"/>
        <v>3.2</v>
      </c>
      <c r="J642" s="36">
        <f t="shared" si="114"/>
        <v>1</v>
      </c>
      <c r="K642" s="36">
        <f t="shared" si="115"/>
        <v>4.5</v>
      </c>
      <c r="L642" s="36">
        <f t="shared" si="116"/>
        <v>2.5</v>
      </c>
      <c r="M642" s="40">
        <f t="shared" si="117"/>
        <v>17416248.360046901</v>
      </c>
      <c r="N642" s="39">
        <f t="shared" si="118"/>
        <v>0.45009571744617377</v>
      </c>
    </row>
    <row r="643" spans="3:14" ht="15.6" x14ac:dyDescent="0.3">
      <c r="C643" s="39">
        <f t="shared" si="119"/>
        <v>11.179999999999868</v>
      </c>
      <c r="D643" s="36">
        <f t="shared" si="108"/>
        <v>600</v>
      </c>
      <c r="E643" s="40">
        <f t="shared" si="109"/>
        <v>3372165.4763667812</v>
      </c>
      <c r="F643" s="36">
        <f t="shared" si="110"/>
        <v>461</v>
      </c>
      <c r="G643" s="36">
        <f t="shared" si="111"/>
        <v>95</v>
      </c>
      <c r="H643" s="36">
        <f t="shared" si="112"/>
        <v>0.35</v>
      </c>
      <c r="I643" s="36">
        <f t="shared" si="113"/>
        <v>3.2</v>
      </c>
      <c r="J643" s="36">
        <f t="shared" si="114"/>
        <v>1</v>
      </c>
      <c r="K643" s="36">
        <f t="shared" si="115"/>
        <v>4.5</v>
      </c>
      <c r="L643" s="36">
        <f t="shared" si="116"/>
        <v>2.5</v>
      </c>
      <c r="M643" s="40">
        <f t="shared" si="117"/>
        <v>17510896.022374444</v>
      </c>
      <c r="N643" s="39">
        <f t="shared" si="118"/>
        <v>0.4525417383456945</v>
      </c>
    </row>
    <row r="644" spans="3:14" ht="15.6" x14ac:dyDescent="0.3">
      <c r="C644" s="39">
        <f t="shared" si="119"/>
        <v>11.189999999999868</v>
      </c>
      <c r="D644" s="36">
        <f t="shared" si="108"/>
        <v>600</v>
      </c>
      <c r="E644" s="40">
        <f t="shared" si="109"/>
        <v>3372165.4763667812</v>
      </c>
      <c r="F644" s="36">
        <f t="shared" si="110"/>
        <v>461</v>
      </c>
      <c r="G644" s="36">
        <f t="shared" si="111"/>
        <v>95</v>
      </c>
      <c r="H644" s="36">
        <f t="shared" si="112"/>
        <v>0.35</v>
      </c>
      <c r="I644" s="36">
        <f t="shared" si="113"/>
        <v>3.2</v>
      </c>
      <c r="J644" s="36">
        <f t="shared" si="114"/>
        <v>1</v>
      </c>
      <c r="K644" s="36">
        <f t="shared" si="115"/>
        <v>4.5</v>
      </c>
      <c r="L644" s="36">
        <f t="shared" si="116"/>
        <v>2.5</v>
      </c>
      <c r="M644" s="40">
        <f t="shared" si="117"/>
        <v>17605995.85505686</v>
      </c>
      <c r="N644" s="39">
        <f t="shared" si="118"/>
        <v>0.45499944488129929</v>
      </c>
    </row>
    <row r="645" spans="3:14" ht="15.6" x14ac:dyDescent="0.3">
      <c r="C645" s="39">
        <f t="shared" si="119"/>
        <v>11.199999999999868</v>
      </c>
      <c r="D645" s="36">
        <f t="shared" si="108"/>
        <v>600</v>
      </c>
      <c r="E645" s="40">
        <f t="shared" si="109"/>
        <v>3372165.4763667812</v>
      </c>
      <c r="F645" s="36">
        <f t="shared" si="110"/>
        <v>461</v>
      </c>
      <c r="G645" s="36">
        <f t="shared" si="111"/>
        <v>95</v>
      </c>
      <c r="H645" s="36">
        <f t="shared" si="112"/>
        <v>0.35</v>
      </c>
      <c r="I645" s="36">
        <f t="shared" si="113"/>
        <v>3.2</v>
      </c>
      <c r="J645" s="36">
        <f t="shared" si="114"/>
        <v>1</v>
      </c>
      <c r="K645" s="36">
        <f t="shared" si="115"/>
        <v>4.5</v>
      </c>
      <c r="L645" s="36">
        <f t="shared" si="116"/>
        <v>2.5</v>
      </c>
      <c r="M645" s="40">
        <f t="shared" si="117"/>
        <v>17701549.684446737</v>
      </c>
      <c r="N645" s="39">
        <f t="shared" si="118"/>
        <v>0.45746888425221616</v>
      </c>
    </row>
    <row r="646" spans="3:14" ht="15.6" x14ac:dyDescent="0.3">
      <c r="C646" s="39">
        <f t="shared" si="119"/>
        <v>11.209999999999868</v>
      </c>
      <c r="D646" s="36">
        <f t="shared" si="108"/>
        <v>600</v>
      </c>
      <c r="E646" s="40">
        <f t="shared" si="109"/>
        <v>3372165.4763667812</v>
      </c>
      <c r="F646" s="36">
        <f t="shared" si="110"/>
        <v>461</v>
      </c>
      <c r="G646" s="36">
        <f t="shared" si="111"/>
        <v>95</v>
      </c>
      <c r="H646" s="36">
        <f t="shared" si="112"/>
        <v>0.35</v>
      </c>
      <c r="I646" s="36">
        <f t="shared" si="113"/>
        <v>3.2</v>
      </c>
      <c r="J646" s="36">
        <f t="shared" si="114"/>
        <v>1</v>
      </c>
      <c r="K646" s="36">
        <f t="shared" si="115"/>
        <v>4.5</v>
      </c>
      <c r="L646" s="36">
        <f t="shared" si="116"/>
        <v>2.5</v>
      </c>
      <c r="M646" s="40">
        <f t="shared" si="117"/>
        <v>17797559.342930589</v>
      </c>
      <c r="N646" s="39">
        <f t="shared" si="118"/>
        <v>0.45995010381361057</v>
      </c>
    </row>
    <row r="647" spans="3:14" ht="15.6" x14ac:dyDescent="0.3">
      <c r="C647" s="39">
        <f t="shared" si="119"/>
        <v>11.219999999999867</v>
      </c>
      <c r="D647" s="36">
        <f t="shared" si="108"/>
        <v>600</v>
      </c>
      <c r="E647" s="40">
        <f t="shared" si="109"/>
        <v>3372165.4763667812</v>
      </c>
      <c r="F647" s="36">
        <f t="shared" si="110"/>
        <v>461</v>
      </c>
      <c r="G647" s="36">
        <f t="shared" si="111"/>
        <v>95</v>
      </c>
      <c r="H647" s="36">
        <f t="shared" si="112"/>
        <v>0.35</v>
      </c>
      <c r="I647" s="36">
        <f t="shared" si="113"/>
        <v>3.2</v>
      </c>
      <c r="J647" s="36">
        <f t="shared" si="114"/>
        <v>1</v>
      </c>
      <c r="K647" s="36">
        <f t="shared" si="115"/>
        <v>4.5</v>
      </c>
      <c r="L647" s="36">
        <f t="shared" si="116"/>
        <v>2.5</v>
      </c>
      <c r="M647" s="40">
        <f t="shared" si="117"/>
        <v>17894026.668944076</v>
      </c>
      <c r="N647" s="39">
        <f t="shared" si="118"/>
        <v>0.46244315107697864</v>
      </c>
    </row>
    <row r="648" spans="3:14" ht="15.6" x14ac:dyDescent="0.3">
      <c r="C648" s="39">
        <f t="shared" si="119"/>
        <v>11.229999999999867</v>
      </c>
      <c r="D648" s="36">
        <f t="shared" si="108"/>
        <v>600</v>
      </c>
      <c r="E648" s="40">
        <f t="shared" si="109"/>
        <v>3372165.4763667812</v>
      </c>
      <c r="F648" s="36">
        <f t="shared" si="110"/>
        <v>461</v>
      </c>
      <c r="G648" s="36">
        <f t="shared" si="111"/>
        <v>95</v>
      </c>
      <c r="H648" s="36">
        <f t="shared" si="112"/>
        <v>0.35</v>
      </c>
      <c r="I648" s="36">
        <f t="shared" si="113"/>
        <v>3.2</v>
      </c>
      <c r="J648" s="36">
        <f t="shared" si="114"/>
        <v>1</v>
      </c>
      <c r="K648" s="36">
        <f t="shared" si="115"/>
        <v>4.5</v>
      </c>
      <c r="L648" s="36">
        <f t="shared" si="116"/>
        <v>2.5</v>
      </c>
      <c r="M648" s="40">
        <f t="shared" si="117"/>
        <v>17990953.50698819</v>
      </c>
      <c r="N648" s="39">
        <f t="shared" si="118"/>
        <v>0.46494807371056568</v>
      </c>
    </row>
    <row r="649" spans="3:14" ht="15.6" x14ac:dyDescent="0.3">
      <c r="C649" s="39">
        <f t="shared" si="119"/>
        <v>11.239999999999867</v>
      </c>
      <c r="D649" s="36">
        <f t="shared" si="108"/>
        <v>600</v>
      </c>
      <c r="E649" s="40">
        <f t="shared" si="109"/>
        <v>3372165.4763667812</v>
      </c>
      <c r="F649" s="36">
        <f t="shared" si="110"/>
        <v>461</v>
      </c>
      <c r="G649" s="36">
        <f t="shared" si="111"/>
        <v>95</v>
      </c>
      <c r="H649" s="36">
        <f t="shared" si="112"/>
        <v>0.35</v>
      </c>
      <c r="I649" s="36">
        <f t="shared" si="113"/>
        <v>3.2</v>
      </c>
      <c r="J649" s="36">
        <f t="shared" si="114"/>
        <v>1</v>
      </c>
      <c r="K649" s="36">
        <f t="shared" si="115"/>
        <v>4.5</v>
      </c>
      <c r="L649" s="36">
        <f t="shared" si="116"/>
        <v>2.5</v>
      </c>
      <c r="M649" s="40">
        <f t="shared" si="117"/>
        <v>18088341.707643244</v>
      </c>
      <c r="N649" s="39">
        <f t="shared" si="118"/>
        <v>0.46746491953972741</v>
      </c>
    </row>
    <row r="650" spans="3:14" ht="15.6" x14ac:dyDescent="0.3">
      <c r="C650" s="39">
        <f t="shared" si="119"/>
        <v>11.249999999999867</v>
      </c>
      <c r="D650" s="36">
        <f t="shared" si="108"/>
        <v>600</v>
      </c>
      <c r="E650" s="40">
        <f t="shared" si="109"/>
        <v>3372165.4763667812</v>
      </c>
      <c r="F650" s="36">
        <f t="shared" si="110"/>
        <v>461</v>
      </c>
      <c r="G650" s="36">
        <f t="shared" si="111"/>
        <v>95</v>
      </c>
      <c r="H650" s="36">
        <f t="shared" si="112"/>
        <v>0.35</v>
      </c>
      <c r="I650" s="36">
        <f t="shared" si="113"/>
        <v>3.2</v>
      </c>
      <c r="J650" s="36">
        <f t="shared" si="114"/>
        <v>1</v>
      </c>
      <c r="K650" s="36">
        <f t="shared" si="115"/>
        <v>4.5</v>
      </c>
      <c r="L650" s="36">
        <f t="shared" si="116"/>
        <v>2.5</v>
      </c>
      <c r="M650" s="40">
        <f t="shared" si="117"/>
        <v>18186193.127585627</v>
      </c>
      <c r="N650" s="39">
        <f t="shared" si="118"/>
        <v>0.46999373654736309</v>
      </c>
    </row>
    <row r="651" spans="3:14" ht="15.6" x14ac:dyDescent="0.3">
      <c r="C651" s="39">
        <f t="shared" si="119"/>
        <v>11.259999999999867</v>
      </c>
      <c r="D651" s="36">
        <f t="shared" si="108"/>
        <v>600</v>
      </c>
      <c r="E651" s="40">
        <f t="shared" si="109"/>
        <v>3372165.4763667812</v>
      </c>
      <c r="F651" s="36">
        <f t="shared" si="110"/>
        <v>461</v>
      </c>
      <c r="G651" s="36">
        <f t="shared" si="111"/>
        <v>95</v>
      </c>
      <c r="H651" s="36">
        <f t="shared" si="112"/>
        <v>0.35</v>
      </c>
      <c r="I651" s="36">
        <f t="shared" si="113"/>
        <v>3.2</v>
      </c>
      <c r="J651" s="36">
        <f t="shared" si="114"/>
        <v>1</v>
      </c>
      <c r="K651" s="36">
        <f t="shared" si="115"/>
        <v>4.5</v>
      </c>
      <c r="L651" s="36">
        <f t="shared" si="116"/>
        <v>2.5</v>
      </c>
      <c r="M651" s="40">
        <f t="shared" si="117"/>
        <v>18284509.629602861</v>
      </c>
      <c r="N651" s="39">
        <f t="shared" si="118"/>
        <v>0.47253457287430473</v>
      </c>
    </row>
    <row r="652" spans="3:14" ht="15.6" x14ac:dyDescent="0.3">
      <c r="C652" s="39">
        <f t="shared" si="119"/>
        <v>11.269999999999866</v>
      </c>
      <c r="D652" s="36">
        <f t="shared" si="108"/>
        <v>600</v>
      </c>
      <c r="E652" s="40">
        <f t="shared" si="109"/>
        <v>3372165.4763667812</v>
      </c>
      <c r="F652" s="36">
        <f t="shared" si="110"/>
        <v>461</v>
      </c>
      <c r="G652" s="36">
        <f t="shared" si="111"/>
        <v>95</v>
      </c>
      <c r="H652" s="36">
        <f t="shared" si="112"/>
        <v>0.35</v>
      </c>
      <c r="I652" s="36">
        <f t="shared" si="113"/>
        <v>3.2</v>
      </c>
      <c r="J652" s="36">
        <f t="shared" si="114"/>
        <v>1</v>
      </c>
      <c r="K652" s="36">
        <f t="shared" si="115"/>
        <v>4.5</v>
      </c>
      <c r="L652" s="36">
        <f t="shared" si="116"/>
        <v>2.5</v>
      </c>
      <c r="M652" s="40">
        <f t="shared" si="117"/>
        <v>18383293.08260902</v>
      </c>
      <c r="N652" s="39">
        <f t="shared" si="118"/>
        <v>0.47508747681971553</v>
      </c>
    </row>
    <row r="653" spans="3:14" ht="15.6" x14ac:dyDescent="0.3">
      <c r="C653" s="39">
        <f t="shared" si="119"/>
        <v>11.279999999999866</v>
      </c>
      <c r="D653" s="36">
        <f t="shared" si="108"/>
        <v>600</v>
      </c>
      <c r="E653" s="40">
        <f t="shared" si="109"/>
        <v>3372165.4763667812</v>
      </c>
      <c r="F653" s="36">
        <f t="shared" si="110"/>
        <v>461</v>
      </c>
      <c r="G653" s="36">
        <f t="shared" si="111"/>
        <v>95</v>
      </c>
      <c r="H653" s="36">
        <f t="shared" si="112"/>
        <v>0.35</v>
      </c>
      <c r="I653" s="36">
        <f t="shared" si="113"/>
        <v>3.2</v>
      </c>
      <c r="J653" s="36">
        <f t="shared" si="114"/>
        <v>1</v>
      </c>
      <c r="K653" s="36">
        <f t="shared" si="115"/>
        <v>4.5</v>
      </c>
      <c r="L653" s="36">
        <f t="shared" si="116"/>
        <v>2.5</v>
      </c>
      <c r="M653" s="40">
        <f t="shared" si="117"/>
        <v>18482545.361660238</v>
      </c>
      <c r="N653" s="39">
        <f t="shared" si="118"/>
        <v>0.47765249684149047</v>
      </c>
    </row>
    <row r="654" spans="3:14" ht="15.6" x14ac:dyDescent="0.3">
      <c r="C654" s="39">
        <f t="shared" si="119"/>
        <v>11.289999999999866</v>
      </c>
      <c r="D654" s="36">
        <f t="shared" si="108"/>
        <v>600</v>
      </c>
      <c r="E654" s="40">
        <f t="shared" si="109"/>
        <v>3372165.4763667812</v>
      </c>
      <c r="F654" s="36">
        <f t="shared" si="110"/>
        <v>461</v>
      </c>
      <c r="G654" s="36">
        <f t="shared" si="111"/>
        <v>95</v>
      </c>
      <c r="H654" s="36">
        <f t="shared" si="112"/>
        <v>0.35</v>
      </c>
      <c r="I654" s="36">
        <f t="shared" si="113"/>
        <v>3.2</v>
      </c>
      <c r="J654" s="36">
        <f t="shared" si="114"/>
        <v>1</v>
      </c>
      <c r="K654" s="36">
        <f t="shared" si="115"/>
        <v>4.5</v>
      </c>
      <c r="L654" s="36">
        <f t="shared" si="116"/>
        <v>2.5</v>
      </c>
      <c r="M654" s="40">
        <f t="shared" si="117"/>
        <v>18582268.347970549</v>
      </c>
      <c r="N654" s="39">
        <f t="shared" si="118"/>
        <v>0.48022968155666607</v>
      </c>
    </row>
    <row r="655" spans="3:14" ht="15.6" x14ac:dyDescent="0.3">
      <c r="C655" s="39">
        <f t="shared" si="119"/>
        <v>11.299999999999866</v>
      </c>
      <c r="D655" s="36">
        <f t="shared" si="108"/>
        <v>600</v>
      </c>
      <c r="E655" s="40">
        <f t="shared" si="109"/>
        <v>3372165.4763667812</v>
      </c>
      <c r="F655" s="36">
        <f t="shared" si="110"/>
        <v>461</v>
      </c>
      <c r="G655" s="36">
        <f t="shared" si="111"/>
        <v>95</v>
      </c>
      <c r="H655" s="36">
        <f t="shared" si="112"/>
        <v>0.35</v>
      </c>
      <c r="I655" s="36">
        <f t="shared" si="113"/>
        <v>3.2</v>
      </c>
      <c r="J655" s="36">
        <f t="shared" si="114"/>
        <v>1</v>
      </c>
      <c r="K655" s="36">
        <f t="shared" si="115"/>
        <v>4.5</v>
      </c>
      <c r="L655" s="36">
        <f t="shared" si="116"/>
        <v>2.5</v>
      </c>
      <c r="M655" s="40">
        <f t="shared" si="117"/>
        <v>18682463.928927023</v>
      </c>
      <c r="N655" s="39">
        <f t="shared" si="118"/>
        <v>0.48281907974181104</v>
      </c>
    </row>
    <row r="656" spans="3:14" ht="15.6" x14ac:dyDescent="0.3">
      <c r="C656" s="39">
        <f t="shared" si="119"/>
        <v>11.309999999999865</v>
      </c>
      <c r="D656" s="36">
        <f t="shared" si="108"/>
        <v>600</v>
      </c>
      <c r="E656" s="40">
        <f t="shared" si="109"/>
        <v>3372165.4763667812</v>
      </c>
      <c r="F656" s="36">
        <f t="shared" si="110"/>
        <v>461</v>
      </c>
      <c r="G656" s="36">
        <f t="shared" si="111"/>
        <v>95</v>
      </c>
      <c r="H656" s="36">
        <f t="shared" si="112"/>
        <v>0.35</v>
      </c>
      <c r="I656" s="36">
        <f t="shared" si="113"/>
        <v>3.2</v>
      </c>
      <c r="J656" s="36">
        <f t="shared" si="114"/>
        <v>1</v>
      </c>
      <c r="K656" s="36">
        <f t="shared" si="115"/>
        <v>4.5</v>
      </c>
      <c r="L656" s="36">
        <f t="shared" si="116"/>
        <v>2.5</v>
      </c>
      <c r="M656" s="40">
        <f t="shared" si="117"/>
        <v>18783133.998106387</v>
      </c>
      <c r="N656" s="39">
        <f t="shared" si="118"/>
        <v>0.48542074033345639</v>
      </c>
    </row>
    <row r="657" spans="3:14" ht="15.6" x14ac:dyDescent="0.3">
      <c r="C657" s="39">
        <f t="shared" si="119"/>
        <v>11.319999999999865</v>
      </c>
      <c r="D657" s="36">
        <f t="shared" si="108"/>
        <v>600</v>
      </c>
      <c r="E657" s="40">
        <f t="shared" si="109"/>
        <v>3372165.4763667812</v>
      </c>
      <c r="F657" s="36">
        <f t="shared" si="110"/>
        <v>461</v>
      </c>
      <c r="G657" s="36">
        <f t="shared" si="111"/>
        <v>95</v>
      </c>
      <c r="H657" s="36">
        <f t="shared" si="112"/>
        <v>0.35</v>
      </c>
      <c r="I657" s="36">
        <f t="shared" si="113"/>
        <v>3.2</v>
      </c>
      <c r="J657" s="36">
        <f t="shared" si="114"/>
        <v>1</v>
      </c>
      <c r="K657" s="36">
        <f t="shared" si="115"/>
        <v>4.5</v>
      </c>
      <c r="L657" s="36">
        <f t="shared" si="116"/>
        <v>2.5</v>
      </c>
      <c r="M657" s="40">
        <f t="shared" si="117"/>
        <v>18884280.455289282</v>
      </c>
      <c r="N657" s="39">
        <f t="shared" si="118"/>
        <v>0.48803471242846341</v>
      </c>
    </row>
    <row r="658" spans="3:14" ht="15.6" x14ac:dyDescent="0.3">
      <c r="C658" s="39">
        <f t="shared" si="119"/>
        <v>11.329999999999865</v>
      </c>
      <c r="D658" s="36">
        <f t="shared" si="108"/>
        <v>600</v>
      </c>
      <c r="E658" s="40">
        <f t="shared" si="109"/>
        <v>3372165.4763667812</v>
      </c>
      <c r="F658" s="36">
        <f t="shared" si="110"/>
        <v>461</v>
      </c>
      <c r="G658" s="36">
        <f t="shared" si="111"/>
        <v>95</v>
      </c>
      <c r="H658" s="36">
        <f t="shared" si="112"/>
        <v>0.35</v>
      </c>
      <c r="I658" s="36">
        <f t="shared" si="113"/>
        <v>3.2</v>
      </c>
      <c r="J658" s="36">
        <f t="shared" si="114"/>
        <v>1</v>
      </c>
      <c r="K658" s="36">
        <f t="shared" si="115"/>
        <v>4.5</v>
      </c>
      <c r="L658" s="36">
        <f t="shared" si="116"/>
        <v>2.5</v>
      </c>
      <c r="M658" s="40">
        <f t="shared" si="117"/>
        <v>18985905.206477046</v>
      </c>
      <c r="N658" s="39">
        <f t="shared" si="118"/>
        <v>0.49066104528445753</v>
      </c>
    </row>
    <row r="659" spans="3:14" ht="15.6" x14ac:dyDescent="0.3">
      <c r="C659" s="39">
        <f t="shared" si="119"/>
        <v>11.339999999999865</v>
      </c>
      <c r="D659" s="36">
        <f t="shared" si="108"/>
        <v>600</v>
      </c>
      <c r="E659" s="40">
        <f t="shared" si="109"/>
        <v>3372165.4763667812</v>
      </c>
      <c r="F659" s="36">
        <f t="shared" si="110"/>
        <v>461</v>
      </c>
      <c r="G659" s="36">
        <f t="shared" si="111"/>
        <v>95</v>
      </c>
      <c r="H659" s="36">
        <f t="shared" si="112"/>
        <v>0.35</v>
      </c>
      <c r="I659" s="36">
        <f t="shared" si="113"/>
        <v>3.2</v>
      </c>
      <c r="J659" s="36">
        <f t="shared" si="114"/>
        <v>1</v>
      </c>
      <c r="K659" s="36">
        <f t="shared" si="115"/>
        <v>4.5</v>
      </c>
      <c r="L659" s="36">
        <f t="shared" si="116"/>
        <v>2.5</v>
      </c>
      <c r="M659" s="40">
        <f t="shared" si="117"/>
        <v>19088010.163906869</v>
      </c>
      <c r="N659" s="39">
        <f t="shared" si="118"/>
        <v>0.49329978832022026</v>
      </c>
    </row>
    <row r="660" spans="3:14" ht="15.6" x14ac:dyDescent="0.3">
      <c r="C660" s="39">
        <f t="shared" si="119"/>
        <v>11.349999999999865</v>
      </c>
      <c r="D660" s="36">
        <f t="shared" si="108"/>
        <v>600</v>
      </c>
      <c r="E660" s="40">
        <f t="shared" si="109"/>
        <v>3372165.4763667812</v>
      </c>
      <c r="F660" s="36">
        <f t="shared" si="110"/>
        <v>461</v>
      </c>
      <c r="G660" s="36">
        <f t="shared" si="111"/>
        <v>95</v>
      </c>
      <c r="H660" s="36">
        <f t="shared" si="112"/>
        <v>0.35</v>
      </c>
      <c r="I660" s="36">
        <f t="shared" si="113"/>
        <v>3.2</v>
      </c>
      <c r="J660" s="36">
        <f t="shared" si="114"/>
        <v>1</v>
      </c>
      <c r="K660" s="36">
        <f t="shared" si="115"/>
        <v>4.5</v>
      </c>
      <c r="L660" s="36">
        <f t="shared" si="116"/>
        <v>2.5</v>
      </c>
      <c r="M660" s="40">
        <f t="shared" si="117"/>
        <v>19190597.246067967</v>
      </c>
      <c r="N660" s="39">
        <f t="shared" si="118"/>
        <v>0.49595099111610669</v>
      </c>
    </row>
    <row r="661" spans="3:14" ht="15.6" x14ac:dyDescent="0.3">
      <c r="C661" s="39">
        <f t="shared" si="119"/>
        <v>11.359999999999864</v>
      </c>
      <c r="D661" s="36">
        <f t="shared" si="108"/>
        <v>600</v>
      </c>
      <c r="E661" s="40">
        <f t="shared" si="109"/>
        <v>3372165.4763667812</v>
      </c>
      <c r="F661" s="36">
        <f t="shared" si="110"/>
        <v>461</v>
      </c>
      <c r="G661" s="36">
        <f t="shared" si="111"/>
        <v>95</v>
      </c>
      <c r="H661" s="36">
        <f t="shared" si="112"/>
        <v>0.35</v>
      </c>
      <c r="I661" s="36">
        <f t="shared" si="113"/>
        <v>3.2</v>
      </c>
      <c r="J661" s="36">
        <f t="shared" si="114"/>
        <v>1</v>
      </c>
      <c r="K661" s="36">
        <f t="shared" si="115"/>
        <v>4.5</v>
      </c>
      <c r="L661" s="36">
        <f t="shared" si="116"/>
        <v>2.5</v>
      </c>
      <c r="M661" s="40">
        <f t="shared" si="117"/>
        <v>19293668.377716906</v>
      </c>
      <c r="N661" s="39">
        <f t="shared" si="118"/>
        <v>0.49861470341444197</v>
      </c>
    </row>
    <row r="662" spans="3:14" ht="15.6" x14ac:dyDescent="0.3">
      <c r="C662" s="39">
        <f t="shared" si="119"/>
        <v>11.369999999999864</v>
      </c>
      <c r="D662" s="36">
        <f t="shared" si="108"/>
        <v>600</v>
      </c>
      <c r="E662" s="40">
        <f t="shared" si="109"/>
        <v>3372165.4763667812</v>
      </c>
      <c r="F662" s="36">
        <f t="shared" si="110"/>
        <v>461</v>
      </c>
      <c r="G662" s="36">
        <f t="shared" si="111"/>
        <v>95</v>
      </c>
      <c r="H662" s="36">
        <f t="shared" si="112"/>
        <v>0.35</v>
      </c>
      <c r="I662" s="36">
        <f t="shared" si="113"/>
        <v>3.2</v>
      </c>
      <c r="J662" s="36">
        <f t="shared" si="114"/>
        <v>1</v>
      </c>
      <c r="K662" s="36">
        <f t="shared" si="115"/>
        <v>4.5</v>
      </c>
      <c r="L662" s="36">
        <f t="shared" si="116"/>
        <v>2.5</v>
      </c>
      <c r="M662" s="40">
        <f t="shared" si="117"/>
        <v>19397225.489893552</v>
      </c>
      <c r="N662" s="39">
        <f t="shared" si="118"/>
        <v>0.50129097511993315</v>
      </c>
    </row>
    <row r="663" spans="3:14" ht="15.6" x14ac:dyDescent="0.3">
      <c r="C663" s="39">
        <f t="shared" si="119"/>
        <v>11.379999999999864</v>
      </c>
      <c r="D663" s="36">
        <f t="shared" si="108"/>
        <v>600</v>
      </c>
      <c r="E663" s="40">
        <f t="shared" si="109"/>
        <v>3372165.4763667812</v>
      </c>
      <c r="F663" s="36">
        <f t="shared" si="110"/>
        <v>461</v>
      </c>
      <c r="G663" s="36">
        <f t="shared" si="111"/>
        <v>95</v>
      </c>
      <c r="H663" s="36">
        <f t="shared" si="112"/>
        <v>0.35</v>
      </c>
      <c r="I663" s="36">
        <f t="shared" si="113"/>
        <v>3.2</v>
      </c>
      <c r="J663" s="36">
        <f t="shared" si="114"/>
        <v>1</v>
      </c>
      <c r="K663" s="36">
        <f t="shared" si="115"/>
        <v>4.5</v>
      </c>
      <c r="L663" s="36">
        <f t="shared" si="116"/>
        <v>2.5</v>
      </c>
      <c r="M663" s="40">
        <f t="shared" si="117"/>
        <v>19501270.519936908</v>
      </c>
      <c r="N663" s="39">
        <f t="shared" si="118"/>
        <v>0.5039798563000788</v>
      </c>
    </row>
    <row r="664" spans="3:14" ht="15.6" x14ac:dyDescent="0.3">
      <c r="C664" s="39">
        <f t="shared" si="119"/>
        <v>11.389999999999864</v>
      </c>
      <c r="D664" s="36">
        <f t="shared" si="108"/>
        <v>600</v>
      </c>
      <c r="E664" s="40">
        <f t="shared" si="109"/>
        <v>3372165.4763667812</v>
      </c>
      <c r="F664" s="36">
        <f t="shared" si="110"/>
        <v>461</v>
      </c>
      <c r="G664" s="36">
        <f t="shared" si="111"/>
        <v>95</v>
      </c>
      <c r="H664" s="36">
        <f t="shared" si="112"/>
        <v>0.35</v>
      </c>
      <c r="I664" s="36">
        <f t="shared" si="113"/>
        <v>3.2</v>
      </c>
      <c r="J664" s="36">
        <f t="shared" si="114"/>
        <v>1</v>
      </c>
      <c r="K664" s="36">
        <f t="shared" si="115"/>
        <v>4.5</v>
      </c>
      <c r="L664" s="36">
        <f t="shared" si="116"/>
        <v>2.5</v>
      </c>
      <c r="M664" s="40">
        <f t="shared" si="117"/>
        <v>19605805.411500953</v>
      </c>
      <c r="N664" s="39">
        <f t="shared" si="118"/>
        <v>0.50668139718557814</v>
      </c>
    </row>
    <row r="665" spans="3:14" ht="15.6" x14ac:dyDescent="0.3">
      <c r="C665" s="39">
        <f t="shared" si="119"/>
        <v>11.399999999999864</v>
      </c>
      <c r="D665" s="36">
        <f>$D$5</f>
        <v>600</v>
      </c>
      <c r="E665" s="40">
        <f>$D$6</f>
        <v>3372165.4763667812</v>
      </c>
      <c r="F665" s="36">
        <f>$D$7</f>
        <v>461</v>
      </c>
      <c r="G665" s="36">
        <f>$D$8</f>
        <v>95</v>
      </c>
      <c r="H665" s="36">
        <f>$D$9</f>
        <v>0.35</v>
      </c>
      <c r="I665" s="36">
        <f>$D$10</f>
        <v>3.2</v>
      </c>
      <c r="J665" s="36">
        <f>$D$11</f>
        <v>1</v>
      </c>
      <c r="K665" s="36">
        <f>$D$12</f>
        <v>4.5</v>
      </c>
      <c r="L665" s="36">
        <f>$D$13</f>
        <v>2.5</v>
      </c>
      <c r="M665" s="40">
        <f t="shared" ref="M665:M728" si="120">10^(-NORMSINV(G665/100)*H665+7.35*LOG10(C665+1)-0.06+((LOG10((K665-L665)/3))/(1+((1.625*10^7)/((C665+1)^8.46))))+((4.22-0.32*L665)*LOG10((D665*J665*((C665^0.75)-1.132))/(215.63*I665*((C665^0.75)-18.42*(F665/E665)^0.25)))))</f>
        <v>19710832.114570767</v>
      </c>
      <c r="N665" s="39">
        <f>+M665/$D$4</f>
        <v>0.50939564817074767</v>
      </c>
    </row>
    <row r="666" spans="3:14" ht="15.6" x14ac:dyDescent="0.3">
      <c r="C666" s="39">
        <f t="shared" ref="C666:C729" si="121">IF(C665 = "", "", IF(AND(0.995*$D$4&lt;=M665,M665&lt;=1.005*$D$4),"",(C665+$D$20)))</f>
        <v>11.409999999999863</v>
      </c>
      <c r="D666" s="36">
        <f t="shared" si="108"/>
        <v>600</v>
      </c>
      <c r="E666" s="40">
        <f t="shared" si="109"/>
        <v>3372165.4763667812</v>
      </c>
      <c r="F666" s="36">
        <f t="shared" si="110"/>
        <v>461</v>
      </c>
      <c r="G666" s="36">
        <f t="shared" si="111"/>
        <v>95</v>
      </c>
      <c r="H666" s="36">
        <f t="shared" si="112"/>
        <v>0.35</v>
      </c>
      <c r="I666" s="36">
        <f t="shared" si="113"/>
        <v>3.2</v>
      </c>
      <c r="J666" s="36">
        <f t="shared" si="114"/>
        <v>1</v>
      </c>
      <c r="K666" s="36">
        <f t="shared" si="115"/>
        <v>4.5</v>
      </c>
      <c r="L666" s="36">
        <f t="shared" si="116"/>
        <v>2.5</v>
      </c>
      <c r="M666" s="40">
        <f t="shared" si="120"/>
        <v>19816352.585478071</v>
      </c>
      <c r="N666" s="39">
        <f t="shared" ref="N666:N729" si="122">+M666/$D$4</f>
        <v>0.51212265981392302</v>
      </c>
    </row>
    <row r="667" spans="3:14" ht="15.6" x14ac:dyDescent="0.3">
      <c r="C667" s="39">
        <f t="shared" si="121"/>
        <v>11.419999999999863</v>
      </c>
      <c r="D667" s="36">
        <f t="shared" ref="D667:D730" si="123">$D$5</f>
        <v>600</v>
      </c>
      <c r="E667" s="40">
        <f t="shared" ref="E667:E730" si="124">$D$6</f>
        <v>3372165.4763667812</v>
      </c>
      <c r="F667" s="36">
        <f t="shared" ref="F667:F730" si="125">$D$7</f>
        <v>461</v>
      </c>
      <c r="G667" s="36">
        <f t="shared" ref="G667:G730" si="126">$D$8</f>
        <v>95</v>
      </c>
      <c r="H667" s="36">
        <f t="shared" ref="H667:H730" si="127">$D$9</f>
        <v>0.35</v>
      </c>
      <c r="I667" s="36">
        <f t="shared" ref="I667:I730" si="128">$D$10</f>
        <v>3.2</v>
      </c>
      <c r="J667" s="36">
        <f t="shared" ref="J667:J730" si="129">$D$11</f>
        <v>1</v>
      </c>
      <c r="K667" s="36">
        <f t="shared" ref="K667:K730" si="130">$D$12</f>
        <v>4.5</v>
      </c>
      <c r="L667" s="36">
        <f t="shared" ref="L667:L730" si="131">$D$13</f>
        <v>2.5</v>
      </c>
      <c r="M667" s="40">
        <f t="shared" si="120"/>
        <v>19922368.786917202</v>
      </c>
      <c r="N667" s="39">
        <f t="shared" si="122"/>
        <v>0.51486248283787162</v>
      </c>
    </row>
    <row r="668" spans="3:14" ht="15.6" x14ac:dyDescent="0.3">
      <c r="C668" s="39">
        <f t="shared" si="121"/>
        <v>11.429999999999863</v>
      </c>
      <c r="D668" s="36">
        <f t="shared" si="123"/>
        <v>600</v>
      </c>
      <c r="E668" s="40">
        <f t="shared" si="124"/>
        <v>3372165.4763667812</v>
      </c>
      <c r="F668" s="36">
        <f t="shared" si="125"/>
        <v>461</v>
      </c>
      <c r="G668" s="36">
        <f t="shared" si="126"/>
        <v>95</v>
      </c>
      <c r="H668" s="36">
        <f t="shared" si="127"/>
        <v>0.35</v>
      </c>
      <c r="I668" s="36">
        <f t="shared" si="128"/>
        <v>3.2</v>
      </c>
      <c r="J668" s="36">
        <f t="shared" si="129"/>
        <v>1</v>
      </c>
      <c r="K668" s="36">
        <f t="shared" si="130"/>
        <v>4.5</v>
      </c>
      <c r="L668" s="36">
        <f t="shared" si="131"/>
        <v>2.5</v>
      </c>
      <c r="M668" s="40">
        <f t="shared" si="120"/>
        <v>20028882.687961385</v>
      </c>
      <c r="N668" s="39">
        <f t="shared" si="122"/>
        <v>0.51761516813021335</v>
      </c>
    </row>
    <row r="669" spans="3:14" ht="15.6" x14ac:dyDescent="0.3">
      <c r="C669" s="39">
        <f t="shared" si="121"/>
        <v>11.439999999999863</v>
      </c>
      <c r="D669" s="36">
        <f t="shared" si="123"/>
        <v>600</v>
      </c>
      <c r="E669" s="40">
        <f t="shared" si="124"/>
        <v>3372165.4763667812</v>
      </c>
      <c r="F669" s="36">
        <f t="shared" si="125"/>
        <v>461</v>
      </c>
      <c r="G669" s="36">
        <f t="shared" si="126"/>
        <v>95</v>
      </c>
      <c r="H669" s="36">
        <f t="shared" si="127"/>
        <v>0.35</v>
      </c>
      <c r="I669" s="36">
        <f t="shared" si="128"/>
        <v>3.2</v>
      </c>
      <c r="J669" s="36">
        <f t="shared" si="129"/>
        <v>1</v>
      </c>
      <c r="K669" s="36">
        <f t="shared" si="130"/>
        <v>4.5</v>
      </c>
      <c r="L669" s="36">
        <f t="shared" si="131"/>
        <v>2.5</v>
      </c>
      <c r="M669" s="40">
        <f t="shared" si="120"/>
        <v>20135896.264078181</v>
      </c>
      <c r="N669" s="39">
        <f t="shared" si="122"/>
        <v>0.52038076674381972</v>
      </c>
    </row>
    <row r="670" spans="3:14" ht="15.6" x14ac:dyDescent="0.3">
      <c r="C670" s="39">
        <f t="shared" si="121"/>
        <v>11.449999999999863</v>
      </c>
      <c r="D670" s="36">
        <f t="shared" si="123"/>
        <v>600</v>
      </c>
      <c r="E670" s="40">
        <f t="shared" si="124"/>
        <v>3372165.4763667812</v>
      </c>
      <c r="F670" s="36">
        <f t="shared" si="125"/>
        <v>461</v>
      </c>
      <c r="G670" s="36">
        <f t="shared" si="126"/>
        <v>95</v>
      </c>
      <c r="H670" s="36">
        <f t="shared" si="127"/>
        <v>0.35</v>
      </c>
      <c r="I670" s="36">
        <f t="shared" si="128"/>
        <v>3.2</v>
      </c>
      <c r="J670" s="36">
        <f t="shared" si="129"/>
        <v>1</v>
      </c>
      <c r="K670" s="36">
        <f t="shared" si="130"/>
        <v>4.5</v>
      </c>
      <c r="L670" s="36">
        <f t="shared" si="131"/>
        <v>2.5</v>
      </c>
      <c r="M670" s="40">
        <f t="shared" si="120"/>
        <v>20243411.497146122</v>
      </c>
      <c r="N670" s="39">
        <f t="shared" si="122"/>
        <v>0.52315932989724367</v>
      </c>
    </row>
    <row r="671" spans="3:14" ht="15.6" x14ac:dyDescent="0.3">
      <c r="C671" s="39">
        <f t="shared" si="121"/>
        <v>11.459999999999862</v>
      </c>
      <c r="D671" s="36">
        <f t="shared" si="123"/>
        <v>600</v>
      </c>
      <c r="E671" s="40">
        <f t="shared" si="124"/>
        <v>3372165.4763667812</v>
      </c>
      <c r="F671" s="36">
        <f t="shared" si="125"/>
        <v>461</v>
      </c>
      <c r="G671" s="36">
        <f t="shared" si="126"/>
        <v>95</v>
      </c>
      <c r="H671" s="36">
        <f t="shared" si="127"/>
        <v>0.35</v>
      </c>
      <c r="I671" s="36">
        <f t="shared" si="128"/>
        <v>3.2</v>
      </c>
      <c r="J671" s="36">
        <f t="shared" si="129"/>
        <v>1</v>
      </c>
      <c r="K671" s="36">
        <f t="shared" si="130"/>
        <v>4.5</v>
      </c>
      <c r="L671" s="36">
        <f t="shared" si="131"/>
        <v>2.5</v>
      </c>
      <c r="M671" s="40">
        <f t="shared" si="120"/>
        <v>20351430.37547018</v>
      </c>
      <c r="N671" s="39">
        <f t="shared" si="122"/>
        <v>0.52595090897511965</v>
      </c>
    </row>
    <row r="672" spans="3:14" ht="15.6" x14ac:dyDescent="0.3">
      <c r="C672" s="39">
        <f t="shared" si="121"/>
        <v>11.469999999999862</v>
      </c>
      <c r="D672" s="36">
        <f t="shared" si="123"/>
        <v>600</v>
      </c>
      <c r="E672" s="40">
        <f t="shared" si="124"/>
        <v>3372165.4763667812</v>
      </c>
      <c r="F672" s="36">
        <f t="shared" si="125"/>
        <v>461</v>
      </c>
      <c r="G672" s="36">
        <f t="shared" si="126"/>
        <v>95</v>
      </c>
      <c r="H672" s="36">
        <f t="shared" si="127"/>
        <v>0.35</v>
      </c>
      <c r="I672" s="36">
        <f t="shared" si="128"/>
        <v>3.2</v>
      </c>
      <c r="J672" s="36">
        <f t="shared" si="129"/>
        <v>1</v>
      </c>
      <c r="K672" s="36">
        <f t="shared" si="130"/>
        <v>4.5</v>
      </c>
      <c r="L672" s="36">
        <f t="shared" si="131"/>
        <v>2.5</v>
      </c>
      <c r="M672" s="40">
        <f t="shared" si="120"/>
        <v>20459954.893798452</v>
      </c>
      <c r="N672" s="39">
        <f t="shared" si="122"/>
        <v>0.52875555552859432</v>
      </c>
    </row>
    <row r="673" spans="3:14" ht="15.6" x14ac:dyDescent="0.3">
      <c r="C673" s="39">
        <f t="shared" si="121"/>
        <v>11.479999999999862</v>
      </c>
      <c r="D673" s="36">
        <f t="shared" si="123"/>
        <v>600</v>
      </c>
      <c r="E673" s="40">
        <f t="shared" si="124"/>
        <v>3372165.4763667812</v>
      </c>
      <c r="F673" s="36">
        <f t="shared" si="125"/>
        <v>461</v>
      </c>
      <c r="G673" s="36">
        <f t="shared" si="126"/>
        <v>95</v>
      </c>
      <c r="H673" s="36">
        <f t="shared" si="127"/>
        <v>0.35</v>
      </c>
      <c r="I673" s="36">
        <f t="shared" si="128"/>
        <v>3.2</v>
      </c>
      <c r="J673" s="36">
        <f t="shared" si="129"/>
        <v>1</v>
      </c>
      <c r="K673" s="36">
        <f t="shared" si="130"/>
        <v>4.5</v>
      </c>
      <c r="L673" s="36">
        <f t="shared" si="131"/>
        <v>2.5</v>
      </c>
      <c r="M673" s="40">
        <f t="shared" si="120"/>
        <v>20568987.053337626</v>
      </c>
      <c r="N673" s="39">
        <f t="shared" si="122"/>
        <v>0.53157332127572665</v>
      </c>
    </row>
    <row r="674" spans="3:14" ht="15.6" x14ac:dyDescent="0.3">
      <c r="C674" s="39">
        <f t="shared" si="121"/>
        <v>11.489999999999862</v>
      </c>
      <c r="D674" s="36">
        <f t="shared" si="123"/>
        <v>600</v>
      </c>
      <c r="E674" s="40">
        <f t="shared" si="124"/>
        <v>3372165.4763667812</v>
      </c>
      <c r="F674" s="36">
        <f t="shared" si="125"/>
        <v>461</v>
      </c>
      <c r="G674" s="36">
        <f t="shared" si="126"/>
        <v>95</v>
      </c>
      <c r="H674" s="36">
        <f t="shared" si="127"/>
        <v>0.35</v>
      </c>
      <c r="I674" s="36">
        <f t="shared" si="128"/>
        <v>3.2</v>
      </c>
      <c r="J674" s="36">
        <f t="shared" si="129"/>
        <v>1</v>
      </c>
      <c r="K674" s="36">
        <f t="shared" si="130"/>
        <v>4.5</v>
      </c>
      <c r="L674" s="36">
        <f t="shared" si="131"/>
        <v>2.5</v>
      </c>
      <c r="M674" s="40">
        <f t="shared" si="120"/>
        <v>20678528.861769542</v>
      </c>
      <c r="N674" s="39">
        <f t="shared" si="122"/>
        <v>0.53440425810191583</v>
      </c>
    </row>
    <row r="675" spans="3:14" ht="15.6" x14ac:dyDescent="0.3">
      <c r="C675" s="39">
        <f t="shared" si="121"/>
        <v>11.499999999999861</v>
      </c>
      <c r="D675" s="36">
        <f t="shared" si="123"/>
        <v>600</v>
      </c>
      <c r="E675" s="40">
        <f t="shared" si="124"/>
        <v>3372165.4763667812</v>
      </c>
      <c r="F675" s="36">
        <f t="shared" si="125"/>
        <v>461</v>
      </c>
      <c r="G675" s="36">
        <f t="shared" si="126"/>
        <v>95</v>
      </c>
      <c r="H675" s="36">
        <f t="shared" si="127"/>
        <v>0.35</v>
      </c>
      <c r="I675" s="36">
        <f t="shared" si="128"/>
        <v>3.2</v>
      </c>
      <c r="J675" s="36">
        <f t="shared" si="129"/>
        <v>1</v>
      </c>
      <c r="K675" s="36">
        <f t="shared" si="130"/>
        <v>4.5</v>
      </c>
      <c r="L675" s="36">
        <f t="shared" si="131"/>
        <v>2.5</v>
      </c>
      <c r="M675" s="40">
        <f t="shared" si="120"/>
        <v>20788582.333267152</v>
      </c>
      <c r="N675" s="39">
        <f t="shared" si="122"/>
        <v>0.53724841806031376</v>
      </c>
    </row>
    <row r="676" spans="3:14" ht="15.6" x14ac:dyDescent="0.3">
      <c r="C676" s="39">
        <f t="shared" si="121"/>
        <v>11.509999999999861</v>
      </c>
      <c r="D676" s="36">
        <f t="shared" si="123"/>
        <v>600</v>
      </c>
      <c r="E676" s="40">
        <f t="shared" si="124"/>
        <v>3372165.4763667812</v>
      </c>
      <c r="F676" s="36">
        <f t="shared" si="125"/>
        <v>461</v>
      </c>
      <c r="G676" s="36">
        <f t="shared" si="126"/>
        <v>95</v>
      </c>
      <c r="H676" s="36">
        <f t="shared" si="127"/>
        <v>0.35</v>
      </c>
      <c r="I676" s="36">
        <f t="shared" si="128"/>
        <v>3.2</v>
      </c>
      <c r="J676" s="36">
        <f t="shared" si="129"/>
        <v>1</v>
      </c>
      <c r="K676" s="36">
        <f t="shared" si="130"/>
        <v>4.5</v>
      </c>
      <c r="L676" s="36">
        <f t="shared" si="131"/>
        <v>2.5</v>
      </c>
      <c r="M676" s="40">
        <f t="shared" si="120"/>
        <v>20899149.488510806</v>
      </c>
      <c r="N676" s="39">
        <f t="shared" si="122"/>
        <v>0.5401058533722457</v>
      </c>
    </row>
    <row r="677" spans="3:14" ht="15.6" x14ac:dyDescent="0.3">
      <c r="C677" s="39">
        <f t="shared" si="121"/>
        <v>11.519999999999861</v>
      </c>
      <c r="D677" s="36">
        <f t="shared" si="123"/>
        <v>600</v>
      </c>
      <c r="E677" s="40">
        <f t="shared" si="124"/>
        <v>3372165.4763667812</v>
      </c>
      <c r="F677" s="36">
        <f t="shared" si="125"/>
        <v>461</v>
      </c>
      <c r="G677" s="36">
        <f t="shared" si="126"/>
        <v>95</v>
      </c>
      <c r="H677" s="36">
        <f t="shared" si="127"/>
        <v>0.35</v>
      </c>
      <c r="I677" s="36">
        <f t="shared" si="128"/>
        <v>3.2</v>
      </c>
      <c r="J677" s="36">
        <f t="shared" si="129"/>
        <v>1</v>
      </c>
      <c r="K677" s="36">
        <f t="shared" si="130"/>
        <v>4.5</v>
      </c>
      <c r="L677" s="36">
        <f t="shared" si="131"/>
        <v>2.5</v>
      </c>
      <c r="M677" s="40">
        <f t="shared" si="120"/>
        <v>21010232.354704421</v>
      </c>
      <c r="N677" s="39">
        <f t="shared" si="122"/>
        <v>0.5429766164276284</v>
      </c>
    </row>
    <row r="678" spans="3:14" ht="15.6" x14ac:dyDescent="0.3">
      <c r="C678" s="39">
        <f t="shared" si="121"/>
        <v>11.529999999999861</v>
      </c>
      <c r="D678" s="36">
        <f t="shared" si="123"/>
        <v>600</v>
      </c>
      <c r="E678" s="40">
        <f t="shared" si="124"/>
        <v>3372165.4763667812</v>
      </c>
      <c r="F678" s="36">
        <f t="shared" si="125"/>
        <v>461</v>
      </c>
      <c r="G678" s="36">
        <f t="shared" si="126"/>
        <v>95</v>
      </c>
      <c r="H678" s="36">
        <f t="shared" si="127"/>
        <v>0.35</v>
      </c>
      <c r="I678" s="36">
        <f t="shared" si="128"/>
        <v>3.2</v>
      </c>
      <c r="J678" s="36">
        <f t="shared" si="129"/>
        <v>1</v>
      </c>
      <c r="K678" s="36">
        <f t="shared" si="130"/>
        <v>4.5</v>
      </c>
      <c r="L678" s="36">
        <f t="shared" si="131"/>
        <v>2.5</v>
      </c>
      <c r="M678" s="40">
        <f t="shared" si="120"/>
        <v>21121832.965591609</v>
      </c>
      <c r="N678" s="39">
        <f t="shared" si="122"/>
        <v>0.54586075978538684</v>
      </c>
    </row>
    <row r="679" spans="3:14" ht="15.6" x14ac:dyDescent="0.3">
      <c r="C679" s="39">
        <f t="shared" si="121"/>
        <v>11.539999999999861</v>
      </c>
      <c r="D679" s="36">
        <f t="shared" si="123"/>
        <v>600</v>
      </c>
      <c r="E679" s="40">
        <f t="shared" si="124"/>
        <v>3372165.4763667812</v>
      </c>
      <c r="F679" s="36">
        <f t="shared" si="125"/>
        <v>461</v>
      </c>
      <c r="G679" s="36">
        <f t="shared" si="126"/>
        <v>95</v>
      </c>
      <c r="H679" s="36">
        <f t="shared" si="127"/>
        <v>0.35</v>
      </c>
      <c r="I679" s="36">
        <f t="shared" si="128"/>
        <v>3.2</v>
      </c>
      <c r="J679" s="36">
        <f t="shared" si="129"/>
        <v>1</v>
      </c>
      <c r="K679" s="36">
        <f t="shared" si="130"/>
        <v>4.5</v>
      </c>
      <c r="L679" s="36">
        <f t="shared" si="131"/>
        <v>2.5</v>
      </c>
      <c r="M679" s="40">
        <f t="shared" si="120"/>
        <v>21233953.361472182</v>
      </c>
      <c r="N679" s="39">
        <f t="shared" si="122"/>
        <v>0.5487583361738807</v>
      </c>
    </row>
    <row r="680" spans="3:14" ht="15.6" x14ac:dyDescent="0.3">
      <c r="C680" s="39">
        <f t="shared" si="121"/>
        <v>11.54999999999986</v>
      </c>
      <c r="D680" s="36">
        <f t="shared" si="123"/>
        <v>600</v>
      </c>
      <c r="E680" s="40">
        <f t="shared" si="124"/>
        <v>3372165.4763667812</v>
      </c>
      <c r="F680" s="36">
        <f t="shared" si="125"/>
        <v>461</v>
      </c>
      <c r="G680" s="36">
        <f t="shared" si="126"/>
        <v>95</v>
      </c>
      <c r="H680" s="36">
        <f t="shared" si="127"/>
        <v>0.35</v>
      </c>
      <c r="I680" s="36">
        <f t="shared" si="128"/>
        <v>3.2</v>
      </c>
      <c r="J680" s="36">
        <f t="shared" si="129"/>
        <v>1</v>
      </c>
      <c r="K680" s="36">
        <f t="shared" si="130"/>
        <v>4.5</v>
      </c>
      <c r="L680" s="36">
        <f t="shared" si="131"/>
        <v>2.5</v>
      </c>
      <c r="M680" s="40">
        <f t="shared" si="120"/>
        <v>21346595.589218102</v>
      </c>
      <c r="N680" s="39">
        <f t="shared" si="122"/>
        <v>0.55166939849131647</v>
      </c>
    </row>
    <row r="681" spans="3:14" ht="15.6" x14ac:dyDescent="0.3">
      <c r="C681" s="39">
        <f t="shared" si="121"/>
        <v>11.55999999999986</v>
      </c>
      <c r="D681" s="36">
        <f t="shared" si="123"/>
        <v>600</v>
      </c>
      <c r="E681" s="40">
        <f t="shared" si="124"/>
        <v>3372165.4763667812</v>
      </c>
      <c r="F681" s="36">
        <f t="shared" si="125"/>
        <v>461</v>
      </c>
      <c r="G681" s="36">
        <f t="shared" si="126"/>
        <v>95</v>
      </c>
      <c r="H681" s="36">
        <f t="shared" si="127"/>
        <v>0.35</v>
      </c>
      <c r="I681" s="36">
        <f t="shared" si="128"/>
        <v>3.2</v>
      </c>
      <c r="J681" s="36">
        <f t="shared" si="129"/>
        <v>1</v>
      </c>
      <c r="K681" s="36">
        <f t="shared" si="130"/>
        <v>4.5</v>
      </c>
      <c r="L681" s="36">
        <f t="shared" si="131"/>
        <v>2.5</v>
      </c>
      <c r="M681" s="40">
        <f t="shared" si="120"/>
        <v>21459761.702290297</v>
      </c>
      <c r="N681" s="39">
        <f t="shared" si="122"/>
        <v>0.55459399980618229</v>
      </c>
    </row>
    <row r="682" spans="3:14" ht="15.6" x14ac:dyDescent="0.3">
      <c r="C682" s="39">
        <f t="shared" si="121"/>
        <v>11.56999999999986</v>
      </c>
      <c r="D682" s="36">
        <f t="shared" si="123"/>
        <v>600</v>
      </c>
      <c r="E682" s="40">
        <f t="shared" si="124"/>
        <v>3372165.4763667812</v>
      </c>
      <c r="F682" s="36">
        <f t="shared" si="125"/>
        <v>461</v>
      </c>
      <c r="G682" s="36">
        <f t="shared" si="126"/>
        <v>95</v>
      </c>
      <c r="H682" s="36">
        <f t="shared" si="127"/>
        <v>0.35</v>
      </c>
      <c r="I682" s="36">
        <f t="shared" si="128"/>
        <v>3.2</v>
      </c>
      <c r="J682" s="36">
        <f t="shared" si="129"/>
        <v>1</v>
      </c>
      <c r="K682" s="36">
        <f t="shared" si="130"/>
        <v>4.5</v>
      </c>
      <c r="L682" s="36">
        <f t="shared" si="131"/>
        <v>2.5</v>
      </c>
      <c r="M682" s="40">
        <f t="shared" si="120"/>
        <v>21573453.760754701</v>
      </c>
      <c r="N682" s="39">
        <f t="shared" si="122"/>
        <v>0.55753219335766258</v>
      </c>
    </row>
    <row r="683" spans="3:14" ht="15.6" x14ac:dyDescent="0.3">
      <c r="C683" s="39">
        <f t="shared" si="121"/>
        <v>11.57999999999986</v>
      </c>
      <c r="D683" s="36">
        <f t="shared" si="123"/>
        <v>600</v>
      </c>
      <c r="E683" s="40">
        <f t="shared" si="124"/>
        <v>3372165.4763667812</v>
      </c>
      <c r="F683" s="36">
        <f t="shared" si="125"/>
        <v>461</v>
      </c>
      <c r="G683" s="36">
        <f t="shared" si="126"/>
        <v>95</v>
      </c>
      <c r="H683" s="36">
        <f t="shared" si="127"/>
        <v>0.35</v>
      </c>
      <c r="I683" s="36">
        <f t="shared" si="128"/>
        <v>3.2</v>
      </c>
      <c r="J683" s="36">
        <f t="shared" si="129"/>
        <v>1</v>
      </c>
      <c r="K683" s="36">
        <f t="shared" si="130"/>
        <v>4.5</v>
      </c>
      <c r="L683" s="36">
        <f t="shared" si="131"/>
        <v>2.5</v>
      </c>
      <c r="M683" s="40">
        <f t="shared" si="120"/>
        <v>21687673.83129815</v>
      </c>
      <c r="N683" s="39">
        <f t="shared" si="122"/>
        <v>0.56048403255604828</v>
      </c>
    </row>
    <row r="684" spans="3:14" ht="15.6" x14ac:dyDescent="0.3">
      <c r="C684" s="39">
        <f t="shared" si="121"/>
        <v>11.58999999999986</v>
      </c>
      <c r="D684" s="36">
        <f t="shared" si="123"/>
        <v>600</v>
      </c>
      <c r="E684" s="40">
        <f t="shared" si="124"/>
        <v>3372165.4763667812</v>
      </c>
      <c r="F684" s="36">
        <f t="shared" si="125"/>
        <v>461</v>
      </c>
      <c r="G684" s="36">
        <f t="shared" si="126"/>
        <v>95</v>
      </c>
      <c r="H684" s="36">
        <f t="shared" si="127"/>
        <v>0.35</v>
      </c>
      <c r="I684" s="36">
        <f t="shared" si="128"/>
        <v>3.2</v>
      </c>
      <c r="J684" s="36">
        <f t="shared" si="129"/>
        <v>1</v>
      </c>
      <c r="K684" s="36">
        <f t="shared" si="130"/>
        <v>4.5</v>
      </c>
      <c r="L684" s="36">
        <f t="shared" si="131"/>
        <v>2.5</v>
      </c>
      <c r="M684" s="40">
        <f t="shared" si="120"/>
        <v>21802423.987246111</v>
      </c>
      <c r="N684" s="39">
        <f t="shared" si="122"/>
        <v>0.56344957098319537</v>
      </c>
    </row>
    <row r="685" spans="3:14" ht="15.6" x14ac:dyDescent="0.3">
      <c r="C685" s="39">
        <f t="shared" si="121"/>
        <v>11.599999999999859</v>
      </c>
      <c r="D685" s="36">
        <f t="shared" si="123"/>
        <v>600</v>
      </c>
      <c r="E685" s="40">
        <f t="shared" si="124"/>
        <v>3372165.4763667812</v>
      </c>
      <c r="F685" s="36">
        <f t="shared" si="125"/>
        <v>461</v>
      </c>
      <c r="G685" s="36">
        <f t="shared" si="126"/>
        <v>95</v>
      </c>
      <c r="H685" s="36">
        <f t="shared" si="127"/>
        <v>0.35</v>
      </c>
      <c r="I685" s="36">
        <f t="shared" si="128"/>
        <v>3.2</v>
      </c>
      <c r="J685" s="36">
        <f t="shared" si="129"/>
        <v>1</v>
      </c>
      <c r="K685" s="36">
        <f t="shared" si="130"/>
        <v>4.5</v>
      </c>
      <c r="L685" s="36">
        <f t="shared" si="131"/>
        <v>2.5</v>
      </c>
      <c r="M685" s="40">
        <f t="shared" si="120"/>
        <v>21917706.308577728</v>
      </c>
      <c r="N685" s="39">
        <f t="shared" si="122"/>
        <v>0.56642886239291401</v>
      </c>
    </row>
    <row r="686" spans="3:14" ht="15.6" x14ac:dyDescent="0.3">
      <c r="C686" s="39">
        <f t="shared" si="121"/>
        <v>11.609999999999859</v>
      </c>
      <c r="D686" s="36">
        <f t="shared" si="123"/>
        <v>600</v>
      </c>
      <c r="E686" s="40">
        <f t="shared" si="124"/>
        <v>3372165.4763667812</v>
      </c>
      <c r="F686" s="36">
        <f t="shared" si="125"/>
        <v>461</v>
      </c>
      <c r="G686" s="36">
        <f t="shared" si="126"/>
        <v>95</v>
      </c>
      <c r="H686" s="36">
        <f t="shared" si="127"/>
        <v>0.35</v>
      </c>
      <c r="I686" s="36">
        <f t="shared" si="128"/>
        <v>3.2</v>
      </c>
      <c r="J686" s="36">
        <f t="shared" si="129"/>
        <v>1</v>
      </c>
      <c r="K686" s="36">
        <f t="shared" si="130"/>
        <v>4.5</v>
      </c>
      <c r="L686" s="36">
        <f t="shared" si="131"/>
        <v>2.5</v>
      </c>
      <c r="M686" s="40">
        <f t="shared" si="120"/>
        <v>22033522.881943032</v>
      </c>
      <c r="N686" s="39">
        <f t="shared" si="122"/>
        <v>0.56942196071141282</v>
      </c>
    </row>
    <row r="687" spans="3:14" ht="15.6" x14ac:dyDescent="0.3">
      <c r="C687" s="39">
        <f t="shared" si="121"/>
        <v>11.619999999999859</v>
      </c>
      <c r="D687" s="36">
        <f t="shared" si="123"/>
        <v>600</v>
      </c>
      <c r="E687" s="40">
        <f t="shared" si="124"/>
        <v>3372165.4763667812</v>
      </c>
      <c r="F687" s="36">
        <f t="shared" si="125"/>
        <v>461</v>
      </c>
      <c r="G687" s="36">
        <f t="shared" si="126"/>
        <v>95</v>
      </c>
      <c r="H687" s="36">
        <f t="shared" si="127"/>
        <v>0.35</v>
      </c>
      <c r="I687" s="36">
        <f t="shared" si="128"/>
        <v>3.2</v>
      </c>
      <c r="J687" s="36">
        <f t="shared" si="129"/>
        <v>1</v>
      </c>
      <c r="K687" s="36">
        <f t="shared" si="130"/>
        <v>4.5</v>
      </c>
      <c r="L687" s="36">
        <f t="shared" si="131"/>
        <v>2.5</v>
      </c>
      <c r="M687" s="40">
        <f t="shared" si="120"/>
        <v>22149875.8006793</v>
      </c>
      <c r="N687" s="39">
        <f t="shared" si="122"/>
        <v>0.57242892003772183</v>
      </c>
    </row>
    <row r="688" spans="3:14" ht="15.6" x14ac:dyDescent="0.3">
      <c r="C688" s="39">
        <f t="shared" si="121"/>
        <v>11.629999999999859</v>
      </c>
      <c r="D688" s="36">
        <f t="shared" si="123"/>
        <v>600</v>
      </c>
      <c r="E688" s="40">
        <f t="shared" si="124"/>
        <v>3372165.4763667812</v>
      </c>
      <c r="F688" s="36">
        <f t="shared" si="125"/>
        <v>461</v>
      </c>
      <c r="G688" s="36">
        <f t="shared" si="126"/>
        <v>95</v>
      </c>
      <c r="H688" s="36">
        <f t="shared" si="127"/>
        <v>0.35</v>
      </c>
      <c r="I688" s="36">
        <f t="shared" si="128"/>
        <v>3.2</v>
      </c>
      <c r="J688" s="36">
        <f t="shared" si="129"/>
        <v>1</v>
      </c>
      <c r="K688" s="36">
        <f t="shared" si="130"/>
        <v>4.5</v>
      </c>
      <c r="L688" s="36">
        <f t="shared" si="131"/>
        <v>2.5</v>
      </c>
      <c r="M688" s="40">
        <f t="shared" si="120"/>
        <v>22266767.164827488</v>
      </c>
      <c r="N688" s="39">
        <f t="shared" si="122"/>
        <v>0.57544979464411727</v>
      </c>
    </row>
    <row r="689" spans="3:14" ht="15.6" x14ac:dyDescent="0.3">
      <c r="C689" s="39">
        <f t="shared" si="121"/>
        <v>11.639999999999858</v>
      </c>
      <c r="D689" s="36">
        <f t="shared" si="123"/>
        <v>600</v>
      </c>
      <c r="E689" s="40">
        <f t="shared" si="124"/>
        <v>3372165.4763667812</v>
      </c>
      <c r="F689" s="36">
        <f t="shared" si="125"/>
        <v>461</v>
      </c>
      <c r="G689" s="36">
        <f t="shared" si="126"/>
        <v>95</v>
      </c>
      <c r="H689" s="36">
        <f t="shared" si="127"/>
        <v>0.35</v>
      </c>
      <c r="I689" s="36">
        <f t="shared" si="128"/>
        <v>3.2</v>
      </c>
      <c r="J689" s="36">
        <f t="shared" si="129"/>
        <v>1</v>
      </c>
      <c r="K689" s="36">
        <f t="shared" si="130"/>
        <v>4.5</v>
      </c>
      <c r="L689" s="36">
        <f t="shared" si="131"/>
        <v>2.5</v>
      </c>
      <c r="M689" s="40">
        <f t="shared" si="120"/>
        <v>22384199.081149153</v>
      </c>
      <c r="N689" s="39">
        <f t="shared" si="122"/>
        <v>0.57848463897655855</v>
      </c>
    </row>
    <row r="690" spans="3:14" ht="15.6" x14ac:dyDescent="0.3">
      <c r="C690" s="39">
        <f t="shared" si="121"/>
        <v>11.649999999999858</v>
      </c>
      <c r="D690" s="36">
        <f t="shared" si="123"/>
        <v>600</v>
      </c>
      <c r="E690" s="40">
        <f t="shared" si="124"/>
        <v>3372165.4763667812</v>
      </c>
      <c r="F690" s="36">
        <f t="shared" si="125"/>
        <v>461</v>
      </c>
      <c r="G690" s="36">
        <f t="shared" si="126"/>
        <v>95</v>
      </c>
      <c r="H690" s="36">
        <f t="shared" si="127"/>
        <v>0.35</v>
      </c>
      <c r="I690" s="36">
        <f t="shared" si="128"/>
        <v>3.2</v>
      </c>
      <c r="J690" s="36">
        <f t="shared" si="129"/>
        <v>1</v>
      </c>
      <c r="K690" s="36">
        <f t="shared" si="130"/>
        <v>4.5</v>
      </c>
      <c r="L690" s="36">
        <f t="shared" si="131"/>
        <v>2.5</v>
      </c>
      <c r="M690" s="40">
        <f t="shared" si="120"/>
        <v>22502173.663142014</v>
      </c>
      <c r="N690" s="39">
        <f t="shared" si="122"/>
        <v>0.58153350765509104</v>
      </c>
    </row>
    <row r="691" spans="3:14" ht="15.6" x14ac:dyDescent="0.3">
      <c r="C691" s="39">
        <f t="shared" si="121"/>
        <v>11.659999999999858</v>
      </c>
      <c r="D691" s="36">
        <f t="shared" si="123"/>
        <v>600</v>
      </c>
      <c r="E691" s="40">
        <f t="shared" si="124"/>
        <v>3372165.4763667812</v>
      </c>
      <c r="F691" s="36">
        <f t="shared" si="125"/>
        <v>461</v>
      </c>
      <c r="G691" s="36">
        <f t="shared" si="126"/>
        <v>95</v>
      </c>
      <c r="H691" s="36">
        <f t="shared" si="127"/>
        <v>0.35</v>
      </c>
      <c r="I691" s="36">
        <f t="shared" si="128"/>
        <v>3.2</v>
      </c>
      <c r="J691" s="36">
        <f t="shared" si="129"/>
        <v>1</v>
      </c>
      <c r="K691" s="36">
        <f t="shared" si="130"/>
        <v>4.5</v>
      </c>
      <c r="L691" s="36">
        <f t="shared" si="131"/>
        <v>2.5</v>
      </c>
      <c r="M691" s="40">
        <f t="shared" si="120"/>
        <v>22620693.031057835</v>
      </c>
      <c r="N691" s="39">
        <f t="shared" si="122"/>
        <v>0.5845964554743075</v>
      </c>
    </row>
    <row r="692" spans="3:14" ht="15.6" x14ac:dyDescent="0.3">
      <c r="C692" s="39">
        <f t="shared" si="121"/>
        <v>11.669999999999858</v>
      </c>
      <c r="D692" s="36">
        <f t="shared" si="123"/>
        <v>600</v>
      </c>
      <c r="E692" s="40">
        <f t="shared" si="124"/>
        <v>3372165.4763667812</v>
      </c>
      <c r="F692" s="36">
        <f t="shared" si="125"/>
        <v>461</v>
      </c>
      <c r="G692" s="36">
        <f t="shared" si="126"/>
        <v>95</v>
      </c>
      <c r="H692" s="36">
        <f t="shared" si="127"/>
        <v>0.35</v>
      </c>
      <c r="I692" s="36">
        <f t="shared" si="128"/>
        <v>3.2</v>
      </c>
      <c r="J692" s="36">
        <f t="shared" si="129"/>
        <v>1</v>
      </c>
      <c r="K692" s="36">
        <f t="shared" si="130"/>
        <v>4.5</v>
      </c>
      <c r="L692" s="36">
        <f t="shared" si="131"/>
        <v>2.5</v>
      </c>
      <c r="M692" s="40">
        <f t="shared" si="120"/>
        <v>22739759.311918549</v>
      </c>
      <c r="N692" s="39">
        <f t="shared" si="122"/>
        <v>0.58767353740376538</v>
      </c>
    </row>
    <row r="693" spans="3:14" ht="15.6" x14ac:dyDescent="0.3">
      <c r="C693" s="39">
        <f t="shared" si="121"/>
        <v>11.679999999999858</v>
      </c>
      <c r="D693" s="36">
        <f t="shared" si="123"/>
        <v>600</v>
      </c>
      <c r="E693" s="40">
        <f t="shared" si="124"/>
        <v>3372165.4763667812</v>
      </c>
      <c r="F693" s="36">
        <f t="shared" si="125"/>
        <v>461</v>
      </c>
      <c r="G693" s="36">
        <f t="shared" si="126"/>
        <v>95</v>
      </c>
      <c r="H693" s="36">
        <f t="shared" si="127"/>
        <v>0.35</v>
      </c>
      <c r="I693" s="36">
        <f t="shared" si="128"/>
        <v>3.2</v>
      </c>
      <c r="J693" s="36">
        <f t="shared" si="129"/>
        <v>1</v>
      </c>
      <c r="K693" s="36">
        <f t="shared" si="130"/>
        <v>4.5</v>
      </c>
      <c r="L693" s="36">
        <f t="shared" si="131"/>
        <v>2.5</v>
      </c>
      <c r="M693" s="40">
        <f t="shared" si="120"/>
        <v>22859374.639532562</v>
      </c>
      <c r="N693" s="39">
        <f t="shared" si="122"/>
        <v>0.59076480858840774</v>
      </c>
    </row>
    <row r="694" spans="3:14" ht="15.6" x14ac:dyDescent="0.3">
      <c r="C694" s="39">
        <f t="shared" si="121"/>
        <v>11.689999999999857</v>
      </c>
      <c r="D694" s="36">
        <f t="shared" si="123"/>
        <v>600</v>
      </c>
      <c r="E694" s="40">
        <f t="shared" si="124"/>
        <v>3372165.4763667812</v>
      </c>
      <c r="F694" s="36">
        <f t="shared" si="125"/>
        <v>461</v>
      </c>
      <c r="G694" s="36">
        <f t="shared" si="126"/>
        <v>95</v>
      </c>
      <c r="H694" s="36">
        <f t="shared" si="127"/>
        <v>0.35</v>
      </c>
      <c r="I694" s="36">
        <f t="shared" si="128"/>
        <v>3.2</v>
      </c>
      <c r="J694" s="36">
        <f t="shared" si="129"/>
        <v>1</v>
      </c>
      <c r="K694" s="36">
        <f t="shared" si="130"/>
        <v>4.5</v>
      </c>
      <c r="L694" s="36">
        <f t="shared" si="131"/>
        <v>2.5</v>
      </c>
      <c r="M694" s="40">
        <f t="shared" si="120"/>
        <v>22979541.154511657</v>
      </c>
      <c r="N694" s="39">
        <f t="shared" si="122"/>
        <v>0.59387032434900044</v>
      </c>
    </row>
    <row r="695" spans="3:14" ht="15.6" x14ac:dyDescent="0.3">
      <c r="C695" s="39">
        <f t="shared" si="121"/>
        <v>11.699999999999857</v>
      </c>
      <c r="D695" s="36">
        <f t="shared" si="123"/>
        <v>600</v>
      </c>
      <c r="E695" s="40">
        <f t="shared" si="124"/>
        <v>3372165.4763667812</v>
      </c>
      <c r="F695" s="36">
        <f t="shared" si="125"/>
        <v>461</v>
      </c>
      <c r="G695" s="36">
        <f t="shared" si="126"/>
        <v>95</v>
      </c>
      <c r="H695" s="36">
        <f t="shared" si="127"/>
        <v>0.35</v>
      </c>
      <c r="I695" s="36">
        <f t="shared" si="128"/>
        <v>3.2</v>
      </c>
      <c r="J695" s="36">
        <f t="shared" si="129"/>
        <v>1</v>
      </c>
      <c r="K695" s="36">
        <f t="shared" si="130"/>
        <v>4.5</v>
      </c>
      <c r="L695" s="36">
        <f t="shared" si="131"/>
        <v>2.5</v>
      </c>
      <c r="M695" s="40">
        <f t="shared" si="120"/>
        <v>23100261.00428813</v>
      </c>
      <c r="N695" s="39">
        <f t="shared" si="122"/>
        <v>0.59699014018257468</v>
      </c>
    </row>
    <row r="696" spans="3:14" ht="15.6" x14ac:dyDescent="0.3">
      <c r="C696" s="39">
        <f t="shared" si="121"/>
        <v>11.709999999999857</v>
      </c>
      <c r="D696" s="36">
        <f t="shared" si="123"/>
        <v>600</v>
      </c>
      <c r="E696" s="40">
        <f t="shared" si="124"/>
        <v>3372165.4763667812</v>
      </c>
      <c r="F696" s="36">
        <f t="shared" si="125"/>
        <v>461</v>
      </c>
      <c r="G696" s="36">
        <f t="shared" si="126"/>
        <v>95</v>
      </c>
      <c r="H696" s="36">
        <f t="shared" si="127"/>
        <v>0.35</v>
      </c>
      <c r="I696" s="36">
        <f t="shared" si="128"/>
        <v>3.2</v>
      </c>
      <c r="J696" s="36">
        <f t="shared" si="129"/>
        <v>1</v>
      </c>
      <c r="K696" s="36">
        <f t="shared" si="130"/>
        <v>4.5</v>
      </c>
      <c r="L696" s="36">
        <f t="shared" si="131"/>
        <v>2.5</v>
      </c>
      <c r="M696" s="40">
        <f t="shared" si="120"/>
        <v>23221536.343131151</v>
      </c>
      <c r="N696" s="39">
        <f t="shared" si="122"/>
        <v>0.60012431176285019</v>
      </c>
    </row>
    <row r="697" spans="3:14" ht="15.6" x14ac:dyDescent="0.3">
      <c r="C697" s="39">
        <f t="shared" si="121"/>
        <v>11.719999999999857</v>
      </c>
      <c r="D697" s="36">
        <f t="shared" si="123"/>
        <v>600</v>
      </c>
      <c r="E697" s="40">
        <f t="shared" si="124"/>
        <v>3372165.4763667812</v>
      </c>
      <c r="F697" s="36">
        <f t="shared" si="125"/>
        <v>461</v>
      </c>
      <c r="G697" s="36">
        <f t="shared" si="126"/>
        <v>95</v>
      </c>
      <c r="H697" s="36">
        <f t="shared" si="127"/>
        <v>0.35</v>
      </c>
      <c r="I697" s="36">
        <f t="shared" si="128"/>
        <v>3.2</v>
      </c>
      <c r="J697" s="36">
        <f t="shared" si="129"/>
        <v>1</v>
      </c>
      <c r="K697" s="36">
        <f t="shared" si="130"/>
        <v>4.5</v>
      </c>
      <c r="L697" s="36">
        <f t="shared" si="131"/>
        <v>2.5</v>
      </c>
      <c r="M697" s="40">
        <f t="shared" si="120"/>
        <v>23343369.332163297</v>
      </c>
      <c r="N697" s="39">
        <f t="shared" si="122"/>
        <v>0.60327289494066194</v>
      </c>
    </row>
    <row r="698" spans="3:14" ht="15.6" x14ac:dyDescent="0.3">
      <c r="C698" s="39">
        <f t="shared" si="121"/>
        <v>11.729999999999857</v>
      </c>
      <c r="D698" s="36">
        <f t="shared" si="123"/>
        <v>600</v>
      </c>
      <c r="E698" s="40">
        <f t="shared" si="124"/>
        <v>3372165.4763667812</v>
      </c>
      <c r="F698" s="36">
        <f t="shared" si="125"/>
        <v>461</v>
      </c>
      <c r="G698" s="36">
        <f t="shared" si="126"/>
        <v>95</v>
      </c>
      <c r="H698" s="36">
        <f t="shared" si="127"/>
        <v>0.35</v>
      </c>
      <c r="I698" s="36">
        <f t="shared" si="128"/>
        <v>3.2</v>
      </c>
      <c r="J698" s="36">
        <f t="shared" si="129"/>
        <v>1</v>
      </c>
      <c r="K698" s="36">
        <f t="shared" si="130"/>
        <v>4.5</v>
      </c>
      <c r="L698" s="36">
        <f t="shared" si="131"/>
        <v>2.5</v>
      </c>
      <c r="M698" s="40">
        <f t="shared" si="120"/>
        <v>23465762.139378015</v>
      </c>
      <c r="N698" s="39">
        <f t="shared" si="122"/>
        <v>0.60643594574441217</v>
      </c>
    </row>
    <row r="699" spans="3:14" ht="15.6" x14ac:dyDescent="0.3">
      <c r="C699" s="39">
        <f t="shared" si="121"/>
        <v>11.739999999999856</v>
      </c>
      <c r="D699" s="36">
        <f t="shared" si="123"/>
        <v>600</v>
      </c>
      <c r="E699" s="40">
        <f t="shared" si="124"/>
        <v>3372165.4763667812</v>
      </c>
      <c r="F699" s="36">
        <f t="shared" si="125"/>
        <v>461</v>
      </c>
      <c r="G699" s="36">
        <f t="shared" si="126"/>
        <v>95</v>
      </c>
      <c r="H699" s="36">
        <f t="shared" si="127"/>
        <v>0.35</v>
      </c>
      <c r="I699" s="36">
        <f t="shared" si="128"/>
        <v>3.2</v>
      </c>
      <c r="J699" s="36">
        <f t="shared" si="129"/>
        <v>1</v>
      </c>
      <c r="K699" s="36">
        <f t="shared" si="130"/>
        <v>4.5</v>
      </c>
      <c r="L699" s="36">
        <f t="shared" si="131"/>
        <v>2.5</v>
      </c>
      <c r="M699" s="40">
        <f t="shared" si="120"/>
        <v>23588716.939655915</v>
      </c>
      <c r="N699" s="39">
        <f t="shared" si="122"/>
        <v>0.60961352038049088</v>
      </c>
    </row>
    <row r="700" spans="3:14" ht="15.6" x14ac:dyDescent="0.3">
      <c r="C700" s="39">
        <f t="shared" si="121"/>
        <v>11.749999999999856</v>
      </c>
      <c r="D700" s="36">
        <f t="shared" si="123"/>
        <v>600</v>
      </c>
      <c r="E700" s="40">
        <f t="shared" si="124"/>
        <v>3372165.4763667812</v>
      </c>
      <c r="F700" s="36">
        <f t="shared" si="125"/>
        <v>461</v>
      </c>
      <c r="G700" s="36">
        <f t="shared" si="126"/>
        <v>95</v>
      </c>
      <c r="H700" s="36">
        <f t="shared" si="127"/>
        <v>0.35</v>
      </c>
      <c r="I700" s="36">
        <f t="shared" si="128"/>
        <v>3.2</v>
      </c>
      <c r="J700" s="36">
        <f t="shared" si="129"/>
        <v>1</v>
      </c>
      <c r="K700" s="36">
        <f t="shared" si="130"/>
        <v>4.5</v>
      </c>
      <c r="L700" s="36">
        <f t="shared" si="131"/>
        <v>2.5</v>
      </c>
      <c r="M700" s="40">
        <f t="shared" si="120"/>
        <v>23712235.914782062</v>
      </c>
      <c r="N700" s="39">
        <f t="shared" si="122"/>
        <v>0.61280567523372298</v>
      </c>
    </row>
    <row r="701" spans="3:14" ht="15.6" x14ac:dyDescent="0.3">
      <c r="C701" s="39">
        <f t="shared" si="121"/>
        <v>11.759999999999856</v>
      </c>
      <c r="D701" s="36">
        <f t="shared" si="123"/>
        <v>600</v>
      </c>
      <c r="E701" s="40">
        <f t="shared" si="124"/>
        <v>3372165.4763667812</v>
      </c>
      <c r="F701" s="36">
        <f t="shared" si="125"/>
        <v>461</v>
      </c>
      <c r="G701" s="36">
        <f t="shared" si="126"/>
        <v>95</v>
      </c>
      <c r="H701" s="36">
        <f t="shared" si="127"/>
        <v>0.35</v>
      </c>
      <c r="I701" s="36">
        <f t="shared" si="128"/>
        <v>3.2</v>
      </c>
      <c r="J701" s="36">
        <f t="shared" si="129"/>
        <v>1</v>
      </c>
      <c r="K701" s="36">
        <f t="shared" si="130"/>
        <v>4.5</v>
      </c>
      <c r="L701" s="36">
        <f t="shared" si="131"/>
        <v>2.5</v>
      </c>
      <c r="M701" s="40">
        <f t="shared" si="120"/>
        <v>23836321.253462382</v>
      </c>
      <c r="N701" s="39">
        <f t="shared" si="122"/>
        <v>0.6160124668677921</v>
      </c>
    </row>
    <row r="702" spans="3:14" ht="15.6" x14ac:dyDescent="0.3">
      <c r="C702" s="39">
        <f t="shared" si="121"/>
        <v>11.769999999999856</v>
      </c>
      <c r="D702" s="36">
        <f t="shared" si="123"/>
        <v>600</v>
      </c>
      <c r="E702" s="40">
        <f t="shared" si="124"/>
        <v>3372165.4763667812</v>
      </c>
      <c r="F702" s="36">
        <f t="shared" si="125"/>
        <v>461</v>
      </c>
      <c r="G702" s="36">
        <f t="shared" si="126"/>
        <v>95</v>
      </c>
      <c r="H702" s="36">
        <f t="shared" si="127"/>
        <v>0.35</v>
      </c>
      <c r="I702" s="36">
        <f t="shared" si="128"/>
        <v>3.2</v>
      </c>
      <c r="J702" s="36">
        <f t="shared" si="129"/>
        <v>1</v>
      </c>
      <c r="K702" s="36">
        <f t="shared" si="130"/>
        <v>4.5</v>
      </c>
      <c r="L702" s="36">
        <f t="shared" si="131"/>
        <v>2.5</v>
      </c>
      <c r="M702" s="40">
        <f t="shared" si="120"/>
        <v>23960975.151340764</v>
      </c>
      <c r="N702" s="39">
        <f t="shared" si="122"/>
        <v>0.61923395202568299</v>
      </c>
    </row>
    <row r="703" spans="3:14" ht="15.6" x14ac:dyDescent="0.3">
      <c r="C703" s="39">
        <f t="shared" si="121"/>
        <v>11.779999999999855</v>
      </c>
      <c r="D703" s="36">
        <f t="shared" si="123"/>
        <v>600</v>
      </c>
      <c r="E703" s="40">
        <f t="shared" si="124"/>
        <v>3372165.4763667812</v>
      </c>
      <c r="F703" s="36">
        <f t="shared" si="125"/>
        <v>461</v>
      </c>
      <c r="G703" s="36">
        <f t="shared" si="126"/>
        <v>95</v>
      </c>
      <c r="H703" s="36">
        <f t="shared" si="127"/>
        <v>0.35</v>
      </c>
      <c r="I703" s="36">
        <f t="shared" si="128"/>
        <v>3.2</v>
      </c>
      <c r="J703" s="36">
        <f t="shared" si="129"/>
        <v>1</v>
      </c>
      <c r="K703" s="36">
        <f t="shared" si="130"/>
        <v>4.5</v>
      </c>
      <c r="L703" s="36">
        <f t="shared" si="131"/>
        <v>2.5</v>
      </c>
      <c r="M703" s="40">
        <f t="shared" si="120"/>
        <v>24086199.811016254</v>
      </c>
      <c r="N703" s="39">
        <f t="shared" si="122"/>
        <v>0.62247018763012529</v>
      </c>
    </row>
    <row r="704" spans="3:14" ht="15.6" x14ac:dyDescent="0.3">
      <c r="C704" s="39">
        <f t="shared" si="121"/>
        <v>11.789999999999855</v>
      </c>
      <c r="D704" s="36">
        <f t="shared" si="123"/>
        <v>600</v>
      </c>
      <c r="E704" s="40">
        <f t="shared" si="124"/>
        <v>3372165.4763667812</v>
      </c>
      <c r="F704" s="36">
        <f t="shared" si="125"/>
        <v>461</v>
      </c>
      <c r="G704" s="36">
        <f t="shared" si="126"/>
        <v>95</v>
      </c>
      <c r="H704" s="36">
        <f t="shared" si="127"/>
        <v>0.35</v>
      </c>
      <c r="I704" s="36">
        <f t="shared" si="128"/>
        <v>3.2</v>
      </c>
      <c r="J704" s="36">
        <f t="shared" si="129"/>
        <v>1</v>
      </c>
      <c r="K704" s="36">
        <f t="shared" si="130"/>
        <v>4.5</v>
      </c>
      <c r="L704" s="36">
        <f t="shared" si="131"/>
        <v>2.5</v>
      </c>
      <c r="M704" s="40">
        <f t="shared" si="120"/>
        <v>24211997.44206018</v>
      </c>
      <c r="N704" s="39">
        <f t="shared" si="122"/>
        <v>0.6257212307840363</v>
      </c>
    </row>
    <row r="705" spans="3:14" ht="15.6" x14ac:dyDescent="0.3">
      <c r="C705" s="39">
        <f t="shared" si="121"/>
        <v>11.799999999999855</v>
      </c>
      <c r="D705" s="36">
        <f t="shared" si="123"/>
        <v>600</v>
      </c>
      <c r="E705" s="40">
        <f t="shared" si="124"/>
        <v>3372165.4763667812</v>
      </c>
      <c r="F705" s="36">
        <f t="shared" si="125"/>
        <v>461</v>
      </c>
      <c r="G705" s="36">
        <f t="shared" si="126"/>
        <v>95</v>
      </c>
      <c r="H705" s="36">
        <f t="shared" si="127"/>
        <v>0.35</v>
      </c>
      <c r="I705" s="36">
        <f t="shared" si="128"/>
        <v>3.2</v>
      </c>
      <c r="J705" s="36">
        <f t="shared" si="129"/>
        <v>1</v>
      </c>
      <c r="K705" s="36">
        <f t="shared" si="130"/>
        <v>4.5</v>
      </c>
      <c r="L705" s="36">
        <f t="shared" si="131"/>
        <v>2.5</v>
      </c>
      <c r="M705" s="40">
        <f t="shared" si="120"/>
        <v>24338370.261032127</v>
      </c>
      <c r="N705" s="39">
        <f t="shared" si="122"/>
        <v>0.62898713877093415</v>
      </c>
    </row>
    <row r="706" spans="3:14" ht="15.6" x14ac:dyDescent="0.3">
      <c r="C706" s="39">
        <f t="shared" si="121"/>
        <v>11.809999999999855</v>
      </c>
      <c r="D706" s="36">
        <f t="shared" si="123"/>
        <v>600</v>
      </c>
      <c r="E706" s="40">
        <f t="shared" si="124"/>
        <v>3372165.4763667812</v>
      </c>
      <c r="F706" s="36">
        <f t="shared" si="125"/>
        <v>461</v>
      </c>
      <c r="G706" s="36">
        <f t="shared" si="126"/>
        <v>95</v>
      </c>
      <c r="H706" s="36">
        <f t="shared" si="127"/>
        <v>0.35</v>
      </c>
      <c r="I706" s="36">
        <f t="shared" si="128"/>
        <v>3.2</v>
      </c>
      <c r="J706" s="36">
        <f t="shared" si="129"/>
        <v>1</v>
      </c>
      <c r="K706" s="36">
        <f t="shared" si="130"/>
        <v>4.5</v>
      </c>
      <c r="L706" s="36">
        <f t="shared" si="131"/>
        <v>2.5</v>
      </c>
      <c r="M706" s="40">
        <f t="shared" si="120"/>
        <v>24465320.491498224</v>
      </c>
      <c r="N706" s="39">
        <f t="shared" si="122"/>
        <v>0.63226796905541005</v>
      </c>
    </row>
    <row r="707" spans="3:14" ht="15.6" x14ac:dyDescent="0.3">
      <c r="C707" s="39">
        <f t="shared" si="121"/>
        <v>11.819999999999855</v>
      </c>
      <c r="D707" s="36">
        <f t="shared" si="123"/>
        <v>600</v>
      </c>
      <c r="E707" s="40">
        <f t="shared" si="124"/>
        <v>3372165.4763667812</v>
      </c>
      <c r="F707" s="36">
        <f t="shared" si="125"/>
        <v>461</v>
      </c>
      <c r="G707" s="36">
        <f t="shared" si="126"/>
        <v>95</v>
      </c>
      <c r="H707" s="36">
        <f t="shared" si="127"/>
        <v>0.35</v>
      </c>
      <c r="I707" s="36">
        <f t="shared" si="128"/>
        <v>3.2</v>
      </c>
      <c r="J707" s="36">
        <f t="shared" si="129"/>
        <v>1</v>
      </c>
      <c r="K707" s="36">
        <f t="shared" si="130"/>
        <v>4.5</v>
      </c>
      <c r="L707" s="36">
        <f t="shared" si="131"/>
        <v>2.5</v>
      </c>
      <c r="M707" s="40">
        <f t="shared" si="120"/>
        <v>24592850.364047531</v>
      </c>
      <c r="N707" s="39">
        <f t="shared" si="122"/>
        <v>0.63556377928355179</v>
      </c>
    </row>
    <row r="708" spans="3:14" ht="15.6" x14ac:dyDescent="0.3">
      <c r="C708" s="39">
        <f t="shared" si="121"/>
        <v>11.829999999999854</v>
      </c>
      <c r="D708" s="36">
        <f t="shared" si="123"/>
        <v>600</v>
      </c>
      <c r="E708" s="40">
        <f t="shared" si="124"/>
        <v>3372165.4763667812</v>
      </c>
      <c r="F708" s="36">
        <f t="shared" si="125"/>
        <v>461</v>
      </c>
      <c r="G708" s="36">
        <f t="shared" si="126"/>
        <v>95</v>
      </c>
      <c r="H708" s="36">
        <f t="shared" si="127"/>
        <v>0.35</v>
      </c>
      <c r="I708" s="36">
        <f t="shared" si="128"/>
        <v>3.2</v>
      </c>
      <c r="J708" s="36">
        <f t="shared" si="129"/>
        <v>1</v>
      </c>
      <c r="K708" s="36">
        <f t="shared" si="130"/>
        <v>4.5</v>
      </c>
      <c r="L708" s="36">
        <f t="shared" si="131"/>
        <v>2.5</v>
      </c>
      <c r="M708" s="40">
        <f t="shared" si="120"/>
        <v>24720962.116309389</v>
      </c>
      <c r="N708" s="39">
        <f t="shared" si="122"/>
        <v>0.63887462728339239</v>
      </c>
    </row>
    <row r="709" spans="3:14" ht="15.6" x14ac:dyDescent="0.3">
      <c r="C709" s="39">
        <f t="shared" si="121"/>
        <v>11.839999999999854</v>
      </c>
      <c r="D709" s="36">
        <f t="shared" si="123"/>
        <v>600</v>
      </c>
      <c r="E709" s="40">
        <f t="shared" si="124"/>
        <v>3372165.4763667812</v>
      </c>
      <c r="F709" s="36">
        <f t="shared" si="125"/>
        <v>461</v>
      </c>
      <c r="G709" s="36">
        <f t="shared" si="126"/>
        <v>95</v>
      </c>
      <c r="H709" s="36">
        <f t="shared" si="127"/>
        <v>0.35</v>
      </c>
      <c r="I709" s="36">
        <f t="shared" si="128"/>
        <v>3.2</v>
      </c>
      <c r="J709" s="36">
        <f t="shared" si="129"/>
        <v>1</v>
      </c>
      <c r="K709" s="36">
        <f t="shared" si="130"/>
        <v>4.5</v>
      </c>
      <c r="L709" s="36">
        <f t="shared" si="131"/>
        <v>2.5</v>
      </c>
      <c r="M709" s="40">
        <f t="shared" si="120"/>
        <v>24849657.992970098</v>
      </c>
      <c r="N709" s="39">
        <f t="shared" si="122"/>
        <v>0.64220057106534068</v>
      </c>
    </row>
    <row r="710" spans="3:14" ht="15.6" x14ac:dyDescent="0.3">
      <c r="C710" s="39">
        <f t="shared" si="121"/>
        <v>11.849999999999854</v>
      </c>
      <c r="D710" s="36">
        <f t="shared" si="123"/>
        <v>600</v>
      </c>
      <c r="E710" s="40">
        <f t="shared" si="124"/>
        <v>3372165.4763667812</v>
      </c>
      <c r="F710" s="36">
        <f t="shared" si="125"/>
        <v>461</v>
      </c>
      <c r="G710" s="36">
        <f t="shared" si="126"/>
        <v>95</v>
      </c>
      <c r="H710" s="36">
        <f t="shared" si="127"/>
        <v>0.35</v>
      </c>
      <c r="I710" s="36">
        <f t="shared" si="128"/>
        <v>3.2</v>
      </c>
      <c r="J710" s="36">
        <f t="shared" si="129"/>
        <v>1</v>
      </c>
      <c r="K710" s="36">
        <f t="shared" si="130"/>
        <v>4.5</v>
      </c>
      <c r="L710" s="36">
        <f t="shared" si="131"/>
        <v>2.5</v>
      </c>
      <c r="M710" s="40">
        <f t="shared" si="120"/>
        <v>24978940.245791052</v>
      </c>
      <c r="N710" s="39">
        <f t="shared" si="122"/>
        <v>0.64554166882265052</v>
      </c>
    </row>
    <row r="711" spans="3:14" ht="15.6" x14ac:dyDescent="0.3">
      <c r="C711" s="39">
        <f t="shared" si="121"/>
        <v>11.859999999999854</v>
      </c>
      <c r="D711" s="36">
        <f t="shared" si="123"/>
        <v>600</v>
      </c>
      <c r="E711" s="40">
        <f t="shared" si="124"/>
        <v>3372165.4763667812</v>
      </c>
      <c r="F711" s="36">
        <f t="shared" si="125"/>
        <v>461</v>
      </c>
      <c r="G711" s="36">
        <f t="shared" si="126"/>
        <v>95</v>
      </c>
      <c r="H711" s="36">
        <f t="shared" si="127"/>
        <v>0.35</v>
      </c>
      <c r="I711" s="36">
        <f t="shared" si="128"/>
        <v>3.2</v>
      </c>
      <c r="J711" s="36">
        <f t="shared" si="129"/>
        <v>1</v>
      </c>
      <c r="K711" s="36">
        <f t="shared" si="130"/>
        <v>4.5</v>
      </c>
      <c r="L711" s="36">
        <f t="shared" si="131"/>
        <v>2.5</v>
      </c>
      <c r="M711" s="40">
        <f t="shared" si="120"/>
        <v>25108811.133624449</v>
      </c>
      <c r="N711" s="39">
        <f t="shared" si="122"/>
        <v>0.64889797893182655</v>
      </c>
    </row>
    <row r="712" spans="3:14" ht="15.6" x14ac:dyDescent="0.3">
      <c r="C712" s="39">
        <f t="shared" si="121"/>
        <v>11.869999999999854</v>
      </c>
      <c r="D712" s="36">
        <f t="shared" si="123"/>
        <v>600</v>
      </c>
      <c r="E712" s="40">
        <f t="shared" si="124"/>
        <v>3372165.4763667812</v>
      </c>
      <c r="F712" s="36">
        <f t="shared" si="125"/>
        <v>461</v>
      </c>
      <c r="G712" s="36">
        <f t="shared" si="126"/>
        <v>95</v>
      </c>
      <c r="H712" s="36">
        <f t="shared" si="127"/>
        <v>0.35</v>
      </c>
      <c r="I712" s="36">
        <f t="shared" si="128"/>
        <v>3.2</v>
      </c>
      <c r="J712" s="36">
        <f t="shared" si="129"/>
        <v>1</v>
      </c>
      <c r="K712" s="36">
        <f t="shared" si="130"/>
        <v>4.5</v>
      </c>
      <c r="L712" s="36">
        <f t="shared" si="131"/>
        <v>2.5</v>
      </c>
      <c r="M712" s="40">
        <f t="shared" si="120"/>
        <v>25239272.922431991</v>
      </c>
      <c r="N712" s="39">
        <f t="shared" si="122"/>
        <v>0.65226955995310698</v>
      </c>
    </row>
    <row r="713" spans="3:14" ht="15.6" x14ac:dyDescent="0.3">
      <c r="C713" s="39">
        <f t="shared" si="121"/>
        <v>11.879999999999853</v>
      </c>
      <c r="D713" s="36">
        <f t="shared" si="123"/>
        <v>600</v>
      </c>
      <c r="E713" s="40">
        <f t="shared" si="124"/>
        <v>3372165.4763667812</v>
      </c>
      <c r="F713" s="36">
        <f t="shared" si="125"/>
        <v>461</v>
      </c>
      <c r="G713" s="36">
        <f t="shared" si="126"/>
        <v>95</v>
      </c>
      <c r="H713" s="36">
        <f t="shared" si="127"/>
        <v>0.35</v>
      </c>
      <c r="I713" s="36">
        <f t="shared" si="128"/>
        <v>3.2</v>
      </c>
      <c r="J713" s="36">
        <f t="shared" si="129"/>
        <v>1</v>
      </c>
      <c r="K713" s="36">
        <f t="shared" si="130"/>
        <v>4.5</v>
      </c>
      <c r="L713" s="36">
        <f t="shared" si="131"/>
        <v>2.5</v>
      </c>
      <c r="M713" s="40">
        <f t="shared" si="120"/>
        <v>25370327.885301296</v>
      </c>
      <c r="N713" s="39">
        <f t="shared" si="122"/>
        <v>0.65565647063088872</v>
      </c>
    </row>
    <row r="714" spans="3:14" ht="15.6" x14ac:dyDescent="0.3">
      <c r="C714" s="39">
        <f t="shared" si="121"/>
        <v>11.889999999999853</v>
      </c>
      <c r="D714" s="36">
        <f t="shared" si="123"/>
        <v>600</v>
      </c>
      <c r="E714" s="40">
        <f t="shared" si="124"/>
        <v>3372165.4763667812</v>
      </c>
      <c r="F714" s="36">
        <f t="shared" si="125"/>
        <v>461</v>
      </c>
      <c r="G714" s="36">
        <f t="shared" si="126"/>
        <v>95</v>
      </c>
      <c r="H714" s="36">
        <f t="shared" si="127"/>
        <v>0.35</v>
      </c>
      <c r="I714" s="36">
        <f t="shared" si="128"/>
        <v>3.2</v>
      </c>
      <c r="J714" s="36">
        <f t="shared" si="129"/>
        <v>1</v>
      </c>
      <c r="K714" s="36">
        <f t="shared" si="130"/>
        <v>4.5</v>
      </c>
      <c r="L714" s="36">
        <f t="shared" si="131"/>
        <v>2.5</v>
      </c>
      <c r="M714" s="40">
        <f t="shared" si="120"/>
        <v>25501978.302463196</v>
      </c>
      <c r="N714" s="39">
        <f t="shared" si="122"/>
        <v>0.65905876989417356</v>
      </c>
    </row>
    <row r="715" spans="3:14" ht="15.6" x14ac:dyDescent="0.3">
      <c r="C715" s="39">
        <f t="shared" si="121"/>
        <v>11.899999999999853</v>
      </c>
      <c r="D715" s="36">
        <f t="shared" si="123"/>
        <v>600</v>
      </c>
      <c r="E715" s="40">
        <f t="shared" si="124"/>
        <v>3372165.4763667812</v>
      </c>
      <c r="F715" s="36">
        <f t="shared" si="125"/>
        <v>461</v>
      </c>
      <c r="G715" s="36">
        <f t="shared" si="126"/>
        <v>95</v>
      </c>
      <c r="H715" s="36">
        <f t="shared" si="127"/>
        <v>0.35</v>
      </c>
      <c r="I715" s="36">
        <f t="shared" si="128"/>
        <v>3.2</v>
      </c>
      <c r="J715" s="36">
        <f t="shared" si="129"/>
        <v>1</v>
      </c>
      <c r="K715" s="36">
        <f t="shared" si="130"/>
        <v>4.5</v>
      </c>
      <c r="L715" s="36">
        <f t="shared" si="131"/>
        <v>2.5</v>
      </c>
      <c r="M715" s="40">
        <f t="shared" si="120"/>
        <v>25634226.461309332</v>
      </c>
      <c r="N715" s="39">
        <f t="shared" si="122"/>
        <v>0.66247651685702336</v>
      </c>
    </row>
    <row r="716" spans="3:14" ht="15.6" x14ac:dyDescent="0.3">
      <c r="C716" s="39">
        <f t="shared" si="121"/>
        <v>11.909999999999853</v>
      </c>
      <c r="D716" s="36">
        <f t="shared" si="123"/>
        <v>600</v>
      </c>
      <c r="E716" s="40">
        <f t="shared" si="124"/>
        <v>3372165.4763667812</v>
      </c>
      <c r="F716" s="36">
        <f t="shared" si="125"/>
        <v>461</v>
      </c>
      <c r="G716" s="36">
        <f t="shared" si="126"/>
        <v>95</v>
      </c>
      <c r="H716" s="36">
        <f t="shared" si="127"/>
        <v>0.35</v>
      </c>
      <c r="I716" s="36">
        <f t="shared" si="128"/>
        <v>3.2</v>
      </c>
      <c r="J716" s="36">
        <f t="shared" si="129"/>
        <v>1</v>
      </c>
      <c r="K716" s="36">
        <f t="shared" si="130"/>
        <v>4.5</v>
      </c>
      <c r="L716" s="36">
        <f t="shared" si="131"/>
        <v>2.5</v>
      </c>
      <c r="M716" s="40">
        <f t="shared" si="120"/>
        <v>25767074.656409454</v>
      </c>
      <c r="N716" s="39">
        <f t="shared" si="122"/>
        <v>0.66590977081900682</v>
      </c>
    </row>
    <row r="717" spans="3:14" ht="15.6" x14ac:dyDescent="0.3">
      <c r="C717" s="39">
        <f t="shared" si="121"/>
        <v>11.919999999999852</v>
      </c>
      <c r="D717" s="36">
        <f t="shared" si="123"/>
        <v>600</v>
      </c>
      <c r="E717" s="40">
        <f t="shared" si="124"/>
        <v>3372165.4763667812</v>
      </c>
      <c r="F717" s="36">
        <f t="shared" si="125"/>
        <v>461</v>
      </c>
      <c r="G717" s="36">
        <f t="shared" si="126"/>
        <v>95</v>
      </c>
      <c r="H717" s="36">
        <f t="shared" si="127"/>
        <v>0.35</v>
      </c>
      <c r="I717" s="36">
        <f t="shared" si="128"/>
        <v>3.2</v>
      </c>
      <c r="J717" s="36">
        <f t="shared" si="129"/>
        <v>1</v>
      </c>
      <c r="K717" s="36">
        <f t="shared" si="130"/>
        <v>4.5</v>
      </c>
      <c r="L717" s="36">
        <f t="shared" si="131"/>
        <v>2.5</v>
      </c>
      <c r="M717" s="40">
        <f t="shared" si="120"/>
        <v>25900525.189528201</v>
      </c>
      <c r="N717" s="39">
        <f t="shared" si="122"/>
        <v>0.66935859126563335</v>
      </c>
    </row>
    <row r="718" spans="3:14" ht="15.6" x14ac:dyDescent="0.3">
      <c r="C718" s="39">
        <f t="shared" si="121"/>
        <v>11.929999999999852</v>
      </c>
      <c r="D718" s="36">
        <f t="shared" si="123"/>
        <v>600</v>
      </c>
      <c r="E718" s="40">
        <f t="shared" si="124"/>
        <v>3372165.4763667812</v>
      </c>
      <c r="F718" s="36">
        <f t="shared" si="125"/>
        <v>461</v>
      </c>
      <c r="G718" s="36">
        <f t="shared" si="126"/>
        <v>95</v>
      </c>
      <c r="H718" s="36">
        <f t="shared" si="127"/>
        <v>0.35</v>
      </c>
      <c r="I718" s="36">
        <f t="shared" si="128"/>
        <v>3.2</v>
      </c>
      <c r="J718" s="36">
        <f t="shared" si="129"/>
        <v>1</v>
      </c>
      <c r="K718" s="36">
        <f t="shared" si="130"/>
        <v>4.5</v>
      </c>
      <c r="L718" s="36">
        <f t="shared" si="131"/>
        <v>2.5</v>
      </c>
      <c r="M718" s="40">
        <f t="shared" si="120"/>
        <v>26034580.369643439</v>
      </c>
      <c r="N718" s="39">
        <f t="shared" si="122"/>
        <v>0.67282303786882713</v>
      </c>
    </row>
    <row r="719" spans="3:14" ht="15.6" x14ac:dyDescent="0.3">
      <c r="C719" s="39">
        <f t="shared" si="121"/>
        <v>11.939999999999852</v>
      </c>
      <c r="D719" s="36">
        <f t="shared" si="123"/>
        <v>600</v>
      </c>
      <c r="E719" s="40">
        <f t="shared" si="124"/>
        <v>3372165.4763667812</v>
      </c>
      <c r="F719" s="36">
        <f t="shared" si="125"/>
        <v>461</v>
      </c>
      <c r="G719" s="36">
        <f t="shared" si="126"/>
        <v>95</v>
      </c>
      <c r="H719" s="36">
        <f t="shared" si="127"/>
        <v>0.35</v>
      </c>
      <c r="I719" s="36">
        <f t="shared" si="128"/>
        <v>3.2</v>
      </c>
      <c r="J719" s="36">
        <f t="shared" si="129"/>
        <v>1</v>
      </c>
      <c r="K719" s="36">
        <f t="shared" si="130"/>
        <v>4.5</v>
      </c>
      <c r="L719" s="36">
        <f t="shared" si="131"/>
        <v>2.5</v>
      </c>
      <c r="M719" s="40">
        <f t="shared" si="120"/>
        <v>26169242.512963053</v>
      </c>
      <c r="N719" s="39">
        <f t="shared" si="122"/>
        <v>0.67630317048736077</v>
      </c>
    </row>
    <row r="720" spans="3:14" ht="15.6" x14ac:dyDescent="0.3">
      <c r="C720" s="39">
        <f t="shared" si="121"/>
        <v>11.949999999999852</v>
      </c>
      <c r="D720" s="36">
        <f t="shared" si="123"/>
        <v>600</v>
      </c>
      <c r="E720" s="40">
        <f t="shared" si="124"/>
        <v>3372165.4763667812</v>
      </c>
      <c r="F720" s="36">
        <f t="shared" si="125"/>
        <v>461</v>
      </c>
      <c r="G720" s="36">
        <f t="shared" si="126"/>
        <v>95</v>
      </c>
      <c r="H720" s="36">
        <f t="shared" si="127"/>
        <v>0.35</v>
      </c>
      <c r="I720" s="36">
        <f t="shared" si="128"/>
        <v>3.2</v>
      </c>
      <c r="J720" s="36">
        <f t="shared" si="129"/>
        <v>1</v>
      </c>
      <c r="K720" s="36">
        <f t="shared" si="130"/>
        <v>4.5</v>
      </c>
      <c r="L720" s="36">
        <f t="shared" si="131"/>
        <v>2.5</v>
      </c>
      <c r="M720" s="40">
        <f t="shared" si="120"/>
        <v>26304513.942942467</v>
      </c>
      <c r="N720" s="39">
        <f t="shared" si="122"/>
        <v>0.67979904916730804</v>
      </c>
    </row>
    <row r="721" spans="3:14" ht="15.6" x14ac:dyDescent="0.3">
      <c r="C721" s="39">
        <f t="shared" si="121"/>
        <v>11.959999999999852</v>
      </c>
      <c r="D721" s="36">
        <f t="shared" si="123"/>
        <v>600</v>
      </c>
      <c r="E721" s="40">
        <f t="shared" si="124"/>
        <v>3372165.4763667812</v>
      </c>
      <c r="F721" s="36">
        <f t="shared" si="125"/>
        <v>461</v>
      </c>
      <c r="G721" s="36">
        <f t="shared" si="126"/>
        <v>95</v>
      </c>
      <c r="H721" s="36">
        <f t="shared" si="127"/>
        <v>0.35</v>
      </c>
      <c r="I721" s="36">
        <f t="shared" si="128"/>
        <v>3.2</v>
      </c>
      <c r="J721" s="36">
        <f t="shared" si="129"/>
        <v>1</v>
      </c>
      <c r="K721" s="36">
        <f t="shared" si="130"/>
        <v>4.5</v>
      </c>
      <c r="L721" s="36">
        <f t="shared" si="131"/>
        <v>2.5</v>
      </c>
      <c r="M721" s="40">
        <f t="shared" si="120"/>
        <v>26440396.990302172</v>
      </c>
      <c r="N721" s="39">
        <f t="shared" si="122"/>
        <v>0.6833107341424971</v>
      </c>
    </row>
    <row r="722" spans="3:14" ht="15.6" x14ac:dyDescent="0.3">
      <c r="C722" s="39">
        <f t="shared" si="121"/>
        <v>11.969999999999851</v>
      </c>
      <c r="D722" s="36">
        <f t="shared" si="123"/>
        <v>600</v>
      </c>
      <c r="E722" s="40">
        <f t="shared" si="124"/>
        <v>3372165.4763667812</v>
      </c>
      <c r="F722" s="36">
        <f t="shared" si="125"/>
        <v>461</v>
      </c>
      <c r="G722" s="36">
        <f t="shared" si="126"/>
        <v>95</v>
      </c>
      <c r="H722" s="36">
        <f t="shared" si="127"/>
        <v>0.35</v>
      </c>
      <c r="I722" s="36">
        <f t="shared" si="128"/>
        <v>3.2</v>
      </c>
      <c r="J722" s="36">
        <f t="shared" si="129"/>
        <v>1</v>
      </c>
      <c r="K722" s="36">
        <f t="shared" si="130"/>
        <v>4.5</v>
      </c>
      <c r="L722" s="36">
        <f t="shared" si="131"/>
        <v>2.5</v>
      </c>
      <c r="M722" s="40">
        <f t="shared" si="120"/>
        <v>26576893.993045006</v>
      </c>
      <c r="N722" s="39">
        <f t="shared" si="122"/>
        <v>0.68683828583495721</v>
      </c>
    </row>
    <row r="723" spans="3:14" ht="15.6" x14ac:dyDescent="0.3">
      <c r="C723" s="39">
        <f t="shared" si="121"/>
        <v>11.979999999999851</v>
      </c>
      <c r="D723" s="36">
        <f t="shared" si="123"/>
        <v>600</v>
      </c>
      <c r="E723" s="40">
        <f t="shared" si="124"/>
        <v>3372165.4763667812</v>
      </c>
      <c r="F723" s="36">
        <f t="shared" si="125"/>
        <v>461</v>
      </c>
      <c r="G723" s="36">
        <f t="shared" si="126"/>
        <v>95</v>
      </c>
      <c r="H723" s="36">
        <f t="shared" si="127"/>
        <v>0.35</v>
      </c>
      <c r="I723" s="36">
        <f t="shared" si="128"/>
        <v>3.2</v>
      </c>
      <c r="J723" s="36">
        <f t="shared" si="129"/>
        <v>1</v>
      </c>
      <c r="K723" s="36">
        <f t="shared" si="130"/>
        <v>4.5</v>
      </c>
      <c r="L723" s="36">
        <f t="shared" si="131"/>
        <v>2.5</v>
      </c>
      <c r="M723" s="40">
        <f t="shared" si="120"/>
        <v>26714007.296474714</v>
      </c>
      <c r="N723" s="39">
        <f t="shared" si="122"/>
        <v>0.69038176485539782</v>
      </c>
    </row>
    <row r="724" spans="3:14" ht="15.6" x14ac:dyDescent="0.3">
      <c r="C724" s="39">
        <f t="shared" si="121"/>
        <v>11.989999999999851</v>
      </c>
      <c r="D724" s="36">
        <f t="shared" si="123"/>
        <v>600</v>
      </c>
      <c r="E724" s="40">
        <f t="shared" si="124"/>
        <v>3372165.4763667812</v>
      </c>
      <c r="F724" s="36">
        <f t="shared" si="125"/>
        <v>461</v>
      </c>
      <c r="G724" s="36">
        <f t="shared" si="126"/>
        <v>95</v>
      </c>
      <c r="H724" s="36">
        <f t="shared" si="127"/>
        <v>0.35</v>
      </c>
      <c r="I724" s="36">
        <f t="shared" si="128"/>
        <v>3.2</v>
      </c>
      <c r="J724" s="36">
        <f t="shared" si="129"/>
        <v>1</v>
      </c>
      <c r="K724" s="36">
        <f t="shared" si="130"/>
        <v>4.5</v>
      </c>
      <c r="L724" s="36">
        <f t="shared" si="131"/>
        <v>2.5</v>
      </c>
      <c r="M724" s="40">
        <f t="shared" si="120"/>
        <v>26851739.25321174</v>
      </c>
      <c r="N724" s="39">
        <f t="shared" si="122"/>
        <v>0.69394123200361724</v>
      </c>
    </row>
    <row r="725" spans="3:14" ht="15.6" x14ac:dyDescent="0.3">
      <c r="C725" s="39">
        <f t="shared" si="121"/>
        <v>11.999999999999851</v>
      </c>
      <c r="D725" s="36">
        <f t="shared" si="123"/>
        <v>600</v>
      </c>
      <c r="E725" s="40">
        <f t="shared" si="124"/>
        <v>3372165.4763667812</v>
      </c>
      <c r="F725" s="36">
        <f t="shared" si="125"/>
        <v>461</v>
      </c>
      <c r="G725" s="36">
        <f t="shared" si="126"/>
        <v>95</v>
      </c>
      <c r="H725" s="36">
        <f t="shared" si="127"/>
        <v>0.35</v>
      </c>
      <c r="I725" s="36">
        <f t="shared" si="128"/>
        <v>3.2</v>
      </c>
      <c r="J725" s="36">
        <f t="shared" si="129"/>
        <v>1</v>
      </c>
      <c r="K725" s="36">
        <f t="shared" si="130"/>
        <v>4.5</v>
      </c>
      <c r="L725" s="36">
        <f t="shared" si="131"/>
        <v>2.5</v>
      </c>
      <c r="M725" s="40">
        <f t="shared" si="120"/>
        <v>26990092.22321257</v>
      </c>
      <c r="N725" s="39">
        <f t="shared" si="122"/>
        <v>0.69751674826900223</v>
      </c>
    </row>
    <row r="726" spans="3:14" ht="15.6" x14ac:dyDescent="0.3">
      <c r="C726" s="39">
        <f t="shared" si="121"/>
        <v>12.009999999999851</v>
      </c>
      <c r="D726" s="36">
        <f t="shared" si="123"/>
        <v>600</v>
      </c>
      <c r="E726" s="40">
        <f t="shared" si="124"/>
        <v>3372165.4763667812</v>
      </c>
      <c r="F726" s="36">
        <f t="shared" si="125"/>
        <v>461</v>
      </c>
      <c r="G726" s="36">
        <f t="shared" si="126"/>
        <v>95</v>
      </c>
      <c r="H726" s="36">
        <f t="shared" si="127"/>
        <v>0.35</v>
      </c>
      <c r="I726" s="36">
        <f t="shared" si="128"/>
        <v>3.2</v>
      </c>
      <c r="J726" s="36">
        <f t="shared" si="129"/>
        <v>1</v>
      </c>
      <c r="K726" s="36">
        <f t="shared" si="130"/>
        <v>4.5</v>
      </c>
      <c r="L726" s="36">
        <f t="shared" si="131"/>
        <v>2.5</v>
      </c>
      <c r="M726" s="40">
        <f t="shared" si="120"/>
        <v>27129068.57378608</v>
      </c>
      <c r="N726" s="39">
        <f t="shared" si="122"/>
        <v>0.70110837483095068</v>
      </c>
    </row>
    <row r="727" spans="3:14" ht="15.6" x14ac:dyDescent="0.3">
      <c r="C727" s="39">
        <f t="shared" si="121"/>
        <v>12.01999999999985</v>
      </c>
      <c r="D727" s="36">
        <f t="shared" si="123"/>
        <v>600</v>
      </c>
      <c r="E727" s="40">
        <f t="shared" si="124"/>
        <v>3372165.4763667812</v>
      </c>
      <c r="F727" s="36">
        <f t="shared" si="125"/>
        <v>461</v>
      </c>
      <c r="G727" s="36">
        <f t="shared" si="126"/>
        <v>95</v>
      </c>
      <c r="H727" s="36">
        <f t="shared" si="127"/>
        <v>0.35</v>
      </c>
      <c r="I727" s="36">
        <f t="shared" si="128"/>
        <v>3.2</v>
      </c>
      <c r="J727" s="36">
        <f t="shared" si="129"/>
        <v>1</v>
      </c>
      <c r="K727" s="36">
        <f t="shared" si="130"/>
        <v>4.5</v>
      </c>
      <c r="L727" s="36">
        <f t="shared" si="131"/>
        <v>2.5</v>
      </c>
      <c r="M727" s="40">
        <f t="shared" si="120"/>
        <v>27268670.679611977</v>
      </c>
      <c r="N727" s="39">
        <f t="shared" si="122"/>
        <v>0.70471617305934786</v>
      </c>
    </row>
    <row r="728" spans="3:14" ht="15.6" x14ac:dyDescent="0.3">
      <c r="C728" s="39">
        <f t="shared" si="121"/>
        <v>12.02999999999985</v>
      </c>
      <c r="D728" s="36">
        <f t="shared" si="123"/>
        <v>600</v>
      </c>
      <c r="E728" s="40">
        <f t="shared" si="124"/>
        <v>3372165.4763667812</v>
      </c>
      <c r="F728" s="36">
        <f t="shared" si="125"/>
        <v>461</v>
      </c>
      <c r="G728" s="36">
        <f t="shared" si="126"/>
        <v>95</v>
      </c>
      <c r="H728" s="36">
        <f t="shared" si="127"/>
        <v>0.35</v>
      </c>
      <c r="I728" s="36">
        <f t="shared" si="128"/>
        <v>3.2</v>
      </c>
      <c r="J728" s="36">
        <f t="shared" si="129"/>
        <v>1</v>
      </c>
      <c r="K728" s="36">
        <f t="shared" si="130"/>
        <v>4.5</v>
      </c>
      <c r="L728" s="36">
        <f t="shared" si="131"/>
        <v>2.5</v>
      </c>
      <c r="M728" s="40">
        <f t="shared" si="120"/>
        <v>27408900.922757987</v>
      </c>
      <c r="N728" s="39">
        <f t="shared" si="122"/>
        <v>0.70834020451501123</v>
      </c>
    </row>
    <row r="729" spans="3:14" ht="15.6" x14ac:dyDescent="0.3">
      <c r="C729" s="39">
        <f t="shared" si="121"/>
        <v>12.03999999999985</v>
      </c>
      <c r="D729" s="36">
        <f t="shared" si="123"/>
        <v>600</v>
      </c>
      <c r="E729" s="40">
        <f t="shared" si="124"/>
        <v>3372165.4763667812</v>
      </c>
      <c r="F729" s="36">
        <f t="shared" si="125"/>
        <v>461</v>
      </c>
      <c r="G729" s="36">
        <f t="shared" si="126"/>
        <v>95</v>
      </c>
      <c r="H729" s="36">
        <f t="shared" si="127"/>
        <v>0.35</v>
      </c>
      <c r="I729" s="36">
        <f t="shared" si="128"/>
        <v>3.2</v>
      </c>
      <c r="J729" s="36">
        <f t="shared" si="129"/>
        <v>1</v>
      </c>
      <c r="K729" s="36">
        <f t="shared" si="130"/>
        <v>4.5</v>
      </c>
      <c r="L729" s="36">
        <f t="shared" si="131"/>
        <v>2.5</v>
      </c>
      <c r="M729" s="40">
        <f t="shared" ref="M729:M792" si="132">10^(-NORMSINV(G729/100)*H729+7.35*LOG10(C729+1)-0.06+((LOG10((K729-L729)/3))/(1+((1.625*10^7)/((C729+1)^8.46))))+((4.22-0.32*L729)*LOG10((D729*J729*((C729^0.75)-1.132))/(215.63*I729*((C729^0.75)-18.42*(F729/E729)^0.25)))))</f>
        <v>27549761.692698158</v>
      </c>
      <c r="N729" s="39">
        <f t="shared" si="122"/>
        <v>0.71198053095016267</v>
      </c>
    </row>
    <row r="730" spans="3:14" ht="15.6" x14ac:dyDescent="0.3">
      <c r="C730" s="39">
        <f t="shared" ref="C730:C793" si="133">IF(C729 = "", "", IF(AND(0.995*$D$4&lt;=M729,M729&lt;=1.005*$D$4),"",(C729+$D$20)))</f>
        <v>12.04999999999985</v>
      </c>
      <c r="D730" s="36">
        <f t="shared" si="123"/>
        <v>600</v>
      </c>
      <c r="E730" s="40">
        <f t="shared" si="124"/>
        <v>3372165.4763667812</v>
      </c>
      <c r="F730" s="36">
        <f t="shared" si="125"/>
        <v>461</v>
      </c>
      <c r="G730" s="36">
        <f t="shared" si="126"/>
        <v>95</v>
      </c>
      <c r="H730" s="36">
        <f t="shared" si="127"/>
        <v>0.35</v>
      </c>
      <c r="I730" s="36">
        <f t="shared" si="128"/>
        <v>3.2</v>
      </c>
      <c r="J730" s="36">
        <f t="shared" si="129"/>
        <v>1</v>
      </c>
      <c r="K730" s="36">
        <f t="shared" si="130"/>
        <v>4.5</v>
      </c>
      <c r="L730" s="36">
        <f t="shared" si="131"/>
        <v>2.5</v>
      </c>
      <c r="M730" s="40">
        <f t="shared" si="132"/>
        <v>27691255.386329945</v>
      </c>
      <c r="N730" s="39">
        <f t="shared" ref="N730:N793" si="134">+M730/$D$4</f>
        <v>0.71563721430887062</v>
      </c>
    </row>
    <row r="731" spans="3:14" ht="15.6" x14ac:dyDescent="0.3">
      <c r="C731" s="39">
        <f t="shared" si="133"/>
        <v>12.05999999999985</v>
      </c>
      <c r="D731" s="36">
        <f t="shared" ref="D731:D794" si="135">$D$5</f>
        <v>600</v>
      </c>
      <c r="E731" s="40">
        <f t="shared" ref="E731:E794" si="136">$D$6</f>
        <v>3372165.4763667812</v>
      </c>
      <c r="F731" s="36">
        <f t="shared" ref="F731:F794" si="137">$D$7</f>
        <v>461</v>
      </c>
      <c r="G731" s="36">
        <f t="shared" ref="G731:G794" si="138">$D$8</f>
        <v>95</v>
      </c>
      <c r="H731" s="36">
        <f t="shared" ref="H731:H794" si="139">$D$9</f>
        <v>0.35</v>
      </c>
      <c r="I731" s="36">
        <f t="shared" ref="I731:I794" si="140">$D$10</f>
        <v>3.2</v>
      </c>
      <c r="J731" s="36">
        <f t="shared" ref="J731:J794" si="141">$D$11</f>
        <v>1</v>
      </c>
      <c r="K731" s="36">
        <f t="shared" ref="K731:K794" si="142">$D$12</f>
        <v>4.5</v>
      </c>
      <c r="L731" s="36">
        <f t="shared" ref="L731:L794" si="143">$D$13</f>
        <v>2.5</v>
      </c>
      <c r="M731" s="40">
        <f t="shared" si="132"/>
        <v>27833384.407992341</v>
      </c>
      <c r="N731" s="39">
        <f t="shared" si="134"/>
        <v>0.71931031672751844</v>
      </c>
    </row>
    <row r="732" spans="3:14" ht="15.6" x14ac:dyDescent="0.3">
      <c r="C732" s="39">
        <f t="shared" si="133"/>
        <v>12.069999999999849</v>
      </c>
      <c r="D732" s="36">
        <f t="shared" si="135"/>
        <v>600</v>
      </c>
      <c r="E732" s="40">
        <f t="shared" si="136"/>
        <v>3372165.4763667812</v>
      </c>
      <c r="F732" s="36">
        <f t="shared" si="137"/>
        <v>461</v>
      </c>
      <c r="G732" s="36">
        <f t="shared" si="138"/>
        <v>95</v>
      </c>
      <c r="H732" s="36">
        <f t="shared" si="139"/>
        <v>0.35</v>
      </c>
      <c r="I732" s="36">
        <f t="shared" si="140"/>
        <v>3.2</v>
      </c>
      <c r="J732" s="36">
        <f t="shared" si="141"/>
        <v>1</v>
      </c>
      <c r="K732" s="36">
        <f t="shared" si="142"/>
        <v>4.5</v>
      </c>
      <c r="L732" s="36">
        <f t="shared" si="143"/>
        <v>2.5</v>
      </c>
      <c r="M732" s="40">
        <f t="shared" si="132"/>
        <v>27976151.169483267</v>
      </c>
      <c r="N732" s="39">
        <f t="shared" si="134"/>
        <v>0.72299990053525365</v>
      </c>
    </row>
    <row r="733" spans="3:14" ht="15.6" x14ac:dyDescent="0.3">
      <c r="C733" s="39">
        <f t="shared" si="133"/>
        <v>12.079999999999849</v>
      </c>
      <c r="D733" s="36">
        <f t="shared" si="135"/>
        <v>600</v>
      </c>
      <c r="E733" s="40">
        <f t="shared" si="136"/>
        <v>3372165.4763667812</v>
      </c>
      <c r="F733" s="36">
        <f t="shared" si="137"/>
        <v>461</v>
      </c>
      <c r="G733" s="36">
        <f t="shared" si="138"/>
        <v>95</v>
      </c>
      <c r="H733" s="36">
        <f t="shared" si="139"/>
        <v>0.35</v>
      </c>
      <c r="I733" s="36">
        <f t="shared" si="140"/>
        <v>3.2</v>
      </c>
      <c r="J733" s="36">
        <f t="shared" si="141"/>
        <v>1</v>
      </c>
      <c r="K733" s="36">
        <f t="shared" si="142"/>
        <v>4.5</v>
      </c>
      <c r="L733" s="36">
        <f t="shared" si="143"/>
        <v>2.5</v>
      </c>
      <c r="M733" s="40">
        <f t="shared" si="132"/>
        <v>28119558.090078313</v>
      </c>
      <c r="N733" s="39">
        <f t="shared" si="134"/>
        <v>0.72670602825447272</v>
      </c>
    </row>
    <row r="734" spans="3:14" ht="15.6" x14ac:dyDescent="0.3">
      <c r="C734" s="39">
        <f t="shared" si="133"/>
        <v>12.089999999999849</v>
      </c>
      <c r="D734" s="36">
        <f t="shared" si="135"/>
        <v>600</v>
      </c>
      <c r="E734" s="40">
        <f t="shared" si="136"/>
        <v>3372165.4763667812</v>
      </c>
      <c r="F734" s="36">
        <f t="shared" si="137"/>
        <v>461</v>
      </c>
      <c r="G734" s="36">
        <f t="shared" si="138"/>
        <v>95</v>
      </c>
      <c r="H734" s="36">
        <f t="shared" si="139"/>
        <v>0.35</v>
      </c>
      <c r="I734" s="36">
        <f t="shared" si="140"/>
        <v>3.2</v>
      </c>
      <c r="J734" s="36">
        <f t="shared" si="141"/>
        <v>1</v>
      </c>
      <c r="K734" s="36">
        <f t="shared" si="142"/>
        <v>4.5</v>
      </c>
      <c r="L734" s="36">
        <f t="shared" si="143"/>
        <v>2.5</v>
      </c>
      <c r="M734" s="40">
        <f t="shared" si="132"/>
        <v>28263607.596547954</v>
      </c>
      <c r="N734" s="39">
        <f t="shared" si="134"/>
        <v>0.73042876260126555</v>
      </c>
    </row>
    <row r="735" spans="3:14" ht="15.6" x14ac:dyDescent="0.3">
      <c r="C735" s="39">
        <f t="shared" si="133"/>
        <v>12.099999999999849</v>
      </c>
      <c r="D735" s="36">
        <f t="shared" si="135"/>
        <v>600</v>
      </c>
      <c r="E735" s="40">
        <f t="shared" si="136"/>
        <v>3372165.4763667812</v>
      </c>
      <c r="F735" s="36">
        <f t="shared" si="137"/>
        <v>461</v>
      </c>
      <c r="G735" s="36">
        <f t="shared" si="138"/>
        <v>95</v>
      </c>
      <c r="H735" s="36">
        <f t="shared" si="139"/>
        <v>0.35</v>
      </c>
      <c r="I735" s="36">
        <f t="shared" si="140"/>
        <v>3.2</v>
      </c>
      <c r="J735" s="36">
        <f t="shared" si="141"/>
        <v>1</v>
      </c>
      <c r="K735" s="36">
        <f t="shared" si="142"/>
        <v>4.5</v>
      </c>
      <c r="L735" s="36">
        <f t="shared" si="143"/>
        <v>2.5</v>
      </c>
      <c r="M735" s="40">
        <f t="shared" si="132"/>
        <v>28408302.123174921</v>
      </c>
      <c r="N735" s="39">
        <f t="shared" si="134"/>
        <v>0.73416816648586447</v>
      </c>
    </row>
    <row r="736" spans="3:14" ht="15.6" x14ac:dyDescent="0.3">
      <c r="C736" s="39">
        <f t="shared" si="133"/>
        <v>12.109999999999848</v>
      </c>
      <c r="D736" s="36">
        <f t="shared" si="135"/>
        <v>600</v>
      </c>
      <c r="E736" s="40">
        <f t="shared" si="136"/>
        <v>3372165.4763667812</v>
      </c>
      <c r="F736" s="36">
        <f t="shared" si="137"/>
        <v>461</v>
      </c>
      <c r="G736" s="36">
        <f t="shared" si="138"/>
        <v>95</v>
      </c>
      <c r="H736" s="36">
        <f t="shared" si="139"/>
        <v>0.35</v>
      </c>
      <c r="I736" s="36">
        <f t="shared" si="140"/>
        <v>3.2</v>
      </c>
      <c r="J736" s="36">
        <f t="shared" si="141"/>
        <v>1</v>
      </c>
      <c r="K736" s="36">
        <f t="shared" si="142"/>
        <v>4.5</v>
      </c>
      <c r="L736" s="36">
        <f t="shared" si="143"/>
        <v>2.5</v>
      </c>
      <c r="M736" s="40">
        <f t="shared" si="132"/>
        <v>28553644.111773215</v>
      </c>
      <c r="N736" s="39">
        <f t="shared" si="134"/>
        <v>0.73792430301313594</v>
      </c>
    </row>
    <row r="737" spans="3:14" ht="15.6" x14ac:dyDescent="0.3">
      <c r="C737" s="39">
        <f t="shared" si="133"/>
        <v>12.119999999999848</v>
      </c>
      <c r="D737" s="36">
        <f t="shared" si="135"/>
        <v>600</v>
      </c>
      <c r="E737" s="40">
        <f t="shared" si="136"/>
        <v>3372165.4763667812</v>
      </c>
      <c r="F737" s="36">
        <f t="shared" si="137"/>
        <v>461</v>
      </c>
      <c r="G737" s="36">
        <f t="shared" si="138"/>
        <v>95</v>
      </c>
      <c r="H737" s="36">
        <f t="shared" si="139"/>
        <v>0.35</v>
      </c>
      <c r="I737" s="36">
        <f t="shared" si="140"/>
        <v>3.2</v>
      </c>
      <c r="J737" s="36">
        <f t="shared" si="141"/>
        <v>1</v>
      </c>
      <c r="K737" s="36">
        <f t="shared" si="142"/>
        <v>4.5</v>
      </c>
      <c r="L737" s="36">
        <f t="shared" si="143"/>
        <v>2.5</v>
      </c>
      <c r="M737" s="40">
        <f t="shared" si="132"/>
        <v>28699636.0117056</v>
      </c>
      <c r="N737" s="39">
        <f t="shared" si="134"/>
        <v>0.74169723548303201</v>
      </c>
    </row>
    <row r="738" spans="3:14" ht="15.6" x14ac:dyDescent="0.3">
      <c r="C738" s="39">
        <f t="shared" si="133"/>
        <v>12.129999999999848</v>
      </c>
      <c r="D738" s="36">
        <f t="shared" si="135"/>
        <v>600</v>
      </c>
      <c r="E738" s="40">
        <f t="shared" si="136"/>
        <v>3372165.4763667812</v>
      </c>
      <c r="F738" s="36">
        <f t="shared" si="137"/>
        <v>461</v>
      </c>
      <c r="G738" s="36">
        <f t="shared" si="138"/>
        <v>95</v>
      </c>
      <c r="H738" s="36">
        <f t="shared" si="139"/>
        <v>0.35</v>
      </c>
      <c r="I738" s="36">
        <f t="shared" si="140"/>
        <v>3.2</v>
      </c>
      <c r="J738" s="36">
        <f t="shared" si="141"/>
        <v>1</v>
      </c>
      <c r="K738" s="36">
        <f t="shared" si="142"/>
        <v>4.5</v>
      </c>
      <c r="L738" s="36">
        <f t="shared" si="143"/>
        <v>2.5</v>
      </c>
      <c r="M738" s="40">
        <f t="shared" si="132"/>
        <v>28846280.279901154</v>
      </c>
      <c r="N738" s="39">
        <f t="shared" si="134"/>
        <v>0.74548702739104489</v>
      </c>
    </row>
    <row r="739" spans="3:14" ht="15.6" x14ac:dyDescent="0.3">
      <c r="C739" s="39">
        <f t="shared" si="133"/>
        <v>12.139999999999848</v>
      </c>
      <c r="D739" s="36">
        <f t="shared" si="135"/>
        <v>600</v>
      </c>
      <c r="E739" s="40">
        <f t="shared" si="136"/>
        <v>3372165.4763667812</v>
      </c>
      <c r="F739" s="36">
        <f t="shared" si="137"/>
        <v>461</v>
      </c>
      <c r="G739" s="36">
        <f t="shared" si="138"/>
        <v>95</v>
      </c>
      <c r="H739" s="36">
        <f t="shared" si="139"/>
        <v>0.35</v>
      </c>
      <c r="I739" s="36">
        <f t="shared" si="140"/>
        <v>3.2</v>
      </c>
      <c r="J739" s="36">
        <f t="shared" si="141"/>
        <v>1</v>
      </c>
      <c r="K739" s="36">
        <f t="shared" si="142"/>
        <v>4.5</v>
      </c>
      <c r="L739" s="36">
        <f t="shared" si="143"/>
        <v>2.5</v>
      </c>
      <c r="M739" s="40">
        <f t="shared" si="132"/>
        <v>28993579.380874358</v>
      </c>
      <c r="N739" s="39">
        <f t="shared" si="134"/>
        <v>0.74929374242869906</v>
      </c>
    </row>
    <row r="740" spans="3:14" ht="15.6" x14ac:dyDescent="0.3">
      <c r="C740" s="39">
        <f t="shared" si="133"/>
        <v>12.149999999999848</v>
      </c>
      <c r="D740" s="36">
        <f t="shared" si="135"/>
        <v>600</v>
      </c>
      <c r="E740" s="40">
        <f t="shared" si="136"/>
        <v>3372165.4763667812</v>
      </c>
      <c r="F740" s="36">
        <f t="shared" si="137"/>
        <v>461</v>
      </c>
      <c r="G740" s="36">
        <f t="shared" si="138"/>
        <v>95</v>
      </c>
      <c r="H740" s="36">
        <f t="shared" si="139"/>
        <v>0.35</v>
      </c>
      <c r="I740" s="36">
        <f t="shared" si="140"/>
        <v>3.2</v>
      </c>
      <c r="J740" s="36">
        <f t="shared" si="141"/>
        <v>1</v>
      </c>
      <c r="K740" s="36">
        <f t="shared" si="142"/>
        <v>4.5</v>
      </c>
      <c r="L740" s="36">
        <f t="shared" si="143"/>
        <v>2.5</v>
      </c>
      <c r="M740" s="40">
        <f t="shared" si="132"/>
        <v>29141535.786741361</v>
      </c>
      <c r="N740" s="39">
        <f t="shared" si="134"/>
        <v>0.75311744448397255</v>
      </c>
    </row>
    <row r="741" spans="3:14" ht="15.6" x14ac:dyDescent="0.3">
      <c r="C741" s="39">
        <f t="shared" si="133"/>
        <v>12.159999999999847</v>
      </c>
      <c r="D741" s="36">
        <f t="shared" si="135"/>
        <v>600</v>
      </c>
      <c r="E741" s="40">
        <f t="shared" si="136"/>
        <v>3372165.4763667812</v>
      </c>
      <c r="F741" s="36">
        <f t="shared" si="137"/>
        <v>461</v>
      </c>
      <c r="G741" s="36">
        <f t="shared" si="138"/>
        <v>95</v>
      </c>
      <c r="H741" s="36">
        <f t="shared" si="139"/>
        <v>0.35</v>
      </c>
      <c r="I741" s="36">
        <f t="shared" si="140"/>
        <v>3.2</v>
      </c>
      <c r="J741" s="36">
        <f t="shared" si="141"/>
        <v>1</v>
      </c>
      <c r="K741" s="36">
        <f t="shared" si="142"/>
        <v>4.5</v>
      </c>
      <c r="L741" s="36">
        <f t="shared" si="143"/>
        <v>2.5</v>
      </c>
      <c r="M741" s="40">
        <f t="shared" si="132"/>
        <v>29290151.977240231</v>
      </c>
      <c r="N741" s="39">
        <f t="shared" si="134"/>
        <v>0.75695819764182004</v>
      </c>
    </row>
    <row r="742" spans="3:14" ht="15.6" x14ac:dyDescent="0.3">
      <c r="C742" s="39">
        <f t="shared" si="133"/>
        <v>12.169999999999847</v>
      </c>
      <c r="D742" s="36">
        <f t="shared" si="135"/>
        <v>600</v>
      </c>
      <c r="E742" s="40">
        <f t="shared" si="136"/>
        <v>3372165.4763667812</v>
      </c>
      <c r="F742" s="36">
        <f t="shared" si="137"/>
        <v>461</v>
      </c>
      <c r="G742" s="36">
        <f t="shared" si="138"/>
        <v>95</v>
      </c>
      <c r="H742" s="36">
        <f t="shared" si="139"/>
        <v>0.35</v>
      </c>
      <c r="I742" s="36">
        <f t="shared" si="140"/>
        <v>3.2</v>
      </c>
      <c r="J742" s="36">
        <f t="shared" si="141"/>
        <v>1</v>
      </c>
      <c r="K742" s="36">
        <f t="shared" si="142"/>
        <v>4.5</v>
      </c>
      <c r="L742" s="36">
        <f t="shared" si="143"/>
        <v>2.5</v>
      </c>
      <c r="M742" s="40">
        <f t="shared" si="132"/>
        <v>29439430.439747315</v>
      </c>
      <c r="N742" s="39">
        <f t="shared" si="134"/>
        <v>0.76081606618459541</v>
      </c>
    </row>
    <row r="743" spans="3:14" ht="15.6" x14ac:dyDescent="0.3">
      <c r="C743" s="39">
        <f t="shared" si="133"/>
        <v>12.179999999999847</v>
      </c>
      <c r="D743" s="36">
        <f t="shared" si="135"/>
        <v>600</v>
      </c>
      <c r="E743" s="40">
        <f t="shared" si="136"/>
        <v>3372165.4763667812</v>
      </c>
      <c r="F743" s="36">
        <f t="shared" si="137"/>
        <v>461</v>
      </c>
      <c r="G743" s="36">
        <f t="shared" si="138"/>
        <v>95</v>
      </c>
      <c r="H743" s="36">
        <f t="shared" si="139"/>
        <v>0.35</v>
      </c>
      <c r="I743" s="36">
        <f t="shared" si="140"/>
        <v>3.2</v>
      </c>
      <c r="J743" s="36">
        <f t="shared" si="141"/>
        <v>1</v>
      </c>
      <c r="K743" s="36">
        <f t="shared" si="142"/>
        <v>4.5</v>
      </c>
      <c r="L743" s="36">
        <f t="shared" si="143"/>
        <v>2.5</v>
      </c>
      <c r="M743" s="40">
        <f t="shared" si="132"/>
        <v>29589373.669296183</v>
      </c>
      <c r="N743" s="39">
        <f t="shared" si="134"/>
        <v>0.76469111459254158</v>
      </c>
    </row>
    <row r="744" spans="3:14" ht="15.6" x14ac:dyDescent="0.3">
      <c r="C744" s="39">
        <f t="shared" si="133"/>
        <v>12.189999999999847</v>
      </c>
      <c r="D744" s="36">
        <f t="shared" si="135"/>
        <v>600</v>
      </c>
      <c r="E744" s="40">
        <f t="shared" si="136"/>
        <v>3372165.4763667812</v>
      </c>
      <c r="F744" s="36">
        <f t="shared" si="137"/>
        <v>461</v>
      </c>
      <c r="G744" s="36">
        <f t="shared" si="138"/>
        <v>95</v>
      </c>
      <c r="H744" s="36">
        <f t="shared" si="139"/>
        <v>0.35</v>
      </c>
      <c r="I744" s="36">
        <f t="shared" si="140"/>
        <v>3.2</v>
      </c>
      <c r="J744" s="36">
        <f t="shared" si="141"/>
        <v>1</v>
      </c>
      <c r="K744" s="36">
        <f t="shared" si="142"/>
        <v>4.5</v>
      </c>
      <c r="L744" s="36">
        <f t="shared" si="143"/>
        <v>2.5</v>
      </c>
      <c r="M744" s="40">
        <f t="shared" si="132"/>
        <v>29739984.168595765</v>
      </c>
      <c r="N744" s="39">
        <f t="shared" si="134"/>
        <v>0.76858340754425902</v>
      </c>
    </row>
    <row r="745" spans="3:14" ht="15.6" x14ac:dyDescent="0.3">
      <c r="C745" s="39">
        <f t="shared" si="133"/>
        <v>12.199999999999847</v>
      </c>
      <c r="D745" s="36">
        <f t="shared" si="135"/>
        <v>600</v>
      </c>
      <c r="E745" s="40">
        <f t="shared" si="136"/>
        <v>3372165.4763667812</v>
      </c>
      <c r="F745" s="36">
        <f t="shared" si="137"/>
        <v>461</v>
      </c>
      <c r="G745" s="36">
        <f t="shared" si="138"/>
        <v>95</v>
      </c>
      <c r="H745" s="36">
        <f t="shared" si="139"/>
        <v>0.35</v>
      </c>
      <c r="I745" s="36">
        <f t="shared" si="140"/>
        <v>3.2</v>
      </c>
      <c r="J745" s="36">
        <f t="shared" si="141"/>
        <v>1</v>
      </c>
      <c r="K745" s="36">
        <f t="shared" si="142"/>
        <v>4.5</v>
      </c>
      <c r="L745" s="36">
        <f t="shared" si="143"/>
        <v>2.5</v>
      </c>
      <c r="M745" s="40">
        <f t="shared" si="132"/>
        <v>29891264.448048074</v>
      </c>
      <c r="N745" s="39">
        <f t="shared" si="134"/>
        <v>0.77249300991716419</v>
      </c>
    </row>
    <row r="746" spans="3:14" ht="15.6" x14ac:dyDescent="0.3">
      <c r="C746" s="39">
        <f t="shared" si="133"/>
        <v>12.209999999999846</v>
      </c>
      <c r="D746" s="36">
        <f t="shared" si="135"/>
        <v>600</v>
      </c>
      <c r="E746" s="40">
        <f t="shared" si="136"/>
        <v>3372165.4763667812</v>
      </c>
      <c r="F746" s="36">
        <f t="shared" si="137"/>
        <v>461</v>
      </c>
      <c r="G746" s="36">
        <f t="shared" si="138"/>
        <v>95</v>
      </c>
      <c r="H746" s="36">
        <f t="shared" si="139"/>
        <v>0.35</v>
      </c>
      <c r="I746" s="36">
        <f t="shared" si="140"/>
        <v>3.2</v>
      </c>
      <c r="J746" s="36">
        <f t="shared" si="141"/>
        <v>1</v>
      </c>
      <c r="K746" s="36">
        <f t="shared" si="142"/>
        <v>4.5</v>
      </c>
      <c r="L746" s="36">
        <f t="shared" si="143"/>
        <v>2.5</v>
      </c>
      <c r="M746" s="40">
        <f t="shared" si="132"/>
        <v>30043217.025767088</v>
      </c>
      <c r="N746" s="39">
        <f t="shared" si="134"/>
        <v>0.77641998678797697</v>
      </c>
    </row>
    <row r="747" spans="3:14" ht="15.6" x14ac:dyDescent="0.3">
      <c r="C747" s="39">
        <f t="shared" si="133"/>
        <v>12.219999999999846</v>
      </c>
      <c r="D747" s="36">
        <f t="shared" si="135"/>
        <v>600</v>
      </c>
      <c r="E747" s="40">
        <f t="shared" si="136"/>
        <v>3372165.4763667812</v>
      </c>
      <c r="F747" s="36">
        <f t="shared" si="137"/>
        <v>461</v>
      </c>
      <c r="G747" s="36">
        <f t="shared" si="138"/>
        <v>95</v>
      </c>
      <c r="H747" s="36">
        <f t="shared" si="139"/>
        <v>0.35</v>
      </c>
      <c r="I747" s="36">
        <f t="shared" si="140"/>
        <v>3.2</v>
      </c>
      <c r="J747" s="36">
        <f t="shared" si="141"/>
        <v>1</v>
      </c>
      <c r="K747" s="36">
        <f t="shared" si="142"/>
        <v>4.5</v>
      </c>
      <c r="L747" s="36">
        <f t="shared" si="143"/>
        <v>2.5</v>
      </c>
      <c r="M747" s="40">
        <f t="shared" si="132"/>
        <v>30195844.427596379</v>
      </c>
      <c r="N747" s="39">
        <f t="shared" si="134"/>
        <v>0.78036440343317659</v>
      </c>
    </row>
    <row r="748" spans="3:14" ht="15.6" x14ac:dyDescent="0.3">
      <c r="C748" s="39">
        <f t="shared" si="133"/>
        <v>12.229999999999846</v>
      </c>
      <c r="D748" s="36">
        <f t="shared" si="135"/>
        <v>600</v>
      </c>
      <c r="E748" s="40">
        <f t="shared" si="136"/>
        <v>3372165.4763667812</v>
      </c>
      <c r="F748" s="36">
        <f t="shared" si="137"/>
        <v>461</v>
      </c>
      <c r="G748" s="36">
        <f t="shared" si="138"/>
        <v>95</v>
      </c>
      <c r="H748" s="36">
        <f t="shared" si="139"/>
        <v>0.35</v>
      </c>
      <c r="I748" s="36">
        <f t="shared" si="140"/>
        <v>3.2</v>
      </c>
      <c r="J748" s="36">
        <f t="shared" si="141"/>
        <v>1</v>
      </c>
      <c r="K748" s="36">
        <f t="shared" si="142"/>
        <v>4.5</v>
      </c>
      <c r="L748" s="36">
        <f t="shared" si="143"/>
        <v>2.5</v>
      </c>
      <c r="M748" s="40">
        <f t="shared" si="132"/>
        <v>30349149.187127836</v>
      </c>
      <c r="N748" s="39">
        <f t="shared" si="134"/>
        <v>0.78432632532948554</v>
      </c>
    </row>
    <row r="749" spans="3:14" ht="15.6" x14ac:dyDescent="0.3">
      <c r="C749" s="39">
        <f t="shared" si="133"/>
        <v>12.239999999999846</v>
      </c>
      <c r="D749" s="36">
        <f t="shared" si="135"/>
        <v>600</v>
      </c>
      <c r="E749" s="40">
        <f t="shared" si="136"/>
        <v>3372165.4763667812</v>
      </c>
      <c r="F749" s="36">
        <f t="shared" si="137"/>
        <v>461</v>
      </c>
      <c r="G749" s="36">
        <f t="shared" si="138"/>
        <v>95</v>
      </c>
      <c r="H749" s="36">
        <f t="shared" si="139"/>
        <v>0.35</v>
      </c>
      <c r="I749" s="36">
        <f t="shared" si="140"/>
        <v>3.2</v>
      </c>
      <c r="J749" s="36">
        <f t="shared" si="141"/>
        <v>1</v>
      </c>
      <c r="K749" s="36">
        <f t="shared" si="142"/>
        <v>4.5</v>
      </c>
      <c r="L749" s="36">
        <f t="shared" si="143"/>
        <v>2.5</v>
      </c>
      <c r="M749" s="40">
        <f t="shared" si="132"/>
        <v>30503133.845719825</v>
      </c>
      <c r="N749" s="39">
        <f t="shared" si="134"/>
        <v>0.78830581815433864</v>
      </c>
    </row>
    <row r="750" spans="3:14" ht="15.6" x14ac:dyDescent="0.3">
      <c r="C750" s="39">
        <f t="shared" si="133"/>
        <v>12.249999999999845</v>
      </c>
      <c r="D750" s="36">
        <f t="shared" si="135"/>
        <v>600</v>
      </c>
      <c r="E750" s="40">
        <f t="shared" si="136"/>
        <v>3372165.4763667812</v>
      </c>
      <c r="F750" s="36">
        <f t="shared" si="137"/>
        <v>461</v>
      </c>
      <c r="G750" s="36">
        <f t="shared" si="138"/>
        <v>95</v>
      </c>
      <c r="H750" s="36">
        <f t="shared" si="139"/>
        <v>0.35</v>
      </c>
      <c r="I750" s="36">
        <f t="shared" si="140"/>
        <v>3.2</v>
      </c>
      <c r="J750" s="36">
        <f t="shared" si="141"/>
        <v>1</v>
      </c>
      <c r="K750" s="36">
        <f t="shared" si="142"/>
        <v>4.5</v>
      </c>
      <c r="L750" s="36">
        <f t="shared" si="143"/>
        <v>2.5</v>
      </c>
      <c r="M750" s="40">
        <f t="shared" si="132"/>
        <v>30657800.952515602</v>
      </c>
      <c r="N750" s="39">
        <f t="shared" si="134"/>
        <v>0.7923029477863589</v>
      </c>
    </row>
    <row r="751" spans="3:14" ht="15.6" x14ac:dyDescent="0.3">
      <c r="C751" s="39">
        <f t="shared" si="133"/>
        <v>12.259999999999845</v>
      </c>
      <c r="D751" s="36">
        <f t="shared" si="135"/>
        <v>600</v>
      </c>
      <c r="E751" s="40">
        <f t="shared" si="136"/>
        <v>3372165.4763667812</v>
      </c>
      <c r="F751" s="36">
        <f t="shared" si="137"/>
        <v>461</v>
      </c>
      <c r="G751" s="36">
        <f t="shared" si="138"/>
        <v>95</v>
      </c>
      <c r="H751" s="36">
        <f t="shared" si="139"/>
        <v>0.35</v>
      </c>
      <c r="I751" s="36">
        <f t="shared" si="140"/>
        <v>3.2</v>
      </c>
      <c r="J751" s="36">
        <f t="shared" si="141"/>
        <v>1</v>
      </c>
      <c r="K751" s="36">
        <f t="shared" si="142"/>
        <v>4.5</v>
      </c>
      <c r="L751" s="36">
        <f t="shared" si="143"/>
        <v>2.5</v>
      </c>
      <c r="M751" s="40">
        <f t="shared" si="132"/>
        <v>30813153.064461417</v>
      </c>
      <c r="N751" s="39">
        <f t="shared" si="134"/>
        <v>0.79631778030582601</v>
      </c>
    </row>
    <row r="752" spans="3:14" ht="15.6" x14ac:dyDescent="0.3">
      <c r="C752" s="39">
        <f t="shared" si="133"/>
        <v>12.269999999999845</v>
      </c>
      <c r="D752" s="36">
        <f t="shared" si="135"/>
        <v>600</v>
      </c>
      <c r="E752" s="40">
        <f t="shared" si="136"/>
        <v>3372165.4763667812</v>
      </c>
      <c r="F752" s="36">
        <f t="shared" si="137"/>
        <v>461</v>
      </c>
      <c r="G752" s="36">
        <f t="shared" si="138"/>
        <v>95</v>
      </c>
      <c r="H752" s="36">
        <f t="shared" si="139"/>
        <v>0.35</v>
      </c>
      <c r="I752" s="36">
        <f t="shared" si="140"/>
        <v>3.2</v>
      </c>
      <c r="J752" s="36">
        <f t="shared" si="141"/>
        <v>1</v>
      </c>
      <c r="K752" s="36">
        <f t="shared" si="142"/>
        <v>4.5</v>
      </c>
      <c r="L752" s="36">
        <f t="shared" si="143"/>
        <v>2.5</v>
      </c>
      <c r="M752" s="40">
        <f t="shared" si="132"/>
        <v>30969192.746325258</v>
      </c>
      <c r="N752" s="39">
        <f t="shared" si="134"/>
        <v>0.80035038199515951</v>
      </c>
    </row>
    <row r="753" spans="3:14" ht="15.6" x14ac:dyDescent="0.3">
      <c r="C753" s="39">
        <f t="shared" si="133"/>
        <v>12.279999999999845</v>
      </c>
      <c r="D753" s="36">
        <f t="shared" si="135"/>
        <v>600</v>
      </c>
      <c r="E753" s="40">
        <f t="shared" si="136"/>
        <v>3372165.4763667812</v>
      </c>
      <c r="F753" s="36">
        <f t="shared" si="137"/>
        <v>461</v>
      </c>
      <c r="G753" s="36">
        <f t="shared" si="138"/>
        <v>95</v>
      </c>
      <c r="H753" s="36">
        <f t="shared" si="139"/>
        <v>0.35</v>
      </c>
      <c r="I753" s="36">
        <f t="shared" si="140"/>
        <v>3.2</v>
      </c>
      <c r="J753" s="36">
        <f t="shared" si="141"/>
        <v>1</v>
      </c>
      <c r="K753" s="36">
        <f t="shared" si="142"/>
        <v>4.5</v>
      </c>
      <c r="L753" s="36">
        <f t="shared" si="143"/>
        <v>2.5</v>
      </c>
      <c r="M753" s="40">
        <f t="shared" si="132"/>
        <v>31125922.570714965</v>
      </c>
      <c r="N753" s="39">
        <f t="shared" si="134"/>
        <v>0.80440081933938834</v>
      </c>
    </row>
    <row r="754" spans="3:14" ht="15.6" x14ac:dyDescent="0.3">
      <c r="C754" s="39">
        <f t="shared" si="133"/>
        <v>12.289999999999845</v>
      </c>
      <c r="D754" s="36">
        <f t="shared" si="135"/>
        <v>600</v>
      </c>
      <c r="E754" s="40">
        <f t="shared" si="136"/>
        <v>3372165.4763667812</v>
      </c>
      <c r="F754" s="36">
        <f t="shared" si="137"/>
        <v>461</v>
      </c>
      <c r="G754" s="36">
        <f t="shared" si="138"/>
        <v>95</v>
      </c>
      <c r="H754" s="36">
        <f t="shared" si="139"/>
        <v>0.35</v>
      </c>
      <c r="I754" s="36">
        <f t="shared" si="140"/>
        <v>3.2</v>
      </c>
      <c r="J754" s="36">
        <f t="shared" si="141"/>
        <v>1</v>
      </c>
      <c r="K754" s="36">
        <f t="shared" si="142"/>
        <v>4.5</v>
      </c>
      <c r="L754" s="36">
        <f t="shared" si="143"/>
        <v>2.5</v>
      </c>
      <c r="M754" s="40">
        <f t="shared" si="132"/>
        <v>31283345.118097018</v>
      </c>
      <c r="N754" s="39">
        <f t="shared" si="134"/>
        <v>0.80846915902663541</v>
      </c>
    </row>
    <row r="755" spans="3:14" ht="15.6" x14ac:dyDescent="0.3">
      <c r="C755" s="39">
        <f t="shared" si="133"/>
        <v>12.299999999999844</v>
      </c>
      <c r="D755" s="36">
        <f t="shared" si="135"/>
        <v>600</v>
      </c>
      <c r="E755" s="40">
        <f t="shared" si="136"/>
        <v>3372165.4763667812</v>
      </c>
      <c r="F755" s="36">
        <f t="shared" si="137"/>
        <v>461</v>
      </c>
      <c r="G755" s="36">
        <f t="shared" si="138"/>
        <v>95</v>
      </c>
      <c r="H755" s="36">
        <f t="shared" si="139"/>
        <v>0.35</v>
      </c>
      <c r="I755" s="36">
        <f t="shared" si="140"/>
        <v>3.2</v>
      </c>
      <c r="J755" s="36">
        <f t="shared" si="141"/>
        <v>1</v>
      </c>
      <c r="K755" s="36">
        <f t="shared" si="142"/>
        <v>4.5</v>
      </c>
      <c r="L755" s="36">
        <f t="shared" si="143"/>
        <v>2.5</v>
      </c>
      <c r="M755" s="40">
        <f t="shared" si="132"/>
        <v>31441462.976814993</v>
      </c>
      <c r="N755" s="39">
        <f t="shared" si="134"/>
        <v>0.81255546794859468</v>
      </c>
    </row>
    <row r="756" spans="3:14" ht="15.6" x14ac:dyDescent="0.3">
      <c r="C756" s="39">
        <f t="shared" si="133"/>
        <v>12.309999999999844</v>
      </c>
      <c r="D756" s="36">
        <f t="shared" si="135"/>
        <v>600</v>
      </c>
      <c r="E756" s="40">
        <f t="shared" si="136"/>
        <v>3372165.4763667812</v>
      </c>
      <c r="F756" s="36">
        <f t="shared" si="137"/>
        <v>461</v>
      </c>
      <c r="G756" s="36">
        <f t="shared" si="138"/>
        <v>95</v>
      </c>
      <c r="H756" s="36">
        <f t="shared" si="139"/>
        <v>0.35</v>
      </c>
      <c r="I756" s="36">
        <f t="shared" si="140"/>
        <v>3.2</v>
      </c>
      <c r="J756" s="36">
        <f t="shared" si="141"/>
        <v>1</v>
      </c>
      <c r="K756" s="36">
        <f t="shared" si="142"/>
        <v>4.5</v>
      </c>
      <c r="L756" s="36">
        <f t="shared" si="143"/>
        <v>2.5</v>
      </c>
      <c r="M756" s="40">
        <f t="shared" si="132"/>
        <v>31600278.743107714</v>
      </c>
      <c r="N756" s="39">
        <f t="shared" si="134"/>
        <v>0.81665981320100089</v>
      </c>
    </row>
    <row r="757" spans="3:14" ht="15.6" x14ac:dyDescent="0.3">
      <c r="C757" s="39">
        <f t="shared" si="133"/>
        <v>12.319999999999844</v>
      </c>
      <c r="D757" s="36">
        <f t="shared" si="135"/>
        <v>600</v>
      </c>
      <c r="E757" s="40">
        <f t="shared" si="136"/>
        <v>3372165.4763667812</v>
      </c>
      <c r="F757" s="36">
        <f t="shared" si="137"/>
        <v>461</v>
      </c>
      <c r="G757" s="36">
        <f t="shared" si="138"/>
        <v>95</v>
      </c>
      <c r="H757" s="36">
        <f t="shared" si="139"/>
        <v>0.35</v>
      </c>
      <c r="I757" s="36">
        <f t="shared" si="140"/>
        <v>3.2</v>
      </c>
      <c r="J757" s="36">
        <f t="shared" si="141"/>
        <v>1</v>
      </c>
      <c r="K757" s="36">
        <f t="shared" si="142"/>
        <v>4.5</v>
      </c>
      <c r="L757" s="36">
        <f t="shared" si="143"/>
        <v>2.5</v>
      </c>
      <c r="M757" s="40">
        <f t="shared" si="132"/>
        <v>31759795.02112817</v>
      </c>
      <c r="N757" s="39">
        <f t="shared" si="134"/>
        <v>0.82078226208411775</v>
      </c>
    </row>
    <row r="758" spans="3:14" ht="15.6" x14ac:dyDescent="0.3">
      <c r="C758" s="39">
        <f t="shared" si="133"/>
        <v>12.329999999999844</v>
      </c>
      <c r="D758" s="36">
        <f t="shared" si="135"/>
        <v>600</v>
      </c>
      <c r="E758" s="40">
        <f t="shared" si="136"/>
        <v>3372165.4763667812</v>
      </c>
      <c r="F758" s="36">
        <f t="shared" si="137"/>
        <v>461</v>
      </c>
      <c r="G758" s="36">
        <f t="shared" si="138"/>
        <v>95</v>
      </c>
      <c r="H758" s="36">
        <f t="shared" si="139"/>
        <v>0.35</v>
      </c>
      <c r="I758" s="36">
        <f t="shared" si="140"/>
        <v>3.2</v>
      </c>
      <c r="J758" s="36">
        <f t="shared" si="141"/>
        <v>1</v>
      </c>
      <c r="K758" s="36">
        <f t="shared" si="142"/>
        <v>4.5</v>
      </c>
      <c r="L758" s="36">
        <f t="shared" si="143"/>
        <v>2.5</v>
      </c>
      <c r="M758" s="40">
        <f t="shared" si="132"/>
        <v>31920014.422962144</v>
      </c>
      <c r="N758" s="39">
        <f t="shared" si="134"/>
        <v>0.82492288210321951</v>
      </c>
    </row>
    <row r="759" spans="3:14" ht="15.6" x14ac:dyDescent="0.3">
      <c r="C759" s="39">
        <f t="shared" si="133"/>
        <v>12.339999999999844</v>
      </c>
      <c r="D759" s="36">
        <f t="shared" si="135"/>
        <v>600</v>
      </c>
      <c r="E759" s="40">
        <f t="shared" si="136"/>
        <v>3372165.4763667812</v>
      </c>
      <c r="F759" s="36">
        <f t="shared" si="137"/>
        <v>461</v>
      </c>
      <c r="G759" s="36">
        <f t="shared" si="138"/>
        <v>95</v>
      </c>
      <c r="H759" s="36">
        <f t="shared" si="139"/>
        <v>0.35</v>
      </c>
      <c r="I759" s="36">
        <f t="shared" si="140"/>
        <v>3.2</v>
      </c>
      <c r="J759" s="36">
        <f t="shared" si="141"/>
        <v>1</v>
      </c>
      <c r="K759" s="36">
        <f t="shared" si="142"/>
        <v>4.5</v>
      </c>
      <c r="L759" s="36">
        <f t="shared" si="143"/>
        <v>2.5</v>
      </c>
      <c r="M759" s="40">
        <f t="shared" si="132"/>
        <v>32080939.568646491</v>
      </c>
      <c r="N759" s="39">
        <f t="shared" si="134"/>
        <v>0.82908174096906373</v>
      </c>
    </row>
    <row r="760" spans="3:14" ht="15.6" x14ac:dyDescent="0.3">
      <c r="C760" s="39">
        <f t="shared" si="133"/>
        <v>12.349999999999843</v>
      </c>
      <c r="D760" s="36">
        <f t="shared" si="135"/>
        <v>600</v>
      </c>
      <c r="E760" s="40">
        <f t="shared" si="136"/>
        <v>3372165.4763667812</v>
      </c>
      <c r="F760" s="36">
        <f t="shared" si="137"/>
        <v>461</v>
      </c>
      <c r="G760" s="36">
        <f t="shared" si="138"/>
        <v>95</v>
      </c>
      <c r="H760" s="36">
        <f t="shared" si="139"/>
        <v>0.35</v>
      </c>
      <c r="I760" s="36">
        <f t="shared" si="140"/>
        <v>3.2</v>
      </c>
      <c r="J760" s="36">
        <f t="shared" si="141"/>
        <v>1</v>
      </c>
      <c r="K760" s="36">
        <f t="shared" si="142"/>
        <v>4.5</v>
      </c>
      <c r="L760" s="36">
        <f t="shared" si="143"/>
        <v>2.5</v>
      </c>
      <c r="M760" s="40">
        <f t="shared" si="132"/>
        <v>32242573.086187977</v>
      </c>
      <c r="N760" s="39">
        <f t="shared" si="134"/>
        <v>0.83325890659837776</v>
      </c>
    </row>
    <row r="761" spans="3:14" ht="15.6" x14ac:dyDescent="0.3">
      <c r="C761" s="39">
        <f t="shared" si="133"/>
        <v>12.359999999999843</v>
      </c>
      <c r="D761" s="36">
        <f t="shared" si="135"/>
        <v>600</v>
      </c>
      <c r="E761" s="40">
        <f t="shared" si="136"/>
        <v>3372165.4763667812</v>
      </c>
      <c r="F761" s="36">
        <f t="shared" si="137"/>
        <v>461</v>
      </c>
      <c r="G761" s="36">
        <f t="shared" si="138"/>
        <v>95</v>
      </c>
      <c r="H761" s="36">
        <f t="shared" si="139"/>
        <v>0.35</v>
      </c>
      <c r="I761" s="36">
        <f t="shared" si="140"/>
        <v>3.2</v>
      </c>
      <c r="J761" s="36">
        <f t="shared" si="141"/>
        <v>1</v>
      </c>
      <c r="K761" s="36">
        <f t="shared" si="142"/>
        <v>4.5</v>
      </c>
      <c r="L761" s="36">
        <f t="shared" si="143"/>
        <v>2.5</v>
      </c>
      <c r="M761" s="40">
        <f t="shared" si="132"/>
        <v>32404917.611581847</v>
      </c>
      <c r="N761" s="39">
        <f t="shared" si="134"/>
        <v>0.83745444711433858</v>
      </c>
    </row>
    <row r="762" spans="3:14" ht="15.6" x14ac:dyDescent="0.3">
      <c r="C762" s="39">
        <f t="shared" si="133"/>
        <v>12.369999999999843</v>
      </c>
      <c r="D762" s="36">
        <f t="shared" si="135"/>
        <v>600</v>
      </c>
      <c r="E762" s="40">
        <f t="shared" si="136"/>
        <v>3372165.4763667812</v>
      </c>
      <c r="F762" s="36">
        <f t="shared" si="137"/>
        <v>461</v>
      </c>
      <c r="G762" s="36">
        <f t="shared" si="138"/>
        <v>95</v>
      </c>
      <c r="H762" s="36">
        <f t="shared" si="139"/>
        <v>0.35</v>
      </c>
      <c r="I762" s="36">
        <f t="shared" si="140"/>
        <v>3.2</v>
      </c>
      <c r="J762" s="36">
        <f t="shared" si="141"/>
        <v>1</v>
      </c>
      <c r="K762" s="36">
        <f t="shared" si="142"/>
        <v>4.5</v>
      </c>
      <c r="L762" s="36">
        <f t="shared" si="143"/>
        <v>2.5</v>
      </c>
      <c r="M762" s="40">
        <f t="shared" si="132"/>
        <v>32567975.788831376</v>
      </c>
      <c r="N762" s="39">
        <f t="shared" si="134"/>
        <v>0.84166843084707821</v>
      </c>
    </row>
    <row r="763" spans="3:14" ht="15.6" x14ac:dyDescent="0.3">
      <c r="C763" s="39">
        <f t="shared" si="133"/>
        <v>12.379999999999843</v>
      </c>
      <c r="D763" s="36">
        <f t="shared" si="135"/>
        <v>600</v>
      </c>
      <c r="E763" s="40">
        <f t="shared" si="136"/>
        <v>3372165.4763667812</v>
      </c>
      <c r="F763" s="36">
        <f t="shared" si="137"/>
        <v>461</v>
      </c>
      <c r="G763" s="36">
        <f t="shared" si="138"/>
        <v>95</v>
      </c>
      <c r="H763" s="36">
        <f t="shared" si="139"/>
        <v>0.35</v>
      </c>
      <c r="I763" s="36">
        <f t="shared" si="140"/>
        <v>3.2</v>
      </c>
      <c r="J763" s="36">
        <f t="shared" si="141"/>
        <v>1</v>
      </c>
      <c r="K763" s="36">
        <f t="shared" si="142"/>
        <v>4.5</v>
      </c>
      <c r="L763" s="36">
        <f t="shared" si="143"/>
        <v>2.5</v>
      </c>
      <c r="M763" s="40">
        <f t="shared" si="132"/>
        <v>32731750.269964814</v>
      </c>
      <c r="N763" s="39">
        <f t="shared" si="134"/>
        <v>0.84590092633412195</v>
      </c>
    </row>
    <row r="764" spans="3:14" ht="15.6" x14ac:dyDescent="0.3">
      <c r="C764" s="39">
        <f t="shared" si="133"/>
        <v>12.389999999999842</v>
      </c>
      <c r="D764" s="36">
        <f t="shared" si="135"/>
        <v>600</v>
      </c>
      <c r="E764" s="40">
        <f t="shared" si="136"/>
        <v>3372165.4763667812</v>
      </c>
      <c r="F764" s="36">
        <f t="shared" si="137"/>
        <v>461</v>
      </c>
      <c r="G764" s="36">
        <f t="shared" si="138"/>
        <v>95</v>
      </c>
      <c r="H764" s="36">
        <f t="shared" si="139"/>
        <v>0.35</v>
      </c>
      <c r="I764" s="36">
        <f t="shared" si="140"/>
        <v>3.2</v>
      </c>
      <c r="J764" s="36">
        <f t="shared" si="141"/>
        <v>1</v>
      </c>
      <c r="K764" s="36">
        <f t="shared" si="142"/>
        <v>4.5</v>
      </c>
      <c r="L764" s="36">
        <f t="shared" si="143"/>
        <v>2.5</v>
      </c>
      <c r="M764" s="40">
        <f t="shared" si="132"/>
        <v>32896243.715055935</v>
      </c>
      <c r="N764" s="39">
        <f t="shared" si="134"/>
        <v>0.85015200232091848</v>
      </c>
    </row>
    <row r="765" spans="3:14" ht="15.6" x14ac:dyDescent="0.3">
      <c r="C765" s="39">
        <f t="shared" si="133"/>
        <v>12.399999999999842</v>
      </c>
      <c r="D765" s="36">
        <f t="shared" si="135"/>
        <v>600</v>
      </c>
      <c r="E765" s="40">
        <f t="shared" si="136"/>
        <v>3372165.4763667812</v>
      </c>
      <c r="F765" s="36">
        <f t="shared" si="137"/>
        <v>461</v>
      </c>
      <c r="G765" s="36">
        <f t="shared" si="138"/>
        <v>95</v>
      </c>
      <c r="H765" s="36">
        <f t="shared" si="139"/>
        <v>0.35</v>
      </c>
      <c r="I765" s="36">
        <f t="shared" si="140"/>
        <v>3.2</v>
      </c>
      <c r="J765" s="36">
        <f t="shared" si="141"/>
        <v>1</v>
      </c>
      <c r="K765" s="36">
        <f t="shared" si="142"/>
        <v>4.5</v>
      </c>
      <c r="L765" s="36">
        <f t="shared" si="143"/>
        <v>2.5</v>
      </c>
      <c r="M765" s="40">
        <f t="shared" si="132"/>
        <v>33061458.792242132</v>
      </c>
      <c r="N765" s="39">
        <f t="shared" si="134"/>
        <v>0.85442172776130865</v>
      </c>
    </row>
    <row r="766" spans="3:14" ht="15.6" x14ac:dyDescent="0.3">
      <c r="C766" s="39">
        <f t="shared" si="133"/>
        <v>12.409999999999842</v>
      </c>
      <c r="D766" s="36">
        <f t="shared" si="135"/>
        <v>600</v>
      </c>
      <c r="E766" s="40">
        <f t="shared" si="136"/>
        <v>3372165.4763667812</v>
      </c>
      <c r="F766" s="36">
        <f t="shared" si="137"/>
        <v>461</v>
      </c>
      <c r="G766" s="36">
        <f t="shared" si="138"/>
        <v>95</v>
      </c>
      <c r="H766" s="36">
        <f t="shared" si="139"/>
        <v>0.35</v>
      </c>
      <c r="I766" s="36">
        <f t="shared" si="140"/>
        <v>3.2</v>
      </c>
      <c r="J766" s="36">
        <f t="shared" si="141"/>
        <v>1</v>
      </c>
      <c r="K766" s="36">
        <f t="shared" si="142"/>
        <v>4.5</v>
      </c>
      <c r="L766" s="36">
        <f t="shared" si="143"/>
        <v>2.5</v>
      </c>
      <c r="M766" s="40">
        <f t="shared" si="132"/>
        <v>33227398.177742671</v>
      </c>
      <c r="N766" s="39">
        <f t="shared" si="134"/>
        <v>0.85871017181799647</v>
      </c>
    </row>
    <row r="767" spans="3:14" ht="15.6" x14ac:dyDescent="0.3">
      <c r="C767" s="39">
        <f t="shared" si="133"/>
        <v>12.419999999999842</v>
      </c>
      <c r="D767" s="36">
        <f t="shared" si="135"/>
        <v>600</v>
      </c>
      <c r="E767" s="40">
        <f t="shared" si="136"/>
        <v>3372165.4763667812</v>
      </c>
      <c r="F767" s="36">
        <f t="shared" si="137"/>
        <v>461</v>
      </c>
      <c r="G767" s="36">
        <f t="shared" si="138"/>
        <v>95</v>
      </c>
      <c r="H767" s="36">
        <f t="shared" si="139"/>
        <v>0.35</v>
      </c>
      <c r="I767" s="36">
        <f t="shared" si="140"/>
        <v>3.2</v>
      </c>
      <c r="J767" s="36">
        <f t="shared" si="141"/>
        <v>1</v>
      </c>
      <c r="K767" s="36">
        <f t="shared" si="142"/>
        <v>4.5</v>
      </c>
      <c r="L767" s="36">
        <f t="shared" si="143"/>
        <v>2.5</v>
      </c>
      <c r="M767" s="40">
        <f t="shared" si="132"/>
        <v>33394064.555878576</v>
      </c>
      <c r="N767" s="39">
        <f t="shared" si="134"/>
        <v>0.86301740386306325</v>
      </c>
    </row>
    <row r="768" spans="3:14" ht="15.6" x14ac:dyDescent="0.3">
      <c r="C768" s="39">
        <f t="shared" si="133"/>
        <v>12.429999999999842</v>
      </c>
      <c r="D768" s="36">
        <f t="shared" si="135"/>
        <v>600</v>
      </c>
      <c r="E768" s="40">
        <f t="shared" si="136"/>
        <v>3372165.4763667812</v>
      </c>
      <c r="F768" s="36">
        <f t="shared" si="137"/>
        <v>461</v>
      </c>
      <c r="G768" s="36">
        <f t="shared" si="138"/>
        <v>95</v>
      </c>
      <c r="H768" s="36">
        <f t="shared" si="139"/>
        <v>0.35</v>
      </c>
      <c r="I768" s="36">
        <f t="shared" si="140"/>
        <v>3.2</v>
      </c>
      <c r="J768" s="36">
        <f t="shared" si="141"/>
        <v>1</v>
      </c>
      <c r="K768" s="36">
        <f t="shared" si="142"/>
        <v>4.5</v>
      </c>
      <c r="L768" s="36">
        <f t="shared" si="143"/>
        <v>2.5</v>
      </c>
      <c r="M768" s="40">
        <f t="shared" si="132"/>
        <v>33561460.619090758</v>
      </c>
      <c r="N768" s="39">
        <f t="shared" si="134"/>
        <v>0.86734349347843609</v>
      </c>
    </row>
    <row r="769" spans="3:14" ht="15.6" x14ac:dyDescent="0.3">
      <c r="C769" s="39">
        <f t="shared" si="133"/>
        <v>12.439999999999841</v>
      </c>
      <c r="D769" s="36">
        <f t="shared" si="135"/>
        <v>600</v>
      </c>
      <c r="E769" s="40">
        <f t="shared" si="136"/>
        <v>3372165.4763667812</v>
      </c>
      <c r="F769" s="36">
        <f t="shared" si="137"/>
        <v>461</v>
      </c>
      <c r="G769" s="36">
        <f t="shared" si="138"/>
        <v>95</v>
      </c>
      <c r="H769" s="36">
        <f t="shared" si="139"/>
        <v>0.35</v>
      </c>
      <c r="I769" s="36">
        <f t="shared" si="140"/>
        <v>3.2</v>
      </c>
      <c r="J769" s="36">
        <f t="shared" si="141"/>
        <v>1</v>
      </c>
      <c r="K769" s="36">
        <f t="shared" si="142"/>
        <v>4.5</v>
      </c>
      <c r="L769" s="36">
        <f t="shared" si="143"/>
        <v>2.5</v>
      </c>
      <c r="M769" s="40">
        <f t="shared" si="132"/>
        <v>33729589.067959987</v>
      </c>
      <c r="N769" s="39">
        <f t="shared" si="134"/>
        <v>0.87168851045640383</v>
      </c>
    </row>
    <row r="770" spans="3:14" ht="15.6" x14ac:dyDescent="0.3">
      <c r="C770" s="39">
        <f t="shared" si="133"/>
        <v>12.449999999999841</v>
      </c>
      <c r="D770" s="36">
        <f t="shared" si="135"/>
        <v>600</v>
      </c>
      <c r="E770" s="40">
        <f t="shared" si="136"/>
        <v>3372165.4763667812</v>
      </c>
      <c r="F770" s="36">
        <f t="shared" si="137"/>
        <v>461</v>
      </c>
      <c r="G770" s="36">
        <f t="shared" si="138"/>
        <v>95</v>
      </c>
      <c r="H770" s="36">
        <f t="shared" si="139"/>
        <v>0.35</v>
      </c>
      <c r="I770" s="36">
        <f t="shared" si="140"/>
        <v>3.2</v>
      </c>
      <c r="J770" s="36">
        <f t="shared" si="141"/>
        <v>1</v>
      </c>
      <c r="K770" s="36">
        <f t="shared" si="142"/>
        <v>4.5</v>
      </c>
      <c r="L770" s="36">
        <f t="shared" si="143"/>
        <v>2.5</v>
      </c>
      <c r="M770" s="40">
        <f t="shared" si="132"/>
        <v>33898452.611224279</v>
      </c>
      <c r="N770" s="39">
        <f t="shared" si="134"/>
        <v>0.87605252480006701</v>
      </c>
    </row>
    <row r="771" spans="3:14" ht="15.6" x14ac:dyDescent="0.3">
      <c r="C771" s="39">
        <f t="shared" si="133"/>
        <v>12.459999999999841</v>
      </c>
      <c r="D771" s="36">
        <f t="shared" si="135"/>
        <v>600</v>
      </c>
      <c r="E771" s="40">
        <f t="shared" si="136"/>
        <v>3372165.4763667812</v>
      </c>
      <c r="F771" s="36">
        <f t="shared" si="137"/>
        <v>461</v>
      </c>
      <c r="G771" s="36">
        <f t="shared" si="138"/>
        <v>95</v>
      </c>
      <c r="H771" s="36">
        <f t="shared" si="139"/>
        <v>0.35</v>
      </c>
      <c r="I771" s="36">
        <f t="shared" si="140"/>
        <v>3.2</v>
      </c>
      <c r="J771" s="36">
        <f t="shared" si="141"/>
        <v>1</v>
      </c>
      <c r="K771" s="36">
        <f t="shared" si="142"/>
        <v>4.5</v>
      </c>
      <c r="L771" s="36">
        <f t="shared" si="143"/>
        <v>2.5</v>
      </c>
      <c r="M771" s="40">
        <f t="shared" si="132"/>
        <v>34068053.965798922</v>
      </c>
      <c r="N771" s="39">
        <f t="shared" si="134"/>
        <v>0.88043560672385457</v>
      </c>
    </row>
    <row r="772" spans="3:14" ht="15.6" x14ac:dyDescent="0.3">
      <c r="C772" s="39">
        <f t="shared" si="133"/>
        <v>12.469999999999841</v>
      </c>
      <c r="D772" s="36">
        <f t="shared" si="135"/>
        <v>600</v>
      </c>
      <c r="E772" s="40">
        <f t="shared" si="136"/>
        <v>3372165.4763667812</v>
      </c>
      <c r="F772" s="36">
        <f t="shared" si="137"/>
        <v>461</v>
      </c>
      <c r="G772" s="36">
        <f t="shared" si="138"/>
        <v>95</v>
      </c>
      <c r="H772" s="36">
        <f t="shared" si="139"/>
        <v>0.35</v>
      </c>
      <c r="I772" s="36">
        <f t="shared" si="140"/>
        <v>3.2</v>
      </c>
      <c r="J772" s="36">
        <f t="shared" si="141"/>
        <v>1</v>
      </c>
      <c r="K772" s="36">
        <f t="shared" si="142"/>
        <v>4.5</v>
      </c>
      <c r="L772" s="36">
        <f t="shared" si="143"/>
        <v>2.5</v>
      </c>
      <c r="M772" s="40">
        <f t="shared" si="132"/>
        <v>34238395.856795572</v>
      </c>
      <c r="N772" s="39">
        <f t="shared" si="134"/>
        <v>0.88483782665401811</v>
      </c>
    </row>
    <row r="773" spans="3:14" ht="15.6" x14ac:dyDescent="0.3">
      <c r="C773" s="39">
        <f t="shared" si="133"/>
        <v>12.479999999999841</v>
      </c>
      <c r="D773" s="36">
        <f t="shared" si="135"/>
        <v>600</v>
      </c>
      <c r="E773" s="40">
        <f t="shared" si="136"/>
        <v>3372165.4763667812</v>
      </c>
      <c r="F773" s="36">
        <f t="shared" si="137"/>
        <v>461</v>
      </c>
      <c r="G773" s="36">
        <f t="shared" si="138"/>
        <v>95</v>
      </c>
      <c r="H773" s="36">
        <f t="shared" si="139"/>
        <v>0.35</v>
      </c>
      <c r="I773" s="36">
        <f t="shared" si="140"/>
        <v>3.2</v>
      </c>
      <c r="J773" s="36">
        <f t="shared" si="141"/>
        <v>1</v>
      </c>
      <c r="K773" s="36">
        <f t="shared" si="142"/>
        <v>4.5</v>
      </c>
      <c r="L773" s="36">
        <f t="shared" si="143"/>
        <v>2.5</v>
      </c>
      <c r="M773" s="40">
        <f t="shared" si="132"/>
        <v>34409481.017540462</v>
      </c>
      <c r="N773" s="39">
        <f t="shared" si="134"/>
        <v>0.88925925522910176</v>
      </c>
    </row>
    <row r="774" spans="3:14" ht="15.6" x14ac:dyDescent="0.3">
      <c r="C774" s="39">
        <f t="shared" si="133"/>
        <v>12.48999999999984</v>
      </c>
      <c r="D774" s="36">
        <f t="shared" si="135"/>
        <v>600</v>
      </c>
      <c r="E774" s="40">
        <f t="shared" si="136"/>
        <v>3372165.4763667812</v>
      </c>
      <c r="F774" s="36">
        <f t="shared" si="137"/>
        <v>461</v>
      </c>
      <c r="G774" s="36">
        <f t="shared" si="138"/>
        <v>95</v>
      </c>
      <c r="H774" s="36">
        <f t="shared" si="139"/>
        <v>0.35</v>
      </c>
      <c r="I774" s="36">
        <f t="shared" si="140"/>
        <v>3.2</v>
      </c>
      <c r="J774" s="36">
        <f t="shared" si="141"/>
        <v>1</v>
      </c>
      <c r="K774" s="36">
        <f t="shared" si="142"/>
        <v>4.5</v>
      </c>
      <c r="L774" s="36">
        <f t="shared" si="143"/>
        <v>2.5</v>
      </c>
      <c r="M774" s="40">
        <f t="shared" si="132"/>
        <v>34581312.189594775</v>
      </c>
      <c r="N774" s="39">
        <f t="shared" si="134"/>
        <v>0.8936999633004693</v>
      </c>
    </row>
    <row r="775" spans="3:14" ht="15.6" x14ac:dyDescent="0.3">
      <c r="C775" s="39">
        <f t="shared" si="133"/>
        <v>12.49999999999984</v>
      </c>
      <c r="D775" s="36">
        <f t="shared" si="135"/>
        <v>600</v>
      </c>
      <c r="E775" s="40">
        <f t="shared" si="136"/>
        <v>3372165.4763667812</v>
      </c>
      <c r="F775" s="36">
        <f t="shared" si="137"/>
        <v>461</v>
      </c>
      <c r="G775" s="36">
        <f t="shared" si="138"/>
        <v>95</v>
      </c>
      <c r="H775" s="36">
        <f t="shared" si="139"/>
        <v>0.35</v>
      </c>
      <c r="I775" s="36">
        <f t="shared" si="140"/>
        <v>3.2</v>
      </c>
      <c r="J775" s="36">
        <f t="shared" si="141"/>
        <v>1</v>
      </c>
      <c r="K775" s="36">
        <f t="shared" si="142"/>
        <v>4.5</v>
      </c>
      <c r="L775" s="36">
        <f t="shared" si="143"/>
        <v>2.5</v>
      </c>
      <c r="M775" s="40">
        <f t="shared" si="132"/>
        <v>34753892.122772262</v>
      </c>
      <c r="N775" s="39">
        <f t="shared" si="134"/>
        <v>0.89816002193275934</v>
      </c>
    </row>
    <row r="776" spans="3:14" ht="15.6" x14ac:dyDescent="0.3">
      <c r="C776" s="39">
        <f t="shared" si="133"/>
        <v>12.50999999999984</v>
      </c>
      <c r="D776" s="36">
        <f t="shared" si="135"/>
        <v>600</v>
      </c>
      <c r="E776" s="40">
        <f t="shared" si="136"/>
        <v>3372165.4763667812</v>
      </c>
      <c r="F776" s="36">
        <f t="shared" si="137"/>
        <v>461</v>
      </c>
      <c r="G776" s="36">
        <f t="shared" si="138"/>
        <v>95</v>
      </c>
      <c r="H776" s="36">
        <f t="shared" si="139"/>
        <v>0.35</v>
      </c>
      <c r="I776" s="36">
        <f t="shared" si="140"/>
        <v>3.2</v>
      </c>
      <c r="J776" s="36">
        <f t="shared" si="141"/>
        <v>1</v>
      </c>
      <c r="K776" s="36">
        <f t="shared" si="142"/>
        <v>4.5</v>
      </c>
      <c r="L776" s="36">
        <f t="shared" si="143"/>
        <v>2.5</v>
      </c>
      <c r="M776" s="40">
        <f t="shared" si="132"/>
        <v>34927223.575159654</v>
      </c>
      <c r="N776" s="39">
        <f t="shared" si="134"/>
        <v>0.90263950240441249</v>
      </c>
    </row>
    <row r="777" spans="3:14" ht="15.6" x14ac:dyDescent="0.3">
      <c r="C777" s="39">
        <f t="shared" si="133"/>
        <v>12.51999999999984</v>
      </c>
      <c r="D777" s="36">
        <f t="shared" si="135"/>
        <v>600</v>
      </c>
      <c r="E777" s="40">
        <f t="shared" si="136"/>
        <v>3372165.4763667812</v>
      </c>
      <c r="F777" s="36">
        <f t="shared" si="137"/>
        <v>461</v>
      </c>
      <c r="G777" s="36">
        <f t="shared" si="138"/>
        <v>95</v>
      </c>
      <c r="H777" s="36">
        <f t="shared" si="139"/>
        <v>0.35</v>
      </c>
      <c r="I777" s="36">
        <f t="shared" si="140"/>
        <v>3.2</v>
      </c>
      <c r="J777" s="36">
        <f t="shared" si="141"/>
        <v>1</v>
      </c>
      <c r="K777" s="36">
        <f t="shared" si="142"/>
        <v>4.5</v>
      </c>
      <c r="L777" s="36">
        <f t="shared" si="143"/>
        <v>2.5</v>
      </c>
      <c r="M777" s="40">
        <f t="shared" si="132"/>
        <v>35101309.31313476</v>
      </c>
      <c r="N777" s="39">
        <f t="shared" si="134"/>
        <v>0.90713847620813925</v>
      </c>
    </row>
    <row r="778" spans="3:14" ht="15.6" x14ac:dyDescent="0.3">
      <c r="C778" s="39">
        <f t="shared" si="133"/>
        <v>12.529999999999839</v>
      </c>
      <c r="D778" s="36">
        <f t="shared" si="135"/>
        <v>600</v>
      </c>
      <c r="E778" s="40">
        <f t="shared" si="136"/>
        <v>3372165.4763667812</v>
      </c>
      <c r="F778" s="36">
        <f t="shared" si="137"/>
        <v>461</v>
      </c>
      <c r="G778" s="36">
        <f t="shared" si="138"/>
        <v>95</v>
      </c>
      <c r="H778" s="36">
        <f t="shared" si="139"/>
        <v>0.35</v>
      </c>
      <c r="I778" s="36">
        <f t="shared" si="140"/>
        <v>3.2</v>
      </c>
      <c r="J778" s="36">
        <f t="shared" si="141"/>
        <v>1</v>
      </c>
      <c r="K778" s="36">
        <f t="shared" si="142"/>
        <v>4.5</v>
      </c>
      <c r="L778" s="36">
        <f t="shared" si="143"/>
        <v>2.5</v>
      </c>
      <c r="M778" s="40">
        <f t="shared" si="132"/>
        <v>35276152.11138732</v>
      </c>
      <c r="N778" s="39">
        <f t="shared" si="134"/>
        <v>0.91165701505145946</v>
      </c>
    </row>
    <row r="779" spans="3:14" ht="15.6" x14ac:dyDescent="0.3">
      <c r="C779" s="39">
        <f t="shared" si="133"/>
        <v>12.539999999999839</v>
      </c>
      <c r="D779" s="36">
        <f t="shared" si="135"/>
        <v>600</v>
      </c>
      <c r="E779" s="40">
        <f t="shared" si="136"/>
        <v>3372165.4763667812</v>
      </c>
      <c r="F779" s="36">
        <f t="shared" si="137"/>
        <v>461</v>
      </c>
      <c r="G779" s="36">
        <f t="shared" si="138"/>
        <v>95</v>
      </c>
      <c r="H779" s="36">
        <f t="shared" si="139"/>
        <v>0.35</v>
      </c>
      <c r="I779" s="36">
        <f t="shared" si="140"/>
        <v>3.2</v>
      </c>
      <c r="J779" s="36">
        <f t="shared" si="141"/>
        <v>1</v>
      </c>
      <c r="K779" s="36">
        <f t="shared" si="142"/>
        <v>4.5</v>
      </c>
      <c r="L779" s="36">
        <f t="shared" si="143"/>
        <v>2.5</v>
      </c>
      <c r="M779" s="40">
        <f t="shared" si="132"/>
        <v>35451754.752935618</v>
      </c>
      <c r="N779" s="39">
        <f t="shared" si="134"/>
        <v>0.91619519085713064</v>
      </c>
    </row>
    <row r="780" spans="3:14" ht="15.6" x14ac:dyDescent="0.3">
      <c r="C780" s="39">
        <f t="shared" si="133"/>
        <v>12.549999999999839</v>
      </c>
      <c r="D780" s="36">
        <f t="shared" si="135"/>
        <v>600</v>
      </c>
      <c r="E780" s="40">
        <f t="shared" si="136"/>
        <v>3372165.4763667812</v>
      </c>
      <c r="F780" s="36">
        <f t="shared" si="137"/>
        <v>461</v>
      </c>
      <c r="G780" s="36">
        <f t="shared" si="138"/>
        <v>95</v>
      </c>
      <c r="H780" s="36">
        <f t="shared" si="139"/>
        <v>0.35</v>
      </c>
      <c r="I780" s="36">
        <f t="shared" si="140"/>
        <v>3.2</v>
      </c>
      <c r="J780" s="36">
        <f t="shared" si="141"/>
        <v>1</v>
      </c>
      <c r="K780" s="36">
        <f t="shared" si="142"/>
        <v>4.5</v>
      </c>
      <c r="L780" s="36">
        <f t="shared" si="143"/>
        <v>2.5</v>
      </c>
      <c r="M780" s="40">
        <f t="shared" si="132"/>
        <v>35628120.029148497</v>
      </c>
      <c r="N780" s="39">
        <f t="shared" si="134"/>
        <v>0.92075307576371757</v>
      </c>
    </row>
    <row r="781" spans="3:14" ht="15.6" x14ac:dyDescent="0.3">
      <c r="C781" s="39">
        <f t="shared" si="133"/>
        <v>12.559999999999839</v>
      </c>
      <c r="D781" s="36">
        <f t="shared" si="135"/>
        <v>600</v>
      </c>
      <c r="E781" s="40">
        <f t="shared" si="136"/>
        <v>3372165.4763667812</v>
      </c>
      <c r="F781" s="36">
        <f t="shared" si="137"/>
        <v>461</v>
      </c>
      <c r="G781" s="36">
        <f t="shared" si="138"/>
        <v>95</v>
      </c>
      <c r="H781" s="36">
        <f t="shared" si="139"/>
        <v>0.35</v>
      </c>
      <c r="I781" s="36">
        <f t="shared" si="140"/>
        <v>3.2</v>
      </c>
      <c r="J781" s="36">
        <f t="shared" si="141"/>
        <v>1</v>
      </c>
      <c r="K781" s="36">
        <f t="shared" si="142"/>
        <v>4.5</v>
      </c>
      <c r="L781" s="36">
        <f t="shared" si="143"/>
        <v>2.5</v>
      </c>
      <c r="M781" s="40">
        <f t="shared" si="132"/>
        <v>35805250.739762634</v>
      </c>
      <c r="N781" s="39">
        <f t="shared" si="134"/>
        <v>0.92533074212603894</v>
      </c>
    </row>
    <row r="782" spans="3:14" ht="15.6" x14ac:dyDescent="0.3">
      <c r="C782" s="39">
        <f t="shared" si="133"/>
        <v>12.569999999999839</v>
      </c>
      <c r="D782" s="36">
        <f t="shared" si="135"/>
        <v>600</v>
      </c>
      <c r="E782" s="40">
        <f t="shared" si="136"/>
        <v>3372165.4763667812</v>
      </c>
      <c r="F782" s="36">
        <f t="shared" si="137"/>
        <v>461</v>
      </c>
      <c r="G782" s="36">
        <f t="shared" si="138"/>
        <v>95</v>
      </c>
      <c r="H782" s="36">
        <f t="shared" si="139"/>
        <v>0.35</v>
      </c>
      <c r="I782" s="36">
        <f t="shared" si="140"/>
        <v>3.2</v>
      </c>
      <c r="J782" s="36">
        <f t="shared" si="141"/>
        <v>1</v>
      </c>
      <c r="K782" s="36">
        <f t="shared" si="142"/>
        <v>4.5</v>
      </c>
      <c r="L782" s="36">
        <f t="shared" si="143"/>
        <v>2.5</v>
      </c>
      <c r="M782" s="40">
        <f t="shared" si="132"/>
        <v>35983149.692903303</v>
      </c>
      <c r="N782" s="39">
        <f t="shared" si="134"/>
        <v>0.92992826251570315</v>
      </c>
    </row>
    <row r="783" spans="3:14" ht="15.6" x14ac:dyDescent="0.3">
      <c r="C783" s="39">
        <f t="shared" si="133"/>
        <v>12.579999999999838</v>
      </c>
      <c r="D783" s="36">
        <f t="shared" si="135"/>
        <v>600</v>
      </c>
      <c r="E783" s="40">
        <f t="shared" si="136"/>
        <v>3372165.4763667812</v>
      </c>
      <c r="F783" s="36">
        <f t="shared" si="137"/>
        <v>461</v>
      </c>
      <c r="G783" s="36">
        <f t="shared" si="138"/>
        <v>95</v>
      </c>
      <c r="H783" s="36">
        <f t="shared" si="139"/>
        <v>0.35</v>
      </c>
      <c r="I783" s="36">
        <f t="shared" si="140"/>
        <v>3.2</v>
      </c>
      <c r="J783" s="36">
        <f t="shared" si="141"/>
        <v>1</v>
      </c>
      <c r="K783" s="36">
        <f t="shared" si="142"/>
        <v>4.5</v>
      </c>
      <c r="L783" s="36">
        <f t="shared" si="143"/>
        <v>2.5</v>
      </c>
      <c r="M783" s="40">
        <f t="shared" si="132"/>
        <v>36161819.705102436</v>
      </c>
      <c r="N783" s="39">
        <f t="shared" si="134"/>
        <v>0.93454570972157602</v>
      </c>
    </row>
    <row r="784" spans="3:14" ht="15.6" x14ac:dyDescent="0.3">
      <c r="C784" s="39">
        <f t="shared" si="133"/>
        <v>12.589999999999838</v>
      </c>
      <c r="D784" s="36">
        <f t="shared" si="135"/>
        <v>600</v>
      </c>
      <c r="E784" s="40">
        <f t="shared" si="136"/>
        <v>3372165.4763667812</v>
      </c>
      <c r="F784" s="36">
        <f t="shared" si="137"/>
        <v>461</v>
      </c>
      <c r="G784" s="36">
        <f t="shared" si="138"/>
        <v>95</v>
      </c>
      <c r="H784" s="36">
        <f t="shared" si="139"/>
        <v>0.35</v>
      </c>
      <c r="I784" s="36">
        <f t="shared" si="140"/>
        <v>3.2</v>
      </c>
      <c r="J784" s="36">
        <f t="shared" si="141"/>
        <v>1</v>
      </c>
      <c r="K784" s="36">
        <f t="shared" si="142"/>
        <v>4.5</v>
      </c>
      <c r="L784" s="36">
        <f t="shared" si="143"/>
        <v>2.5</v>
      </c>
      <c r="M784" s="40">
        <f t="shared" si="132"/>
        <v>36341263.60131935</v>
      </c>
      <c r="N784" s="39">
        <f t="shared" si="134"/>
        <v>0.9391831567503155</v>
      </c>
    </row>
    <row r="785" spans="3:14" ht="15.6" x14ac:dyDescent="0.3">
      <c r="C785" s="39">
        <f t="shared" si="133"/>
        <v>12.599999999999838</v>
      </c>
      <c r="D785" s="36">
        <f t="shared" si="135"/>
        <v>600</v>
      </c>
      <c r="E785" s="40">
        <f t="shared" si="136"/>
        <v>3372165.4763667812</v>
      </c>
      <c r="F785" s="36">
        <f t="shared" si="137"/>
        <v>461</v>
      </c>
      <c r="G785" s="36">
        <f t="shared" si="138"/>
        <v>95</v>
      </c>
      <c r="H785" s="36">
        <f t="shared" si="139"/>
        <v>0.35</v>
      </c>
      <c r="I785" s="36">
        <f t="shared" si="140"/>
        <v>3.2</v>
      </c>
      <c r="J785" s="36">
        <f t="shared" si="141"/>
        <v>1</v>
      </c>
      <c r="K785" s="36">
        <f t="shared" si="142"/>
        <v>4.5</v>
      </c>
      <c r="L785" s="36">
        <f t="shared" si="143"/>
        <v>2.5</v>
      </c>
      <c r="M785" s="40">
        <f t="shared" si="132"/>
        <v>36521484.214958884</v>
      </c>
      <c r="N785" s="39">
        <f t="shared" si="134"/>
        <v>0.94384067682684114</v>
      </c>
    </row>
    <row r="786" spans="3:14" ht="15.6" x14ac:dyDescent="0.3">
      <c r="C786" s="39">
        <f t="shared" si="133"/>
        <v>12.609999999999838</v>
      </c>
      <c r="D786" s="36">
        <f t="shared" si="135"/>
        <v>600</v>
      </c>
      <c r="E786" s="40">
        <f t="shared" si="136"/>
        <v>3372165.4763667812</v>
      </c>
      <c r="F786" s="36">
        <f t="shared" si="137"/>
        <v>461</v>
      </c>
      <c r="G786" s="36">
        <f t="shared" si="138"/>
        <v>95</v>
      </c>
      <c r="H786" s="36">
        <f t="shared" si="139"/>
        <v>0.35</v>
      </c>
      <c r="I786" s="36">
        <f t="shared" si="140"/>
        <v>3.2</v>
      </c>
      <c r="J786" s="36">
        <f t="shared" si="141"/>
        <v>1</v>
      </c>
      <c r="K786" s="36">
        <f t="shared" si="142"/>
        <v>4.5</v>
      </c>
      <c r="L786" s="36">
        <f t="shared" si="143"/>
        <v>2.5</v>
      </c>
      <c r="M786" s="40">
        <f t="shared" si="132"/>
        <v>36702484.387891926</v>
      </c>
      <c r="N786" s="39">
        <f t="shared" si="134"/>
        <v>0.94851834339486429</v>
      </c>
    </row>
    <row r="787" spans="3:14" ht="15.6" x14ac:dyDescent="0.3">
      <c r="C787" s="39">
        <f t="shared" si="133"/>
        <v>12.619999999999838</v>
      </c>
      <c r="D787" s="36">
        <f t="shared" si="135"/>
        <v>600</v>
      </c>
      <c r="E787" s="40">
        <f t="shared" si="136"/>
        <v>3372165.4763667812</v>
      </c>
      <c r="F787" s="36">
        <f t="shared" si="137"/>
        <v>461</v>
      </c>
      <c r="G787" s="36">
        <f t="shared" si="138"/>
        <v>95</v>
      </c>
      <c r="H787" s="36">
        <f t="shared" si="139"/>
        <v>0.35</v>
      </c>
      <c r="I787" s="36">
        <f t="shared" si="140"/>
        <v>3.2</v>
      </c>
      <c r="J787" s="36">
        <f t="shared" si="141"/>
        <v>1</v>
      </c>
      <c r="K787" s="36">
        <f t="shared" si="142"/>
        <v>4.5</v>
      </c>
      <c r="L787" s="36">
        <f t="shared" si="143"/>
        <v>2.5</v>
      </c>
      <c r="M787" s="40">
        <f t="shared" si="132"/>
        <v>36884266.970473871</v>
      </c>
      <c r="N787" s="39">
        <f t="shared" si="134"/>
        <v>0.953216230117365</v>
      </c>
    </row>
    <row r="788" spans="3:14" ht="15.6" x14ac:dyDescent="0.3">
      <c r="C788" s="39">
        <f t="shared" si="133"/>
        <v>12.629999999999837</v>
      </c>
      <c r="D788" s="36">
        <f t="shared" si="135"/>
        <v>600</v>
      </c>
      <c r="E788" s="40">
        <f t="shared" si="136"/>
        <v>3372165.4763667812</v>
      </c>
      <c r="F788" s="36">
        <f t="shared" si="137"/>
        <v>461</v>
      </c>
      <c r="G788" s="36">
        <f t="shared" si="138"/>
        <v>95</v>
      </c>
      <c r="H788" s="36">
        <f t="shared" si="139"/>
        <v>0.35</v>
      </c>
      <c r="I788" s="36">
        <f t="shared" si="140"/>
        <v>3.2</v>
      </c>
      <c r="J788" s="36">
        <f t="shared" si="141"/>
        <v>1</v>
      </c>
      <c r="K788" s="36">
        <f t="shared" si="142"/>
        <v>4.5</v>
      </c>
      <c r="L788" s="36">
        <f t="shared" si="143"/>
        <v>2.5</v>
      </c>
      <c r="M788" s="40">
        <f t="shared" si="132"/>
        <v>37066834.82156527</v>
      </c>
      <c r="N788" s="39">
        <f t="shared" si="134"/>
        <v>0.95793441087712583</v>
      </c>
    </row>
    <row r="789" spans="3:14" ht="15.6" x14ac:dyDescent="0.3">
      <c r="C789" s="39">
        <f t="shared" si="133"/>
        <v>12.639999999999837</v>
      </c>
      <c r="D789" s="36">
        <f t="shared" si="135"/>
        <v>600</v>
      </c>
      <c r="E789" s="40">
        <f t="shared" si="136"/>
        <v>3372165.4763667812</v>
      </c>
      <c r="F789" s="36">
        <f t="shared" si="137"/>
        <v>461</v>
      </c>
      <c r="G789" s="36">
        <f t="shared" si="138"/>
        <v>95</v>
      </c>
      <c r="H789" s="36">
        <f t="shared" si="139"/>
        <v>0.35</v>
      </c>
      <c r="I789" s="36">
        <f t="shared" si="140"/>
        <v>3.2</v>
      </c>
      <c r="J789" s="36">
        <f t="shared" si="141"/>
        <v>1</v>
      </c>
      <c r="K789" s="36">
        <f t="shared" si="142"/>
        <v>4.5</v>
      </c>
      <c r="L789" s="36">
        <f t="shared" si="143"/>
        <v>2.5</v>
      </c>
      <c r="M789" s="40">
        <f t="shared" si="132"/>
        <v>37250190.808550604</v>
      </c>
      <c r="N789" s="39">
        <f t="shared" si="134"/>
        <v>0.96267295977721701</v>
      </c>
    </row>
    <row r="790" spans="3:14" ht="15.6" x14ac:dyDescent="0.3">
      <c r="C790" s="39">
        <f t="shared" si="133"/>
        <v>12.649999999999837</v>
      </c>
      <c r="D790" s="36">
        <f t="shared" si="135"/>
        <v>600</v>
      </c>
      <c r="E790" s="40">
        <f t="shared" si="136"/>
        <v>3372165.4763667812</v>
      </c>
      <c r="F790" s="36">
        <f t="shared" si="137"/>
        <v>461</v>
      </c>
      <c r="G790" s="36">
        <f t="shared" si="138"/>
        <v>95</v>
      </c>
      <c r="H790" s="36">
        <f t="shared" si="139"/>
        <v>0.35</v>
      </c>
      <c r="I790" s="36">
        <f t="shared" si="140"/>
        <v>3.2</v>
      </c>
      <c r="J790" s="36">
        <f t="shared" si="141"/>
        <v>1</v>
      </c>
      <c r="K790" s="36">
        <f t="shared" si="142"/>
        <v>4.5</v>
      </c>
      <c r="L790" s="36">
        <f t="shared" si="143"/>
        <v>2.5</v>
      </c>
      <c r="M790" s="40">
        <f t="shared" si="132"/>
        <v>37434337.807357766</v>
      </c>
      <c r="N790" s="39">
        <f t="shared" si="134"/>
        <v>0.96743195114149994</v>
      </c>
    </row>
    <row r="791" spans="3:14" ht="15.6" x14ac:dyDescent="0.3">
      <c r="C791" s="39">
        <f t="shared" si="133"/>
        <v>12.659999999999837</v>
      </c>
      <c r="D791" s="36">
        <f t="shared" si="135"/>
        <v>600</v>
      </c>
      <c r="E791" s="40">
        <f t="shared" si="136"/>
        <v>3372165.4763667812</v>
      </c>
      <c r="F791" s="36">
        <f t="shared" si="137"/>
        <v>461</v>
      </c>
      <c r="G791" s="36">
        <f t="shared" si="138"/>
        <v>95</v>
      </c>
      <c r="H791" s="36">
        <f t="shared" si="139"/>
        <v>0.35</v>
      </c>
      <c r="I791" s="36">
        <f t="shared" si="140"/>
        <v>3.2</v>
      </c>
      <c r="J791" s="36">
        <f t="shared" si="141"/>
        <v>1</v>
      </c>
      <c r="K791" s="36">
        <f t="shared" si="142"/>
        <v>4.5</v>
      </c>
      <c r="L791" s="36">
        <f t="shared" si="143"/>
        <v>2.5</v>
      </c>
      <c r="M791" s="40">
        <f t="shared" si="132"/>
        <v>37619278.702478446</v>
      </c>
      <c r="N791" s="39">
        <f t="shared" si="134"/>
        <v>0.97221145951515375</v>
      </c>
    </row>
    <row r="792" spans="3:14" ht="15.6" x14ac:dyDescent="0.3">
      <c r="C792" s="39">
        <f t="shared" si="133"/>
        <v>12.669999999999837</v>
      </c>
      <c r="D792" s="36">
        <f t="shared" si="135"/>
        <v>600</v>
      </c>
      <c r="E792" s="40">
        <f t="shared" si="136"/>
        <v>3372165.4763667812</v>
      </c>
      <c r="F792" s="36">
        <f t="shared" si="137"/>
        <v>461</v>
      </c>
      <c r="G792" s="36">
        <f t="shared" si="138"/>
        <v>95</v>
      </c>
      <c r="H792" s="36">
        <f t="shared" si="139"/>
        <v>0.35</v>
      </c>
      <c r="I792" s="36">
        <f t="shared" si="140"/>
        <v>3.2</v>
      </c>
      <c r="J792" s="36">
        <f t="shared" si="141"/>
        <v>1</v>
      </c>
      <c r="K792" s="36">
        <f t="shared" si="142"/>
        <v>4.5</v>
      </c>
      <c r="L792" s="36">
        <f t="shared" si="143"/>
        <v>2.5</v>
      </c>
      <c r="M792" s="40">
        <f t="shared" si="132"/>
        <v>37805016.386986881</v>
      </c>
      <c r="N792" s="39">
        <f t="shared" si="134"/>
        <v>0.97701155966516051</v>
      </c>
    </row>
    <row r="793" spans="3:14" ht="15.6" x14ac:dyDescent="0.3">
      <c r="C793" s="39">
        <f t="shared" si="133"/>
        <v>12.679999999999836</v>
      </c>
      <c r="D793" s="36">
        <f t="shared" si="135"/>
        <v>600</v>
      </c>
      <c r="E793" s="40">
        <f t="shared" si="136"/>
        <v>3372165.4763667812</v>
      </c>
      <c r="F793" s="36">
        <f t="shared" si="137"/>
        <v>461</v>
      </c>
      <c r="G793" s="36">
        <f t="shared" si="138"/>
        <v>95</v>
      </c>
      <c r="H793" s="36">
        <f t="shared" si="139"/>
        <v>0.35</v>
      </c>
      <c r="I793" s="36">
        <f t="shared" si="140"/>
        <v>3.2</v>
      </c>
      <c r="J793" s="36">
        <f t="shared" si="141"/>
        <v>1</v>
      </c>
      <c r="K793" s="36">
        <f t="shared" si="142"/>
        <v>4.5</v>
      </c>
      <c r="L793" s="36">
        <f t="shared" si="143"/>
        <v>2.5</v>
      </c>
      <c r="M793" s="40">
        <f t="shared" ref="M793:M856" si="144">10^(-NORMSINV(G793/100)*H793+7.35*LOG10(C793+1)-0.06+((LOG10((K793-L793)/3))/(1+((1.625*10^7)/((C793+1)^8.46))))+((4.22-0.32*L793)*LOG10((D793*J793*((C793^0.75)-1.132))/(215.63*I793*((C793^0.75)-18.42*(F793/E793)^0.25)))))</f>
        <v>37991553.762560219</v>
      </c>
      <c r="N793" s="39">
        <f t="shared" si="134"/>
        <v>0.98183232658083064</v>
      </c>
    </row>
    <row r="794" spans="3:14" ht="15.6" x14ac:dyDescent="0.3">
      <c r="C794" s="39">
        <f t="shared" ref="C794:C857" si="145">IF(C793 = "", "", IF(AND(0.995*$D$4&lt;=M793,M793&lt;=1.005*$D$4),"",(C793+$D$20)))</f>
        <v>12.689999999999836</v>
      </c>
      <c r="D794" s="36">
        <f t="shared" si="135"/>
        <v>600</v>
      </c>
      <c r="E794" s="40">
        <f t="shared" si="136"/>
        <v>3372165.4763667812</v>
      </c>
      <c r="F794" s="36">
        <f t="shared" si="137"/>
        <v>461</v>
      </c>
      <c r="G794" s="36">
        <f t="shared" si="138"/>
        <v>95</v>
      </c>
      <c r="H794" s="36">
        <f t="shared" si="139"/>
        <v>0.35</v>
      </c>
      <c r="I794" s="36">
        <f t="shared" si="140"/>
        <v>3.2</v>
      </c>
      <c r="J794" s="36">
        <f t="shared" si="141"/>
        <v>1</v>
      </c>
      <c r="K794" s="36">
        <f t="shared" si="142"/>
        <v>4.5</v>
      </c>
      <c r="L794" s="36">
        <f t="shared" si="143"/>
        <v>2.5</v>
      </c>
      <c r="M794" s="40">
        <f t="shared" si="144"/>
        <v>38178893.739497617</v>
      </c>
      <c r="N794" s="39">
        <f t="shared" ref="N794:N857" si="146">+M794/$D$4</f>
        <v>0.9866738354742971</v>
      </c>
    </row>
    <row r="795" spans="3:14" ht="15.6" x14ac:dyDescent="0.3">
      <c r="C795" s="39">
        <f t="shared" si="145"/>
        <v>12.699999999999836</v>
      </c>
      <c r="D795" s="36">
        <f t="shared" ref="D795:D858" si="147">$D$5</f>
        <v>600</v>
      </c>
      <c r="E795" s="40">
        <f t="shared" ref="E795:E858" si="148">$D$6</f>
        <v>3372165.4763667812</v>
      </c>
      <c r="F795" s="36">
        <f t="shared" ref="F795:F858" si="149">$D$7</f>
        <v>461</v>
      </c>
      <c r="G795" s="36">
        <f t="shared" ref="G795:G858" si="150">$D$8</f>
        <v>95</v>
      </c>
      <c r="H795" s="36">
        <f t="shared" ref="H795:H858" si="151">$D$9</f>
        <v>0.35</v>
      </c>
      <c r="I795" s="36">
        <f t="shared" ref="I795:I858" si="152">$D$10</f>
        <v>3.2</v>
      </c>
      <c r="J795" s="36">
        <f t="shared" ref="J795:J858" si="153">$D$11</f>
        <v>1</v>
      </c>
      <c r="K795" s="36">
        <f t="shared" ref="K795:K858" si="154">$D$12</f>
        <v>4.5</v>
      </c>
      <c r="L795" s="36">
        <f t="shared" ref="L795:L858" si="155">$D$13</f>
        <v>2.5</v>
      </c>
      <c r="M795" s="40">
        <f t="shared" si="144"/>
        <v>38367039.236740626</v>
      </c>
      <c r="N795" s="39">
        <f t="shared" si="146"/>
        <v>0.99153616178104198</v>
      </c>
    </row>
    <row r="796" spans="3:14" ht="15.6" x14ac:dyDescent="0.3">
      <c r="C796" s="39">
        <f t="shared" si="145"/>
        <v>12.709999999999836</v>
      </c>
      <c r="D796" s="36">
        <f t="shared" si="147"/>
        <v>600</v>
      </c>
      <c r="E796" s="40">
        <f t="shared" si="148"/>
        <v>3372165.4763667812</v>
      </c>
      <c r="F796" s="36">
        <f t="shared" si="149"/>
        <v>461</v>
      </c>
      <c r="G796" s="36">
        <f t="shared" si="150"/>
        <v>95</v>
      </c>
      <c r="H796" s="36">
        <f t="shared" si="151"/>
        <v>0.35</v>
      </c>
      <c r="I796" s="36">
        <f t="shared" si="152"/>
        <v>3.2</v>
      </c>
      <c r="J796" s="36">
        <f t="shared" si="153"/>
        <v>1</v>
      </c>
      <c r="K796" s="36">
        <f t="shared" si="154"/>
        <v>4.5</v>
      </c>
      <c r="L796" s="36">
        <f t="shared" si="155"/>
        <v>2.5</v>
      </c>
      <c r="M796" s="40">
        <f t="shared" si="144"/>
        <v>38555993.181892969</v>
      </c>
      <c r="N796" s="39">
        <f t="shared" si="146"/>
        <v>0.99641938116040774</v>
      </c>
    </row>
    <row r="797" spans="3:14" ht="15.6" x14ac:dyDescent="0.3">
      <c r="C797" s="39" t="str">
        <f t="shared" si="145"/>
        <v/>
      </c>
      <c r="D797" s="36">
        <f t="shared" si="147"/>
        <v>600</v>
      </c>
      <c r="E797" s="40">
        <f t="shared" si="148"/>
        <v>3372165.4763667812</v>
      </c>
      <c r="F797" s="36">
        <f t="shared" si="149"/>
        <v>461</v>
      </c>
      <c r="G797" s="36">
        <f t="shared" si="150"/>
        <v>95</v>
      </c>
      <c r="H797" s="36">
        <f t="shared" si="151"/>
        <v>0.35</v>
      </c>
      <c r="I797" s="36">
        <f t="shared" si="152"/>
        <v>3.2</v>
      </c>
      <c r="J797" s="36">
        <f t="shared" si="153"/>
        <v>1</v>
      </c>
      <c r="K797" s="36">
        <f t="shared" si="154"/>
        <v>4.5</v>
      </c>
      <c r="L797" s="36">
        <f t="shared" si="155"/>
        <v>2.5</v>
      </c>
      <c r="M797" s="40" t="e">
        <f t="shared" si="144"/>
        <v>#VALUE!</v>
      </c>
      <c r="N797" s="39" t="e">
        <f t="shared" si="146"/>
        <v>#VALUE!</v>
      </c>
    </row>
    <row r="798" spans="3:14" ht="15.6" x14ac:dyDescent="0.3">
      <c r="C798" s="39" t="str">
        <f t="shared" si="145"/>
        <v/>
      </c>
      <c r="D798" s="36">
        <f t="shared" si="147"/>
        <v>600</v>
      </c>
      <c r="E798" s="40">
        <f t="shared" si="148"/>
        <v>3372165.4763667812</v>
      </c>
      <c r="F798" s="36">
        <f t="shared" si="149"/>
        <v>461</v>
      </c>
      <c r="G798" s="36">
        <f t="shared" si="150"/>
        <v>95</v>
      </c>
      <c r="H798" s="36">
        <f t="shared" si="151"/>
        <v>0.35</v>
      </c>
      <c r="I798" s="36">
        <f t="shared" si="152"/>
        <v>3.2</v>
      </c>
      <c r="J798" s="36">
        <f t="shared" si="153"/>
        <v>1</v>
      </c>
      <c r="K798" s="36">
        <f t="shared" si="154"/>
        <v>4.5</v>
      </c>
      <c r="L798" s="36">
        <f t="shared" si="155"/>
        <v>2.5</v>
      </c>
      <c r="M798" s="40" t="e">
        <f t="shared" si="144"/>
        <v>#VALUE!</v>
      </c>
      <c r="N798" s="39" t="e">
        <f t="shared" si="146"/>
        <v>#VALUE!</v>
      </c>
    </row>
    <row r="799" spans="3:14" ht="15.6" x14ac:dyDescent="0.3">
      <c r="C799" s="39" t="str">
        <f t="shared" si="145"/>
        <v/>
      </c>
      <c r="D799" s="36">
        <f t="shared" si="147"/>
        <v>600</v>
      </c>
      <c r="E799" s="40">
        <f t="shared" si="148"/>
        <v>3372165.4763667812</v>
      </c>
      <c r="F799" s="36">
        <f t="shared" si="149"/>
        <v>461</v>
      </c>
      <c r="G799" s="36">
        <f t="shared" si="150"/>
        <v>95</v>
      </c>
      <c r="H799" s="36">
        <f t="shared" si="151"/>
        <v>0.35</v>
      </c>
      <c r="I799" s="36">
        <f t="shared" si="152"/>
        <v>3.2</v>
      </c>
      <c r="J799" s="36">
        <f t="shared" si="153"/>
        <v>1</v>
      </c>
      <c r="K799" s="36">
        <f t="shared" si="154"/>
        <v>4.5</v>
      </c>
      <c r="L799" s="36">
        <f t="shared" si="155"/>
        <v>2.5</v>
      </c>
      <c r="M799" s="40" t="e">
        <f t="shared" si="144"/>
        <v>#VALUE!</v>
      </c>
      <c r="N799" s="39" t="e">
        <f t="shared" si="146"/>
        <v>#VALUE!</v>
      </c>
    </row>
    <row r="800" spans="3:14" ht="15.6" x14ac:dyDescent="0.3">
      <c r="C800" s="39" t="str">
        <f t="shared" si="145"/>
        <v/>
      </c>
      <c r="D800" s="36">
        <f t="shared" si="147"/>
        <v>600</v>
      </c>
      <c r="E800" s="40">
        <f t="shared" si="148"/>
        <v>3372165.4763667812</v>
      </c>
      <c r="F800" s="36">
        <f t="shared" si="149"/>
        <v>461</v>
      </c>
      <c r="G800" s="36">
        <f t="shared" si="150"/>
        <v>95</v>
      </c>
      <c r="H800" s="36">
        <f t="shared" si="151"/>
        <v>0.35</v>
      </c>
      <c r="I800" s="36">
        <f t="shared" si="152"/>
        <v>3.2</v>
      </c>
      <c r="J800" s="36">
        <f t="shared" si="153"/>
        <v>1</v>
      </c>
      <c r="K800" s="36">
        <f t="shared" si="154"/>
        <v>4.5</v>
      </c>
      <c r="L800" s="36">
        <f t="shared" si="155"/>
        <v>2.5</v>
      </c>
      <c r="M800" s="40" t="e">
        <f t="shared" si="144"/>
        <v>#VALUE!</v>
      </c>
      <c r="N800" s="39" t="e">
        <f t="shared" si="146"/>
        <v>#VALUE!</v>
      </c>
    </row>
    <row r="801" spans="3:14" ht="15.6" x14ac:dyDescent="0.3">
      <c r="C801" s="39" t="str">
        <f t="shared" si="145"/>
        <v/>
      </c>
      <c r="D801" s="36">
        <f t="shared" si="147"/>
        <v>600</v>
      </c>
      <c r="E801" s="40">
        <f t="shared" si="148"/>
        <v>3372165.4763667812</v>
      </c>
      <c r="F801" s="36">
        <f t="shared" si="149"/>
        <v>461</v>
      </c>
      <c r="G801" s="36">
        <f t="shared" si="150"/>
        <v>95</v>
      </c>
      <c r="H801" s="36">
        <f t="shared" si="151"/>
        <v>0.35</v>
      </c>
      <c r="I801" s="36">
        <f t="shared" si="152"/>
        <v>3.2</v>
      </c>
      <c r="J801" s="36">
        <f t="shared" si="153"/>
        <v>1</v>
      </c>
      <c r="K801" s="36">
        <f t="shared" si="154"/>
        <v>4.5</v>
      </c>
      <c r="L801" s="36">
        <f t="shared" si="155"/>
        <v>2.5</v>
      </c>
      <c r="M801" s="40" t="e">
        <f t="shared" si="144"/>
        <v>#VALUE!</v>
      </c>
      <c r="N801" s="39" t="e">
        <f t="shared" si="146"/>
        <v>#VALUE!</v>
      </c>
    </row>
    <row r="802" spans="3:14" ht="15.6" x14ac:dyDescent="0.3">
      <c r="C802" s="39" t="str">
        <f t="shared" si="145"/>
        <v/>
      </c>
      <c r="D802" s="36">
        <f t="shared" si="147"/>
        <v>600</v>
      </c>
      <c r="E802" s="40">
        <f t="shared" si="148"/>
        <v>3372165.4763667812</v>
      </c>
      <c r="F802" s="36">
        <f t="shared" si="149"/>
        <v>461</v>
      </c>
      <c r="G802" s="36">
        <f t="shared" si="150"/>
        <v>95</v>
      </c>
      <c r="H802" s="36">
        <f t="shared" si="151"/>
        <v>0.35</v>
      </c>
      <c r="I802" s="36">
        <f t="shared" si="152"/>
        <v>3.2</v>
      </c>
      <c r="J802" s="36">
        <f t="shared" si="153"/>
        <v>1</v>
      </c>
      <c r="K802" s="36">
        <f t="shared" si="154"/>
        <v>4.5</v>
      </c>
      <c r="L802" s="36">
        <f t="shared" si="155"/>
        <v>2.5</v>
      </c>
      <c r="M802" s="40" t="e">
        <f t="shared" si="144"/>
        <v>#VALUE!</v>
      </c>
      <c r="N802" s="39" t="e">
        <f t="shared" si="146"/>
        <v>#VALUE!</v>
      </c>
    </row>
    <row r="803" spans="3:14" ht="15.6" x14ac:dyDescent="0.3">
      <c r="C803" s="39" t="str">
        <f t="shared" si="145"/>
        <v/>
      </c>
      <c r="D803" s="36">
        <f t="shared" si="147"/>
        <v>600</v>
      </c>
      <c r="E803" s="40">
        <f t="shared" si="148"/>
        <v>3372165.4763667812</v>
      </c>
      <c r="F803" s="36">
        <f t="shared" si="149"/>
        <v>461</v>
      </c>
      <c r="G803" s="36">
        <f t="shared" si="150"/>
        <v>95</v>
      </c>
      <c r="H803" s="36">
        <f t="shared" si="151"/>
        <v>0.35</v>
      </c>
      <c r="I803" s="36">
        <f t="shared" si="152"/>
        <v>3.2</v>
      </c>
      <c r="J803" s="36">
        <f t="shared" si="153"/>
        <v>1</v>
      </c>
      <c r="K803" s="36">
        <f t="shared" si="154"/>
        <v>4.5</v>
      </c>
      <c r="L803" s="36">
        <f t="shared" si="155"/>
        <v>2.5</v>
      </c>
      <c r="M803" s="40" t="e">
        <f t="shared" si="144"/>
        <v>#VALUE!</v>
      </c>
      <c r="N803" s="39" t="e">
        <f t="shared" si="146"/>
        <v>#VALUE!</v>
      </c>
    </row>
    <row r="804" spans="3:14" ht="15.6" x14ac:dyDescent="0.3">
      <c r="C804" s="39" t="str">
        <f t="shared" si="145"/>
        <v/>
      </c>
      <c r="D804" s="36">
        <f t="shared" si="147"/>
        <v>600</v>
      </c>
      <c r="E804" s="40">
        <f t="shared" si="148"/>
        <v>3372165.4763667812</v>
      </c>
      <c r="F804" s="36">
        <f t="shared" si="149"/>
        <v>461</v>
      </c>
      <c r="G804" s="36">
        <f t="shared" si="150"/>
        <v>95</v>
      </c>
      <c r="H804" s="36">
        <f t="shared" si="151"/>
        <v>0.35</v>
      </c>
      <c r="I804" s="36">
        <f t="shared" si="152"/>
        <v>3.2</v>
      </c>
      <c r="J804" s="36">
        <f t="shared" si="153"/>
        <v>1</v>
      </c>
      <c r="K804" s="36">
        <f t="shared" si="154"/>
        <v>4.5</v>
      </c>
      <c r="L804" s="36">
        <f t="shared" si="155"/>
        <v>2.5</v>
      </c>
      <c r="M804" s="40" t="e">
        <f t="shared" si="144"/>
        <v>#VALUE!</v>
      </c>
      <c r="N804" s="39" t="e">
        <f t="shared" si="146"/>
        <v>#VALUE!</v>
      </c>
    </row>
    <row r="805" spans="3:14" ht="15.6" x14ac:dyDescent="0.3">
      <c r="C805" s="39" t="str">
        <f t="shared" si="145"/>
        <v/>
      </c>
      <c r="D805" s="36">
        <f t="shared" si="147"/>
        <v>600</v>
      </c>
      <c r="E805" s="40">
        <f t="shared" si="148"/>
        <v>3372165.4763667812</v>
      </c>
      <c r="F805" s="36">
        <f t="shared" si="149"/>
        <v>461</v>
      </c>
      <c r="G805" s="36">
        <f t="shared" si="150"/>
        <v>95</v>
      </c>
      <c r="H805" s="36">
        <f t="shared" si="151"/>
        <v>0.35</v>
      </c>
      <c r="I805" s="36">
        <f t="shared" si="152"/>
        <v>3.2</v>
      </c>
      <c r="J805" s="36">
        <f t="shared" si="153"/>
        <v>1</v>
      </c>
      <c r="K805" s="36">
        <f t="shared" si="154"/>
        <v>4.5</v>
      </c>
      <c r="L805" s="36">
        <f t="shared" si="155"/>
        <v>2.5</v>
      </c>
      <c r="M805" s="40" t="e">
        <f t="shared" si="144"/>
        <v>#VALUE!</v>
      </c>
      <c r="N805" s="39" t="e">
        <f t="shared" si="146"/>
        <v>#VALUE!</v>
      </c>
    </row>
    <row r="806" spans="3:14" ht="15.6" x14ac:dyDescent="0.3">
      <c r="C806" s="39" t="str">
        <f t="shared" si="145"/>
        <v/>
      </c>
      <c r="D806" s="36">
        <f t="shared" si="147"/>
        <v>600</v>
      </c>
      <c r="E806" s="40">
        <f t="shared" si="148"/>
        <v>3372165.4763667812</v>
      </c>
      <c r="F806" s="36">
        <f t="shared" si="149"/>
        <v>461</v>
      </c>
      <c r="G806" s="36">
        <f t="shared" si="150"/>
        <v>95</v>
      </c>
      <c r="H806" s="36">
        <f t="shared" si="151"/>
        <v>0.35</v>
      </c>
      <c r="I806" s="36">
        <f t="shared" si="152"/>
        <v>3.2</v>
      </c>
      <c r="J806" s="36">
        <f t="shared" si="153"/>
        <v>1</v>
      </c>
      <c r="K806" s="36">
        <f t="shared" si="154"/>
        <v>4.5</v>
      </c>
      <c r="L806" s="36">
        <f t="shared" si="155"/>
        <v>2.5</v>
      </c>
      <c r="M806" s="40" t="e">
        <f t="shared" si="144"/>
        <v>#VALUE!</v>
      </c>
      <c r="N806" s="39" t="e">
        <f t="shared" si="146"/>
        <v>#VALUE!</v>
      </c>
    </row>
    <row r="807" spans="3:14" ht="15.6" x14ac:dyDescent="0.3">
      <c r="C807" s="39" t="str">
        <f t="shared" si="145"/>
        <v/>
      </c>
      <c r="D807" s="36">
        <f t="shared" si="147"/>
        <v>600</v>
      </c>
      <c r="E807" s="40">
        <f t="shared" si="148"/>
        <v>3372165.4763667812</v>
      </c>
      <c r="F807" s="36">
        <f t="shared" si="149"/>
        <v>461</v>
      </c>
      <c r="G807" s="36">
        <f t="shared" si="150"/>
        <v>95</v>
      </c>
      <c r="H807" s="36">
        <f t="shared" si="151"/>
        <v>0.35</v>
      </c>
      <c r="I807" s="36">
        <f t="shared" si="152"/>
        <v>3.2</v>
      </c>
      <c r="J807" s="36">
        <f t="shared" si="153"/>
        <v>1</v>
      </c>
      <c r="K807" s="36">
        <f t="shared" si="154"/>
        <v>4.5</v>
      </c>
      <c r="L807" s="36">
        <f t="shared" si="155"/>
        <v>2.5</v>
      </c>
      <c r="M807" s="40" t="e">
        <f t="shared" si="144"/>
        <v>#VALUE!</v>
      </c>
      <c r="N807" s="39" t="e">
        <f t="shared" si="146"/>
        <v>#VALUE!</v>
      </c>
    </row>
    <row r="808" spans="3:14" ht="15.6" x14ac:dyDescent="0.3">
      <c r="C808" s="39" t="str">
        <f t="shared" si="145"/>
        <v/>
      </c>
      <c r="D808" s="36">
        <f t="shared" si="147"/>
        <v>600</v>
      </c>
      <c r="E808" s="40">
        <f t="shared" si="148"/>
        <v>3372165.4763667812</v>
      </c>
      <c r="F808" s="36">
        <f t="shared" si="149"/>
        <v>461</v>
      </c>
      <c r="G808" s="36">
        <f t="shared" si="150"/>
        <v>95</v>
      </c>
      <c r="H808" s="36">
        <f t="shared" si="151"/>
        <v>0.35</v>
      </c>
      <c r="I808" s="36">
        <f t="shared" si="152"/>
        <v>3.2</v>
      </c>
      <c r="J808" s="36">
        <f t="shared" si="153"/>
        <v>1</v>
      </c>
      <c r="K808" s="36">
        <f t="shared" si="154"/>
        <v>4.5</v>
      </c>
      <c r="L808" s="36">
        <f t="shared" si="155"/>
        <v>2.5</v>
      </c>
      <c r="M808" s="40" t="e">
        <f t="shared" si="144"/>
        <v>#VALUE!</v>
      </c>
      <c r="N808" s="39" t="e">
        <f t="shared" si="146"/>
        <v>#VALUE!</v>
      </c>
    </row>
    <row r="809" spans="3:14" ht="15.6" x14ac:dyDescent="0.3">
      <c r="C809" s="39" t="str">
        <f t="shared" si="145"/>
        <v/>
      </c>
      <c r="D809" s="36">
        <f t="shared" si="147"/>
        <v>600</v>
      </c>
      <c r="E809" s="40">
        <f t="shared" si="148"/>
        <v>3372165.4763667812</v>
      </c>
      <c r="F809" s="36">
        <f t="shared" si="149"/>
        <v>461</v>
      </c>
      <c r="G809" s="36">
        <f t="shared" si="150"/>
        <v>95</v>
      </c>
      <c r="H809" s="36">
        <f t="shared" si="151"/>
        <v>0.35</v>
      </c>
      <c r="I809" s="36">
        <f t="shared" si="152"/>
        <v>3.2</v>
      </c>
      <c r="J809" s="36">
        <f t="shared" si="153"/>
        <v>1</v>
      </c>
      <c r="K809" s="36">
        <f t="shared" si="154"/>
        <v>4.5</v>
      </c>
      <c r="L809" s="36">
        <f t="shared" si="155"/>
        <v>2.5</v>
      </c>
      <c r="M809" s="40" t="e">
        <f t="shared" si="144"/>
        <v>#VALUE!</v>
      </c>
      <c r="N809" s="39" t="e">
        <f t="shared" si="146"/>
        <v>#VALUE!</v>
      </c>
    </row>
    <row r="810" spans="3:14" ht="15.6" x14ac:dyDescent="0.3">
      <c r="C810" s="39" t="str">
        <f t="shared" si="145"/>
        <v/>
      </c>
      <c r="D810" s="36">
        <f t="shared" si="147"/>
        <v>600</v>
      </c>
      <c r="E810" s="40">
        <f t="shared" si="148"/>
        <v>3372165.4763667812</v>
      </c>
      <c r="F810" s="36">
        <f t="shared" si="149"/>
        <v>461</v>
      </c>
      <c r="G810" s="36">
        <f t="shared" si="150"/>
        <v>95</v>
      </c>
      <c r="H810" s="36">
        <f t="shared" si="151"/>
        <v>0.35</v>
      </c>
      <c r="I810" s="36">
        <f t="shared" si="152"/>
        <v>3.2</v>
      </c>
      <c r="J810" s="36">
        <f t="shared" si="153"/>
        <v>1</v>
      </c>
      <c r="K810" s="36">
        <f t="shared" si="154"/>
        <v>4.5</v>
      </c>
      <c r="L810" s="36">
        <f t="shared" si="155"/>
        <v>2.5</v>
      </c>
      <c r="M810" s="40" t="e">
        <f t="shared" si="144"/>
        <v>#VALUE!</v>
      </c>
      <c r="N810" s="39" t="e">
        <f t="shared" si="146"/>
        <v>#VALUE!</v>
      </c>
    </row>
    <row r="811" spans="3:14" ht="15.6" x14ac:dyDescent="0.3">
      <c r="C811" s="39" t="str">
        <f t="shared" si="145"/>
        <v/>
      </c>
      <c r="D811" s="36">
        <f t="shared" si="147"/>
        <v>600</v>
      </c>
      <c r="E811" s="40">
        <f t="shared" si="148"/>
        <v>3372165.4763667812</v>
      </c>
      <c r="F811" s="36">
        <f t="shared" si="149"/>
        <v>461</v>
      </c>
      <c r="G811" s="36">
        <f t="shared" si="150"/>
        <v>95</v>
      </c>
      <c r="H811" s="36">
        <f t="shared" si="151"/>
        <v>0.35</v>
      </c>
      <c r="I811" s="36">
        <f t="shared" si="152"/>
        <v>3.2</v>
      </c>
      <c r="J811" s="36">
        <f t="shared" si="153"/>
        <v>1</v>
      </c>
      <c r="K811" s="36">
        <f t="shared" si="154"/>
        <v>4.5</v>
      </c>
      <c r="L811" s="36">
        <f t="shared" si="155"/>
        <v>2.5</v>
      </c>
      <c r="M811" s="40" t="e">
        <f t="shared" si="144"/>
        <v>#VALUE!</v>
      </c>
      <c r="N811" s="39" t="e">
        <f t="shared" si="146"/>
        <v>#VALUE!</v>
      </c>
    </row>
    <row r="812" spans="3:14" ht="15.6" x14ac:dyDescent="0.3">
      <c r="C812" s="39" t="str">
        <f t="shared" si="145"/>
        <v/>
      </c>
      <c r="D812" s="36">
        <f t="shared" si="147"/>
        <v>600</v>
      </c>
      <c r="E812" s="40">
        <f t="shared" si="148"/>
        <v>3372165.4763667812</v>
      </c>
      <c r="F812" s="36">
        <f t="shared" si="149"/>
        <v>461</v>
      </c>
      <c r="G812" s="36">
        <f t="shared" si="150"/>
        <v>95</v>
      </c>
      <c r="H812" s="36">
        <f t="shared" si="151"/>
        <v>0.35</v>
      </c>
      <c r="I812" s="36">
        <f t="shared" si="152"/>
        <v>3.2</v>
      </c>
      <c r="J812" s="36">
        <f t="shared" si="153"/>
        <v>1</v>
      </c>
      <c r="K812" s="36">
        <f t="shared" si="154"/>
        <v>4.5</v>
      </c>
      <c r="L812" s="36">
        <f t="shared" si="155"/>
        <v>2.5</v>
      </c>
      <c r="M812" s="40" t="e">
        <f t="shared" si="144"/>
        <v>#VALUE!</v>
      </c>
      <c r="N812" s="39" t="e">
        <f t="shared" si="146"/>
        <v>#VALUE!</v>
      </c>
    </row>
    <row r="813" spans="3:14" ht="15.6" x14ac:dyDescent="0.3">
      <c r="C813" s="39" t="str">
        <f t="shared" si="145"/>
        <v/>
      </c>
      <c r="D813" s="36">
        <f t="shared" si="147"/>
        <v>600</v>
      </c>
      <c r="E813" s="40">
        <f t="shared" si="148"/>
        <v>3372165.4763667812</v>
      </c>
      <c r="F813" s="36">
        <f t="shared" si="149"/>
        <v>461</v>
      </c>
      <c r="G813" s="36">
        <f t="shared" si="150"/>
        <v>95</v>
      </c>
      <c r="H813" s="36">
        <f t="shared" si="151"/>
        <v>0.35</v>
      </c>
      <c r="I813" s="36">
        <f t="shared" si="152"/>
        <v>3.2</v>
      </c>
      <c r="J813" s="36">
        <f t="shared" si="153"/>
        <v>1</v>
      </c>
      <c r="K813" s="36">
        <f t="shared" si="154"/>
        <v>4.5</v>
      </c>
      <c r="L813" s="36">
        <f t="shared" si="155"/>
        <v>2.5</v>
      </c>
      <c r="M813" s="40" t="e">
        <f t="shared" si="144"/>
        <v>#VALUE!</v>
      </c>
      <c r="N813" s="39" t="e">
        <f t="shared" si="146"/>
        <v>#VALUE!</v>
      </c>
    </row>
    <row r="814" spans="3:14" ht="15.6" x14ac:dyDescent="0.3">
      <c r="C814" s="39" t="str">
        <f t="shared" si="145"/>
        <v/>
      </c>
      <c r="D814" s="36">
        <f t="shared" si="147"/>
        <v>600</v>
      </c>
      <c r="E814" s="40">
        <f t="shared" si="148"/>
        <v>3372165.4763667812</v>
      </c>
      <c r="F814" s="36">
        <f t="shared" si="149"/>
        <v>461</v>
      </c>
      <c r="G814" s="36">
        <f t="shared" si="150"/>
        <v>95</v>
      </c>
      <c r="H814" s="36">
        <f t="shared" si="151"/>
        <v>0.35</v>
      </c>
      <c r="I814" s="36">
        <f t="shared" si="152"/>
        <v>3.2</v>
      </c>
      <c r="J814" s="36">
        <f t="shared" si="153"/>
        <v>1</v>
      </c>
      <c r="K814" s="36">
        <f t="shared" si="154"/>
        <v>4.5</v>
      </c>
      <c r="L814" s="36">
        <f t="shared" si="155"/>
        <v>2.5</v>
      </c>
      <c r="M814" s="40" t="e">
        <f t="shared" si="144"/>
        <v>#VALUE!</v>
      </c>
      <c r="N814" s="39" t="e">
        <f t="shared" si="146"/>
        <v>#VALUE!</v>
      </c>
    </row>
    <row r="815" spans="3:14" ht="15.6" x14ac:dyDescent="0.3">
      <c r="C815" s="39" t="str">
        <f t="shared" si="145"/>
        <v/>
      </c>
      <c r="D815" s="36">
        <f t="shared" si="147"/>
        <v>600</v>
      </c>
      <c r="E815" s="40">
        <f t="shared" si="148"/>
        <v>3372165.4763667812</v>
      </c>
      <c r="F815" s="36">
        <f t="shared" si="149"/>
        <v>461</v>
      </c>
      <c r="G815" s="36">
        <f t="shared" si="150"/>
        <v>95</v>
      </c>
      <c r="H815" s="36">
        <f t="shared" si="151"/>
        <v>0.35</v>
      </c>
      <c r="I815" s="36">
        <f t="shared" si="152"/>
        <v>3.2</v>
      </c>
      <c r="J815" s="36">
        <f t="shared" si="153"/>
        <v>1</v>
      </c>
      <c r="K815" s="36">
        <f t="shared" si="154"/>
        <v>4.5</v>
      </c>
      <c r="L815" s="36">
        <f t="shared" si="155"/>
        <v>2.5</v>
      </c>
      <c r="M815" s="40" t="e">
        <f t="shared" si="144"/>
        <v>#VALUE!</v>
      </c>
      <c r="N815" s="39" t="e">
        <f t="shared" si="146"/>
        <v>#VALUE!</v>
      </c>
    </row>
    <row r="816" spans="3:14" ht="15.6" x14ac:dyDescent="0.3">
      <c r="C816" s="39" t="str">
        <f t="shared" si="145"/>
        <v/>
      </c>
      <c r="D816" s="36">
        <f t="shared" si="147"/>
        <v>600</v>
      </c>
      <c r="E816" s="40">
        <f t="shared" si="148"/>
        <v>3372165.4763667812</v>
      </c>
      <c r="F816" s="36">
        <f t="shared" si="149"/>
        <v>461</v>
      </c>
      <c r="G816" s="36">
        <f t="shared" si="150"/>
        <v>95</v>
      </c>
      <c r="H816" s="36">
        <f t="shared" si="151"/>
        <v>0.35</v>
      </c>
      <c r="I816" s="36">
        <f t="shared" si="152"/>
        <v>3.2</v>
      </c>
      <c r="J816" s="36">
        <f t="shared" si="153"/>
        <v>1</v>
      </c>
      <c r="K816" s="36">
        <f t="shared" si="154"/>
        <v>4.5</v>
      </c>
      <c r="L816" s="36">
        <f t="shared" si="155"/>
        <v>2.5</v>
      </c>
      <c r="M816" s="40" t="e">
        <f t="shared" si="144"/>
        <v>#VALUE!</v>
      </c>
      <c r="N816" s="39" t="e">
        <f t="shared" si="146"/>
        <v>#VALUE!</v>
      </c>
    </row>
    <row r="817" spans="3:14" ht="15.6" x14ac:dyDescent="0.3">
      <c r="C817" s="39" t="str">
        <f t="shared" si="145"/>
        <v/>
      </c>
      <c r="D817" s="36">
        <f t="shared" si="147"/>
        <v>600</v>
      </c>
      <c r="E817" s="40">
        <f t="shared" si="148"/>
        <v>3372165.4763667812</v>
      </c>
      <c r="F817" s="36">
        <f t="shared" si="149"/>
        <v>461</v>
      </c>
      <c r="G817" s="36">
        <f t="shared" si="150"/>
        <v>95</v>
      </c>
      <c r="H817" s="36">
        <f t="shared" si="151"/>
        <v>0.35</v>
      </c>
      <c r="I817" s="36">
        <f t="shared" si="152"/>
        <v>3.2</v>
      </c>
      <c r="J817" s="36">
        <f t="shared" si="153"/>
        <v>1</v>
      </c>
      <c r="K817" s="36">
        <f t="shared" si="154"/>
        <v>4.5</v>
      </c>
      <c r="L817" s="36">
        <f t="shared" si="155"/>
        <v>2.5</v>
      </c>
      <c r="M817" s="40" t="e">
        <f t="shared" si="144"/>
        <v>#VALUE!</v>
      </c>
      <c r="N817" s="39" t="e">
        <f t="shared" si="146"/>
        <v>#VALUE!</v>
      </c>
    </row>
    <row r="818" spans="3:14" ht="15.6" x14ac:dyDescent="0.3">
      <c r="C818" s="39" t="str">
        <f t="shared" si="145"/>
        <v/>
      </c>
      <c r="D818" s="36">
        <f t="shared" si="147"/>
        <v>600</v>
      </c>
      <c r="E818" s="40">
        <f t="shared" si="148"/>
        <v>3372165.4763667812</v>
      </c>
      <c r="F818" s="36">
        <f t="shared" si="149"/>
        <v>461</v>
      </c>
      <c r="G818" s="36">
        <f t="shared" si="150"/>
        <v>95</v>
      </c>
      <c r="H818" s="36">
        <f t="shared" si="151"/>
        <v>0.35</v>
      </c>
      <c r="I818" s="36">
        <f t="shared" si="152"/>
        <v>3.2</v>
      </c>
      <c r="J818" s="36">
        <f t="shared" si="153"/>
        <v>1</v>
      </c>
      <c r="K818" s="36">
        <f t="shared" si="154"/>
        <v>4.5</v>
      </c>
      <c r="L818" s="36">
        <f t="shared" si="155"/>
        <v>2.5</v>
      </c>
      <c r="M818" s="40" t="e">
        <f t="shared" si="144"/>
        <v>#VALUE!</v>
      </c>
      <c r="N818" s="39" t="e">
        <f t="shared" si="146"/>
        <v>#VALUE!</v>
      </c>
    </row>
    <row r="819" spans="3:14" ht="15.6" x14ac:dyDescent="0.3">
      <c r="C819" s="39" t="str">
        <f t="shared" si="145"/>
        <v/>
      </c>
      <c r="D819" s="36">
        <f t="shared" si="147"/>
        <v>600</v>
      </c>
      <c r="E819" s="40">
        <f t="shared" si="148"/>
        <v>3372165.4763667812</v>
      </c>
      <c r="F819" s="36">
        <f t="shared" si="149"/>
        <v>461</v>
      </c>
      <c r="G819" s="36">
        <f t="shared" si="150"/>
        <v>95</v>
      </c>
      <c r="H819" s="36">
        <f t="shared" si="151"/>
        <v>0.35</v>
      </c>
      <c r="I819" s="36">
        <f t="shared" si="152"/>
        <v>3.2</v>
      </c>
      <c r="J819" s="36">
        <f t="shared" si="153"/>
        <v>1</v>
      </c>
      <c r="K819" s="36">
        <f t="shared" si="154"/>
        <v>4.5</v>
      </c>
      <c r="L819" s="36">
        <f t="shared" si="155"/>
        <v>2.5</v>
      </c>
      <c r="M819" s="40" t="e">
        <f t="shared" si="144"/>
        <v>#VALUE!</v>
      </c>
      <c r="N819" s="39" t="e">
        <f t="shared" si="146"/>
        <v>#VALUE!</v>
      </c>
    </row>
    <row r="820" spans="3:14" ht="15.6" x14ac:dyDescent="0.3">
      <c r="C820" s="39" t="str">
        <f t="shared" si="145"/>
        <v/>
      </c>
      <c r="D820" s="36">
        <f t="shared" si="147"/>
        <v>600</v>
      </c>
      <c r="E820" s="40">
        <f t="shared" si="148"/>
        <v>3372165.4763667812</v>
      </c>
      <c r="F820" s="36">
        <f t="shared" si="149"/>
        <v>461</v>
      </c>
      <c r="G820" s="36">
        <f t="shared" si="150"/>
        <v>95</v>
      </c>
      <c r="H820" s="36">
        <f t="shared" si="151"/>
        <v>0.35</v>
      </c>
      <c r="I820" s="36">
        <f t="shared" si="152"/>
        <v>3.2</v>
      </c>
      <c r="J820" s="36">
        <f t="shared" si="153"/>
        <v>1</v>
      </c>
      <c r="K820" s="36">
        <f t="shared" si="154"/>
        <v>4.5</v>
      </c>
      <c r="L820" s="36">
        <f t="shared" si="155"/>
        <v>2.5</v>
      </c>
      <c r="M820" s="40" t="e">
        <f t="shared" si="144"/>
        <v>#VALUE!</v>
      </c>
      <c r="N820" s="39" t="e">
        <f t="shared" si="146"/>
        <v>#VALUE!</v>
      </c>
    </row>
    <row r="821" spans="3:14" ht="15.6" x14ac:dyDescent="0.3">
      <c r="C821" s="39" t="str">
        <f t="shared" si="145"/>
        <v/>
      </c>
      <c r="D821" s="36">
        <f t="shared" si="147"/>
        <v>600</v>
      </c>
      <c r="E821" s="40">
        <f t="shared" si="148"/>
        <v>3372165.4763667812</v>
      </c>
      <c r="F821" s="36">
        <f t="shared" si="149"/>
        <v>461</v>
      </c>
      <c r="G821" s="36">
        <f t="shared" si="150"/>
        <v>95</v>
      </c>
      <c r="H821" s="36">
        <f t="shared" si="151"/>
        <v>0.35</v>
      </c>
      <c r="I821" s="36">
        <f t="shared" si="152"/>
        <v>3.2</v>
      </c>
      <c r="J821" s="36">
        <f t="shared" si="153"/>
        <v>1</v>
      </c>
      <c r="K821" s="36">
        <f t="shared" si="154"/>
        <v>4.5</v>
      </c>
      <c r="L821" s="36">
        <f t="shared" si="155"/>
        <v>2.5</v>
      </c>
      <c r="M821" s="40" t="e">
        <f t="shared" si="144"/>
        <v>#VALUE!</v>
      </c>
      <c r="N821" s="39" t="e">
        <f t="shared" si="146"/>
        <v>#VALUE!</v>
      </c>
    </row>
    <row r="822" spans="3:14" ht="15.6" x14ac:dyDescent="0.3">
      <c r="C822" s="39" t="str">
        <f t="shared" si="145"/>
        <v/>
      </c>
      <c r="D822" s="36">
        <f t="shared" si="147"/>
        <v>600</v>
      </c>
      <c r="E822" s="40">
        <f t="shared" si="148"/>
        <v>3372165.4763667812</v>
      </c>
      <c r="F822" s="36">
        <f t="shared" si="149"/>
        <v>461</v>
      </c>
      <c r="G822" s="36">
        <f t="shared" si="150"/>
        <v>95</v>
      </c>
      <c r="H822" s="36">
        <f t="shared" si="151"/>
        <v>0.35</v>
      </c>
      <c r="I822" s="36">
        <f t="shared" si="152"/>
        <v>3.2</v>
      </c>
      <c r="J822" s="36">
        <f t="shared" si="153"/>
        <v>1</v>
      </c>
      <c r="K822" s="36">
        <f t="shared" si="154"/>
        <v>4.5</v>
      </c>
      <c r="L822" s="36">
        <f t="shared" si="155"/>
        <v>2.5</v>
      </c>
      <c r="M822" s="40" t="e">
        <f t="shared" si="144"/>
        <v>#VALUE!</v>
      </c>
      <c r="N822" s="39" t="e">
        <f t="shared" si="146"/>
        <v>#VALUE!</v>
      </c>
    </row>
    <row r="823" spans="3:14" ht="15.6" x14ac:dyDescent="0.3">
      <c r="C823" s="39" t="str">
        <f t="shared" si="145"/>
        <v/>
      </c>
      <c r="D823" s="36">
        <f t="shared" si="147"/>
        <v>600</v>
      </c>
      <c r="E823" s="40">
        <f t="shared" si="148"/>
        <v>3372165.4763667812</v>
      </c>
      <c r="F823" s="36">
        <f t="shared" si="149"/>
        <v>461</v>
      </c>
      <c r="G823" s="36">
        <f t="shared" si="150"/>
        <v>95</v>
      </c>
      <c r="H823" s="36">
        <f t="shared" si="151"/>
        <v>0.35</v>
      </c>
      <c r="I823" s="36">
        <f t="shared" si="152"/>
        <v>3.2</v>
      </c>
      <c r="J823" s="36">
        <f t="shared" si="153"/>
        <v>1</v>
      </c>
      <c r="K823" s="36">
        <f t="shared" si="154"/>
        <v>4.5</v>
      </c>
      <c r="L823" s="36">
        <f t="shared" si="155"/>
        <v>2.5</v>
      </c>
      <c r="M823" s="40" t="e">
        <f t="shared" si="144"/>
        <v>#VALUE!</v>
      </c>
      <c r="N823" s="39" t="e">
        <f t="shared" si="146"/>
        <v>#VALUE!</v>
      </c>
    </row>
    <row r="824" spans="3:14" ht="15.6" x14ac:dyDescent="0.3">
      <c r="C824" s="39" t="str">
        <f t="shared" si="145"/>
        <v/>
      </c>
      <c r="D824" s="36">
        <f t="shared" si="147"/>
        <v>600</v>
      </c>
      <c r="E824" s="40">
        <f t="shared" si="148"/>
        <v>3372165.4763667812</v>
      </c>
      <c r="F824" s="36">
        <f t="shared" si="149"/>
        <v>461</v>
      </c>
      <c r="G824" s="36">
        <f t="shared" si="150"/>
        <v>95</v>
      </c>
      <c r="H824" s="36">
        <f t="shared" si="151"/>
        <v>0.35</v>
      </c>
      <c r="I824" s="36">
        <f t="shared" si="152"/>
        <v>3.2</v>
      </c>
      <c r="J824" s="36">
        <f t="shared" si="153"/>
        <v>1</v>
      </c>
      <c r="K824" s="36">
        <f t="shared" si="154"/>
        <v>4.5</v>
      </c>
      <c r="L824" s="36">
        <f t="shared" si="155"/>
        <v>2.5</v>
      </c>
      <c r="M824" s="40" t="e">
        <f t="shared" si="144"/>
        <v>#VALUE!</v>
      </c>
      <c r="N824" s="39" t="e">
        <f t="shared" si="146"/>
        <v>#VALUE!</v>
      </c>
    </row>
    <row r="825" spans="3:14" ht="15.6" x14ac:dyDescent="0.3">
      <c r="C825" s="39" t="str">
        <f t="shared" si="145"/>
        <v/>
      </c>
      <c r="D825" s="36">
        <f t="shared" si="147"/>
        <v>600</v>
      </c>
      <c r="E825" s="40">
        <f t="shared" si="148"/>
        <v>3372165.4763667812</v>
      </c>
      <c r="F825" s="36">
        <f t="shared" si="149"/>
        <v>461</v>
      </c>
      <c r="G825" s="36">
        <f t="shared" si="150"/>
        <v>95</v>
      </c>
      <c r="H825" s="36">
        <f t="shared" si="151"/>
        <v>0.35</v>
      </c>
      <c r="I825" s="36">
        <f t="shared" si="152"/>
        <v>3.2</v>
      </c>
      <c r="J825" s="36">
        <f t="shared" si="153"/>
        <v>1</v>
      </c>
      <c r="K825" s="36">
        <f t="shared" si="154"/>
        <v>4.5</v>
      </c>
      <c r="L825" s="36">
        <f t="shared" si="155"/>
        <v>2.5</v>
      </c>
      <c r="M825" s="40" t="e">
        <f t="shared" si="144"/>
        <v>#VALUE!</v>
      </c>
      <c r="N825" s="39" t="e">
        <f t="shared" si="146"/>
        <v>#VALUE!</v>
      </c>
    </row>
    <row r="826" spans="3:14" ht="15.6" x14ac:dyDescent="0.3">
      <c r="C826" s="39" t="str">
        <f t="shared" si="145"/>
        <v/>
      </c>
      <c r="D826" s="36">
        <f t="shared" si="147"/>
        <v>600</v>
      </c>
      <c r="E826" s="40">
        <f t="shared" si="148"/>
        <v>3372165.4763667812</v>
      </c>
      <c r="F826" s="36">
        <f t="shared" si="149"/>
        <v>461</v>
      </c>
      <c r="G826" s="36">
        <f t="shared" si="150"/>
        <v>95</v>
      </c>
      <c r="H826" s="36">
        <f t="shared" si="151"/>
        <v>0.35</v>
      </c>
      <c r="I826" s="36">
        <f t="shared" si="152"/>
        <v>3.2</v>
      </c>
      <c r="J826" s="36">
        <f t="shared" si="153"/>
        <v>1</v>
      </c>
      <c r="K826" s="36">
        <f t="shared" si="154"/>
        <v>4.5</v>
      </c>
      <c r="L826" s="36">
        <f t="shared" si="155"/>
        <v>2.5</v>
      </c>
      <c r="M826" s="40" t="e">
        <f t="shared" si="144"/>
        <v>#VALUE!</v>
      </c>
      <c r="N826" s="39" t="e">
        <f t="shared" si="146"/>
        <v>#VALUE!</v>
      </c>
    </row>
    <row r="827" spans="3:14" ht="15.6" x14ac:dyDescent="0.3">
      <c r="C827" s="39" t="str">
        <f t="shared" si="145"/>
        <v/>
      </c>
      <c r="D827" s="36">
        <f t="shared" si="147"/>
        <v>600</v>
      </c>
      <c r="E827" s="40">
        <f t="shared" si="148"/>
        <v>3372165.4763667812</v>
      </c>
      <c r="F827" s="36">
        <f t="shared" si="149"/>
        <v>461</v>
      </c>
      <c r="G827" s="36">
        <f t="shared" si="150"/>
        <v>95</v>
      </c>
      <c r="H827" s="36">
        <f t="shared" si="151"/>
        <v>0.35</v>
      </c>
      <c r="I827" s="36">
        <f t="shared" si="152"/>
        <v>3.2</v>
      </c>
      <c r="J827" s="36">
        <f t="shared" si="153"/>
        <v>1</v>
      </c>
      <c r="K827" s="36">
        <f t="shared" si="154"/>
        <v>4.5</v>
      </c>
      <c r="L827" s="36">
        <f t="shared" si="155"/>
        <v>2.5</v>
      </c>
      <c r="M827" s="40" t="e">
        <f t="shared" si="144"/>
        <v>#VALUE!</v>
      </c>
      <c r="N827" s="39" t="e">
        <f t="shared" si="146"/>
        <v>#VALUE!</v>
      </c>
    </row>
    <row r="828" spans="3:14" ht="15.6" x14ac:dyDescent="0.3">
      <c r="C828" s="39" t="str">
        <f t="shared" si="145"/>
        <v/>
      </c>
      <c r="D828" s="36">
        <f t="shared" si="147"/>
        <v>600</v>
      </c>
      <c r="E828" s="40">
        <f t="shared" si="148"/>
        <v>3372165.4763667812</v>
      </c>
      <c r="F828" s="36">
        <f t="shared" si="149"/>
        <v>461</v>
      </c>
      <c r="G828" s="36">
        <f t="shared" si="150"/>
        <v>95</v>
      </c>
      <c r="H828" s="36">
        <f t="shared" si="151"/>
        <v>0.35</v>
      </c>
      <c r="I828" s="36">
        <f t="shared" si="152"/>
        <v>3.2</v>
      </c>
      <c r="J828" s="36">
        <f t="shared" si="153"/>
        <v>1</v>
      </c>
      <c r="K828" s="36">
        <f t="shared" si="154"/>
        <v>4.5</v>
      </c>
      <c r="L828" s="36">
        <f t="shared" si="155"/>
        <v>2.5</v>
      </c>
      <c r="M828" s="40" t="e">
        <f t="shared" si="144"/>
        <v>#VALUE!</v>
      </c>
      <c r="N828" s="39" t="e">
        <f t="shared" si="146"/>
        <v>#VALUE!</v>
      </c>
    </row>
    <row r="829" spans="3:14" ht="15.6" x14ac:dyDescent="0.3">
      <c r="C829" s="39" t="str">
        <f t="shared" si="145"/>
        <v/>
      </c>
      <c r="D829" s="36">
        <f t="shared" si="147"/>
        <v>600</v>
      </c>
      <c r="E829" s="40">
        <f t="shared" si="148"/>
        <v>3372165.4763667812</v>
      </c>
      <c r="F829" s="36">
        <f t="shared" si="149"/>
        <v>461</v>
      </c>
      <c r="G829" s="36">
        <f t="shared" si="150"/>
        <v>95</v>
      </c>
      <c r="H829" s="36">
        <f t="shared" si="151"/>
        <v>0.35</v>
      </c>
      <c r="I829" s="36">
        <f t="shared" si="152"/>
        <v>3.2</v>
      </c>
      <c r="J829" s="36">
        <f t="shared" si="153"/>
        <v>1</v>
      </c>
      <c r="K829" s="36">
        <f t="shared" si="154"/>
        <v>4.5</v>
      </c>
      <c r="L829" s="36">
        <f t="shared" si="155"/>
        <v>2.5</v>
      </c>
      <c r="M829" s="40" t="e">
        <f t="shared" si="144"/>
        <v>#VALUE!</v>
      </c>
      <c r="N829" s="39" t="e">
        <f t="shared" si="146"/>
        <v>#VALUE!</v>
      </c>
    </row>
    <row r="830" spans="3:14" ht="15.6" x14ac:dyDescent="0.3">
      <c r="C830" s="39" t="str">
        <f t="shared" si="145"/>
        <v/>
      </c>
      <c r="D830" s="36">
        <f t="shared" si="147"/>
        <v>600</v>
      </c>
      <c r="E830" s="40">
        <f t="shared" si="148"/>
        <v>3372165.4763667812</v>
      </c>
      <c r="F830" s="36">
        <f t="shared" si="149"/>
        <v>461</v>
      </c>
      <c r="G830" s="36">
        <f t="shared" si="150"/>
        <v>95</v>
      </c>
      <c r="H830" s="36">
        <f t="shared" si="151"/>
        <v>0.35</v>
      </c>
      <c r="I830" s="36">
        <f t="shared" si="152"/>
        <v>3.2</v>
      </c>
      <c r="J830" s="36">
        <f t="shared" si="153"/>
        <v>1</v>
      </c>
      <c r="K830" s="36">
        <f t="shared" si="154"/>
        <v>4.5</v>
      </c>
      <c r="L830" s="36">
        <f t="shared" si="155"/>
        <v>2.5</v>
      </c>
      <c r="M830" s="40" t="e">
        <f t="shared" si="144"/>
        <v>#VALUE!</v>
      </c>
      <c r="N830" s="39" t="e">
        <f t="shared" si="146"/>
        <v>#VALUE!</v>
      </c>
    </row>
    <row r="831" spans="3:14" ht="15.6" x14ac:dyDescent="0.3">
      <c r="C831" s="39" t="str">
        <f t="shared" si="145"/>
        <v/>
      </c>
      <c r="D831" s="36">
        <f t="shared" si="147"/>
        <v>600</v>
      </c>
      <c r="E831" s="40">
        <f t="shared" si="148"/>
        <v>3372165.4763667812</v>
      </c>
      <c r="F831" s="36">
        <f t="shared" si="149"/>
        <v>461</v>
      </c>
      <c r="G831" s="36">
        <f t="shared" si="150"/>
        <v>95</v>
      </c>
      <c r="H831" s="36">
        <f t="shared" si="151"/>
        <v>0.35</v>
      </c>
      <c r="I831" s="36">
        <f t="shared" si="152"/>
        <v>3.2</v>
      </c>
      <c r="J831" s="36">
        <f t="shared" si="153"/>
        <v>1</v>
      </c>
      <c r="K831" s="36">
        <f t="shared" si="154"/>
        <v>4.5</v>
      </c>
      <c r="L831" s="36">
        <f t="shared" si="155"/>
        <v>2.5</v>
      </c>
      <c r="M831" s="40" t="e">
        <f t="shared" si="144"/>
        <v>#VALUE!</v>
      </c>
      <c r="N831" s="39" t="e">
        <f t="shared" si="146"/>
        <v>#VALUE!</v>
      </c>
    </row>
    <row r="832" spans="3:14" ht="15.6" x14ac:dyDescent="0.3">
      <c r="C832" s="39" t="str">
        <f t="shared" si="145"/>
        <v/>
      </c>
      <c r="D832" s="36">
        <f t="shared" si="147"/>
        <v>600</v>
      </c>
      <c r="E832" s="40">
        <f t="shared" si="148"/>
        <v>3372165.4763667812</v>
      </c>
      <c r="F832" s="36">
        <f t="shared" si="149"/>
        <v>461</v>
      </c>
      <c r="G832" s="36">
        <f t="shared" si="150"/>
        <v>95</v>
      </c>
      <c r="H832" s="36">
        <f t="shared" si="151"/>
        <v>0.35</v>
      </c>
      <c r="I832" s="36">
        <f t="shared" si="152"/>
        <v>3.2</v>
      </c>
      <c r="J832" s="36">
        <f t="shared" si="153"/>
        <v>1</v>
      </c>
      <c r="K832" s="36">
        <f t="shared" si="154"/>
        <v>4.5</v>
      </c>
      <c r="L832" s="36">
        <f t="shared" si="155"/>
        <v>2.5</v>
      </c>
      <c r="M832" s="40" t="e">
        <f t="shared" si="144"/>
        <v>#VALUE!</v>
      </c>
      <c r="N832" s="39" t="e">
        <f t="shared" si="146"/>
        <v>#VALUE!</v>
      </c>
    </row>
    <row r="833" spans="3:14" ht="15.6" x14ac:dyDescent="0.3">
      <c r="C833" s="39" t="str">
        <f t="shared" si="145"/>
        <v/>
      </c>
      <c r="D833" s="36">
        <f t="shared" si="147"/>
        <v>600</v>
      </c>
      <c r="E833" s="40">
        <f t="shared" si="148"/>
        <v>3372165.4763667812</v>
      </c>
      <c r="F833" s="36">
        <f t="shared" si="149"/>
        <v>461</v>
      </c>
      <c r="G833" s="36">
        <f t="shared" si="150"/>
        <v>95</v>
      </c>
      <c r="H833" s="36">
        <f t="shared" si="151"/>
        <v>0.35</v>
      </c>
      <c r="I833" s="36">
        <f t="shared" si="152"/>
        <v>3.2</v>
      </c>
      <c r="J833" s="36">
        <f t="shared" si="153"/>
        <v>1</v>
      </c>
      <c r="K833" s="36">
        <f t="shared" si="154"/>
        <v>4.5</v>
      </c>
      <c r="L833" s="36">
        <f t="shared" si="155"/>
        <v>2.5</v>
      </c>
      <c r="M833" s="40" t="e">
        <f t="shared" si="144"/>
        <v>#VALUE!</v>
      </c>
      <c r="N833" s="39" t="e">
        <f t="shared" si="146"/>
        <v>#VALUE!</v>
      </c>
    </row>
    <row r="834" spans="3:14" ht="15.6" x14ac:dyDescent="0.3">
      <c r="C834" s="39" t="str">
        <f t="shared" si="145"/>
        <v/>
      </c>
      <c r="D834" s="36">
        <f t="shared" si="147"/>
        <v>600</v>
      </c>
      <c r="E834" s="40">
        <f t="shared" si="148"/>
        <v>3372165.4763667812</v>
      </c>
      <c r="F834" s="36">
        <f t="shared" si="149"/>
        <v>461</v>
      </c>
      <c r="G834" s="36">
        <f t="shared" si="150"/>
        <v>95</v>
      </c>
      <c r="H834" s="36">
        <f t="shared" si="151"/>
        <v>0.35</v>
      </c>
      <c r="I834" s="36">
        <f t="shared" si="152"/>
        <v>3.2</v>
      </c>
      <c r="J834" s="36">
        <f t="shared" si="153"/>
        <v>1</v>
      </c>
      <c r="K834" s="36">
        <f t="shared" si="154"/>
        <v>4.5</v>
      </c>
      <c r="L834" s="36">
        <f t="shared" si="155"/>
        <v>2.5</v>
      </c>
      <c r="M834" s="40" t="e">
        <f t="shared" si="144"/>
        <v>#VALUE!</v>
      </c>
      <c r="N834" s="39" t="e">
        <f t="shared" si="146"/>
        <v>#VALUE!</v>
      </c>
    </row>
    <row r="835" spans="3:14" ht="15.6" x14ac:dyDescent="0.3">
      <c r="C835" s="39" t="str">
        <f t="shared" si="145"/>
        <v/>
      </c>
      <c r="D835" s="36">
        <f t="shared" si="147"/>
        <v>600</v>
      </c>
      <c r="E835" s="40">
        <f t="shared" si="148"/>
        <v>3372165.4763667812</v>
      </c>
      <c r="F835" s="36">
        <f t="shared" si="149"/>
        <v>461</v>
      </c>
      <c r="G835" s="36">
        <f t="shared" si="150"/>
        <v>95</v>
      </c>
      <c r="H835" s="36">
        <f t="shared" si="151"/>
        <v>0.35</v>
      </c>
      <c r="I835" s="36">
        <f t="shared" si="152"/>
        <v>3.2</v>
      </c>
      <c r="J835" s="36">
        <f t="shared" si="153"/>
        <v>1</v>
      </c>
      <c r="K835" s="36">
        <f t="shared" si="154"/>
        <v>4.5</v>
      </c>
      <c r="L835" s="36">
        <f t="shared" si="155"/>
        <v>2.5</v>
      </c>
      <c r="M835" s="40" t="e">
        <f t="shared" si="144"/>
        <v>#VALUE!</v>
      </c>
      <c r="N835" s="39" t="e">
        <f t="shared" si="146"/>
        <v>#VALUE!</v>
      </c>
    </row>
    <row r="836" spans="3:14" ht="15.6" x14ac:dyDescent="0.3">
      <c r="C836" s="39" t="str">
        <f t="shared" si="145"/>
        <v/>
      </c>
      <c r="D836" s="36">
        <f t="shared" si="147"/>
        <v>600</v>
      </c>
      <c r="E836" s="40">
        <f t="shared" si="148"/>
        <v>3372165.4763667812</v>
      </c>
      <c r="F836" s="36">
        <f t="shared" si="149"/>
        <v>461</v>
      </c>
      <c r="G836" s="36">
        <f t="shared" si="150"/>
        <v>95</v>
      </c>
      <c r="H836" s="36">
        <f t="shared" si="151"/>
        <v>0.35</v>
      </c>
      <c r="I836" s="36">
        <f t="shared" si="152"/>
        <v>3.2</v>
      </c>
      <c r="J836" s="36">
        <f t="shared" si="153"/>
        <v>1</v>
      </c>
      <c r="K836" s="36">
        <f t="shared" si="154"/>
        <v>4.5</v>
      </c>
      <c r="L836" s="36">
        <f t="shared" si="155"/>
        <v>2.5</v>
      </c>
      <c r="M836" s="40" t="e">
        <f t="shared" si="144"/>
        <v>#VALUE!</v>
      </c>
      <c r="N836" s="39" t="e">
        <f t="shared" si="146"/>
        <v>#VALUE!</v>
      </c>
    </row>
    <row r="837" spans="3:14" ht="15.6" x14ac:dyDescent="0.3">
      <c r="C837" s="39" t="str">
        <f t="shared" si="145"/>
        <v/>
      </c>
      <c r="D837" s="36">
        <f t="shared" si="147"/>
        <v>600</v>
      </c>
      <c r="E837" s="40">
        <f t="shared" si="148"/>
        <v>3372165.4763667812</v>
      </c>
      <c r="F837" s="36">
        <f t="shared" si="149"/>
        <v>461</v>
      </c>
      <c r="G837" s="36">
        <f t="shared" si="150"/>
        <v>95</v>
      </c>
      <c r="H837" s="36">
        <f t="shared" si="151"/>
        <v>0.35</v>
      </c>
      <c r="I837" s="36">
        <f t="shared" si="152"/>
        <v>3.2</v>
      </c>
      <c r="J837" s="36">
        <f t="shared" si="153"/>
        <v>1</v>
      </c>
      <c r="K837" s="36">
        <f t="shared" si="154"/>
        <v>4.5</v>
      </c>
      <c r="L837" s="36">
        <f t="shared" si="155"/>
        <v>2.5</v>
      </c>
      <c r="M837" s="40" t="e">
        <f t="shared" si="144"/>
        <v>#VALUE!</v>
      </c>
      <c r="N837" s="39" t="e">
        <f t="shared" si="146"/>
        <v>#VALUE!</v>
      </c>
    </row>
    <row r="838" spans="3:14" ht="15.6" x14ac:dyDescent="0.3">
      <c r="C838" s="39" t="str">
        <f t="shared" si="145"/>
        <v/>
      </c>
      <c r="D838" s="36">
        <f t="shared" si="147"/>
        <v>600</v>
      </c>
      <c r="E838" s="40">
        <f t="shared" si="148"/>
        <v>3372165.4763667812</v>
      </c>
      <c r="F838" s="36">
        <f t="shared" si="149"/>
        <v>461</v>
      </c>
      <c r="G838" s="36">
        <f t="shared" si="150"/>
        <v>95</v>
      </c>
      <c r="H838" s="36">
        <f t="shared" si="151"/>
        <v>0.35</v>
      </c>
      <c r="I838" s="36">
        <f t="shared" si="152"/>
        <v>3.2</v>
      </c>
      <c r="J838" s="36">
        <f t="shared" si="153"/>
        <v>1</v>
      </c>
      <c r="K838" s="36">
        <f t="shared" si="154"/>
        <v>4.5</v>
      </c>
      <c r="L838" s="36">
        <f t="shared" si="155"/>
        <v>2.5</v>
      </c>
      <c r="M838" s="40" t="e">
        <f t="shared" si="144"/>
        <v>#VALUE!</v>
      </c>
      <c r="N838" s="39" t="e">
        <f t="shared" si="146"/>
        <v>#VALUE!</v>
      </c>
    </row>
    <row r="839" spans="3:14" ht="15.6" x14ac:dyDescent="0.3">
      <c r="C839" s="39" t="str">
        <f t="shared" si="145"/>
        <v/>
      </c>
      <c r="D839" s="36">
        <f t="shared" si="147"/>
        <v>600</v>
      </c>
      <c r="E839" s="40">
        <f t="shared" si="148"/>
        <v>3372165.4763667812</v>
      </c>
      <c r="F839" s="36">
        <f t="shared" si="149"/>
        <v>461</v>
      </c>
      <c r="G839" s="36">
        <f t="shared" si="150"/>
        <v>95</v>
      </c>
      <c r="H839" s="36">
        <f t="shared" si="151"/>
        <v>0.35</v>
      </c>
      <c r="I839" s="36">
        <f t="shared" si="152"/>
        <v>3.2</v>
      </c>
      <c r="J839" s="36">
        <f t="shared" si="153"/>
        <v>1</v>
      </c>
      <c r="K839" s="36">
        <f t="shared" si="154"/>
        <v>4.5</v>
      </c>
      <c r="L839" s="36">
        <f t="shared" si="155"/>
        <v>2.5</v>
      </c>
      <c r="M839" s="40" t="e">
        <f t="shared" si="144"/>
        <v>#VALUE!</v>
      </c>
      <c r="N839" s="39" t="e">
        <f t="shared" si="146"/>
        <v>#VALUE!</v>
      </c>
    </row>
    <row r="840" spans="3:14" ht="15.6" x14ac:dyDescent="0.3">
      <c r="C840" s="39" t="str">
        <f t="shared" si="145"/>
        <v/>
      </c>
      <c r="D840" s="36">
        <f t="shared" si="147"/>
        <v>600</v>
      </c>
      <c r="E840" s="40">
        <f t="shared" si="148"/>
        <v>3372165.4763667812</v>
      </c>
      <c r="F840" s="36">
        <f t="shared" si="149"/>
        <v>461</v>
      </c>
      <c r="G840" s="36">
        <f t="shared" si="150"/>
        <v>95</v>
      </c>
      <c r="H840" s="36">
        <f t="shared" si="151"/>
        <v>0.35</v>
      </c>
      <c r="I840" s="36">
        <f t="shared" si="152"/>
        <v>3.2</v>
      </c>
      <c r="J840" s="36">
        <f t="shared" si="153"/>
        <v>1</v>
      </c>
      <c r="K840" s="36">
        <f t="shared" si="154"/>
        <v>4.5</v>
      </c>
      <c r="L840" s="36">
        <f t="shared" si="155"/>
        <v>2.5</v>
      </c>
      <c r="M840" s="40" t="e">
        <f t="shared" si="144"/>
        <v>#VALUE!</v>
      </c>
      <c r="N840" s="39" t="e">
        <f t="shared" si="146"/>
        <v>#VALUE!</v>
      </c>
    </row>
    <row r="841" spans="3:14" ht="15.6" x14ac:dyDescent="0.3">
      <c r="C841" s="39" t="str">
        <f t="shared" si="145"/>
        <v/>
      </c>
      <c r="D841" s="36">
        <f t="shared" si="147"/>
        <v>600</v>
      </c>
      <c r="E841" s="40">
        <f t="shared" si="148"/>
        <v>3372165.4763667812</v>
      </c>
      <c r="F841" s="36">
        <f t="shared" si="149"/>
        <v>461</v>
      </c>
      <c r="G841" s="36">
        <f t="shared" si="150"/>
        <v>95</v>
      </c>
      <c r="H841" s="36">
        <f t="shared" si="151"/>
        <v>0.35</v>
      </c>
      <c r="I841" s="36">
        <f t="shared" si="152"/>
        <v>3.2</v>
      </c>
      <c r="J841" s="36">
        <f t="shared" si="153"/>
        <v>1</v>
      </c>
      <c r="K841" s="36">
        <f t="shared" si="154"/>
        <v>4.5</v>
      </c>
      <c r="L841" s="36">
        <f t="shared" si="155"/>
        <v>2.5</v>
      </c>
      <c r="M841" s="40" t="e">
        <f t="shared" si="144"/>
        <v>#VALUE!</v>
      </c>
      <c r="N841" s="39" t="e">
        <f t="shared" si="146"/>
        <v>#VALUE!</v>
      </c>
    </row>
    <row r="842" spans="3:14" ht="15.6" x14ac:dyDescent="0.3">
      <c r="C842" s="39" t="str">
        <f t="shared" si="145"/>
        <v/>
      </c>
      <c r="D842" s="36">
        <f t="shared" si="147"/>
        <v>600</v>
      </c>
      <c r="E842" s="40">
        <f t="shared" si="148"/>
        <v>3372165.4763667812</v>
      </c>
      <c r="F842" s="36">
        <f t="shared" si="149"/>
        <v>461</v>
      </c>
      <c r="G842" s="36">
        <f t="shared" si="150"/>
        <v>95</v>
      </c>
      <c r="H842" s="36">
        <f t="shared" si="151"/>
        <v>0.35</v>
      </c>
      <c r="I842" s="36">
        <f t="shared" si="152"/>
        <v>3.2</v>
      </c>
      <c r="J842" s="36">
        <f t="shared" si="153"/>
        <v>1</v>
      </c>
      <c r="K842" s="36">
        <f t="shared" si="154"/>
        <v>4.5</v>
      </c>
      <c r="L842" s="36">
        <f t="shared" si="155"/>
        <v>2.5</v>
      </c>
      <c r="M842" s="40" t="e">
        <f t="shared" si="144"/>
        <v>#VALUE!</v>
      </c>
      <c r="N842" s="39" t="e">
        <f t="shared" si="146"/>
        <v>#VALUE!</v>
      </c>
    </row>
    <row r="843" spans="3:14" ht="15.6" x14ac:dyDescent="0.3">
      <c r="C843" s="39" t="str">
        <f t="shared" si="145"/>
        <v/>
      </c>
      <c r="D843" s="36">
        <f t="shared" si="147"/>
        <v>600</v>
      </c>
      <c r="E843" s="40">
        <f t="shared" si="148"/>
        <v>3372165.4763667812</v>
      </c>
      <c r="F843" s="36">
        <f t="shared" si="149"/>
        <v>461</v>
      </c>
      <c r="G843" s="36">
        <f t="shared" si="150"/>
        <v>95</v>
      </c>
      <c r="H843" s="36">
        <f t="shared" si="151"/>
        <v>0.35</v>
      </c>
      <c r="I843" s="36">
        <f t="shared" si="152"/>
        <v>3.2</v>
      </c>
      <c r="J843" s="36">
        <f t="shared" si="153"/>
        <v>1</v>
      </c>
      <c r="K843" s="36">
        <f t="shared" si="154"/>
        <v>4.5</v>
      </c>
      <c r="L843" s="36">
        <f t="shared" si="155"/>
        <v>2.5</v>
      </c>
      <c r="M843" s="40" t="e">
        <f t="shared" si="144"/>
        <v>#VALUE!</v>
      </c>
      <c r="N843" s="39" t="e">
        <f t="shared" si="146"/>
        <v>#VALUE!</v>
      </c>
    </row>
    <row r="844" spans="3:14" ht="15.6" x14ac:dyDescent="0.3">
      <c r="C844" s="39" t="str">
        <f t="shared" si="145"/>
        <v/>
      </c>
      <c r="D844" s="36">
        <f t="shared" si="147"/>
        <v>600</v>
      </c>
      <c r="E844" s="40">
        <f t="shared" si="148"/>
        <v>3372165.4763667812</v>
      </c>
      <c r="F844" s="36">
        <f t="shared" si="149"/>
        <v>461</v>
      </c>
      <c r="G844" s="36">
        <f t="shared" si="150"/>
        <v>95</v>
      </c>
      <c r="H844" s="36">
        <f t="shared" si="151"/>
        <v>0.35</v>
      </c>
      <c r="I844" s="36">
        <f t="shared" si="152"/>
        <v>3.2</v>
      </c>
      <c r="J844" s="36">
        <f t="shared" si="153"/>
        <v>1</v>
      </c>
      <c r="K844" s="36">
        <f t="shared" si="154"/>
        <v>4.5</v>
      </c>
      <c r="L844" s="36">
        <f t="shared" si="155"/>
        <v>2.5</v>
      </c>
      <c r="M844" s="40" t="e">
        <f t="shared" si="144"/>
        <v>#VALUE!</v>
      </c>
      <c r="N844" s="39" t="e">
        <f t="shared" si="146"/>
        <v>#VALUE!</v>
      </c>
    </row>
    <row r="845" spans="3:14" ht="15.6" x14ac:dyDescent="0.3">
      <c r="C845" s="39" t="str">
        <f t="shared" si="145"/>
        <v/>
      </c>
      <c r="D845" s="36">
        <f t="shared" si="147"/>
        <v>600</v>
      </c>
      <c r="E845" s="40">
        <f t="shared" si="148"/>
        <v>3372165.4763667812</v>
      </c>
      <c r="F845" s="36">
        <f t="shared" si="149"/>
        <v>461</v>
      </c>
      <c r="G845" s="36">
        <f t="shared" si="150"/>
        <v>95</v>
      </c>
      <c r="H845" s="36">
        <f t="shared" si="151"/>
        <v>0.35</v>
      </c>
      <c r="I845" s="36">
        <f t="shared" si="152"/>
        <v>3.2</v>
      </c>
      <c r="J845" s="36">
        <f t="shared" si="153"/>
        <v>1</v>
      </c>
      <c r="K845" s="36">
        <f t="shared" si="154"/>
        <v>4.5</v>
      </c>
      <c r="L845" s="36">
        <f t="shared" si="155"/>
        <v>2.5</v>
      </c>
      <c r="M845" s="40" t="e">
        <f t="shared" si="144"/>
        <v>#VALUE!</v>
      </c>
      <c r="N845" s="39" t="e">
        <f t="shared" si="146"/>
        <v>#VALUE!</v>
      </c>
    </row>
    <row r="846" spans="3:14" ht="15.6" x14ac:dyDescent="0.3">
      <c r="C846" s="39" t="str">
        <f t="shared" si="145"/>
        <v/>
      </c>
      <c r="D846" s="36">
        <f t="shared" si="147"/>
        <v>600</v>
      </c>
      <c r="E846" s="40">
        <f t="shared" si="148"/>
        <v>3372165.4763667812</v>
      </c>
      <c r="F846" s="36">
        <f t="shared" si="149"/>
        <v>461</v>
      </c>
      <c r="G846" s="36">
        <f t="shared" si="150"/>
        <v>95</v>
      </c>
      <c r="H846" s="36">
        <f t="shared" si="151"/>
        <v>0.35</v>
      </c>
      <c r="I846" s="36">
        <f t="shared" si="152"/>
        <v>3.2</v>
      </c>
      <c r="J846" s="36">
        <f t="shared" si="153"/>
        <v>1</v>
      </c>
      <c r="K846" s="36">
        <f t="shared" si="154"/>
        <v>4.5</v>
      </c>
      <c r="L846" s="36">
        <f t="shared" si="155"/>
        <v>2.5</v>
      </c>
      <c r="M846" s="40" t="e">
        <f t="shared" si="144"/>
        <v>#VALUE!</v>
      </c>
      <c r="N846" s="39" t="e">
        <f t="shared" si="146"/>
        <v>#VALUE!</v>
      </c>
    </row>
    <row r="847" spans="3:14" ht="15.6" x14ac:dyDescent="0.3">
      <c r="C847" s="39" t="str">
        <f t="shared" si="145"/>
        <v/>
      </c>
      <c r="D847" s="36">
        <f t="shared" si="147"/>
        <v>600</v>
      </c>
      <c r="E847" s="40">
        <f t="shared" si="148"/>
        <v>3372165.4763667812</v>
      </c>
      <c r="F847" s="36">
        <f t="shared" si="149"/>
        <v>461</v>
      </c>
      <c r="G847" s="36">
        <f t="shared" si="150"/>
        <v>95</v>
      </c>
      <c r="H847" s="36">
        <f t="shared" si="151"/>
        <v>0.35</v>
      </c>
      <c r="I847" s="36">
        <f t="shared" si="152"/>
        <v>3.2</v>
      </c>
      <c r="J847" s="36">
        <f t="shared" si="153"/>
        <v>1</v>
      </c>
      <c r="K847" s="36">
        <f t="shared" si="154"/>
        <v>4.5</v>
      </c>
      <c r="L847" s="36">
        <f t="shared" si="155"/>
        <v>2.5</v>
      </c>
      <c r="M847" s="40" t="e">
        <f t="shared" si="144"/>
        <v>#VALUE!</v>
      </c>
      <c r="N847" s="39" t="e">
        <f t="shared" si="146"/>
        <v>#VALUE!</v>
      </c>
    </row>
    <row r="848" spans="3:14" ht="15.6" x14ac:dyDescent="0.3">
      <c r="C848" s="39" t="str">
        <f t="shared" si="145"/>
        <v/>
      </c>
      <c r="D848" s="36">
        <f t="shared" si="147"/>
        <v>600</v>
      </c>
      <c r="E848" s="40">
        <f t="shared" si="148"/>
        <v>3372165.4763667812</v>
      </c>
      <c r="F848" s="36">
        <f t="shared" si="149"/>
        <v>461</v>
      </c>
      <c r="G848" s="36">
        <f t="shared" si="150"/>
        <v>95</v>
      </c>
      <c r="H848" s="36">
        <f t="shared" si="151"/>
        <v>0.35</v>
      </c>
      <c r="I848" s="36">
        <f t="shared" si="152"/>
        <v>3.2</v>
      </c>
      <c r="J848" s="36">
        <f t="shared" si="153"/>
        <v>1</v>
      </c>
      <c r="K848" s="36">
        <f t="shared" si="154"/>
        <v>4.5</v>
      </c>
      <c r="L848" s="36">
        <f t="shared" si="155"/>
        <v>2.5</v>
      </c>
      <c r="M848" s="40" t="e">
        <f t="shared" si="144"/>
        <v>#VALUE!</v>
      </c>
      <c r="N848" s="39" t="e">
        <f t="shared" si="146"/>
        <v>#VALUE!</v>
      </c>
    </row>
    <row r="849" spans="3:14" ht="15.6" x14ac:dyDescent="0.3">
      <c r="C849" s="39" t="str">
        <f t="shared" si="145"/>
        <v/>
      </c>
      <c r="D849" s="36">
        <f t="shared" si="147"/>
        <v>600</v>
      </c>
      <c r="E849" s="40">
        <f t="shared" si="148"/>
        <v>3372165.4763667812</v>
      </c>
      <c r="F849" s="36">
        <f t="shared" si="149"/>
        <v>461</v>
      </c>
      <c r="G849" s="36">
        <f t="shared" si="150"/>
        <v>95</v>
      </c>
      <c r="H849" s="36">
        <f t="shared" si="151"/>
        <v>0.35</v>
      </c>
      <c r="I849" s="36">
        <f t="shared" si="152"/>
        <v>3.2</v>
      </c>
      <c r="J849" s="36">
        <f t="shared" si="153"/>
        <v>1</v>
      </c>
      <c r="K849" s="36">
        <f t="shared" si="154"/>
        <v>4.5</v>
      </c>
      <c r="L849" s="36">
        <f t="shared" si="155"/>
        <v>2.5</v>
      </c>
      <c r="M849" s="40" t="e">
        <f t="shared" si="144"/>
        <v>#VALUE!</v>
      </c>
      <c r="N849" s="39" t="e">
        <f t="shared" si="146"/>
        <v>#VALUE!</v>
      </c>
    </row>
    <row r="850" spans="3:14" ht="15.6" x14ac:dyDescent="0.3">
      <c r="C850" s="39" t="str">
        <f t="shared" si="145"/>
        <v/>
      </c>
      <c r="D850" s="36">
        <f t="shared" si="147"/>
        <v>600</v>
      </c>
      <c r="E850" s="40">
        <f t="shared" si="148"/>
        <v>3372165.4763667812</v>
      </c>
      <c r="F850" s="36">
        <f t="shared" si="149"/>
        <v>461</v>
      </c>
      <c r="G850" s="36">
        <f t="shared" si="150"/>
        <v>95</v>
      </c>
      <c r="H850" s="36">
        <f t="shared" si="151"/>
        <v>0.35</v>
      </c>
      <c r="I850" s="36">
        <f t="shared" si="152"/>
        <v>3.2</v>
      </c>
      <c r="J850" s="36">
        <f t="shared" si="153"/>
        <v>1</v>
      </c>
      <c r="K850" s="36">
        <f t="shared" si="154"/>
        <v>4.5</v>
      </c>
      <c r="L850" s="36">
        <f t="shared" si="155"/>
        <v>2.5</v>
      </c>
      <c r="M850" s="40" t="e">
        <f t="shared" si="144"/>
        <v>#VALUE!</v>
      </c>
      <c r="N850" s="39" t="e">
        <f t="shared" si="146"/>
        <v>#VALUE!</v>
      </c>
    </row>
    <row r="851" spans="3:14" ht="15.6" x14ac:dyDescent="0.3">
      <c r="C851" s="39" t="str">
        <f t="shared" si="145"/>
        <v/>
      </c>
      <c r="D851" s="36">
        <f t="shared" si="147"/>
        <v>600</v>
      </c>
      <c r="E851" s="40">
        <f t="shared" si="148"/>
        <v>3372165.4763667812</v>
      </c>
      <c r="F851" s="36">
        <f t="shared" si="149"/>
        <v>461</v>
      </c>
      <c r="G851" s="36">
        <f t="shared" si="150"/>
        <v>95</v>
      </c>
      <c r="H851" s="36">
        <f t="shared" si="151"/>
        <v>0.35</v>
      </c>
      <c r="I851" s="36">
        <f t="shared" si="152"/>
        <v>3.2</v>
      </c>
      <c r="J851" s="36">
        <f t="shared" si="153"/>
        <v>1</v>
      </c>
      <c r="K851" s="36">
        <f t="shared" si="154"/>
        <v>4.5</v>
      </c>
      <c r="L851" s="36">
        <f t="shared" si="155"/>
        <v>2.5</v>
      </c>
      <c r="M851" s="40" t="e">
        <f t="shared" si="144"/>
        <v>#VALUE!</v>
      </c>
      <c r="N851" s="39" t="e">
        <f t="shared" si="146"/>
        <v>#VALUE!</v>
      </c>
    </row>
    <row r="852" spans="3:14" ht="15.6" x14ac:dyDescent="0.3">
      <c r="C852" s="39" t="str">
        <f t="shared" si="145"/>
        <v/>
      </c>
      <c r="D852" s="36">
        <f t="shared" si="147"/>
        <v>600</v>
      </c>
      <c r="E852" s="40">
        <f t="shared" si="148"/>
        <v>3372165.4763667812</v>
      </c>
      <c r="F852" s="36">
        <f t="shared" si="149"/>
        <v>461</v>
      </c>
      <c r="G852" s="36">
        <f t="shared" si="150"/>
        <v>95</v>
      </c>
      <c r="H852" s="36">
        <f t="shared" si="151"/>
        <v>0.35</v>
      </c>
      <c r="I852" s="36">
        <f t="shared" si="152"/>
        <v>3.2</v>
      </c>
      <c r="J852" s="36">
        <f t="shared" si="153"/>
        <v>1</v>
      </c>
      <c r="K852" s="36">
        <f t="shared" si="154"/>
        <v>4.5</v>
      </c>
      <c r="L852" s="36">
        <f t="shared" si="155"/>
        <v>2.5</v>
      </c>
      <c r="M852" s="40" t="e">
        <f t="shared" si="144"/>
        <v>#VALUE!</v>
      </c>
      <c r="N852" s="39" t="e">
        <f t="shared" si="146"/>
        <v>#VALUE!</v>
      </c>
    </row>
    <row r="853" spans="3:14" ht="15.6" x14ac:dyDescent="0.3">
      <c r="C853" s="39" t="str">
        <f t="shared" si="145"/>
        <v/>
      </c>
      <c r="D853" s="36">
        <f t="shared" si="147"/>
        <v>600</v>
      </c>
      <c r="E853" s="40">
        <f t="shared" si="148"/>
        <v>3372165.4763667812</v>
      </c>
      <c r="F853" s="36">
        <f t="shared" si="149"/>
        <v>461</v>
      </c>
      <c r="G853" s="36">
        <f t="shared" si="150"/>
        <v>95</v>
      </c>
      <c r="H853" s="36">
        <f t="shared" si="151"/>
        <v>0.35</v>
      </c>
      <c r="I853" s="36">
        <f t="shared" si="152"/>
        <v>3.2</v>
      </c>
      <c r="J853" s="36">
        <f t="shared" si="153"/>
        <v>1</v>
      </c>
      <c r="K853" s="36">
        <f t="shared" si="154"/>
        <v>4.5</v>
      </c>
      <c r="L853" s="36">
        <f t="shared" si="155"/>
        <v>2.5</v>
      </c>
      <c r="M853" s="40" t="e">
        <f t="shared" si="144"/>
        <v>#VALUE!</v>
      </c>
      <c r="N853" s="39" t="e">
        <f t="shared" si="146"/>
        <v>#VALUE!</v>
      </c>
    </row>
    <row r="854" spans="3:14" ht="15.6" x14ac:dyDescent="0.3">
      <c r="C854" s="39" t="str">
        <f t="shared" si="145"/>
        <v/>
      </c>
      <c r="D854" s="36">
        <f t="shared" si="147"/>
        <v>600</v>
      </c>
      <c r="E854" s="40">
        <f t="shared" si="148"/>
        <v>3372165.4763667812</v>
      </c>
      <c r="F854" s="36">
        <f t="shared" si="149"/>
        <v>461</v>
      </c>
      <c r="G854" s="36">
        <f t="shared" si="150"/>
        <v>95</v>
      </c>
      <c r="H854" s="36">
        <f t="shared" si="151"/>
        <v>0.35</v>
      </c>
      <c r="I854" s="36">
        <f t="shared" si="152"/>
        <v>3.2</v>
      </c>
      <c r="J854" s="36">
        <f t="shared" si="153"/>
        <v>1</v>
      </c>
      <c r="K854" s="36">
        <f t="shared" si="154"/>
        <v>4.5</v>
      </c>
      <c r="L854" s="36">
        <f t="shared" si="155"/>
        <v>2.5</v>
      </c>
      <c r="M854" s="40" t="e">
        <f t="shared" si="144"/>
        <v>#VALUE!</v>
      </c>
      <c r="N854" s="39" t="e">
        <f t="shared" si="146"/>
        <v>#VALUE!</v>
      </c>
    </row>
    <row r="855" spans="3:14" ht="15.6" x14ac:dyDescent="0.3">
      <c r="C855" s="39" t="str">
        <f t="shared" si="145"/>
        <v/>
      </c>
      <c r="D855" s="36">
        <f t="shared" si="147"/>
        <v>600</v>
      </c>
      <c r="E855" s="40">
        <f t="shared" si="148"/>
        <v>3372165.4763667812</v>
      </c>
      <c r="F855" s="36">
        <f t="shared" si="149"/>
        <v>461</v>
      </c>
      <c r="G855" s="36">
        <f t="shared" si="150"/>
        <v>95</v>
      </c>
      <c r="H855" s="36">
        <f t="shared" si="151"/>
        <v>0.35</v>
      </c>
      <c r="I855" s="36">
        <f t="shared" si="152"/>
        <v>3.2</v>
      </c>
      <c r="J855" s="36">
        <f t="shared" si="153"/>
        <v>1</v>
      </c>
      <c r="K855" s="36">
        <f t="shared" si="154"/>
        <v>4.5</v>
      </c>
      <c r="L855" s="36">
        <f t="shared" si="155"/>
        <v>2.5</v>
      </c>
      <c r="M855" s="40" t="e">
        <f t="shared" si="144"/>
        <v>#VALUE!</v>
      </c>
      <c r="N855" s="39" t="e">
        <f t="shared" si="146"/>
        <v>#VALUE!</v>
      </c>
    </row>
    <row r="856" spans="3:14" ht="15.6" x14ac:dyDescent="0.3">
      <c r="C856" s="39" t="str">
        <f t="shared" si="145"/>
        <v/>
      </c>
      <c r="D856" s="36">
        <f t="shared" si="147"/>
        <v>600</v>
      </c>
      <c r="E856" s="40">
        <f t="shared" si="148"/>
        <v>3372165.4763667812</v>
      </c>
      <c r="F856" s="36">
        <f t="shared" si="149"/>
        <v>461</v>
      </c>
      <c r="G856" s="36">
        <f t="shared" si="150"/>
        <v>95</v>
      </c>
      <c r="H856" s="36">
        <f t="shared" si="151"/>
        <v>0.35</v>
      </c>
      <c r="I856" s="36">
        <f t="shared" si="152"/>
        <v>3.2</v>
      </c>
      <c r="J856" s="36">
        <f t="shared" si="153"/>
        <v>1</v>
      </c>
      <c r="K856" s="36">
        <f t="shared" si="154"/>
        <v>4.5</v>
      </c>
      <c r="L856" s="36">
        <f t="shared" si="155"/>
        <v>2.5</v>
      </c>
      <c r="M856" s="40" t="e">
        <f t="shared" si="144"/>
        <v>#VALUE!</v>
      </c>
      <c r="N856" s="39" t="e">
        <f t="shared" si="146"/>
        <v>#VALUE!</v>
      </c>
    </row>
    <row r="857" spans="3:14" ht="15.6" x14ac:dyDescent="0.3">
      <c r="C857" s="39" t="str">
        <f t="shared" si="145"/>
        <v/>
      </c>
      <c r="D857" s="36">
        <f t="shared" si="147"/>
        <v>600</v>
      </c>
      <c r="E857" s="40">
        <f t="shared" si="148"/>
        <v>3372165.4763667812</v>
      </c>
      <c r="F857" s="36">
        <f t="shared" si="149"/>
        <v>461</v>
      </c>
      <c r="G857" s="36">
        <f t="shared" si="150"/>
        <v>95</v>
      </c>
      <c r="H857" s="36">
        <f t="shared" si="151"/>
        <v>0.35</v>
      </c>
      <c r="I857" s="36">
        <f t="shared" si="152"/>
        <v>3.2</v>
      </c>
      <c r="J857" s="36">
        <f t="shared" si="153"/>
        <v>1</v>
      </c>
      <c r="K857" s="36">
        <f t="shared" si="154"/>
        <v>4.5</v>
      </c>
      <c r="L857" s="36">
        <f t="shared" si="155"/>
        <v>2.5</v>
      </c>
      <c r="M857" s="40" t="e">
        <f t="shared" ref="M857:M920" si="156">10^(-NORMSINV(G857/100)*H857+7.35*LOG10(C857+1)-0.06+((LOG10((K857-L857)/3))/(1+((1.625*10^7)/((C857+1)^8.46))))+((4.22-0.32*L857)*LOG10((D857*J857*((C857^0.75)-1.132))/(215.63*I857*((C857^0.75)-18.42*(F857/E857)^0.25)))))</f>
        <v>#VALUE!</v>
      </c>
      <c r="N857" s="39" t="e">
        <f t="shared" si="146"/>
        <v>#VALUE!</v>
      </c>
    </row>
    <row r="858" spans="3:14" ht="15.6" x14ac:dyDescent="0.3">
      <c r="C858" s="39" t="str">
        <f t="shared" ref="C858:C921" si="157">IF(C857 = "", "", IF(AND(0.995*$D$4&lt;=M857,M857&lt;=1.005*$D$4),"",(C857+$D$20)))</f>
        <v/>
      </c>
      <c r="D858" s="36">
        <f t="shared" si="147"/>
        <v>600</v>
      </c>
      <c r="E858" s="40">
        <f t="shared" si="148"/>
        <v>3372165.4763667812</v>
      </c>
      <c r="F858" s="36">
        <f t="shared" si="149"/>
        <v>461</v>
      </c>
      <c r="G858" s="36">
        <f t="shared" si="150"/>
        <v>95</v>
      </c>
      <c r="H858" s="36">
        <f t="shared" si="151"/>
        <v>0.35</v>
      </c>
      <c r="I858" s="36">
        <f t="shared" si="152"/>
        <v>3.2</v>
      </c>
      <c r="J858" s="36">
        <f t="shared" si="153"/>
        <v>1</v>
      </c>
      <c r="K858" s="36">
        <f t="shared" si="154"/>
        <v>4.5</v>
      </c>
      <c r="L858" s="36">
        <f t="shared" si="155"/>
        <v>2.5</v>
      </c>
      <c r="M858" s="40" t="e">
        <f t="shared" si="156"/>
        <v>#VALUE!</v>
      </c>
      <c r="N858" s="39" t="e">
        <f t="shared" ref="N858:N921" si="158">+M858/$D$4</f>
        <v>#VALUE!</v>
      </c>
    </row>
    <row r="859" spans="3:14" ht="15.6" x14ac:dyDescent="0.3">
      <c r="C859" s="39" t="str">
        <f t="shared" si="157"/>
        <v/>
      </c>
      <c r="D859" s="36">
        <f t="shared" ref="D859:D922" si="159">$D$5</f>
        <v>600</v>
      </c>
      <c r="E859" s="40">
        <f t="shared" ref="E859:E922" si="160">$D$6</f>
        <v>3372165.4763667812</v>
      </c>
      <c r="F859" s="36">
        <f t="shared" ref="F859:F922" si="161">$D$7</f>
        <v>461</v>
      </c>
      <c r="G859" s="36">
        <f t="shared" ref="G859:G922" si="162">$D$8</f>
        <v>95</v>
      </c>
      <c r="H859" s="36">
        <f t="shared" ref="H859:H922" si="163">$D$9</f>
        <v>0.35</v>
      </c>
      <c r="I859" s="36">
        <f t="shared" ref="I859:I922" si="164">$D$10</f>
        <v>3.2</v>
      </c>
      <c r="J859" s="36">
        <f t="shared" ref="J859:J922" si="165">$D$11</f>
        <v>1</v>
      </c>
      <c r="K859" s="36">
        <f t="shared" ref="K859:K922" si="166">$D$12</f>
        <v>4.5</v>
      </c>
      <c r="L859" s="36">
        <f t="shared" ref="L859:L922" si="167">$D$13</f>
        <v>2.5</v>
      </c>
      <c r="M859" s="40" t="e">
        <f t="shared" si="156"/>
        <v>#VALUE!</v>
      </c>
      <c r="N859" s="39" t="e">
        <f t="shared" si="158"/>
        <v>#VALUE!</v>
      </c>
    </row>
    <row r="860" spans="3:14" ht="15.6" x14ac:dyDescent="0.3">
      <c r="C860" s="39" t="str">
        <f t="shared" si="157"/>
        <v/>
      </c>
      <c r="D860" s="36">
        <f t="shared" si="159"/>
        <v>600</v>
      </c>
      <c r="E860" s="40">
        <f t="shared" si="160"/>
        <v>3372165.4763667812</v>
      </c>
      <c r="F860" s="36">
        <f t="shared" si="161"/>
        <v>461</v>
      </c>
      <c r="G860" s="36">
        <f t="shared" si="162"/>
        <v>95</v>
      </c>
      <c r="H860" s="36">
        <f t="shared" si="163"/>
        <v>0.35</v>
      </c>
      <c r="I860" s="36">
        <f t="shared" si="164"/>
        <v>3.2</v>
      </c>
      <c r="J860" s="36">
        <f t="shared" si="165"/>
        <v>1</v>
      </c>
      <c r="K860" s="36">
        <f t="shared" si="166"/>
        <v>4.5</v>
      </c>
      <c r="L860" s="36">
        <f t="shared" si="167"/>
        <v>2.5</v>
      </c>
      <c r="M860" s="40" t="e">
        <f t="shared" si="156"/>
        <v>#VALUE!</v>
      </c>
      <c r="N860" s="39" t="e">
        <f t="shared" si="158"/>
        <v>#VALUE!</v>
      </c>
    </row>
    <row r="861" spans="3:14" ht="15.6" x14ac:dyDescent="0.3">
      <c r="C861" s="39" t="str">
        <f t="shared" si="157"/>
        <v/>
      </c>
      <c r="D861" s="36">
        <f t="shared" si="159"/>
        <v>600</v>
      </c>
      <c r="E861" s="40">
        <f t="shared" si="160"/>
        <v>3372165.4763667812</v>
      </c>
      <c r="F861" s="36">
        <f t="shared" si="161"/>
        <v>461</v>
      </c>
      <c r="G861" s="36">
        <f t="shared" si="162"/>
        <v>95</v>
      </c>
      <c r="H861" s="36">
        <f t="shared" si="163"/>
        <v>0.35</v>
      </c>
      <c r="I861" s="36">
        <f t="shared" si="164"/>
        <v>3.2</v>
      </c>
      <c r="J861" s="36">
        <f t="shared" si="165"/>
        <v>1</v>
      </c>
      <c r="K861" s="36">
        <f t="shared" si="166"/>
        <v>4.5</v>
      </c>
      <c r="L861" s="36">
        <f t="shared" si="167"/>
        <v>2.5</v>
      </c>
      <c r="M861" s="40" t="e">
        <f t="shared" si="156"/>
        <v>#VALUE!</v>
      </c>
      <c r="N861" s="39" t="e">
        <f t="shared" si="158"/>
        <v>#VALUE!</v>
      </c>
    </row>
    <row r="862" spans="3:14" ht="15.6" x14ac:dyDescent="0.3">
      <c r="C862" s="39" t="str">
        <f t="shared" si="157"/>
        <v/>
      </c>
      <c r="D862" s="36">
        <f t="shared" si="159"/>
        <v>600</v>
      </c>
      <c r="E862" s="40">
        <f t="shared" si="160"/>
        <v>3372165.4763667812</v>
      </c>
      <c r="F862" s="36">
        <f t="shared" si="161"/>
        <v>461</v>
      </c>
      <c r="G862" s="36">
        <f t="shared" si="162"/>
        <v>95</v>
      </c>
      <c r="H862" s="36">
        <f t="shared" si="163"/>
        <v>0.35</v>
      </c>
      <c r="I862" s="36">
        <f t="shared" si="164"/>
        <v>3.2</v>
      </c>
      <c r="J862" s="36">
        <f t="shared" si="165"/>
        <v>1</v>
      </c>
      <c r="K862" s="36">
        <f t="shared" si="166"/>
        <v>4.5</v>
      </c>
      <c r="L862" s="36">
        <f t="shared" si="167"/>
        <v>2.5</v>
      </c>
      <c r="M862" s="40" t="e">
        <f t="shared" si="156"/>
        <v>#VALUE!</v>
      </c>
      <c r="N862" s="39" t="e">
        <f t="shared" si="158"/>
        <v>#VALUE!</v>
      </c>
    </row>
    <row r="863" spans="3:14" ht="15.6" x14ac:dyDescent="0.3">
      <c r="C863" s="39" t="str">
        <f t="shared" si="157"/>
        <v/>
      </c>
      <c r="D863" s="36">
        <f t="shared" si="159"/>
        <v>600</v>
      </c>
      <c r="E863" s="40">
        <f t="shared" si="160"/>
        <v>3372165.4763667812</v>
      </c>
      <c r="F863" s="36">
        <f t="shared" si="161"/>
        <v>461</v>
      </c>
      <c r="G863" s="36">
        <f t="shared" si="162"/>
        <v>95</v>
      </c>
      <c r="H863" s="36">
        <f t="shared" si="163"/>
        <v>0.35</v>
      </c>
      <c r="I863" s="36">
        <f t="shared" si="164"/>
        <v>3.2</v>
      </c>
      <c r="J863" s="36">
        <f t="shared" si="165"/>
        <v>1</v>
      </c>
      <c r="K863" s="36">
        <f t="shared" si="166"/>
        <v>4.5</v>
      </c>
      <c r="L863" s="36">
        <f t="shared" si="167"/>
        <v>2.5</v>
      </c>
      <c r="M863" s="40" t="e">
        <f t="shared" si="156"/>
        <v>#VALUE!</v>
      </c>
      <c r="N863" s="39" t="e">
        <f t="shared" si="158"/>
        <v>#VALUE!</v>
      </c>
    </row>
    <row r="864" spans="3:14" ht="15.6" x14ac:dyDescent="0.3">
      <c r="C864" s="39" t="str">
        <f t="shared" si="157"/>
        <v/>
      </c>
      <c r="D864" s="36">
        <f t="shared" si="159"/>
        <v>600</v>
      </c>
      <c r="E864" s="40">
        <f t="shared" si="160"/>
        <v>3372165.4763667812</v>
      </c>
      <c r="F864" s="36">
        <f t="shared" si="161"/>
        <v>461</v>
      </c>
      <c r="G864" s="36">
        <f t="shared" si="162"/>
        <v>95</v>
      </c>
      <c r="H864" s="36">
        <f t="shared" si="163"/>
        <v>0.35</v>
      </c>
      <c r="I864" s="36">
        <f t="shared" si="164"/>
        <v>3.2</v>
      </c>
      <c r="J864" s="36">
        <f t="shared" si="165"/>
        <v>1</v>
      </c>
      <c r="K864" s="36">
        <f t="shared" si="166"/>
        <v>4.5</v>
      </c>
      <c r="L864" s="36">
        <f t="shared" si="167"/>
        <v>2.5</v>
      </c>
      <c r="M864" s="40" t="e">
        <f t="shared" si="156"/>
        <v>#VALUE!</v>
      </c>
      <c r="N864" s="39" t="e">
        <f t="shared" si="158"/>
        <v>#VALUE!</v>
      </c>
    </row>
    <row r="865" spans="3:14" ht="15.6" x14ac:dyDescent="0.3">
      <c r="C865" s="39" t="str">
        <f t="shared" si="157"/>
        <v/>
      </c>
      <c r="D865" s="36">
        <f t="shared" si="159"/>
        <v>600</v>
      </c>
      <c r="E865" s="40">
        <f t="shared" si="160"/>
        <v>3372165.4763667812</v>
      </c>
      <c r="F865" s="36">
        <f t="shared" si="161"/>
        <v>461</v>
      </c>
      <c r="G865" s="36">
        <f t="shared" si="162"/>
        <v>95</v>
      </c>
      <c r="H865" s="36">
        <f t="shared" si="163"/>
        <v>0.35</v>
      </c>
      <c r="I865" s="36">
        <f t="shared" si="164"/>
        <v>3.2</v>
      </c>
      <c r="J865" s="36">
        <f t="shared" si="165"/>
        <v>1</v>
      </c>
      <c r="K865" s="36">
        <f t="shared" si="166"/>
        <v>4.5</v>
      </c>
      <c r="L865" s="36">
        <f t="shared" si="167"/>
        <v>2.5</v>
      </c>
      <c r="M865" s="40" t="e">
        <f t="shared" si="156"/>
        <v>#VALUE!</v>
      </c>
      <c r="N865" s="39" t="e">
        <f t="shared" si="158"/>
        <v>#VALUE!</v>
      </c>
    </row>
    <row r="866" spans="3:14" ht="15.6" x14ac:dyDescent="0.3">
      <c r="C866" s="39" t="str">
        <f t="shared" si="157"/>
        <v/>
      </c>
      <c r="D866" s="36">
        <f t="shared" si="159"/>
        <v>600</v>
      </c>
      <c r="E866" s="40">
        <f t="shared" si="160"/>
        <v>3372165.4763667812</v>
      </c>
      <c r="F866" s="36">
        <f t="shared" si="161"/>
        <v>461</v>
      </c>
      <c r="G866" s="36">
        <f t="shared" si="162"/>
        <v>95</v>
      </c>
      <c r="H866" s="36">
        <f t="shared" si="163"/>
        <v>0.35</v>
      </c>
      <c r="I866" s="36">
        <f t="shared" si="164"/>
        <v>3.2</v>
      </c>
      <c r="J866" s="36">
        <f t="shared" si="165"/>
        <v>1</v>
      </c>
      <c r="K866" s="36">
        <f t="shared" si="166"/>
        <v>4.5</v>
      </c>
      <c r="L866" s="36">
        <f t="shared" si="167"/>
        <v>2.5</v>
      </c>
      <c r="M866" s="40" t="e">
        <f t="shared" si="156"/>
        <v>#VALUE!</v>
      </c>
      <c r="N866" s="39" t="e">
        <f t="shared" si="158"/>
        <v>#VALUE!</v>
      </c>
    </row>
    <row r="867" spans="3:14" ht="15.6" x14ac:dyDescent="0.3">
      <c r="C867" s="39" t="str">
        <f t="shared" si="157"/>
        <v/>
      </c>
      <c r="D867" s="36">
        <f t="shared" si="159"/>
        <v>600</v>
      </c>
      <c r="E867" s="40">
        <f t="shared" si="160"/>
        <v>3372165.4763667812</v>
      </c>
      <c r="F867" s="36">
        <f t="shared" si="161"/>
        <v>461</v>
      </c>
      <c r="G867" s="36">
        <f t="shared" si="162"/>
        <v>95</v>
      </c>
      <c r="H867" s="36">
        <f t="shared" si="163"/>
        <v>0.35</v>
      </c>
      <c r="I867" s="36">
        <f t="shared" si="164"/>
        <v>3.2</v>
      </c>
      <c r="J867" s="36">
        <f t="shared" si="165"/>
        <v>1</v>
      </c>
      <c r="K867" s="36">
        <f t="shared" si="166"/>
        <v>4.5</v>
      </c>
      <c r="L867" s="36">
        <f t="shared" si="167"/>
        <v>2.5</v>
      </c>
      <c r="M867" s="40" t="e">
        <f t="shared" si="156"/>
        <v>#VALUE!</v>
      </c>
      <c r="N867" s="39" t="e">
        <f t="shared" si="158"/>
        <v>#VALUE!</v>
      </c>
    </row>
    <row r="868" spans="3:14" ht="15.6" x14ac:dyDescent="0.3">
      <c r="C868" s="39" t="str">
        <f t="shared" si="157"/>
        <v/>
      </c>
      <c r="D868" s="36">
        <f t="shared" si="159"/>
        <v>600</v>
      </c>
      <c r="E868" s="40">
        <f t="shared" si="160"/>
        <v>3372165.4763667812</v>
      </c>
      <c r="F868" s="36">
        <f t="shared" si="161"/>
        <v>461</v>
      </c>
      <c r="G868" s="36">
        <f t="shared" si="162"/>
        <v>95</v>
      </c>
      <c r="H868" s="36">
        <f t="shared" si="163"/>
        <v>0.35</v>
      </c>
      <c r="I868" s="36">
        <f t="shared" si="164"/>
        <v>3.2</v>
      </c>
      <c r="J868" s="36">
        <f t="shared" si="165"/>
        <v>1</v>
      </c>
      <c r="K868" s="36">
        <f t="shared" si="166"/>
        <v>4.5</v>
      </c>
      <c r="L868" s="36">
        <f t="shared" si="167"/>
        <v>2.5</v>
      </c>
      <c r="M868" s="40" t="e">
        <f t="shared" si="156"/>
        <v>#VALUE!</v>
      </c>
      <c r="N868" s="39" t="e">
        <f t="shared" si="158"/>
        <v>#VALUE!</v>
      </c>
    </row>
    <row r="869" spans="3:14" ht="15.6" x14ac:dyDescent="0.3">
      <c r="C869" s="39" t="str">
        <f t="shared" si="157"/>
        <v/>
      </c>
      <c r="D869" s="36">
        <f t="shared" si="159"/>
        <v>600</v>
      </c>
      <c r="E869" s="40">
        <f t="shared" si="160"/>
        <v>3372165.4763667812</v>
      </c>
      <c r="F869" s="36">
        <f t="shared" si="161"/>
        <v>461</v>
      </c>
      <c r="G869" s="36">
        <f t="shared" si="162"/>
        <v>95</v>
      </c>
      <c r="H869" s="36">
        <f t="shared" si="163"/>
        <v>0.35</v>
      </c>
      <c r="I869" s="36">
        <f t="shared" si="164"/>
        <v>3.2</v>
      </c>
      <c r="J869" s="36">
        <f t="shared" si="165"/>
        <v>1</v>
      </c>
      <c r="K869" s="36">
        <f t="shared" si="166"/>
        <v>4.5</v>
      </c>
      <c r="L869" s="36">
        <f t="shared" si="167"/>
        <v>2.5</v>
      </c>
      <c r="M869" s="40" t="e">
        <f t="shared" si="156"/>
        <v>#VALUE!</v>
      </c>
      <c r="N869" s="39" t="e">
        <f t="shared" si="158"/>
        <v>#VALUE!</v>
      </c>
    </row>
    <row r="870" spans="3:14" ht="15.6" x14ac:dyDescent="0.3">
      <c r="C870" s="39" t="str">
        <f t="shared" si="157"/>
        <v/>
      </c>
      <c r="D870" s="36">
        <f t="shared" si="159"/>
        <v>600</v>
      </c>
      <c r="E870" s="40">
        <f t="shared" si="160"/>
        <v>3372165.4763667812</v>
      </c>
      <c r="F870" s="36">
        <f t="shared" si="161"/>
        <v>461</v>
      </c>
      <c r="G870" s="36">
        <f t="shared" si="162"/>
        <v>95</v>
      </c>
      <c r="H870" s="36">
        <f t="shared" si="163"/>
        <v>0.35</v>
      </c>
      <c r="I870" s="36">
        <f t="shared" si="164"/>
        <v>3.2</v>
      </c>
      <c r="J870" s="36">
        <f t="shared" si="165"/>
        <v>1</v>
      </c>
      <c r="K870" s="36">
        <f t="shared" si="166"/>
        <v>4.5</v>
      </c>
      <c r="L870" s="36">
        <f t="shared" si="167"/>
        <v>2.5</v>
      </c>
      <c r="M870" s="40" t="e">
        <f t="shared" si="156"/>
        <v>#VALUE!</v>
      </c>
      <c r="N870" s="39" t="e">
        <f t="shared" si="158"/>
        <v>#VALUE!</v>
      </c>
    </row>
    <row r="871" spans="3:14" ht="15.6" x14ac:dyDescent="0.3">
      <c r="C871" s="39" t="str">
        <f t="shared" si="157"/>
        <v/>
      </c>
      <c r="D871" s="36">
        <f t="shared" si="159"/>
        <v>600</v>
      </c>
      <c r="E871" s="40">
        <f t="shared" si="160"/>
        <v>3372165.4763667812</v>
      </c>
      <c r="F871" s="36">
        <f t="shared" si="161"/>
        <v>461</v>
      </c>
      <c r="G871" s="36">
        <f t="shared" si="162"/>
        <v>95</v>
      </c>
      <c r="H871" s="36">
        <f t="shared" si="163"/>
        <v>0.35</v>
      </c>
      <c r="I871" s="36">
        <f t="shared" si="164"/>
        <v>3.2</v>
      </c>
      <c r="J871" s="36">
        <f t="shared" si="165"/>
        <v>1</v>
      </c>
      <c r="K871" s="36">
        <f t="shared" si="166"/>
        <v>4.5</v>
      </c>
      <c r="L871" s="36">
        <f t="shared" si="167"/>
        <v>2.5</v>
      </c>
      <c r="M871" s="40" t="e">
        <f t="shared" si="156"/>
        <v>#VALUE!</v>
      </c>
      <c r="N871" s="39" t="e">
        <f t="shared" si="158"/>
        <v>#VALUE!</v>
      </c>
    </row>
    <row r="872" spans="3:14" ht="15.6" x14ac:dyDescent="0.3">
      <c r="C872" s="39" t="str">
        <f t="shared" si="157"/>
        <v/>
      </c>
      <c r="D872" s="36">
        <f t="shared" si="159"/>
        <v>600</v>
      </c>
      <c r="E872" s="40">
        <f t="shared" si="160"/>
        <v>3372165.4763667812</v>
      </c>
      <c r="F872" s="36">
        <f t="shared" si="161"/>
        <v>461</v>
      </c>
      <c r="G872" s="36">
        <f t="shared" si="162"/>
        <v>95</v>
      </c>
      <c r="H872" s="36">
        <f t="shared" si="163"/>
        <v>0.35</v>
      </c>
      <c r="I872" s="36">
        <f t="shared" si="164"/>
        <v>3.2</v>
      </c>
      <c r="J872" s="36">
        <f t="shared" si="165"/>
        <v>1</v>
      </c>
      <c r="K872" s="36">
        <f t="shared" si="166"/>
        <v>4.5</v>
      </c>
      <c r="L872" s="36">
        <f t="shared" si="167"/>
        <v>2.5</v>
      </c>
      <c r="M872" s="40" t="e">
        <f t="shared" si="156"/>
        <v>#VALUE!</v>
      </c>
      <c r="N872" s="39" t="e">
        <f t="shared" si="158"/>
        <v>#VALUE!</v>
      </c>
    </row>
    <row r="873" spans="3:14" ht="15.6" x14ac:dyDescent="0.3">
      <c r="C873" s="39" t="str">
        <f t="shared" si="157"/>
        <v/>
      </c>
      <c r="D873" s="36">
        <f t="shared" si="159"/>
        <v>600</v>
      </c>
      <c r="E873" s="40">
        <f t="shared" si="160"/>
        <v>3372165.4763667812</v>
      </c>
      <c r="F873" s="36">
        <f t="shared" si="161"/>
        <v>461</v>
      </c>
      <c r="G873" s="36">
        <f t="shared" si="162"/>
        <v>95</v>
      </c>
      <c r="H873" s="36">
        <f t="shared" si="163"/>
        <v>0.35</v>
      </c>
      <c r="I873" s="36">
        <f t="shared" si="164"/>
        <v>3.2</v>
      </c>
      <c r="J873" s="36">
        <f t="shared" si="165"/>
        <v>1</v>
      </c>
      <c r="K873" s="36">
        <f t="shared" si="166"/>
        <v>4.5</v>
      </c>
      <c r="L873" s="36">
        <f t="shared" si="167"/>
        <v>2.5</v>
      </c>
      <c r="M873" s="40" t="e">
        <f t="shared" si="156"/>
        <v>#VALUE!</v>
      </c>
      <c r="N873" s="39" t="e">
        <f t="shared" si="158"/>
        <v>#VALUE!</v>
      </c>
    </row>
    <row r="874" spans="3:14" ht="15.6" x14ac:dyDescent="0.3">
      <c r="C874" s="39" t="str">
        <f t="shared" si="157"/>
        <v/>
      </c>
      <c r="D874" s="36">
        <f t="shared" si="159"/>
        <v>600</v>
      </c>
      <c r="E874" s="40">
        <f t="shared" si="160"/>
        <v>3372165.4763667812</v>
      </c>
      <c r="F874" s="36">
        <f t="shared" si="161"/>
        <v>461</v>
      </c>
      <c r="G874" s="36">
        <f t="shared" si="162"/>
        <v>95</v>
      </c>
      <c r="H874" s="36">
        <f t="shared" si="163"/>
        <v>0.35</v>
      </c>
      <c r="I874" s="36">
        <f t="shared" si="164"/>
        <v>3.2</v>
      </c>
      <c r="J874" s="36">
        <f t="shared" si="165"/>
        <v>1</v>
      </c>
      <c r="K874" s="36">
        <f t="shared" si="166"/>
        <v>4.5</v>
      </c>
      <c r="L874" s="36">
        <f t="shared" si="167"/>
        <v>2.5</v>
      </c>
      <c r="M874" s="40" t="e">
        <f t="shared" si="156"/>
        <v>#VALUE!</v>
      </c>
      <c r="N874" s="39" t="e">
        <f t="shared" si="158"/>
        <v>#VALUE!</v>
      </c>
    </row>
    <row r="875" spans="3:14" ht="15.6" x14ac:dyDescent="0.3">
      <c r="C875" s="39" t="str">
        <f t="shared" si="157"/>
        <v/>
      </c>
      <c r="D875" s="36">
        <f t="shared" si="159"/>
        <v>600</v>
      </c>
      <c r="E875" s="40">
        <f t="shared" si="160"/>
        <v>3372165.4763667812</v>
      </c>
      <c r="F875" s="36">
        <f t="shared" si="161"/>
        <v>461</v>
      </c>
      <c r="G875" s="36">
        <f t="shared" si="162"/>
        <v>95</v>
      </c>
      <c r="H875" s="36">
        <f t="shared" si="163"/>
        <v>0.35</v>
      </c>
      <c r="I875" s="36">
        <f t="shared" si="164"/>
        <v>3.2</v>
      </c>
      <c r="J875" s="36">
        <f t="shared" si="165"/>
        <v>1</v>
      </c>
      <c r="K875" s="36">
        <f t="shared" si="166"/>
        <v>4.5</v>
      </c>
      <c r="L875" s="36">
        <f t="shared" si="167"/>
        <v>2.5</v>
      </c>
      <c r="M875" s="40" t="e">
        <f t="shared" si="156"/>
        <v>#VALUE!</v>
      </c>
      <c r="N875" s="39" t="e">
        <f t="shared" si="158"/>
        <v>#VALUE!</v>
      </c>
    </row>
    <row r="876" spans="3:14" ht="15.6" x14ac:dyDescent="0.3">
      <c r="C876" s="39" t="str">
        <f t="shared" si="157"/>
        <v/>
      </c>
      <c r="D876" s="36">
        <f t="shared" si="159"/>
        <v>600</v>
      </c>
      <c r="E876" s="40">
        <f t="shared" si="160"/>
        <v>3372165.4763667812</v>
      </c>
      <c r="F876" s="36">
        <f t="shared" si="161"/>
        <v>461</v>
      </c>
      <c r="G876" s="36">
        <f t="shared" si="162"/>
        <v>95</v>
      </c>
      <c r="H876" s="36">
        <f t="shared" si="163"/>
        <v>0.35</v>
      </c>
      <c r="I876" s="36">
        <f t="shared" si="164"/>
        <v>3.2</v>
      </c>
      <c r="J876" s="36">
        <f t="shared" si="165"/>
        <v>1</v>
      </c>
      <c r="K876" s="36">
        <f t="shared" si="166"/>
        <v>4.5</v>
      </c>
      <c r="L876" s="36">
        <f t="shared" si="167"/>
        <v>2.5</v>
      </c>
      <c r="M876" s="40" t="e">
        <f t="shared" si="156"/>
        <v>#VALUE!</v>
      </c>
      <c r="N876" s="39" t="e">
        <f t="shared" si="158"/>
        <v>#VALUE!</v>
      </c>
    </row>
    <row r="877" spans="3:14" ht="15.6" x14ac:dyDescent="0.3">
      <c r="C877" s="39" t="str">
        <f t="shared" si="157"/>
        <v/>
      </c>
      <c r="D877" s="36">
        <f t="shared" si="159"/>
        <v>600</v>
      </c>
      <c r="E877" s="40">
        <f t="shared" si="160"/>
        <v>3372165.4763667812</v>
      </c>
      <c r="F877" s="36">
        <f t="shared" si="161"/>
        <v>461</v>
      </c>
      <c r="G877" s="36">
        <f t="shared" si="162"/>
        <v>95</v>
      </c>
      <c r="H877" s="36">
        <f t="shared" si="163"/>
        <v>0.35</v>
      </c>
      <c r="I877" s="36">
        <f t="shared" si="164"/>
        <v>3.2</v>
      </c>
      <c r="J877" s="36">
        <f t="shared" si="165"/>
        <v>1</v>
      </c>
      <c r="K877" s="36">
        <f t="shared" si="166"/>
        <v>4.5</v>
      </c>
      <c r="L877" s="36">
        <f t="shared" si="167"/>
        <v>2.5</v>
      </c>
      <c r="M877" s="40" t="e">
        <f t="shared" si="156"/>
        <v>#VALUE!</v>
      </c>
      <c r="N877" s="39" t="e">
        <f t="shared" si="158"/>
        <v>#VALUE!</v>
      </c>
    </row>
    <row r="878" spans="3:14" ht="15.6" x14ac:dyDescent="0.3">
      <c r="C878" s="39" t="str">
        <f t="shared" si="157"/>
        <v/>
      </c>
      <c r="D878" s="36">
        <f t="shared" si="159"/>
        <v>600</v>
      </c>
      <c r="E878" s="40">
        <f t="shared" si="160"/>
        <v>3372165.4763667812</v>
      </c>
      <c r="F878" s="36">
        <f t="shared" si="161"/>
        <v>461</v>
      </c>
      <c r="G878" s="36">
        <f t="shared" si="162"/>
        <v>95</v>
      </c>
      <c r="H878" s="36">
        <f t="shared" si="163"/>
        <v>0.35</v>
      </c>
      <c r="I878" s="36">
        <f t="shared" si="164"/>
        <v>3.2</v>
      </c>
      <c r="J878" s="36">
        <f t="shared" si="165"/>
        <v>1</v>
      </c>
      <c r="K878" s="36">
        <f t="shared" si="166"/>
        <v>4.5</v>
      </c>
      <c r="L878" s="36">
        <f t="shared" si="167"/>
        <v>2.5</v>
      </c>
      <c r="M878" s="40" t="e">
        <f t="shared" si="156"/>
        <v>#VALUE!</v>
      </c>
      <c r="N878" s="39" t="e">
        <f t="shared" si="158"/>
        <v>#VALUE!</v>
      </c>
    </row>
    <row r="879" spans="3:14" ht="15.6" x14ac:dyDescent="0.3">
      <c r="C879" s="39" t="str">
        <f t="shared" si="157"/>
        <v/>
      </c>
      <c r="D879" s="36">
        <f t="shared" si="159"/>
        <v>600</v>
      </c>
      <c r="E879" s="40">
        <f t="shared" si="160"/>
        <v>3372165.4763667812</v>
      </c>
      <c r="F879" s="36">
        <f t="shared" si="161"/>
        <v>461</v>
      </c>
      <c r="G879" s="36">
        <f t="shared" si="162"/>
        <v>95</v>
      </c>
      <c r="H879" s="36">
        <f t="shared" si="163"/>
        <v>0.35</v>
      </c>
      <c r="I879" s="36">
        <f t="shared" si="164"/>
        <v>3.2</v>
      </c>
      <c r="J879" s="36">
        <f t="shared" si="165"/>
        <v>1</v>
      </c>
      <c r="K879" s="36">
        <f t="shared" si="166"/>
        <v>4.5</v>
      </c>
      <c r="L879" s="36">
        <f t="shared" si="167"/>
        <v>2.5</v>
      </c>
      <c r="M879" s="40" t="e">
        <f t="shared" si="156"/>
        <v>#VALUE!</v>
      </c>
      <c r="N879" s="39" t="e">
        <f t="shared" si="158"/>
        <v>#VALUE!</v>
      </c>
    </row>
    <row r="880" spans="3:14" ht="15.6" x14ac:dyDescent="0.3">
      <c r="C880" s="39" t="str">
        <f t="shared" si="157"/>
        <v/>
      </c>
      <c r="D880" s="36">
        <f t="shared" si="159"/>
        <v>600</v>
      </c>
      <c r="E880" s="40">
        <f t="shared" si="160"/>
        <v>3372165.4763667812</v>
      </c>
      <c r="F880" s="36">
        <f t="shared" si="161"/>
        <v>461</v>
      </c>
      <c r="G880" s="36">
        <f t="shared" si="162"/>
        <v>95</v>
      </c>
      <c r="H880" s="36">
        <f t="shared" si="163"/>
        <v>0.35</v>
      </c>
      <c r="I880" s="36">
        <f t="shared" si="164"/>
        <v>3.2</v>
      </c>
      <c r="J880" s="36">
        <f t="shared" si="165"/>
        <v>1</v>
      </c>
      <c r="K880" s="36">
        <f t="shared" si="166"/>
        <v>4.5</v>
      </c>
      <c r="L880" s="36">
        <f t="shared" si="167"/>
        <v>2.5</v>
      </c>
      <c r="M880" s="40" t="e">
        <f t="shared" si="156"/>
        <v>#VALUE!</v>
      </c>
      <c r="N880" s="39" t="e">
        <f t="shared" si="158"/>
        <v>#VALUE!</v>
      </c>
    </row>
    <row r="881" spans="3:14" ht="15.6" x14ac:dyDescent="0.3">
      <c r="C881" s="39" t="str">
        <f t="shared" si="157"/>
        <v/>
      </c>
      <c r="D881" s="36">
        <f t="shared" si="159"/>
        <v>600</v>
      </c>
      <c r="E881" s="40">
        <f t="shared" si="160"/>
        <v>3372165.4763667812</v>
      </c>
      <c r="F881" s="36">
        <f t="shared" si="161"/>
        <v>461</v>
      </c>
      <c r="G881" s="36">
        <f t="shared" si="162"/>
        <v>95</v>
      </c>
      <c r="H881" s="36">
        <f t="shared" si="163"/>
        <v>0.35</v>
      </c>
      <c r="I881" s="36">
        <f t="shared" si="164"/>
        <v>3.2</v>
      </c>
      <c r="J881" s="36">
        <f t="shared" si="165"/>
        <v>1</v>
      </c>
      <c r="K881" s="36">
        <f t="shared" si="166"/>
        <v>4.5</v>
      </c>
      <c r="L881" s="36">
        <f t="shared" si="167"/>
        <v>2.5</v>
      </c>
      <c r="M881" s="40" t="e">
        <f t="shared" si="156"/>
        <v>#VALUE!</v>
      </c>
      <c r="N881" s="39" t="e">
        <f t="shared" si="158"/>
        <v>#VALUE!</v>
      </c>
    </row>
    <row r="882" spans="3:14" ht="15.6" x14ac:dyDescent="0.3">
      <c r="C882" s="39" t="str">
        <f t="shared" si="157"/>
        <v/>
      </c>
      <c r="D882" s="36">
        <f t="shared" si="159"/>
        <v>600</v>
      </c>
      <c r="E882" s="40">
        <f t="shared" si="160"/>
        <v>3372165.4763667812</v>
      </c>
      <c r="F882" s="36">
        <f t="shared" si="161"/>
        <v>461</v>
      </c>
      <c r="G882" s="36">
        <f t="shared" si="162"/>
        <v>95</v>
      </c>
      <c r="H882" s="36">
        <f t="shared" si="163"/>
        <v>0.35</v>
      </c>
      <c r="I882" s="36">
        <f t="shared" si="164"/>
        <v>3.2</v>
      </c>
      <c r="J882" s="36">
        <f t="shared" si="165"/>
        <v>1</v>
      </c>
      <c r="K882" s="36">
        <f t="shared" si="166"/>
        <v>4.5</v>
      </c>
      <c r="L882" s="36">
        <f t="shared" si="167"/>
        <v>2.5</v>
      </c>
      <c r="M882" s="40" t="e">
        <f t="shared" si="156"/>
        <v>#VALUE!</v>
      </c>
      <c r="N882" s="39" t="e">
        <f t="shared" si="158"/>
        <v>#VALUE!</v>
      </c>
    </row>
    <row r="883" spans="3:14" ht="15.6" x14ac:dyDescent="0.3">
      <c r="C883" s="39" t="str">
        <f t="shared" si="157"/>
        <v/>
      </c>
      <c r="D883" s="36">
        <f t="shared" si="159"/>
        <v>600</v>
      </c>
      <c r="E883" s="40">
        <f t="shared" si="160"/>
        <v>3372165.4763667812</v>
      </c>
      <c r="F883" s="36">
        <f t="shared" si="161"/>
        <v>461</v>
      </c>
      <c r="G883" s="36">
        <f t="shared" si="162"/>
        <v>95</v>
      </c>
      <c r="H883" s="36">
        <f t="shared" si="163"/>
        <v>0.35</v>
      </c>
      <c r="I883" s="36">
        <f t="shared" si="164"/>
        <v>3.2</v>
      </c>
      <c r="J883" s="36">
        <f t="shared" si="165"/>
        <v>1</v>
      </c>
      <c r="K883" s="36">
        <f t="shared" si="166"/>
        <v>4.5</v>
      </c>
      <c r="L883" s="36">
        <f t="shared" si="167"/>
        <v>2.5</v>
      </c>
      <c r="M883" s="40" t="e">
        <f t="shared" si="156"/>
        <v>#VALUE!</v>
      </c>
      <c r="N883" s="39" t="e">
        <f t="shared" si="158"/>
        <v>#VALUE!</v>
      </c>
    </row>
    <row r="884" spans="3:14" ht="15.6" x14ac:dyDescent="0.3">
      <c r="C884" s="39" t="str">
        <f t="shared" si="157"/>
        <v/>
      </c>
      <c r="D884" s="36">
        <f t="shared" si="159"/>
        <v>600</v>
      </c>
      <c r="E884" s="40">
        <f t="shared" si="160"/>
        <v>3372165.4763667812</v>
      </c>
      <c r="F884" s="36">
        <f t="shared" si="161"/>
        <v>461</v>
      </c>
      <c r="G884" s="36">
        <f t="shared" si="162"/>
        <v>95</v>
      </c>
      <c r="H884" s="36">
        <f t="shared" si="163"/>
        <v>0.35</v>
      </c>
      <c r="I884" s="36">
        <f t="shared" si="164"/>
        <v>3.2</v>
      </c>
      <c r="J884" s="36">
        <f t="shared" si="165"/>
        <v>1</v>
      </c>
      <c r="K884" s="36">
        <f t="shared" si="166"/>
        <v>4.5</v>
      </c>
      <c r="L884" s="36">
        <f t="shared" si="167"/>
        <v>2.5</v>
      </c>
      <c r="M884" s="40" t="e">
        <f t="shared" si="156"/>
        <v>#VALUE!</v>
      </c>
      <c r="N884" s="39" t="e">
        <f t="shared" si="158"/>
        <v>#VALUE!</v>
      </c>
    </row>
    <row r="885" spans="3:14" ht="15.6" x14ac:dyDescent="0.3">
      <c r="C885" s="39" t="str">
        <f t="shared" si="157"/>
        <v/>
      </c>
      <c r="D885" s="36">
        <f t="shared" si="159"/>
        <v>600</v>
      </c>
      <c r="E885" s="40">
        <f t="shared" si="160"/>
        <v>3372165.4763667812</v>
      </c>
      <c r="F885" s="36">
        <f t="shared" si="161"/>
        <v>461</v>
      </c>
      <c r="G885" s="36">
        <f t="shared" si="162"/>
        <v>95</v>
      </c>
      <c r="H885" s="36">
        <f t="shared" si="163"/>
        <v>0.35</v>
      </c>
      <c r="I885" s="36">
        <f t="shared" si="164"/>
        <v>3.2</v>
      </c>
      <c r="J885" s="36">
        <f t="shared" si="165"/>
        <v>1</v>
      </c>
      <c r="K885" s="36">
        <f t="shared" si="166"/>
        <v>4.5</v>
      </c>
      <c r="L885" s="36">
        <f t="shared" si="167"/>
        <v>2.5</v>
      </c>
      <c r="M885" s="40" t="e">
        <f t="shared" si="156"/>
        <v>#VALUE!</v>
      </c>
      <c r="N885" s="39" t="e">
        <f t="shared" si="158"/>
        <v>#VALUE!</v>
      </c>
    </row>
    <row r="886" spans="3:14" ht="15.6" x14ac:dyDescent="0.3">
      <c r="C886" s="39" t="str">
        <f t="shared" si="157"/>
        <v/>
      </c>
      <c r="D886" s="36">
        <f t="shared" si="159"/>
        <v>600</v>
      </c>
      <c r="E886" s="40">
        <f t="shared" si="160"/>
        <v>3372165.4763667812</v>
      </c>
      <c r="F886" s="36">
        <f t="shared" si="161"/>
        <v>461</v>
      </c>
      <c r="G886" s="36">
        <f t="shared" si="162"/>
        <v>95</v>
      </c>
      <c r="H886" s="36">
        <f t="shared" si="163"/>
        <v>0.35</v>
      </c>
      <c r="I886" s="36">
        <f t="shared" si="164"/>
        <v>3.2</v>
      </c>
      <c r="J886" s="36">
        <f t="shared" si="165"/>
        <v>1</v>
      </c>
      <c r="K886" s="36">
        <f t="shared" si="166"/>
        <v>4.5</v>
      </c>
      <c r="L886" s="36">
        <f t="shared" si="167"/>
        <v>2.5</v>
      </c>
      <c r="M886" s="40" t="e">
        <f t="shared" si="156"/>
        <v>#VALUE!</v>
      </c>
      <c r="N886" s="39" t="e">
        <f t="shared" si="158"/>
        <v>#VALUE!</v>
      </c>
    </row>
    <row r="887" spans="3:14" ht="15.6" x14ac:dyDescent="0.3">
      <c r="C887" s="39" t="str">
        <f t="shared" si="157"/>
        <v/>
      </c>
      <c r="D887" s="36">
        <f t="shared" si="159"/>
        <v>600</v>
      </c>
      <c r="E887" s="40">
        <f t="shared" si="160"/>
        <v>3372165.4763667812</v>
      </c>
      <c r="F887" s="36">
        <f t="shared" si="161"/>
        <v>461</v>
      </c>
      <c r="G887" s="36">
        <f t="shared" si="162"/>
        <v>95</v>
      </c>
      <c r="H887" s="36">
        <f t="shared" si="163"/>
        <v>0.35</v>
      </c>
      <c r="I887" s="36">
        <f t="shared" si="164"/>
        <v>3.2</v>
      </c>
      <c r="J887" s="36">
        <f t="shared" si="165"/>
        <v>1</v>
      </c>
      <c r="K887" s="36">
        <f t="shared" si="166"/>
        <v>4.5</v>
      </c>
      <c r="L887" s="36">
        <f t="shared" si="167"/>
        <v>2.5</v>
      </c>
      <c r="M887" s="40" t="e">
        <f t="shared" si="156"/>
        <v>#VALUE!</v>
      </c>
      <c r="N887" s="39" t="e">
        <f t="shared" si="158"/>
        <v>#VALUE!</v>
      </c>
    </row>
    <row r="888" spans="3:14" ht="15.6" x14ac:dyDescent="0.3">
      <c r="C888" s="39" t="str">
        <f t="shared" si="157"/>
        <v/>
      </c>
      <c r="D888" s="36">
        <f t="shared" si="159"/>
        <v>600</v>
      </c>
      <c r="E888" s="40">
        <f t="shared" si="160"/>
        <v>3372165.4763667812</v>
      </c>
      <c r="F888" s="36">
        <f t="shared" si="161"/>
        <v>461</v>
      </c>
      <c r="G888" s="36">
        <f t="shared" si="162"/>
        <v>95</v>
      </c>
      <c r="H888" s="36">
        <f t="shared" si="163"/>
        <v>0.35</v>
      </c>
      <c r="I888" s="36">
        <f t="shared" si="164"/>
        <v>3.2</v>
      </c>
      <c r="J888" s="36">
        <f t="shared" si="165"/>
        <v>1</v>
      </c>
      <c r="K888" s="36">
        <f t="shared" si="166"/>
        <v>4.5</v>
      </c>
      <c r="L888" s="36">
        <f t="shared" si="167"/>
        <v>2.5</v>
      </c>
      <c r="M888" s="40" t="e">
        <f t="shared" si="156"/>
        <v>#VALUE!</v>
      </c>
      <c r="N888" s="39" t="e">
        <f t="shared" si="158"/>
        <v>#VALUE!</v>
      </c>
    </row>
    <row r="889" spans="3:14" ht="15.6" x14ac:dyDescent="0.3">
      <c r="C889" s="39" t="str">
        <f t="shared" si="157"/>
        <v/>
      </c>
      <c r="D889" s="36">
        <f t="shared" si="159"/>
        <v>600</v>
      </c>
      <c r="E889" s="40">
        <f t="shared" si="160"/>
        <v>3372165.4763667812</v>
      </c>
      <c r="F889" s="36">
        <f t="shared" si="161"/>
        <v>461</v>
      </c>
      <c r="G889" s="36">
        <f t="shared" si="162"/>
        <v>95</v>
      </c>
      <c r="H889" s="36">
        <f t="shared" si="163"/>
        <v>0.35</v>
      </c>
      <c r="I889" s="36">
        <f t="shared" si="164"/>
        <v>3.2</v>
      </c>
      <c r="J889" s="36">
        <f t="shared" si="165"/>
        <v>1</v>
      </c>
      <c r="K889" s="36">
        <f t="shared" si="166"/>
        <v>4.5</v>
      </c>
      <c r="L889" s="36">
        <f t="shared" si="167"/>
        <v>2.5</v>
      </c>
      <c r="M889" s="40" t="e">
        <f t="shared" si="156"/>
        <v>#VALUE!</v>
      </c>
      <c r="N889" s="39" t="e">
        <f t="shared" si="158"/>
        <v>#VALUE!</v>
      </c>
    </row>
    <row r="890" spans="3:14" ht="15.6" x14ac:dyDescent="0.3">
      <c r="C890" s="39" t="str">
        <f t="shared" si="157"/>
        <v/>
      </c>
      <c r="D890" s="36">
        <f t="shared" si="159"/>
        <v>600</v>
      </c>
      <c r="E890" s="40">
        <f t="shared" si="160"/>
        <v>3372165.4763667812</v>
      </c>
      <c r="F890" s="36">
        <f t="shared" si="161"/>
        <v>461</v>
      </c>
      <c r="G890" s="36">
        <f t="shared" si="162"/>
        <v>95</v>
      </c>
      <c r="H890" s="36">
        <f t="shared" si="163"/>
        <v>0.35</v>
      </c>
      <c r="I890" s="36">
        <f t="shared" si="164"/>
        <v>3.2</v>
      </c>
      <c r="J890" s="36">
        <f t="shared" si="165"/>
        <v>1</v>
      </c>
      <c r="K890" s="36">
        <f t="shared" si="166"/>
        <v>4.5</v>
      </c>
      <c r="L890" s="36">
        <f t="shared" si="167"/>
        <v>2.5</v>
      </c>
      <c r="M890" s="40" t="e">
        <f t="shared" si="156"/>
        <v>#VALUE!</v>
      </c>
      <c r="N890" s="39" t="e">
        <f t="shared" si="158"/>
        <v>#VALUE!</v>
      </c>
    </row>
    <row r="891" spans="3:14" ht="15.6" x14ac:dyDescent="0.3">
      <c r="C891" s="39" t="str">
        <f t="shared" si="157"/>
        <v/>
      </c>
      <c r="D891" s="36">
        <f t="shared" si="159"/>
        <v>600</v>
      </c>
      <c r="E891" s="40">
        <f t="shared" si="160"/>
        <v>3372165.4763667812</v>
      </c>
      <c r="F891" s="36">
        <f t="shared" si="161"/>
        <v>461</v>
      </c>
      <c r="G891" s="36">
        <f t="shared" si="162"/>
        <v>95</v>
      </c>
      <c r="H891" s="36">
        <f t="shared" si="163"/>
        <v>0.35</v>
      </c>
      <c r="I891" s="36">
        <f t="shared" si="164"/>
        <v>3.2</v>
      </c>
      <c r="J891" s="36">
        <f t="shared" si="165"/>
        <v>1</v>
      </c>
      <c r="K891" s="36">
        <f t="shared" si="166"/>
        <v>4.5</v>
      </c>
      <c r="L891" s="36">
        <f t="shared" si="167"/>
        <v>2.5</v>
      </c>
      <c r="M891" s="40" t="e">
        <f t="shared" si="156"/>
        <v>#VALUE!</v>
      </c>
      <c r="N891" s="39" t="e">
        <f t="shared" si="158"/>
        <v>#VALUE!</v>
      </c>
    </row>
    <row r="892" spans="3:14" ht="15.6" x14ac:dyDescent="0.3">
      <c r="C892" s="39" t="str">
        <f t="shared" si="157"/>
        <v/>
      </c>
      <c r="D892" s="36">
        <f t="shared" si="159"/>
        <v>600</v>
      </c>
      <c r="E892" s="40">
        <f t="shared" si="160"/>
        <v>3372165.4763667812</v>
      </c>
      <c r="F892" s="36">
        <f t="shared" si="161"/>
        <v>461</v>
      </c>
      <c r="G892" s="36">
        <f t="shared" si="162"/>
        <v>95</v>
      </c>
      <c r="H892" s="36">
        <f t="shared" si="163"/>
        <v>0.35</v>
      </c>
      <c r="I892" s="36">
        <f t="shared" si="164"/>
        <v>3.2</v>
      </c>
      <c r="J892" s="36">
        <f t="shared" si="165"/>
        <v>1</v>
      </c>
      <c r="K892" s="36">
        <f t="shared" si="166"/>
        <v>4.5</v>
      </c>
      <c r="L892" s="36">
        <f t="shared" si="167"/>
        <v>2.5</v>
      </c>
      <c r="M892" s="40" t="e">
        <f t="shared" si="156"/>
        <v>#VALUE!</v>
      </c>
      <c r="N892" s="39" t="e">
        <f t="shared" si="158"/>
        <v>#VALUE!</v>
      </c>
    </row>
    <row r="893" spans="3:14" ht="15.6" x14ac:dyDescent="0.3">
      <c r="C893" s="39" t="str">
        <f t="shared" si="157"/>
        <v/>
      </c>
      <c r="D893" s="36">
        <f t="shared" si="159"/>
        <v>600</v>
      </c>
      <c r="E893" s="40">
        <f t="shared" si="160"/>
        <v>3372165.4763667812</v>
      </c>
      <c r="F893" s="36">
        <f t="shared" si="161"/>
        <v>461</v>
      </c>
      <c r="G893" s="36">
        <f t="shared" si="162"/>
        <v>95</v>
      </c>
      <c r="H893" s="36">
        <f t="shared" si="163"/>
        <v>0.35</v>
      </c>
      <c r="I893" s="36">
        <f t="shared" si="164"/>
        <v>3.2</v>
      </c>
      <c r="J893" s="36">
        <f t="shared" si="165"/>
        <v>1</v>
      </c>
      <c r="K893" s="36">
        <f t="shared" si="166"/>
        <v>4.5</v>
      </c>
      <c r="L893" s="36">
        <f t="shared" si="167"/>
        <v>2.5</v>
      </c>
      <c r="M893" s="40" t="e">
        <f t="shared" si="156"/>
        <v>#VALUE!</v>
      </c>
      <c r="N893" s="39" t="e">
        <f t="shared" si="158"/>
        <v>#VALUE!</v>
      </c>
    </row>
    <row r="894" spans="3:14" ht="15.6" x14ac:dyDescent="0.3">
      <c r="C894" s="39" t="str">
        <f t="shared" si="157"/>
        <v/>
      </c>
      <c r="D894" s="36">
        <f t="shared" si="159"/>
        <v>600</v>
      </c>
      <c r="E894" s="40">
        <f t="shared" si="160"/>
        <v>3372165.4763667812</v>
      </c>
      <c r="F894" s="36">
        <f t="shared" si="161"/>
        <v>461</v>
      </c>
      <c r="G894" s="36">
        <f t="shared" si="162"/>
        <v>95</v>
      </c>
      <c r="H894" s="36">
        <f t="shared" si="163"/>
        <v>0.35</v>
      </c>
      <c r="I894" s="36">
        <f t="shared" si="164"/>
        <v>3.2</v>
      </c>
      <c r="J894" s="36">
        <f t="shared" si="165"/>
        <v>1</v>
      </c>
      <c r="K894" s="36">
        <f t="shared" si="166"/>
        <v>4.5</v>
      </c>
      <c r="L894" s="36">
        <f t="shared" si="167"/>
        <v>2.5</v>
      </c>
      <c r="M894" s="40" t="e">
        <f t="shared" si="156"/>
        <v>#VALUE!</v>
      </c>
      <c r="N894" s="39" t="e">
        <f t="shared" si="158"/>
        <v>#VALUE!</v>
      </c>
    </row>
    <row r="895" spans="3:14" ht="15.6" x14ac:dyDescent="0.3">
      <c r="C895" s="39" t="str">
        <f t="shared" si="157"/>
        <v/>
      </c>
      <c r="D895" s="36">
        <f t="shared" si="159"/>
        <v>600</v>
      </c>
      <c r="E895" s="40">
        <f t="shared" si="160"/>
        <v>3372165.4763667812</v>
      </c>
      <c r="F895" s="36">
        <f t="shared" si="161"/>
        <v>461</v>
      </c>
      <c r="G895" s="36">
        <f t="shared" si="162"/>
        <v>95</v>
      </c>
      <c r="H895" s="36">
        <f t="shared" si="163"/>
        <v>0.35</v>
      </c>
      <c r="I895" s="36">
        <f t="shared" si="164"/>
        <v>3.2</v>
      </c>
      <c r="J895" s="36">
        <f t="shared" si="165"/>
        <v>1</v>
      </c>
      <c r="K895" s="36">
        <f t="shared" si="166"/>
        <v>4.5</v>
      </c>
      <c r="L895" s="36">
        <f t="shared" si="167"/>
        <v>2.5</v>
      </c>
      <c r="M895" s="40" t="e">
        <f t="shared" si="156"/>
        <v>#VALUE!</v>
      </c>
      <c r="N895" s="39" t="e">
        <f t="shared" si="158"/>
        <v>#VALUE!</v>
      </c>
    </row>
    <row r="896" spans="3:14" ht="15.6" x14ac:dyDescent="0.3">
      <c r="C896" s="39" t="str">
        <f t="shared" si="157"/>
        <v/>
      </c>
      <c r="D896" s="36">
        <f t="shared" si="159"/>
        <v>600</v>
      </c>
      <c r="E896" s="40">
        <f t="shared" si="160"/>
        <v>3372165.4763667812</v>
      </c>
      <c r="F896" s="36">
        <f t="shared" si="161"/>
        <v>461</v>
      </c>
      <c r="G896" s="36">
        <f t="shared" si="162"/>
        <v>95</v>
      </c>
      <c r="H896" s="36">
        <f t="shared" si="163"/>
        <v>0.35</v>
      </c>
      <c r="I896" s="36">
        <f t="shared" si="164"/>
        <v>3.2</v>
      </c>
      <c r="J896" s="36">
        <f t="shared" si="165"/>
        <v>1</v>
      </c>
      <c r="K896" s="36">
        <f t="shared" si="166"/>
        <v>4.5</v>
      </c>
      <c r="L896" s="36">
        <f t="shared" si="167"/>
        <v>2.5</v>
      </c>
      <c r="M896" s="40" t="e">
        <f t="shared" si="156"/>
        <v>#VALUE!</v>
      </c>
      <c r="N896" s="39" t="e">
        <f t="shared" si="158"/>
        <v>#VALUE!</v>
      </c>
    </row>
    <row r="897" spans="3:14" ht="15.6" x14ac:dyDescent="0.3">
      <c r="C897" s="39" t="str">
        <f t="shared" si="157"/>
        <v/>
      </c>
      <c r="D897" s="36">
        <f t="shared" si="159"/>
        <v>600</v>
      </c>
      <c r="E897" s="40">
        <f t="shared" si="160"/>
        <v>3372165.4763667812</v>
      </c>
      <c r="F897" s="36">
        <f t="shared" si="161"/>
        <v>461</v>
      </c>
      <c r="G897" s="36">
        <f t="shared" si="162"/>
        <v>95</v>
      </c>
      <c r="H897" s="36">
        <f t="shared" si="163"/>
        <v>0.35</v>
      </c>
      <c r="I897" s="36">
        <f t="shared" si="164"/>
        <v>3.2</v>
      </c>
      <c r="J897" s="36">
        <f t="shared" si="165"/>
        <v>1</v>
      </c>
      <c r="K897" s="36">
        <f t="shared" si="166"/>
        <v>4.5</v>
      </c>
      <c r="L897" s="36">
        <f t="shared" si="167"/>
        <v>2.5</v>
      </c>
      <c r="M897" s="40" t="e">
        <f t="shared" si="156"/>
        <v>#VALUE!</v>
      </c>
      <c r="N897" s="39" t="e">
        <f t="shared" si="158"/>
        <v>#VALUE!</v>
      </c>
    </row>
    <row r="898" spans="3:14" ht="15.6" x14ac:dyDescent="0.3">
      <c r="C898" s="39" t="str">
        <f t="shared" si="157"/>
        <v/>
      </c>
      <c r="D898" s="36">
        <f t="shared" si="159"/>
        <v>600</v>
      </c>
      <c r="E898" s="40">
        <f t="shared" si="160"/>
        <v>3372165.4763667812</v>
      </c>
      <c r="F898" s="36">
        <f t="shared" si="161"/>
        <v>461</v>
      </c>
      <c r="G898" s="36">
        <f t="shared" si="162"/>
        <v>95</v>
      </c>
      <c r="H898" s="36">
        <f t="shared" si="163"/>
        <v>0.35</v>
      </c>
      <c r="I898" s="36">
        <f t="shared" si="164"/>
        <v>3.2</v>
      </c>
      <c r="J898" s="36">
        <f t="shared" si="165"/>
        <v>1</v>
      </c>
      <c r="K898" s="36">
        <f t="shared" si="166"/>
        <v>4.5</v>
      </c>
      <c r="L898" s="36">
        <f t="shared" si="167"/>
        <v>2.5</v>
      </c>
      <c r="M898" s="40" t="e">
        <f t="shared" si="156"/>
        <v>#VALUE!</v>
      </c>
      <c r="N898" s="39" t="e">
        <f t="shared" si="158"/>
        <v>#VALUE!</v>
      </c>
    </row>
    <row r="899" spans="3:14" ht="15.6" x14ac:dyDescent="0.3">
      <c r="C899" s="39" t="str">
        <f t="shared" si="157"/>
        <v/>
      </c>
      <c r="D899" s="36">
        <f t="shared" si="159"/>
        <v>600</v>
      </c>
      <c r="E899" s="40">
        <f t="shared" si="160"/>
        <v>3372165.4763667812</v>
      </c>
      <c r="F899" s="36">
        <f t="shared" si="161"/>
        <v>461</v>
      </c>
      <c r="G899" s="36">
        <f t="shared" si="162"/>
        <v>95</v>
      </c>
      <c r="H899" s="36">
        <f t="shared" si="163"/>
        <v>0.35</v>
      </c>
      <c r="I899" s="36">
        <f t="shared" si="164"/>
        <v>3.2</v>
      </c>
      <c r="J899" s="36">
        <f t="shared" si="165"/>
        <v>1</v>
      </c>
      <c r="K899" s="36">
        <f t="shared" si="166"/>
        <v>4.5</v>
      </c>
      <c r="L899" s="36">
        <f t="shared" si="167"/>
        <v>2.5</v>
      </c>
      <c r="M899" s="40" t="e">
        <f t="shared" si="156"/>
        <v>#VALUE!</v>
      </c>
      <c r="N899" s="39" t="e">
        <f t="shared" si="158"/>
        <v>#VALUE!</v>
      </c>
    </row>
    <row r="900" spans="3:14" ht="15.6" x14ac:dyDescent="0.3">
      <c r="C900" s="39" t="str">
        <f t="shared" si="157"/>
        <v/>
      </c>
      <c r="D900" s="36">
        <f t="shared" si="159"/>
        <v>600</v>
      </c>
      <c r="E900" s="40">
        <f t="shared" si="160"/>
        <v>3372165.4763667812</v>
      </c>
      <c r="F900" s="36">
        <f t="shared" si="161"/>
        <v>461</v>
      </c>
      <c r="G900" s="36">
        <f t="shared" si="162"/>
        <v>95</v>
      </c>
      <c r="H900" s="36">
        <f t="shared" si="163"/>
        <v>0.35</v>
      </c>
      <c r="I900" s="36">
        <f t="shared" si="164"/>
        <v>3.2</v>
      </c>
      <c r="J900" s="36">
        <f t="shared" si="165"/>
        <v>1</v>
      </c>
      <c r="K900" s="36">
        <f t="shared" si="166"/>
        <v>4.5</v>
      </c>
      <c r="L900" s="36">
        <f t="shared" si="167"/>
        <v>2.5</v>
      </c>
      <c r="M900" s="40" t="e">
        <f t="shared" si="156"/>
        <v>#VALUE!</v>
      </c>
      <c r="N900" s="39" t="e">
        <f t="shared" si="158"/>
        <v>#VALUE!</v>
      </c>
    </row>
    <row r="901" spans="3:14" ht="15.6" x14ac:dyDescent="0.3">
      <c r="C901" s="39" t="str">
        <f t="shared" si="157"/>
        <v/>
      </c>
      <c r="D901" s="36">
        <f t="shared" si="159"/>
        <v>600</v>
      </c>
      <c r="E901" s="40">
        <f t="shared" si="160"/>
        <v>3372165.4763667812</v>
      </c>
      <c r="F901" s="36">
        <f t="shared" si="161"/>
        <v>461</v>
      </c>
      <c r="G901" s="36">
        <f t="shared" si="162"/>
        <v>95</v>
      </c>
      <c r="H901" s="36">
        <f t="shared" si="163"/>
        <v>0.35</v>
      </c>
      <c r="I901" s="36">
        <f t="shared" si="164"/>
        <v>3.2</v>
      </c>
      <c r="J901" s="36">
        <f t="shared" si="165"/>
        <v>1</v>
      </c>
      <c r="K901" s="36">
        <f t="shared" si="166"/>
        <v>4.5</v>
      </c>
      <c r="L901" s="36">
        <f t="shared" si="167"/>
        <v>2.5</v>
      </c>
      <c r="M901" s="40" t="e">
        <f t="shared" si="156"/>
        <v>#VALUE!</v>
      </c>
      <c r="N901" s="39" t="e">
        <f t="shared" si="158"/>
        <v>#VALUE!</v>
      </c>
    </row>
    <row r="902" spans="3:14" ht="15.6" x14ac:dyDescent="0.3">
      <c r="C902" s="39" t="str">
        <f t="shared" si="157"/>
        <v/>
      </c>
      <c r="D902" s="36">
        <f t="shared" si="159"/>
        <v>600</v>
      </c>
      <c r="E902" s="40">
        <f t="shared" si="160"/>
        <v>3372165.4763667812</v>
      </c>
      <c r="F902" s="36">
        <f t="shared" si="161"/>
        <v>461</v>
      </c>
      <c r="G902" s="36">
        <f t="shared" si="162"/>
        <v>95</v>
      </c>
      <c r="H902" s="36">
        <f t="shared" si="163"/>
        <v>0.35</v>
      </c>
      <c r="I902" s="36">
        <f t="shared" si="164"/>
        <v>3.2</v>
      </c>
      <c r="J902" s="36">
        <f t="shared" si="165"/>
        <v>1</v>
      </c>
      <c r="K902" s="36">
        <f t="shared" si="166"/>
        <v>4.5</v>
      </c>
      <c r="L902" s="36">
        <f t="shared" si="167"/>
        <v>2.5</v>
      </c>
      <c r="M902" s="40" t="e">
        <f t="shared" si="156"/>
        <v>#VALUE!</v>
      </c>
      <c r="N902" s="39" t="e">
        <f t="shared" si="158"/>
        <v>#VALUE!</v>
      </c>
    </row>
    <row r="903" spans="3:14" ht="15.6" x14ac:dyDescent="0.3">
      <c r="C903" s="39" t="str">
        <f t="shared" si="157"/>
        <v/>
      </c>
      <c r="D903" s="36">
        <f t="shared" si="159"/>
        <v>600</v>
      </c>
      <c r="E903" s="40">
        <f t="shared" si="160"/>
        <v>3372165.4763667812</v>
      </c>
      <c r="F903" s="36">
        <f t="shared" si="161"/>
        <v>461</v>
      </c>
      <c r="G903" s="36">
        <f t="shared" si="162"/>
        <v>95</v>
      </c>
      <c r="H903" s="36">
        <f t="shared" si="163"/>
        <v>0.35</v>
      </c>
      <c r="I903" s="36">
        <f t="shared" si="164"/>
        <v>3.2</v>
      </c>
      <c r="J903" s="36">
        <f t="shared" si="165"/>
        <v>1</v>
      </c>
      <c r="K903" s="36">
        <f t="shared" si="166"/>
        <v>4.5</v>
      </c>
      <c r="L903" s="36">
        <f t="shared" si="167"/>
        <v>2.5</v>
      </c>
      <c r="M903" s="40" t="e">
        <f t="shared" si="156"/>
        <v>#VALUE!</v>
      </c>
      <c r="N903" s="39" t="e">
        <f t="shared" si="158"/>
        <v>#VALUE!</v>
      </c>
    </row>
    <row r="904" spans="3:14" ht="15.6" x14ac:dyDescent="0.3">
      <c r="C904" s="39" t="str">
        <f t="shared" si="157"/>
        <v/>
      </c>
      <c r="D904" s="36">
        <f t="shared" si="159"/>
        <v>600</v>
      </c>
      <c r="E904" s="40">
        <f t="shared" si="160"/>
        <v>3372165.4763667812</v>
      </c>
      <c r="F904" s="36">
        <f t="shared" si="161"/>
        <v>461</v>
      </c>
      <c r="G904" s="36">
        <f t="shared" si="162"/>
        <v>95</v>
      </c>
      <c r="H904" s="36">
        <f t="shared" si="163"/>
        <v>0.35</v>
      </c>
      <c r="I904" s="36">
        <f t="shared" si="164"/>
        <v>3.2</v>
      </c>
      <c r="J904" s="36">
        <f t="shared" si="165"/>
        <v>1</v>
      </c>
      <c r="K904" s="36">
        <f t="shared" si="166"/>
        <v>4.5</v>
      </c>
      <c r="L904" s="36">
        <f t="shared" si="167"/>
        <v>2.5</v>
      </c>
      <c r="M904" s="40" t="e">
        <f t="shared" si="156"/>
        <v>#VALUE!</v>
      </c>
      <c r="N904" s="39" t="e">
        <f t="shared" si="158"/>
        <v>#VALUE!</v>
      </c>
    </row>
    <row r="905" spans="3:14" ht="15.6" x14ac:dyDescent="0.3">
      <c r="C905" s="39" t="str">
        <f t="shared" si="157"/>
        <v/>
      </c>
      <c r="D905" s="36">
        <f t="shared" si="159"/>
        <v>600</v>
      </c>
      <c r="E905" s="40">
        <f t="shared" si="160"/>
        <v>3372165.4763667812</v>
      </c>
      <c r="F905" s="36">
        <f t="shared" si="161"/>
        <v>461</v>
      </c>
      <c r="G905" s="36">
        <f t="shared" si="162"/>
        <v>95</v>
      </c>
      <c r="H905" s="36">
        <f t="shared" si="163"/>
        <v>0.35</v>
      </c>
      <c r="I905" s="36">
        <f t="shared" si="164"/>
        <v>3.2</v>
      </c>
      <c r="J905" s="36">
        <f t="shared" si="165"/>
        <v>1</v>
      </c>
      <c r="K905" s="36">
        <f t="shared" si="166"/>
        <v>4.5</v>
      </c>
      <c r="L905" s="36">
        <f t="shared" si="167"/>
        <v>2.5</v>
      </c>
      <c r="M905" s="40" t="e">
        <f t="shared" si="156"/>
        <v>#VALUE!</v>
      </c>
      <c r="N905" s="39" t="e">
        <f t="shared" si="158"/>
        <v>#VALUE!</v>
      </c>
    </row>
    <row r="906" spans="3:14" ht="15.6" x14ac:dyDescent="0.3">
      <c r="C906" s="39" t="str">
        <f t="shared" si="157"/>
        <v/>
      </c>
      <c r="D906" s="36">
        <f t="shared" si="159"/>
        <v>600</v>
      </c>
      <c r="E906" s="40">
        <f t="shared" si="160"/>
        <v>3372165.4763667812</v>
      </c>
      <c r="F906" s="36">
        <f t="shared" si="161"/>
        <v>461</v>
      </c>
      <c r="G906" s="36">
        <f t="shared" si="162"/>
        <v>95</v>
      </c>
      <c r="H906" s="36">
        <f t="shared" si="163"/>
        <v>0.35</v>
      </c>
      <c r="I906" s="36">
        <f t="shared" si="164"/>
        <v>3.2</v>
      </c>
      <c r="J906" s="36">
        <f t="shared" si="165"/>
        <v>1</v>
      </c>
      <c r="K906" s="36">
        <f t="shared" si="166"/>
        <v>4.5</v>
      </c>
      <c r="L906" s="36">
        <f t="shared" si="167"/>
        <v>2.5</v>
      </c>
      <c r="M906" s="40" t="e">
        <f t="shared" si="156"/>
        <v>#VALUE!</v>
      </c>
      <c r="N906" s="39" t="e">
        <f t="shared" si="158"/>
        <v>#VALUE!</v>
      </c>
    </row>
    <row r="907" spans="3:14" ht="15.6" x14ac:dyDescent="0.3">
      <c r="C907" s="39" t="str">
        <f t="shared" si="157"/>
        <v/>
      </c>
      <c r="D907" s="36">
        <f t="shared" si="159"/>
        <v>600</v>
      </c>
      <c r="E907" s="40">
        <f t="shared" si="160"/>
        <v>3372165.4763667812</v>
      </c>
      <c r="F907" s="36">
        <f t="shared" si="161"/>
        <v>461</v>
      </c>
      <c r="G907" s="36">
        <f t="shared" si="162"/>
        <v>95</v>
      </c>
      <c r="H907" s="36">
        <f t="shared" si="163"/>
        <v>0.35</v>
      </c>
      <c r="I907" s="36">
        <f t="shared" si="164"/>
        <v>3.2</v>
      </c>
      <c r="J907" s="36">
        <f t="shared" si="165"/>
        <v>1</v>
      </c>
      <c r="K907" s="36">
        <f t="shared" si="166"/>
        <v>4.5</v>
      </c>
      <c r="L907" s="36">
        <f t="shared" si="167"/>
        <v>2.5</v>
      </c>
      <c r="M907" s="40" t="e">
        <f t="shared" si="156"/>
        <v>#VALUE!</v>
      </c>
      <c r="N907" s="39" t="e">
        <f t="shared" si="158"/>
        <v>#VALUE!</v>
      </c>
    </row>
    <row r="908" spans="3:14" ht="15.6" x14ac:dyDescent="0.3">
      <c r="C908" s="39" t="str">
        <f t="shared" si="157"/>
        <v/>
      </c>
      <c r="D908" s="36">
        <f t="shared" si="159"/>
        <v>600</v>
      </c>
      <c r="E908" s="40">
        <f t="shared" si="160"/>
        <v>3372165.4763667812</v>
      </c>
      <c r="F908" s="36">
        <f t="shared" si="161"/>
        <v>461</v>
      </c>
      <c r="G908" s="36">
        <f t="shared" si="162"/>
        <v>95</v>
      </c>
      <c r="H908" s="36">
        <f t="shared" si="163"/>
        <v>0.35</v>
      </c>
      <c r="I908" s="36">
        <f t="shared" si="164"/>
        <v>3.2</v>
      </c>
      <c r="J908" s="36">
        <f t="shared" si="165"/>
        <v>1</v>
      </c>
      <c r="K908" s="36">
        <f t="shared" si="166"/>
        <v>4.5</v>
      </c>
      <c r="L908" s="36">
        <f t="shared" si="167"/>
        <v>2.5</v>
      </c>
      <c r="M908" s="40" t="e">
        <f t="shared" si="156"/>
        <v>#VALUE!</v>
      </c>
      <c r="N908" s="39" t="e">
        <f t="shared" si="158"/>
        <v>#VALUE!</v>
      </c>
    </row>
    <row r="909" spans="3:14" ht="15.6" x14ac:dyDescent="0.3">
      <c r="C909" s="39" t="str">
        <f t="shared" si="157"/>
        <v/>
      </c>
      <c r="D909" s="36">
        <f t="shared" si="159"/>
        <v>600</v>
      </c>
      <c r="E909" s="40">
        <f t="shared" si="160"/>
        <v>3372165.4763667812</v>
      </c>
      <c r="F909" s="36">
        <f t="shared" si="161"/>
        <v>461</v>
      </c>
      <c r="G909" s="36">
        <f t="shared" si="162"/>
        <v>95</v>
      </c>
      <c r="H909" s="36">
        <f t="shared" si="163"/>
        <v>0.35</v>
      </c>
      <c r="I909" s="36">
        <f t="shared" si="164"/>
        <v>3.2</v>
      </c>
      <c r="J909" s="36">
        <f t="shared" si="165"/>
        <v>1</v>
      </c>
      <c r="K909" s="36">
        <f t="shared" si="166"/>
        <v>4.5</v>
      </c>
      <c r="L909" s="36">
        <f t="shared" si="167"/>
        <v>2.5</v>
      </c>
      <c r="M909" s="40" t="e">
        <f t="shared" si="156"/>
        <v>#VALUE!</v>
      </c>
      <c r="N909" s="39" t="e">
        <f t="shared" si="158"/>
        <v>#VALUE!</v>
      </c>
    </row>
    <row r="910" spans="3:14" ht="15.6" x14ac:dyDescent="0.3">
      <c r="C910" s="39" t="str">
        <f t="shared" si="157"/>
        <v/>
      </c>
      <c r="D910" s="36">
        <f t="shared" si="159"/>
        <v>600</v>
      </c>
      <c r="E910" s="40">
        <f t="shared" si="160"/>
        <v>3372165.4763667812</v>
      </c>
      <c r="F910" s="36">
        <f t="shared" si="161"/>
        <v>461</v>
      </c>
      <c r="G910" s="36">
        <f t="shared" si="162"/>
        <v>95</v>
      </c>
      <c r="H910" s="36">
        <f t="shared" si="163"/>
        <v>0.35</v>
      </c>
      <c r="I910" s="36">
        <f t="shared" si="164"/>
        <v>3.2</v>
      </c>
      <c r="J910" s="36">
        <f t="shared" si="165"/>
        <v>1</v>
      </c>
      <c r="K910" s="36">
        <f t="shared" si="166"/>
        <v>4.5</v>
      </c>
      <c r="L910" s="36">
        <f t="shared" si="167"/>
        <v>2.5</v>
      </c>
      <c r="M910" s="40" t="e">
        <f t="shared" si="156"/>
        <v>#VALUE!</v>
      </c>
      <c r="N910" s="39" t="e">
        <f t="shared" si="158"/>
        <v>#VALUE!</v>
      </c>
    </row>
    <row r="911" spans="3:14" ht="15.6" x14ac:dyDescent="0.3">
      <c r="C911" s="39" t="str">
        <f t="shared" si="157"/>
        <v/>
      </c>
      <c r="D911" s="36">
        <f t="shared" si="159"/>
        <v>600</v>
      </c>
      <c r="E911" s="40">
        <f t="shared" si="160"/>
        <v>3372165.4763667812</v>
      </c>
      <c r="F911" s="36">
        <f t="shared" si="161"/>
        <v>461</v>
      </c>
      <c r="G911" s="36">
        <f t="shared" si="162"/>
        <v>95</v>
      </c>
      <c r="H911" s="36">
        <f t="shared" si="163"/>
        <v>0.35</v>
      </c>
      <c r="I911" s="36">
        <f t="shared" si="164"/>
        <v>3.2</v>
      </c>
      <c r="J911" s="36">
        <f t="shared" si="165"/>
        <v>1</v>
      </c>
      <c r="K911" s="36">
        <f t="shared" si="166"/>
        <v>4.5</v>
      </c>
      <c r="L911" s="36">
        <f t="shared" si="167"/>
        <v>2.5</v>
      </c>
      <c r="M911" s="40" t="e">
        <f t="shared" si="156"/>
        <v>#VALUE!</v>
      </c>
      <c r="N911" s="39" t="e">
        <f t="shared" si="158"/>
        <v>#VALUE!</v>
      </c>
    </row>
    <row r="912" spans="3:14" ht="15.6" x14ac:dyDescent="0.3">
      <c r="C912" s="39" t="str">
        <f t="shared" si="157"/>
        <v/>
      </c>
      <c r="D912" s="36">
        <f t="shared" si="159"/>
        <v>600</v>
      </c>
      <c r="E912" s="40">
        <f t="shared" si="160"/>
        <v>3372165.4763667812</v>
      </c>
      <c r="F912" s="36">
        <f t="shared" si="161"/>
        <v>461</v>
      </c>
      <c r="G912" s="36">
        <f t="shared" si="162"/>
        <v>95</v>
      </c>
      <c r="H912" s="36">
        <f t="shared" si="163"/>
        <v>0.35</v>
      </c>
      <c r="I912" s="36">
        <f t="shared" si="164"/>
        <v>3.2</v>
      </c>
      <c r="J912" s="36">
        <f t="shared" si="165"/>
        <v>1</v>
      </c>
      <c r="K912" s="36">
        <f t="shared" si="166"/>
        <v>4.5</v>
      </c>
      <c r="L912" s="36">
        <f t="shared" si="167"/>
        <v>2.5</v>
      </c>
      <c r="M912" s="40" t="e">
        <f t="shared" si="156"/>
        <v>#VALUE!</v>
      </c>
      <c r="N912" s="39" t="e">
        <f t="shared" si="158"/>
        <v>#VALUE!</v>
      </c>
    </row>
    <row r="913" spans="3:14" ht="15.6" x14ac:dyDescent="0.3">
      <c r="C913" s="39" t="str">
        <f t="shared" si="157"/>
        <v/>
      </c>
      <c r="D913" s="36">
        <f t="shared" si="159"/>
        <v>600</v>
      </c>
      <c r="E913" s="40">
        <f t="shared" si="160"/>
        <v>3372165.4763667812</v>
      </c>
      <c r="F913" s="36">
        <f t="shared" si="161"/>
        <v>461</v>
      </c>
      <c r="G913" s="36">
        <f t="shared" si="162"/>
        <v>95</v>
      </c>
      <c r="H913" s="36">
        <f t="shared" si="163"/>
        <v>0.35</v>
      </c>
      <c r="I913" s="36">
        <f t="shared" si="164"/>
        <v>3.2</v>
      </c>
      <c r="J913" s="36">
        <f t="shared" si="165"/>
        <v>1</v>
      </c>
      <c r="K913" s="36">
        <f t="shared" si="166"/>
        <v>4.5</v>
      </c>
      <c r="L913" s="36">
        <f t="shared" si="167"/>
        <v>2.5</v>
      </c>
      <c r="M913" s="40" t="e">
        <f t="shared" si="156"/>
        <v>#VALUE!</v>
      </c>
      <c r="N913" s="39" t="e">
        <f t="shared" si="158"/>
        <v>#VALUE!</v>
      </c>
    </row>
    <row r="914" spans="3:14" ht="15.6" x14ac:dyDescent="0.3">
      <c r="C914" s="39" t="str">
        <f t="shared" si="157"/>
        <v/>
      </c>
      <c r="D914" s="36">
        <f t="shared" si="159"/>
        <v>600</v>
      </c>
      <c r="E914" s="40">
        <f t="shared" si="160"/>
        <v>3372165.4763667812</v>
      </c>
      <c r="F914" s="36">
        <f t="shared" si="161"/>
        <v>461</v>
      </c>
      <c r="G914" s="36">
        <f t="shared" si="162"/>
        <v>95</v>
      </c>
      <c r="H914" s="36">
        <f t="shared" si="163"/>
        <v>0.35</v>
      </c>
      <c r="I914" s="36">
        <f t="shared" si="164"/>
        <v>3.2</v>
      </c>
      <c r="J914" s="36">
        <f t="shared" si="165"/>
        <v>1</v>
      </c>
      <c r="K914" s="36">
        <f t="shared" si="166"/>
        <v>4.5</v>
      </c>
      <c r="L914" s="36">
        <f t="shared" si="167"/>
        <v>2.5</v>
      </c>
      <c r="M914" s="40" t="e">
        <f t="shared" si="156"/>
        <v>#VALUE!</v>
      </c>
      <c r="N914" s="39" t="e">
        <f t="shared" si="158"/>
        <v>#VALUE!</v>
      </c>
    </row>
    <row r="915" spans="3:14" ht="15.6" x14ac:dyDescent="0.3">
      <c r="C915" s="39" t="str">
        <f t="shared" si="157"/>
        <v/>
      </c>
      <c r="D915" s="36">
        <f t="shared" si="159"/>
        <v>600</v>
      </c>
      <c r="E915" s="40">
        <f t="shared" si="160"/>
        <v>3372165.4763667812</v>
      </c>
      <c r="F915" s="36">
        <f t="shared" si="161"/>
        <v>461</v>
      </c>
      <c r="G915" s="36">
        <f t="shared" si="162"/>
        <v>95</v>
      </c>
      <c r="H915" s="36">
        <f t="shared" si="163"/>
        <v>0.35</v>
      </c>
      <c r="I915" s="36">
        <f t="shared" si="164"/>
        <v>3.2</v>
      </c>
      <c r="J915" s="36">
        <f t="shared" si="165"/>
        <v>1</v>
      </c>
      <c r="K915" s="36">
        <f t="shared" si="166"/>
        <v>4.5</v>
      </c>
      <c r="L915" s="36">
        <f t="shared" si="167"/>
        <v>2.5</v>
      </c>
      <c r="M915" s="40" t="e">
        <f t="shared" si="156"/>
        <v>#VALUE!</v>
      </c>
      <c r="N915" s="39" t="e">
        <f t="shared" si="158"/>
        <v>#VALUE!</v>
      </c>
    </row>
    <row r="916" spans="3:14" ht="15.6" x14ac:dyDescent="0.3">
      <c r="C916" s="39" t="str">
        <f t="shared" si="157"/>
        <v/>
      </c>
      <c r="D916" s="36">
        <f t="shared" si="159"/>
        <v>600</v>
      </c>
      <c r="E916" s="40">
        <f t="shared" si="160"/>
        <v>3372165.4763667812</v>
      </c>
      <c r="F916" s="36">
        <f t="shared" si="161"/>
        <v>461</v>
      </c>
      <c r="G916" s="36">
        <f t="shared" si="162"/>
        <v>95</v>
      </c>
      <c r="H916" s="36">
        <f t="shared" si="163"/>
        <v>0.35</v>
      </c>
      <c r="I916" s="36">
        <f t="shared" si="164"/>
        <v>3.2</v>
      </c>
      <c r="J916" s="36">
        <f t="shared" si="165"/>
        <v>1</v>
      </c>
      <c r="K916" s="36">
        <f t="shared" si="166"/>
        <v>4.5</v>
      </c>
      <c r="L916" s="36">
        <f t="shared" si="167"/>
        <v>2.5</v>
      </c>
      <c r="M916" s="40" t="e">
        <f t="shared" si="156"/>
        <v>#VALUE!</v>
      </c>
      <c r="N916" s="39" t="e">
        <f t="shared" si="158"/>
        <v>#VALUE!</v>
      </c>
    </row>
    <row r="917" spans="3:14" ht="15.6" x14ac:dyDescent="0.3">
      <c r="C917" s="39" t="str">
        <f t="shared" si="157"/>
        <v/>
      </c>
      <c r="D917" s="36">
        <f t="shared" si="159"/>
        <v>600</v>
      </c>
      <c r="E917" s="40">
        <f t="shared" si="160"/>
        <v>3372165.4763667812</v>
      </c>
      <c r="F917" s="36">
        <f t="shared" si="161"/>
        <v>461</v>
      </c>
      <c r="G917" s="36">
        <f t="shared" si="162"/>
        <v>95</v>
      </c>
      <c r="H917" s="36">
        <f t="shared" si="163"/>
        <v>0.35</v>
      </c>
      <c r="I917" s="36">
        <f t="shared" si="164"/>
        <v>3.2</v>
      </c>
      <c r="J917" s="36">
        <f t="shared" si="165"/>
        <v>1</v>
      </c>
      <c r="K917" s="36">
        <f t="shared" si="166"/>
        <v>4.5</v>
      </c>
      <c r="L917" s="36">
        <f t="shared" si="167"/>
        <v>2.5</v>
      </c>
      <c r="M917" s="40" t="e">
        <f t="shared" si="156"/>
        <v>#VALUE!</v>
      </c>
      <c r="N917" s="39" t="e">
        <f t="shared" si="158"/>
        <v>#VALUE!</v>
      </c>
    </row>
    <row r="918" spans="3:14" ht="15.6" x14ac:dyDescent="0.3">
      <c r="C918" s="39" t="str">
        <f t="shared" si="157"/>
        <v/>
      </c>
      <c r="D918" s="36">
        <f t="shared" si="159"/>
        <v>600</v>
      </c>
      <c r="E918" s="40">
        <f t="shared" si="160"/>
        <v>3372165.4763667812</v>
      </c>
      <c r="F918" s="36">
        <f t="shared" si="161"/>
        <v>461</v>
      </c>
      <c r="G918" s="36">
        <f t="shared" si="162"/>
        <v>95</v>
      </c>
      <c r="H918" s="36">
        <f t="shared" si="163"/>
        <v>0.35</v>
      </c>
      <c r="I918" s="36">
        <f t="shared" si="164"/>
        <v>3.2</v>
      </c>
      <c r="J918" s="36">
        <f t="shared" si="165"/>
        <v>1</v>
      </c>
      <c r="K918" s="36">
        <f t="shared" si="166"/>
        <v>4.5</v>
      </c>
      <c r="L918" s="36">
        <f t="shared" si="167"/>
        <v>2.5</v>
      </c>
      <c r="M918" s="40" t="e">
        <f t="shared" si="156"/>
        <v>#VALUE!</v>
      </c>
      <c r="N918" s="39" t="e">
        <f t="shared" si="158"/>
        <v>#VALUE!</v>
      </c>
    </row>
    <row r="919" spans="3:14" ht="15.6" x14ac:dyDescent="0.3">
      <c r="C919" s="39" t="str">
        <f t="shared" si="157"/>
        <v/>
      </c>
      <c r="D919" s="36">
        <f t="shared" si="159"/>
        <v>600</v>
      </c>
      <c r="E919" s="40">
        <f t="shared" si="160"/>
        <v>3372165.4763667812</v>
      </c>
      <c r="F919" s="36">
        <f t="shared" si="161"/>
        <v>461</v>
      </c>
      <c r="G919" s="36">
        <f t="shared" si="162"/>
        <v>95</v>
      </c>
      <c r="H919" s="36">
        <f t="shared" si="163"/>
        <v>0.35</v>
      </c>
      <c r="I919" s="36">
        <f t="shared" si="164"/>
        <v>3.2</v>
      </c>
      <c r="J919" s="36">
        <f t="shared" si="165"/>
        <v>1</v>
      </c>
      <c r="K919" s="36">
        <f t="shared" si="166"/>
        <v>4.5</v>
      </c>
      <c r="L919" s="36">
        <f t="shared" si="167"/>
        <v>2.5</v>
      </c>
      <c r="M919" s="40" t="e">
        <f t="shared" si="156"/>
        <v>#VALUE!</v>
      </c>
      <c r="N919" s="39" t="e">
        <f t="shared" si="158"/>
        <v>#VALUE!</v>
      </c>
    </row>
    <row r="920" spans="3:14" ht="15.6" x14ac:dyDescent="0.3">
      <c r="C920" s="39" t="str">
        <f t="shared" si="157"/>
        <v/>
      </c>
      <c r="D920" s="36">
        <f t="shared" si="159"/>
        <v>600</v>
      </c>
      <c r="E920" s="40">
        <f t="shared" si="160"/>
        <v>3372165.4763667812</v>
      </c>
      <c r="F920" s="36">
        <f t="shared" si="161"/>
        <v>461</v>
      </c>
      <c r="G920" s="36">
        <f t="shared" si="162"/>
        <v>95</v>
      </c>
      <c r="H920" s="36">
        <f t="shared" si="163"/>
        <v>0.35</v>
      </c>
      <c r="I920" s="36">
        <f t="shared" si="164"/>
        <v>3.2</v>
      </c>
      <c r="J920" s="36">
        <f t="shared" si="165"/>
        <v>1</v>
      </c>
      <c r="K920" s="36">
        <f t="shared" si="166"/>
        <v>4.5</v>
      </c>
      <c r="L920" s="36">
        <f t="shared" si="167"/>
        <v>2.5</v>
      </c>
      <c r="M920" s="40" t="e">
        <f t="shared" si="156"/>
        <v>#VALUE!</v>
      </c>
      <c r="N920" s="39" t="e">
        <f t="shared" si="158"/>
        <v>#VALUE!</v>
      </c>
    </row>
    <row r="921" spans="3:14" ht="15.6" x14ac:dyDescent="0.3">
      <c r="C921" s="39" t="str">
        <f t="shared" si="157"/>
        <v/>
      </c>
      <c r="D921" s="36">
        <f t="shared" si="159"/>
        <v>600</v>
      </c>
      <c r="E921" s="40">
        <f t="shared" si="160"/>
        <v>3372165.4763667812</v>
      </c>
      <c r="F921" s="36">
        <f t="shared" si="161"/>
        <v>461</v>
      </c>
      <c r="G921" s="36">
        <f t="shared" si="162"/>
        <v>95</v>
      </c>
      <c r="H921" s="36">
        <f t="shared" si="163"/>
        <v>0.35</v>
      </c>
      <c r="I921" s="36">
        <f t="shared" si="164"/>
        <v>3.2</v>
      </c>
      <c r="J921" s="36">
        <f t="shared" si="165"/>
        <v>1</v>
      </c>
      <c r="K921" s="36">
        <f t="shared" si="166"/>
        <v>4.5</v>
      </c>
      <c r="L921" s="36">
        <f t="shared" si="167"/>
        <v>2.5</v>
      </c>
      <c r="M921" s="40" t="e">
        <f t="shared" ref="M921:M984" si="168">10^(-NORMSINV(G921/100)*H921+7.35*LOG10(C921+1)-0.06+((LOG10((K921-L921)/3))/(1+((1.625*10^7)/((C921+1)^8.46))))+((4.22-0.32*L921)*LOG10((D921*J921*((C921^0.75)-1.132))/(215.63*I921*((C921^0.75)-18.42*(F921/E921)^0.25)))))</f>
        <v>#VALUE!</v>
      </c>
      <c r="N921" s="39" t="e">
        <f t="shared" si="158"/>
        <v>#VALUE!</v>
      </c>
    </row>
    <row r="922" spans="3:14" ht="15.6" x14ac:dyDescent="0.3">
      <c r="C922" s="39" t="str">
        <f t="shared" ref="C922:C985" si="169">IF(C921 = "", "", IF(AND(0.995*$D$4&lt;=M921,M921&lt;=1.005*$D$4),"",(C921+$D$20)))</f>
        <v/>
      </c>
      <c r="D922" s="36">
        <f t="shared" si="159"/>
        <v>600</v>
      </c>
      <c r="E922" s="40">
        <f t="shared" si="160"/>
        <v>3372165.4763667812</v>
      </c>
      <c r="F922" s="36">
        <f t="shared" si="161"/>
        <v>461</v>
      </c>
      <c r="G922" s="36">
        <f t="shared" si="162"/>
        <v>95</v>
      </c>
      <c r="H922" s="36">
        <f t="shared" si="163"/>
        <v>0.35</v>
      </c>
      <c r="I922" s="36">
        <f t="shared" si="164"/>
        <v>3.2</v>
      </c>
      <c r="J922" s="36">
        <f t="shared" si="165"/>
        <v>1</v>
      </c>
      <c r="K922" s="36">
        <f t="shared" si="166"/>
        <v>4.5</v>
      </c>
      <c r="L922" s="36">
        <f t="shared" si="167"/>
        <v>2.5</v>
      </c>
      <c r="M922" s="40" t="e">
        <f t="shared" si="168"/>
        <v>#VALUE!</v>
      </c>
      <c r="N922" s="39" t="e">
        <f t="shared" ref="N922:N985" si="170">+M922/$D$4</f>
        <v>#VALUE!</v>
      </c>
    </row>
    <row r="923" spans="3:14" ht="15.6" x14ac:dyDescent="0.3">
      <c r="C923" s="39" t="str">
        <f t="shared" si="169"/>
        <v/>
      </c>
      <c r="D923" s="36">
        <f t="shared" ref="D923:D986" si="171">$D$5</f>
        <v>600</v>
      </c>
      <c r="E923" s="40">
        <f t="shared" ref="E923:E986" si="172">$D$6</f>
        <v>3372165.4763667812</v>
      </c>
      <c r="F923" s="36">
        <f t="shared" ref="F923:F986" si="173">$D$7</f>
        <v>461</v>
      </c>
      <c r="G923" s="36">
        <f t="shared" ref="G923:G986" si="174">$D$8</f>
        <v>95</v>
      </c>
      <c r="H923" s="36">
        <f t="shared" ref="H923:H986" si="175">$D$9</f>
        <v>0.35</v>
      </c>
      <c r="I923" s="36">
        <f t="shared" ref="I923:I986" si="176">$D$10</f>
        <v>3.2</v>
      </c>
      <c r="J923" s="36">
        <f t="shared" ref="J923:J986" si="177">$D$11</f>
        <v>1</v>
      </c>
      <c r="K923" s="36">
        <f t="shared" ref="K923:K986" si="178">$D$12</f>
        <v>4.5</v>
      </c>
      <c r="L923" s="36">
        <f t="shared" ref="L923:L986" si="179">$D$13</f>
        <v>2.5</v>
      </c>
      <c r="M923" s="40" t="e">
        <f t="shared" si="168"/>
        <v>#VALUE!</v>
      </c>
      <c r="N923" s="39" t="e">
        <f t="shared" si="170"/>
        <v>#VALUE!</v>
      </c>
    </row>
    <row r="924" spans="3:14" ht="15.6" x14ac:dyDescent="0.3">
      <c r="C924" s="39" t="str">
        <f t="shared" si="169"/>
        <v/>
      </c>
      <c r="D924" s="36">
        <f t="shared" si="171"/>
        <v>600</v>
      </c>
      <c r="E924" s="40">
        <f t="shared" si="172"/>
        <v>3372165.4763667812</v>
      </c>
      <c r="F924" s="36">
        <f t="shared" si="173"/>
        <v>461</v>
      </c>
      <c r="G924" s="36">
        <f t="shared" si="174"/>
        <v>95</v>
      </c>
      <c r="H924" s="36">
        <f t="shared" si="175"/>
        <v>0.35</v>
      </c>
      <c r="I924" s="36">
        <f t="shared" si="176"/>
        <v>3.2</v>
      </c>
      <c r="J924" s="36">
        <f t="shared" si="177"/>
        <v>1</v>
      </c>
      <c r="K924" s="36">
        <f t="shared" si="178"/>
        <v>4.5</v>
      </c>
      <c r="L924" s="36">
        <f t="shared" si="179"/>
        <v>2.5</v>
      </c>
      <c r="M924" s="40" t="e">
        <f t="shared" si="168"/>
        <v>#VALUE!</v>
      </c>
      <c r="N924" s="39" t="e">
        <f t="shared" si="170"/>
        <v>#VALUE!</v>
      </c>
    </row>
    <row r="925" spans="3:14" ht="15.6" x14ac:dyDescent="0.3">
      <c r="C925" s="39" t="str">
        <f t="shared" si="169"/>
        <v/>
      </c>
      <c r="D925" s="36">
        <f t="shared" si="171"/>
        <v>600</v>
      </c>
      <c r="E925" s="40">
        <f t="shared" si="172"/>
        <v>3372165.4763667812</v>
      </c>
      <c r="F925" s="36">
        <f t="shared" si="173"/>
        <v>461</v>
      </c>
      <c r="G925" s="36">
        <f t="shared" si="174"/>
        <v>95</v>
      </c>
      <c r="H925" s="36">
        <f t="shared" si="175"/>
        <v>0.35</v>
      </c>
      <c r="I925" s="36">
        <f t="shared" si="176"/>
        <v>3.2</v>
      </c>
      <c r="J925" s="36">
        <f t="shared" si="177"/>
        <v>1</v>
      </c>
      <c r="K925" s="36">
        <f t="shared" si="178"/>
        <v>4.5</v>
      </c>
      <c r="L925" s="36">
        <f t="shared" si="179"/>
        <v>2.5</v>
      </c>
      <c r="M925" s="40" t="e">
        <f t="shared" si="168"/>
        <v>#VALUE!</v>
      </c>
      <c r="N925" s="39" t="e">
        <f t="shared" si="170"/>
        <v>#VALUE!</v>
      </c>
    </row>
    <row r="926" spans="3:14" ht="15.6" x14ac:dyDescent="0.3">
      <c r="C926" s="39" t="str">
        <f t="shared" si="169"/>
        <v/>
      </c>
      <c r="D926" s="36">
        <f t="shared" si="171"/>
        <v>600</v>
      </c>
      <c r="E926" s="40">
        <f t="shared" si="172"/>
        <v>3372165.4763667812</v>
      </c>
      <c r="F926" s="36">
        <f t="shared" si="173"/>
        <v>461</v>
      </c>
      <c r="G926" s="36">
        <f t="shared" si="174"/>
        <v>95</v>
      </c>
      <c r="H926" s="36">
        <f t="shared" si="175"/>
        <v>0.35</v>
      </c>
      <c r="I926" s="36">
        <f t="shared" si="176"/>
        <v>3.2</v>
      </c>
      <c r="J926" s="36">
        <f t="shared" si="177"/>
        <v>1</v>
      </c>
      <c r="K926" s="36">
        <f t="shared" si="178"/>
        <v>4.5</v>
      </c>
      <c r="L926" s="36">
        <f t="shared" si="179"/>
        <v>2.5</v>
      </c>
      <c r="M926" s="40" t="e">
        <f t="shared" si="168"/>
        <v>#VALUE!</v>
      </c>
      <c r="N926" s="39" t="e">
        <f t="shared" si="170"/>
        <v>#VALUE!</v>
      </c>
    </row>
    <row r="927" spans="3:14" ht="15.6" x14ac:dyDescent="0.3">
      <c r="C927" s="39" t="str">
        <f t="shared" si="169"/>
        <v/>
      </c>
      <c r="D927" s="36">
        <f t="shared" si="171"/>
        <v>600</v>
      </c>
      <c r="E927" s="40">
        <f t="shared" si="172"/>
        <v>3372165.4763667812</v>
      </c>
      <c r="F927" s="36">
        <f t="shared" si="173"/>
        <v>461</v>
      </c>
      <c r="G927" s="36">
        <f t="shared" si="174"/>
        <v>95</v>
      </c>
      <c r="H927" s="36">
        <f t="shared" si="175"/>
        <v>0.35</v>
      </c>
      <c r="I927" s="36">
        <f t="shared" si="176"/>
        <v>3.2</v>
      </c>
      <c r="J927" s="36">
        <f t="shared" si="177"/>
        <v>1</v>
      </c>
      <c r="K927" s="36">
        <f t="shared" si="178"/>
        <v>4.5</v>
      </c>
      <c r="L927" s="36">
        <f t="shared" si="179"/>
        <v>2.5</v>
      </c>
      <c r="M927" s="40" t="e">
        <f t="shared" si="168"/>
        <v>#VALUE!</v>
      </c>
      <c r="N927" s="39" t="e">
        <f t="shared" si="170"/>
        <v>#VALUE!</v>
      </c>
    </row>
    <row r="928" spans="3:14" ht="15.6" x14ac:dyDescent="0.3">
      <c r="C928" s="39" t="str">
        <f t="shared" si="169"/>
        <v/>
      </c>
      <c r="D928" s="36">
        <f t="shared" si="171"/>
        <v>600</v>
      </c>
      <c r="E928" s="40">
        <f t="shared" si="172"/>
        <v>3372165.4763667812</v>
      </c>
      <c r="F928" s="36">
        <f t="shared" si="173"/>
        <v>461</v>
      </c>
      <c r="G928" s="36">
        <f t="shared" si="174"/>
        <v>95</v>
      </c>
      <c r="H928" s="36">
        <f t="shared" si="175"/>
        <v>0.35</v>
      </c>
      <c r="I928" s="36">
        <f t="shared" si="176"/>
        <v>3.2</v>
      </c>
      <c r="J928" s="36">
        <f t="shared" si="177"/>
        <v>1</v>
      </c>
      <c r="K928" s="36">
        <f t="shared" si="178"/>
        <v>4.5</v>
      </c>
      <c r="L928" s="36">
        <f t="shared" si="179"/>
        <v>2.5</v>
      </c>
      <c r="M928" s="40" t="e">
        <f t="shared" si="168"/>
        <v>#VALUE!</v>
      </c>
      <c r="N928" s="39" t="e">
        <f t="shared" si="170"/>
        <v>#VALUE!</v>
      </c>
    </row>
    <row r="929" spans="3:14" ht="15.6" x14ac:dyDescent="0.3">
      <c r="C929" s="39" t="str">
        <f t="shared" si="169"/>
        <v/>
      </c>
      <c r="D929" s="36">
        <f t="shared" si="171"/>
        <v>600</v>
      </c>
      <c r="E929" s="40">
        <f t="shared" si="172"/>
        <v>3372165.4763667812</v>
      </c>
      <c r="F929" s="36">
        <f t="shared" si="173"/>
        <v>461</v>
      </c>
      <c r="G929" s="36">
        <f t="shared" si="174"/>
        <v>95</v>
      </c>
      <c r="H929" s="36">
        <f t="shared" si="175"/>
        <v>0.35</v>
      </c>
      <c r="I929" s="36">
        <f t="shared" si="176"/>
        <v>3.2</v>
      </c>
      <c r="J929" s="36">
        <f t="shared" si="177"/>
        <v>1</v>
      </c>
      <c r="K929" s="36">
        <f t="shared" si="178"/>
        <v>4.5</v>
      </c>
      <c r="L929" s="36">
        <f t="shared" si="179"/>
        <v>2.5</v>
      </c>
      <c r="M929" s="40" t="e">
        <f t="shared" si="168"/>
        <v>#VALUE!</v>
      </c>
      <c r="N929" s="39" t="e">
        <f t="shared" si="170"/>
        <v>#VALUE!</v>
      </c>
    </row>
    <row r="930" spans="3:14" ht="15.6" x14ac:dyDescent="0.3">
      <c r="C930" s="39" t="str">
        <f t="shared" si="169"/>
        <v/>
      </c>
      <c r="D930" s="36">
        <f t="shared" si="171"/>
        <v>600</v>
      </c>
      <c r="E930" s="40">
        <f t="shared" si="172"/>
        <v>3372165.4763667812</v>
      </c>
      <c r="F930" s="36">
        <f t="shared" si="173"/>
        <v>461</v>
      </c>
      <c r="G930" s="36">
        <f t="shared" si="174"/>
        <v>95</v>
      </c>
      <c r="H930" s="36">
        <f t="shared" si="175"/>
        <v>0.35</v>
      </c>
      <c r="I930" s="36">
        <f t="shared" si="176"/>
        <v>3.2</v>
      </c>
      <c r="J930" s="36">
        <f t="shared" si="177"/>
        <v>1</v>
      </c>
      <c r="K930" s="36">
        <f t="shared" si="178"/>
        <v>4.5</v>
      </c>
      <c r="L930" s="36">
        <f t="shared" si="179"/>
        <v>2.5</v>
      </c>
      <c r="M930" s="40" t="e">
        <f t="shared" si="168"/>
        <v>#VALUE!</v>
      </c>
      <c r="N930" s="39" t="e">
        <f t="shared" si="170"/>
        <v>#VALUE!</v>
      </c>
    </row>
    <row r="931" spans="3:14" ht="15.6" x14ac:dyDescent="0.3">
      <c r="C931" s="39" t="str">
        <f t="shared" si="169"/>
        <v/>
      </c>
      <c r="D931" s="36">
        <f t="shared" si="171"/>
        <v>600</v>
      </c>
      <c r="E931" s="40">
        <f t="shared" si="172"/>
        <v>3372165.4763667812</v>
      </c>
      <c r="F931" s="36">
        <f t="shared" si="173"/>
        <v>461</v>
      </c>
      <c r="G931" s="36">
        <f t="shared" si="174"/>
        <v>95</v>
      </c>
      <c r="H931" s="36">
        <f t="shared" si="175"/>
        <v>0.35</v>
      </c>
      <c r="I931" s="36">
        <f t="shared" si="176"/>
        <v>3.2</v>
      </c>
      <c r="J931" s="36">
        <f t="shared" si="177"/>
        <v>1</v>
      </c>
      <c r="K931" s="36">
        <f t="shared" si="178"/>
        <v>4.5</v>
      </c>
      <c r="L931" s="36">
        <f t="shared" si="179"/>
        <v>2.5</v>
      </c>
      <c r="M931" s="40" t="e">
        <f t="shared" si="168"/>
        <v>#VALUE!</v>
      </c>
      <c r="N931" s="39" t="e">
        <f t="shared" si="170"/>
        <v>#VALUE!</v>
      </c>
    </row>
    <row r="932" spans="3:14" ht="15.6" x14ac:dyDescent="0.3">
      <c r="C932" s="39" t="str">
        <f t="shared" si="169"/>
        <v/>
      </c>
      <c r="D932" s="36">
        <f t="shared" si="171"/>
        <v>600</v>
      </c>
      <c r="E932" s="40">
        <f t="shared" si="172"/>
        <v>3372165.4763667812</v>
      </c>
      <c r="F932" s="36">
        <f t="shared" si="173"/>
        <v>461</v>
      </c>
      <c r="G932" s="36">
        <f t="shared" si="174"/>
        <v>95</v>
      </c>
      <c r="H932" s="36">
        <f t="shared" si="175"/>
        <v>0.35</v>
      </c>
      <c r="I932" s="36">
        <f t="shared" si="176"/>
        <v>3.2</v>
      </c>
      <c r="J932" s="36">
        <f t="shared" si="177"/>
        <v>1</v>
      </c>
      <c r="K932" s="36">
        <f t="shared" si="178"/>
        <v>4.5</v>
      </c>
      <c r="L932" s="36">
        <f t="shared" si="179"/>
        <v>2.5</v>
      </c>
      <c r="M932" s="40" t="e">
        <f t="shared" si="168"/>
        <v>#VALUE!</v>
      </c>
      <c r="N932" s="39" t="e">
        <f t="shared" si="170"/>
        <v>#VALUE!</v>
      </c>
    </row>
    <row r="933" spans="3:14" ht="15.6" x14ac:dyDescent="0.3">
      <c r="C933" s="39" t="str">
        <f t="shared" si="169"/>
        <v/>
      </c>
      <c r="D933" s="36">
        <f t="shared" si="171"/>
        <v>600</v>
      </c>
      <c r="E933" s="40">
        <f t="shared" si="172"/>
        <v>3372165.4763667812</v>
      </c>
      <c r="F933" s="36">
        <f t="shared" si="173"/>
        <v>461</v>
      </c>
      <c r="G933" s="36">
        <f t="shared" si="174"/>
        <v>95</v>
      </c>
      <c r="H933" s="36">
        <f t="shared" si="175"/>
        <v>0.35</v>
      </c>
      <c r="I933" s="36">
        <f t="shared" si="176"/>
        <v>3.2</v>
      </c>
      <c r="J933" s="36">
        <f t="shared" si="177"/>
        <v>1</v>
      </c>
      <c r="K933" s="36">
        <f t="shared" si="178"/>
        <v>4.5</v>
      </c>
      <c r="L933" s="36">
        <f t="shared" si="179"/>
        <v>2.5</v>
      </c>
      <c r="M933" s="40" t="e">
        <f t="shared" si="168"/>
        <v>#VALUE!</v>
      </c>
      <c r="N933" s="39" t="e">
        <f t="shared" si="170"/>
        <v>#VALUE!</v>
      </c>
    </row>
    <row r="934" spans="3:14" ht="15.6" x14ac:dyDescent="0.3">
      <c r="C934" s="39" t="str">
        <f t="shared" si="169"/>
        <v/>
      </c>
      <c r="D934" s="36">
        <f t="shared" si="171"/>
        <v>600</v>
      </c>
      <c r="E934" s="40">
        <f t="shared" si="172"/>
        <v>3372165.4763667812</v>
      </c>
      <c r="F934" s="36">
        <f t="shared" si="173"/>
        <v>461</v>
      </c>
      <c r="G934" s="36">
        <f t="shared" si="174"/>
        <v>95</v>
      </c>
      <c r="H934" s="36">
        <f t="shared" si="175"/>
        <v>0.35</v>
      </c>
      <c r="I934" s="36">
        <f t="shared" si="176"/>
        <v>3.2</v>
      </c>
      <c r="J934" s="36">
        <f t="shared" si="177"/>
        <v>1</v>
      </c>
      <c r="K934" s="36">
        <f t="shared" si="178"/>
        <v>4.5</v>
      </c>
      <c r="L934" s="36">
        <f t="shared" si="179"/>
        <v>2.5</v>
      </c>
      <c r="M934" s="40" t="e">
        <f t="shared" si="168"/>
        <v>#VALUE!</v>
      </c>
      <c r="N934" s="39" t="e">
        <f t="shared" si="170"/>
        <v>#VALUE!</v>
      </c>
    </row>
    <row r="935" spans="3:14" ht="15.6" x14ac:dyDescent="0.3">
      <c r="C935" s="39" t="str">
        <f t="shared" si="169"/>
        <v/>
      </c>
      <c r="D935" s="36">
        <f t="shared" si="171"/>
        <v>600</v>
      </c>
      <c r="E935" s="40">
        <f t="shared" si="172"/>
        <v>3372165.4763667812</v>
      </c>
      <c r="F935" s="36">
        <f t="shared" si="173"/>
        <v>461</v>
      </c>
      <c r="G935" s="36">
        <f t="shared" si="174"/>
        <v>95</v>
      </c>
      <c r="H935" s="36">
        <f t="shared" si="175"/>
        <v>0.35</v>
      </c>
      <c r="I935" s="36">
        <f t="shared" si="176"/>
        <v>3.2</v>
      </c>
      <c r="J935" s="36">
        <f t="shared" si="177"/>
        <v>1</v>
      </c>
      <c r="K935" s="36">
        <f t="shared" si="178"/>
        <v>4.5</v>
      </c>
      <c r="L935" s="36">
        <f t="shared" si="179"/>
        <v>2.5</v>
      </c>
      <c r="M935" s="40" t="e">
        <f t="shared" si="168"/>
        <v>#VALUE!</v>
      </c>
      <c r="N935" s="39" t="e">
        <f t="shared" si="170"/>
        <v>#VALUE!</v>
      </c>
    </row>
    <row r="936" spans="3:14" ht="15.6" x14ac:dyDescent="0.3">
      <c r="C936" s="39" t="str">
        <f t="shared" si="169"/>
        <v/>
      </c>
      <c r="D936" s="36">
        <f t="shared" si="171"/>
        <v>600</v>
      </c>
      <c r="E936" s="40">
        <f t="shared" si="172"/>
        <v>3372165.4763667812</v>
      </c>
      <c r="F936" s="36">
        <f t="shared" si="173"/>
        <v>461</v>
      </c>
      <c r="G936" s="36">
        <f t="shared" si="174"/>
        <v>95</v>
      </c>
      <c r="H936" s="36">
        <f t="shared" si="175"/>
        <v>0.35</v>
      </c>
      <c r="I936" s="36">
        <f t="shared" si="176"/>
        <v>3.2</v>
      </c>
      <c r="J936" s="36">
        <f t="shared" si="177"/>
        <v>1</v>
      </c>
      <c r="K936" s="36">
        <f t="shared" si="178"/>
        <v>4.5</v>
      </c>
      <c r="L936" s="36">
        <f t="shared" si="179"/>
        <v>2.5</v>
      </c>
      <c r="M936" s="40" t="e">
        <f t="shared" si="168"/>
        <v>#VALUE!</v>
      </c>
      <c r="N936" s="39" t="e">
        <f t="shared" si="170"/>
        <v>#VALUE!</v>
      </c>
    </row>
    <row r="937" spans="3:14" ht="15.6" x14ac:dyDescent="0.3">
      <c r="C937" s="39" t="str">
        <f t="shared" si="169"/>
        <v/>
      </c>
      <c r="D937" s="36">
        <f t="shared" si="171"/>
        <v>600</v>
      </c>
      <c r="E937" s="40">
        <f t="shared" si="172"/>
        <v>3372165.4763667812</v>
      </c>
      <c r="F937" s="36">
        <f t="shared" si="173"/>
        <v>461</v>
      </c>
      <c r="G937" s="36">
        <f t="shared" si="174"/>
        <v>95</v>
      </c>
      <c r="H937" s="36">
        <f t="shared" si="175"/>
        <v>0.35</v>
      </c>
      <c r="I937" s="36">
        <f t="shared" si="176"/>
        <v>3.2</v>
      </c>
      <c r="J937" s="36">
        <f t="shared" si="177"/>
        <v>1</v>
      </c>
      <c r="K937" s="36">
        <f t="shared" si="178"/>
        <v>4.5</v>
      </c>
      <c r="L937" s="36">
        <f t="shared" si="179"/>
        <v>2.5</v>
      </c>
      <c r="M937" s="40" t="e">
        <f t="shared" si="168"/>
        <v>#VALUE!</v>
      </c>
      <c r="N937" s="39" t="e">
        <f t="shared" si="170"/>
        <v>#VALUE!</v>
      </c>
    </row>
    <row r="938" spans="3:14" ht="15.6" x14ac:dyDescent="0.3">
      <c r="C938" s="39" t="str">
        <f t="shared" si="169"/>
        <v/>
      </c>
      <c r="D938" s="36">
        <f t="shared" si="171"/>
        <v>600</v>
      </c>
      <c r="E938" s="40">
        <f t="shared" si="172"/>
        <v>3372165.4763667812</v>
      </c>
      <c r="F938" s="36">
        <f t="shared" si="173"/>
        <v>461</v>
      </c>
      <c r="G938" s="36">
        <f t="shared" si="174"/>
        <v>95</v>
      </c>
      <c r="H938" s="36">
        <f t="shared" si="175"/>
        <v>0.35</v>
      </c>
      <c r="I938" s="36">
        <f t="shared" si="176"/>
        <v>3.2</v>
      </c>
      <c r="J938" s="36">
        <f t="shared" si="177"/>
        <v>1</v>
      </c>
      <c r="K938" s="36">
        <f t="shared" si="178"/>
        <v>4.5</v>
      </c>
      <c r="L938" s="36">
        <f t="shared" si="179"/>
        <v>2.5</v>
      </c>
      <c r="M938" s="40" t="e">
        <f t="shared" si="168"/>
        <v>#VALUE!</v>
      </c>
      <c r="N938" s="39" t="e">
        <f t="shared" si="170"/>
        <v>#VALUE!</v>
      </c>
    </row>
    <row r="939" spans="3:14" ht="15.6" x14ac:dyDescent="0.3">
      <c r="C939" s="39" t="str">
        <f t="shared" si="169"/>
        <v/>
      </c>
      <c r="D939" s="36">
        <f t="shared" si="171"/>
        <v>600</v>
      </c>
      <c r="E939" s="40">
        <f t="shared" si="172"/>
        <v>3372165.4763667812</v>
      </c>
      <c r="F939" s="36">
        <f t="shared" si="173"/>
        <v>461</v>
      </c>
      <c r="G939" s="36">
        <f t="shared" si="174"/>
        <v>95</v>
      </c>
      <c r="H939" s="36">
        <f t="shared" si="175"/>
        <v>0.35</v>
      </c>
      <c r="I939" s="36">
        <f t="shared" si="176"/>
        <v>3.2</v>
      </c>
      <c r="J939" s="36">
        <f t="shared" si="177"/>
        <v>1</v>
      </c>
      <c r="K939" s="36">
        <f t="shared" si="178"/>
        <v>4.5</v>
      </c>
      <c r="L939" s="36">
        <f t="shared" si="179"/>
        <v>2.5</v>
      </c>
      <c r="M939" s="40" t="e">
        <f t="shared" si="168"/>
        <v>#VALUE!</v>
      </c>
      <c r="N939" s="39" t="e">
        <f t="shared" si="170"/>
        <v>#VALUE!</v>
      </c>
    </row>
    <row r="940" spans="3:14" ht="15.6" x14ac:dyDescent="0.3">
      <c r="C940" s="39" t="str">
        <f t="shared" si="169"/>
        <v/>
      </c>
      <c r="D940" s="36">
        <f t="shared" si="171"/>
        <v>600</v>
      </c>
      <c r="E940" s="40">
        <f t="shared" si="172"/>
        <v>3372165.4763667812</v>
      </c>
      <c r="F940" s="36">
        <f t="shared" si="173"/>
        <v>461</v>
      </c>
      <c r="G940" s="36">
        <f t="shared" si="174"/>
        <v>95</v>
      </c>
      <c r="H940" s="36">
        <f t="shared" si="175"/>
        <v>0.35</v>
      </c>
      <c r="I940" s="36">
        <f t="shared" si="176"/>
        <v>3.2</v>
      </c>
      <c r="J940" s="36">
        <f t="shared" si="177"/>
        <v>1</v>
      </c>
      <c r="K940" s="36">
        <f t="shared" si="178"/>
        <v>4.5</v>
      </c>
      <c r="L940" s="36">
        <f t="shared" si="179"/>
        <v>2.5</v>
      </c>
      <c r="M940" s="40" t="e">
        <f t="shared" si="168"/>
        <v>#VALUE!</v>
      </c>
      <c r="N940" s="39" t="e">
        <f t="shared" si="170"/>
        <v>#VALUE!</v>
      </c>
    </row>
    <row r="941" spans="3:14" ht="15.6" x14ac:dyDescent="0.3">
      <c r="C941" s="39" t="str">
        <f t="shared" si="169"/>
        <v/>
      </c>
      <c r="D941" s="36">
        <f t="shared" si="171"/>
        <v>600</v>
      </c>
      <c r="E941" s="40">
        <f t="shared" si="172"/>
        <v>3372165.4763667812</v>
      </c>
      <c r="F941" s="36">
        <f t="shared" si="173"/>
        <v>461</v>
      </c>
      <c r="G941" s="36">
        <f t="shared" si="174"/>
        <v>95</v>
      </c>
      <c r="H941" s="36">
        <f t="shared" si="175"/>
        <v>0.35</v>
      </c>
      <c r="I941" s="36">
        <f t="shared" si="176"/>
        <v>3.2</v>
      </c>
      <c r="J941" s="36">
        <f t="shared" si="177"/>
        <v>1</v>
      </c>
      <c r="K941" s="36">
        <f t="shared" si="178"/>
        <v>4.5</v>
      </c>
      <c r="L941" s="36">
        <f t="shared" si="179"/>
        <v>2.5</v>
      </c>
      <c r="M941" s="40" t="e">
        <f t="shared" si="168"/>
        <v>#VALUE!</v>
      </c>
      <c r="N941" s="39" t="e">
        <f t="shared" si="170"/>
        <v>#VALUE!</v>
      </c>
    </row>
    <row r="942" spans="3:14" ht="15.6" x14ac:dyDescent="0.3">
      <c r="C942" s="39" t="str">
        <f t="shared" si="169"/>
        <v/>
      </c>
      <c r="D942" s="36">
        <f t="shared" si="171"/>
        <v>600</v>
      </c>
      <c r="E942" s="40">
        <f t="shared" si="172"/>
        <v>3372165.4763667812</v>
      </c>
      <c r="F942" s="36">
        <f t="shared" si="173"/>
        <v>461</v>
      </c>
      <c r="G942" s="36">
        <f t="shared" si="174"/>
        <v>95</v>
      </c>
      <c r="H942" s="36">
        <f t="shared" si="175"/>
        <v>0.35</v>
      </c>
      <c r="I942" s="36">
        <f t="shared" si="176"/>
        <v>3.2</v>
      </c>
      <c r="J942" s="36">
        <f t="shared" si="177"/>
        <v>1</v>
      </c>
      <c r="K942" s="36">
        <f t="shared" si="178"/>
        <v>4.5</v>
      </c>
      <c r="L942" s="36">
        <f t="shared" si="179"/>
        <v>2.5</v>
      </c>
      <c r="M942" s="40" t="e">
        <f t="shared" si="168"/>
        <v>#VALUE!</v>
      </c>
      <c r="N942" s="39" t="e">
        <f t="shared" si="170"/>
        <v>#VALUE!</v>
      </c>
    </row>
    <row r="943" spans="3:14" ht="15.6" x14ac:dyDescent="0.3">
      <c r="C943" s="39" t="str">
        <f t="shared" si="169"/>
        <v/>
      </c>
      <c r="D943" s="36">
        <f t="shared" si="171"/>
        <v>600</v>
      </c>
      <c r="E943" s="40">
        <f t="shared" si="172"/>
        <v>3372165.4763667812</v>
      </c>
      <c r="F943" s="36">
        <f t="shared" si="173"/>
        <v>461</v>
      </c>
      <c r="G943" s="36">
        <f t="shared" si="174"/>
        <v>95</v>
      </c>
      <c r="H943" s="36">
        <f t="shared" si="175"/>
        <v>0.35</v>
      </c>
      <c r="I943" s="36">
        <f t="shared" si="176"/>
        <v>3.2</v>
      </c>
      <c r="J943" s="36">
        <f t="shared" si="177"/>
        <v>1</v>
      </c>
      <c r="K943" s="36">
        <f t="shared" si="178"/>
        <v>4.5</v>
      </c>
      <c r="L943" s="36">
        <f t="shared" si="179"/>
        <v>2.5</v>
      </c>
      <c r="M943" s="40" t="e">
        <f t="shared" si="168"/>
        <v>#VALUE!</v>
      </c>
      <c r="N943" s="39" t="e">
        <f t="shared" si="170"/>
        <v>#VALUE!</v>
      </c>
    </row>
    <row r="944" spans="3:14" ht="15.6" x14ac:dyDescent="0.3">
      <c r="C944" s="39" t="str">
        <f t="shared" si="169"/>
        <v/>
      </c>
      <c r="D944" s="36">
        <f t="shared" si="171"/>
        <v>600</v>
      </c>
      <c r="E944" s="40">
        <f t="shared" si="172"/>
        <v>3372165.4763667812</v>
      </c>
      <c r="F944" s="36">
        <f t="shared" si="173"/>
        <v>461</v>
      </c>
      <c r="G944" s="36">
        <f t="shared" si="174"/>
        <v>95</v>
      </c>
      <c r="H944" s="36">
        <f t="shared" si="175"/>
        <v>0.35</v>
      </c>
      <c r="I944" s="36">
        <f t="shared" si="176"/>
        <v>3.2</v>
      </c>
      <c r="J944" s="36">
        <f t="shared" si="177"/>
        <v>1</v>
      </c>
      <c r="K944" s="36">
        <f t="shared" si="178"/>
        <v>4.5</v>
      </c>
      <c r="L944" s="36">
        <f t="shared" si="179"/>
        <v>2.5</v>
      </c>
      <c r="M944" s="40" t="e">
        <f t="shared" si="168"/>
        <v>#VALUE!</v>
      </c>
      <c r="N944" s="39" t="e">
        <f t="shared" si="170"/>
        <v>#VALUE!</v>
      </c>
    </row>
    <row r="945" spans="3:14" ht="15.6" x14ac:dyDescent="0.3">
      <c r="C945" s="39" t="str">
        <f t="shared" si="169"/>
        <v/>
      </c>
      <c r="D945" s="36">
        <f t="shared" si="171"/>
        <v>600</v>
      </c>
      <c r="E945" s="40">
        <f t="shared" si="172"/>
        <v>3372165.4763667812</v>
      </c>
      <c r="F945" s="36">
        <f t="shared" si="173"/>
        <v>461</v>
      </c>
      <c r="G945" s="36">
        <f t="shared" si="174"/>
        <v>95</v>
      </c>
      <c r="H945" s="36">
        <f t="shared" si="175"/>
        <v>0.35</v>
      </c>
      <c r="I945" s="36">
        <f t="shared" si="176"/>
        <v>3.2</v>
      </c>
      <c r="J945" s="36">
        <f t="shared" si="177"/>
        <v>1</v>
      </c>
      <c r="K945" s="36">
        <f t="shared" si="178"/>
        <v>4.5</v>
      </c>
      <c r="L945" s="36">
        <f t="shared" si="179"/>
        <v>2.5</v>
      </c>
      <c r="M945" s="40" t="e">
        <f t="shared" si="168"/>
        <v>#VALUE!</v>
      </c>
      <c r="N945" s="39" t="e">
        <f t="shared" si="170"/>
        <v>#VALUE!</v>
      </c>
    </row>
    <row r="946" spans="3:14" ht="15.6" x14ac:dyDescent="0.3">
      <c r="C946" s="39" t="str">
        <f t="shared" si="169"/>
        <v/>
      </c>
      <c r="D946" s="36">
        <f t="shared" si="171"/>
        <v>600</v>
      </c>
      <c r="E946" s="40">
        <f t="shared" si="172"/>
        <v>3372165.4763667812</v>
      </c>
      <c r="F946" s="36">
        <f t="shared" si="173"/>
        <v>461</v>
      </c>
      <c r="G946" s="36">
        <f t="shared" si="174"/>
        <v>95</v>
      </c>
      <c r="H946" s="36">
        <f t="shared" si="175"/>
        <v>0.35</v>
      </c>
      <c r="I946" s="36">
        <f t="shared" si="176"/>
        <v>3.2</v>
      </c>
      <c r="J946" s="36">
        <f t="shared" si="177"/>
        <v>1</v>
      </c>
      <c r="K946" s="36">
        <f t="shared" si="178"/>
        <v>4.5</v>
      </c>
      <c r="L946" s="36">
        <f t="shared" si="179"/>
        <v>2.5</v>
      </c>
      <c r="M946" s="40" t="e">
        <f t="shared" si="168"/>
        <v>#VALUE!</v>
      </c>
      <c r="N946" s="39" t="e">
        <f t="shared" si="170"/>
        <v>#VALUE!</v>
      </c>
    </row>
    <row r="947" spans="3:14" ht="15.6" x14ac:dyDescent="0.3">
      <c r="C947" s="39" t="str">
        <f t="shared" si="169"/>
        <v/>
      </c>
      <c r="D947" s="36">
        <f t="shared" si="171"/>
        <v>600</v>
      </c>
      <c r="E947" s="40">
        <f t="shared" si="172"/>
        <v>3372165.4763667812</v>
      </c>
      <c r="F947" s="36">
        <f t="shared" si="173"/>
        <v>461</v>
      </c>
      <c r="G947" s="36">
        <f t="shared" si="174"/>
        <v>95</v>
      </c>
      <c r="H947" s="36">
        <f t="shared" si="175"/>
        <v>0.35</v>
      </c>
      <c r="I947" s="36">
        <f t="shared" si="176"/>
        <v>3.2</v>
      </c>
      <c r="J947" s="36">
        <f t="shared" si="177"/>
        <v>1</v>
      </c>
      <c r="K947" s="36">
        <f t="shared" si="178"/>
        <v>4.5</v>
      </c>
      <c r="L947" s="36">
        <f t="shared" si="179"/>
        <v>2.5</v>
      </c>
      <c r="M947" s="40" t="e">
        <f t="shared" si="168"/>
        <v>#VALUE!</v>
      </c>
      <c r="N947" s="39" t="e">
        <f t="shared" si="170"/>
        <v>#VALUE!</v>
      </c>
    </row>
    <row r="948" spans="3:14" ht="15.6" x14ac:dyDescent="0.3">
      <c r="C948" s="39" t="str">
        <f t="shared" si="169"/>
        <v/>
      </c>
      <c r="D948" s="36">
        <f t="shared" si="171"/>
        <v>600</v>
      </c>
      <c r="E948" s="40">
        <f t="shared" si="172"/>
        <v>3372165.4763667812</v>
      </c>
      <c r="F948" s="36">
        <f t="shared" si="173"/>
        <v>461</v>
      </c>
      <c r="G948" s="36">
        <f t="shared" si="174"/>
        <v>95</v>
      </c>
      <c r="H948" s="36">
        <f t="shared" si="175"/>
        <v>0.35</v>
      </c>
      <c r="I948" s="36">
        <f t="shared" si="176"/>
        <v>3.2</v>
      </c>
      <c r="J948" s="36">
        <f t="shared" si="177"/>
        <v>1</v>
      </c>
      <c r="K948" s="36">
        <f t="shared" si="178"/>
        <v>4.5</v>
      </c>
      <c r="L948" s="36">
        <f t="shared" si="179"/>
        <v>2.5</v>
      </c>
      <c r="M948" s="40" t="e">
        <f t="shared" si="168"/>
        <v>#VALUE!</v>
      </c>
      <c r="N948" s="39" t="e">
        <f t="shared" si="170"/>
        <v>#VALUE!</v>
      </c>
    </row>
    <row r="949" spans="3:14" ht="15.6" x14ac:dyDescent="0.3">
      <c r="C949" s="39" t="str">
        <f t="shared" si="169"/>
        <v/>
      </c>
      <c r="D949" s="36">
        <f t="shared" si="171"/>
        <v>600</v>
      </c>
      <c r="E949" s="40">
        <f t="shared" si="172"/>
        <v>3372165.4763667812</v>
      </c>
      <c r="F949" s="36">
        <f t="shared" si="173"/>
        <v>461</v>
      </c>
      <c r="G949" s="36">
        <f t="shared" si="174"/>
        <v>95</v>
      </c>
      <c r="H949" s="36">
        <f t="shared" si="175"/>
        <v>0.35</v>
      </c>
      <c r="I949" s="36">
        <f t="shared" si="176"/>
        <v>3.2</v>
      </c>
      <c r="J949" s="36">
        <f t="shared" si="177"/>
        <v>1</v>
      </c>
      <c r="K949" s="36">
        <f t="shared" si="178"/>
        <v>4.5</v>
      </c>
      <c r="L949" s="36">
        <f t="shared" si="179"/>
        <v>2.5</v>
      </c>
      <c r="M949" s="40" t="e">
        <f t="shared" si="168"/>
        <v>#VALUE!</v>
      </c>
      <c r="N949" s="39" t="e">
        <f t="shared" si="170"/>
        <v>#VALUE!</v>
      </c>
    </row>
    <row r="950" spans="3:14" ht="15.6" x14ac:dyDescent="0.3">
      <c r="C950" s="39" t="str">
        <f t="shared" si="169"/>
        <v/>
      </c>
      <c r="D950" s="36">
        <f t="shared" si="171"/>
        <v>600</v>
      </c>
      <c r="E950" s="40">
        <f t="shared" si="172"/>
        <v>3372165.4763667812</v>
      </c>
      <c r="F950" s="36">
        <f t="shared" si="173"/>
        <v>461</v>
      </c>
      <c r="G950" s="36">
        <f t="shared" si="174"/>
        <v>95</v>
      </c>
      <c r="H950" s="36">
        <f t="shared" si="175"/>
        <v>0.35</v>
      </c>
      <c r="I950" s="36">
        <f t="shared" si="176"/>
        <v>3.2</v>
      </c>
      <c r="J950" s="36">
        <f t="shared" si="177"/>
        <v>1</v>
      </c>
      <c r="K950" s="36">
        <f t="shared" si="178"/>
        <v>4.5</v>
      </c>
      <c r="L950" s="36">
        <f t="shared" si="179"/>
        <v>2.5</v>
      </c>
      <c r="M950" s="40" t="e">
        <f t="shared" si="168"/>
        <v>#VALUE!</v>
      </c>
      <c r="N950" s="39" t="e">
        <f t="shared" si="170"/>
        <v>#VALUE!</v>
      </c>
    </row>
    <row r="951" spans="3:14" ht="15.6" x14ac:dyDescent="0.3">
      <c r="C951" s="39" t="str">
        <f t="shared" si="169"/>
        <v/>
      </c>
      <c r="D951" s="36">
        <f t="shared" si="171"/>
        <v>600</v>
      </c>
      <c r="E951" s="40">
        <f t="shared" si="172"/>
        <v>3372165.4763667812</v>
      </c>
      <c r="F951" s="36">
        <f t="shared" si="173"/>
        <v>461</v>
      </c>
      <c r="G951" s="36">
        <f t="shared" si="174"/>
        <v>95</v>
      </c>
      <c r="H951" s="36">
        <f t="shared" si="175"/>
        <v>0.35</v>
      </c>
      <c r="I951" s="36">
        <f t="shared" si="176"/>
        <v>3.2</v>
      </c>
      <c r="J951" s="36">
        <f t="shared" si="177"/>
        <v>1</v>
      </c>
      <c r="K951" s="36">
        <f t="shared" si="178"/>
        <v>4.5</v>
      </c>
      <c r="L951" s="36">
        <f t="shared" si="179"/>
        <v>2.5</v>
      </c>
      <c r="M951" s="40" t="e">
        <f t="shared" si="168"/>
        <v>#VALUE!</v>
      </c>
      <c r="N951" s="39" t="e">
        <f t="shared" si="170"/>
        <v>#VALUE!</v>
      </c>
    </row>
    <row r="952" spans="3:14" ht="15.6" x14ac:dyDescent="0.3">
      <c r="C952" s="39" t="str">
        <f t="shared" si="169"/>
        <v/>
      </c>
      <c r="D952" s="36">
        <f t="shared" si="171"/>
        <v>600</v>
      </c>
      <c r="E952" s="40">
        <f t="shared" si="172"/>
        <v>3372165.4763667812</v>
      </c>
      <c r="F952" s="36">
        <f t="shared" si="173"/>
        <v>461</v>
      </c>
      <c r="G952" s="36">
        <f t="shared" si="174"/>
        <v>95</v>
      </c>
      <c r="H952" s="36">
        <f t="shared" si="175"/>
        <v>0.35</v>
      </c>
      <c r="I952" s="36">
        <f t="shared" si="176"/>
        <v>3.2</v>
      </c>
      <c r="J952" s="36">
        <f t="shared" si="177"/>
        <v>1</v>
      </c>
      <c r="K952" s="36">
        <f t="shared" si="178"/>
        <v>4.5</v>
      </c>
      <c r="L952" s="36">
        <f t="shared" si="179"/>
        <v>2.5</v>
      </c>
      <c r="M952" s="40" t="e">
        <f t="shared" si="168"/>
        <v>#VALUE!</v>
      </c>
      <c r="N952" s="39" t="e">
        <f t="shared" si="170"/>
        <v>#VALUE!</v>
      </c>
    </row>
    <row r="953" spans="3:14" ht="15.6" x14ac:dyDescent="0.3">
      <c r="C953" s="39" t="str">
        <f t="shared" si="169"/>
        <v/>
      </c>
      <c r="D953" s="36">
        <f t="shared" si="171"/>
        <v>600</v>
      </c>
      <c r="E953" s="40">
        <f t="shared" si="172"/>
        <v>3372165.4763667812</v>
      </c>
      <c r="F953" s="36">
        <f t="shared" si="173"/>
        <v>461</v>
      </c>
      <c r="G953" s="36">
        <f t="shared" si="174"/>
        <v>95</v>
      </c>
      <c r="H953" s="36">
        <f t="shared" si="175"/>
        <v>0.35</v>
      </c>
      <c r="I953" s="36">
        <f t="shared" si="176"/>
        <v>3.2</v>
      </c>
      <c r="J953" s="36">
        <f t="shared" si="177"/>
        <v>1</v>
      </c>
      <c r="K953" s="36">
        <f t="shared" si="178"/>
        <v>4.5</v>
      </c>
      <c r="L953" s="36">
        <f t="shared" si="179"/>
        <v>2.5</v>
      </c>
      <c r="M953" s="40" t="e">
        <f t="shared" si="168"/>
        <v>#VALUE!</v>
      </c>
      <c r="N953" s="39" t="e">
        <f t="shared" si="170"/>
        <v>#VALUE!</v>
      </c>
    </row>
    <row r="954" spans="3:14" ht="15.6" x14ac:dyDescent="0.3">
      <c r="C954" s="39" t="str">
        <f t="shared" si="169"/>
        <v/>
      </c>
      <c r="D954" s="36">
        <f t="shared" si="171"/>
        <v>600</v>
      </c>
      <c r="E954" s="40">
        <f t="shared" si="172"/>
        <v>3372165.4763667812</v>
      </c>
      <c r="F954" s="36">
        <f t="shared" si="173"/>
        <v>461</v>
      </c>
      <c r="G954" s="36">
        <f t="shared" si="174"/>
        <v>95</v>
      </c>
      <c r="H954" s="36">
        <f t="shared" si="175"/>
        <v>0.35</v>
      </c>
      <c r="I954" s="36">
        <f t="shared" si="176"/>
        <v>3.2</v>
      </c>
      <c r="J954" s="36">
        <f t="shared" si="177"/>
        <v>1</v>
      </c>
      <c r="K954" s="36">
        <f t="shared" si="178"/>
        <v>4.5</v>
      </c>
      <c r="L954" s="36">
        <f t="shared" si="179"/>
        <v>2.5</v>
      </c>
      <c r="M954" s="40" t="e">
        <f t="shared" si="168"/>
        <v>#VALUE!</v>
      </c>
      <c r="N954" s="39" t="e">
        <f t="shared" si="170"/>
        <v>#VALUE!</v>
      </c>
    </row>
    <row r="955" spans="3:14" ht="15.6" x14ac:dyDescent="0.3">
      <c r="C955" s="39" t="str">
        <f t="shared" si="169"/>
        <v/>
      </c>
      <c r="D955" s="36">
        <f t="shared" si="171"/>
        <v>600</v>
      </c>
      <c r="E955" s="40">
        <f t="shared" si="172"/>
        <v>3372165.4763667812</v>
      </c>
      <c r="F955" s="36">
        <f t="shared" si="173"/>
        <v>461</v>
      </c>
      <c r="G955" s="36">
        <f t="shared" si="174"/>
        <v>95</v>
      </c>
      <c r="H955" s="36">
        <f t="shared" si="175"/>
        <v>0.35</v>
      </c>
      <c r="I955" s="36">
        <f t="shared" si="176"/>
        <v>3.2</v>
      </c>
      <c r="J955" s="36">
        <f t="shared" si="177"/>
        <v>1</v>
      </c>
      <c r="K955" s="36">
        <f t="shared" si="178"/>
        <v>4.5</v>
      </c>
      <c r="L955" s="36">
        <f t="shared" si="179"/>
        <v>2.5</v>
      </c>
      <c r="M955" s="40" t="e">
        <f t="shared" si="168"/>
        <v>#VALUE!</v>
      </c>
      <c r="N955" s="39" t="e">
        <f t="shared" si="170"/>
        <v>#VALUE!</v>
      </c>
    </row>
    <row r="956" spans="3:14" ht="15.6" x14ac:dyDescent="0.3">
      <c r="C956" s="39" t="str">
        <f t="shared" si="169"/>
        <v/>
      </c>
      <c r="D956" s="36">
        <f t="shared" si="171"/>
        <v>600</v>
      </c>
      <c r="E956" s="40">
        <f t="shared" si="172"/>
        <v>3372165.4763667812</v>
      </c>
      <c r="F956" s="36">
        <f t="shared" si="173"/>
        <v>461</v>
      </c>
      <c r="G956" s="36">
        <f t="shared" si="174"/>
        <v>95</v>
      </c>
      <c r="H956" s="36">
        <f t="shared" si="175"/>
        <v>0.35</v>
      </c>
      <c r="I956" s="36">
        <f t="shared" si="176"/>
        <v>3.2</v>
      </c>
      <c r="J956" s="36">
        <f t="shared" si="177"/>
        <v>1</v>
      </c>
      <c r="K956" s="36">
        <f t="shared" si="178"/>
        <v>4.5</v>
      </c>
      <c r="L956" s="36">
        <f t="shared" si="179"/>
        <v>2.5</v>
      </c>
      <c r="M956" s="40" t="e">
        <f t="shared" si="168"/>
        <v>#VALUE!</v>
      </c>
      <c r="N956" s="39" t="e">
        <f t="shared" si="170"/>
        <v>#VALUE!</v>
      </c>
    </row>
    <row r="957" spans="3:14" ht="15.6" x14ac:dyDescent="0.3">
      <c r="C957" s="39" t="str">
        <f t="shared" si="169"/>
        <v/>
      </c>
      <c r="D957" s="36">
        <f t="shared" si="171"/>
        <v>600</v>
      </c>
      <c r="E957" s="40">
        <f t="shared" si="172"/>
        <v>3372165.4763667812</v>
      </c>
      <c r="F957" s="36">
        <f t="shared" si="173"/>
        <v>461</v>
      </c>
      <c r="G957" s="36">
        <f t="shared" si="174"/>
        <v>95</v>
      </c>
      <c r="H957" s="36">
        <f t="shared" si="175"/>
        <v>0.35</v>
      </c>
      <c r="I957" s="36">
        <f t="shared" si="176"/>
        <v>3.2</v>
      </c>
      <c r="J957" s="36">
        <f t="shared" si="177"/>
        <v>1</v>
      </c>
      <c r="K957" s="36">
        <f t="shared" si="178"/>
        <v>4.5</v>
      </c>
      <c r="L957" s="36">
        <f t="shared" si="179"/>
        <v>2.5</v>
      </c>
      <c r="M957" s="40" t="e">
        <f t="shared" si="168"/>
        <v>#VALUE!</v>
      </c>
      <c r="N957" s="39" t="e">
        <f t="shared" si="170"/>
        <v>#VALUE!</v>
      </c>
    </row>
    <row r="958" spans="3:14" ht="15.6" x14ac:dyDescent="0.3">
      <c r="C958" s="39" t="str">
        <f t="shared" si="169"/>
        <v/>
      </c>
      <c r="D958" s="36">
        <f t="shared" si="171"/>
        <v>600</v>
      </c>
      <c r="E958" s="40">
        <f t="shared" si="172"/>
        <v>3372165.4763667812</v>
      </c>
      <c r="F958" s="36">
        <f t="shared" si="173"/>
        <v>461</v>
      </c>
      <c r="G958" s="36">
        <f t="shared" si="174"/>
        <v>95</v>
      </c>
      <c r="H958" s="36">
        <f t="shared" si="175"/>
        <v>0.35</v>
      </c>
      <c r="I958" s="36">
        <f t="shared" si="176"/>
        <v>3.2</v>
      </c>
      <c r="J958" s="36">
        <f t="shared" si="177"/>
        <v>1</v>
      </c>
      <c r="K958" s="36">
        <f t="shared" si="178"/>
        <v>4.5</v>
      </c>
      <c r="L958" s="36">
        <f t="shared" si="179"/>
        <v>2.5</v>
      </c>
      <c r="M958" s="40" t="e">
        <f t="shared" si="168"/>
        <v>#VALUE!</v>
      </c>
      <c r="N958" s="39" t="e">
        <f t="shared" si="170"/>
        <v>#VALUE!</v>
      </c>
    </row>
    <row r="959" spans="3:14" ht="15.6" x14ac:dyDescent="0.3">
      <c r="C959" s="39" t="str">
        <f t="shared" si="169"/>
        <v/>
      </c>
      <c r="D959" s="36">
        <f t="shared" si="171"/>
        <v>600</v>
      </c>
      <c r="E959" s="40">
        <f t="shared" si="172"/>
        <v>3372165.4763667812</v>
      </c>
      <c r="F959" s="36">
        <f t="shared" si="173"/>
        <v>461</v>
      </c>
      <c r="G959" s="36">
        <f t="shared" si="174"/>
        <v>95</v>
      </c>
      <c r="H959" s="36">
        <f t="shared" si="175"/>
        <v>0.35</v>
      </c>
      <c r="I959" s="36">
        <f t="shared" si="176"/>
        <v>3.2</v>
      </c>
      <c r="J959" s="36">
        <f t="shared" si="177"/>
        <v>1</v>
      </c>
      <c r="K959" s="36">
        <f t="shared" si="178"/>
        <v>4.5</v>
      </c>
      <c r="L959" s="36">
        <f t="shared" si="179"/>
        <v>2.5</v>
      </c>
      <c r="M959" s="40" t="e">
        <f t="shared" si="168"/>
        <v>#VALUE!</v>
      </c>
      <c r="N959" s="39" t="e">
        <f t="shared" si="170"/>
        <v>#VALUE!</v>
      </c>
    </row>
    <row r="960" spans="3:14" ht="15.6" x14ac:dyDescent="0.3">
      <c r="C960" s="39" t="str">
        <f t="shared" si="169"/>
        <v/>
      </c>
      <c r="D960" s="36">
        <f t="shared" si="171"/>
        <v>600</v>
      </c>
      <c r="E960" s="40">
        <f t="shared" si="172"/>
        <v>3372165.4763667812</v>
      </c>
      <c r="F960" s="36">
        <f t="shared" si="173"/>
        <v>461</v>
      </c>
      <c r="G960" s="36">
        <f t="shared" si="174"/>
        <v>95</v>
      </c>
      <c r="H960" s="36">
        <f t="shared" si="175"/>
        <v>0.35</v>
      </c>
      <c r="I960" s="36">
        <f t="shared" si="176"/>
        <v>3.2</v>
      </c>
      <c r="J960" s="36">
        <f t="shared" si="177"/>
        <v>1</v>
      </c>
      <c r="K960" s="36">
        <f t="shared" si="178"/>
        <v>4.5</v>
      </c>
      <c r="L960" s="36">
        <f t="shared" si="179"/>
        <v>2.5</v>
      </c>
      <c r="M960" s="40" t="e">
        <f t="shared" si="168"/>
        <v>#VALUE!</v>
      </c>
      <c r="N960" s="39" t="e">
        <f t="shared" si="170"/>
        <v>#VALUE!</v>
      </c>
    </row>
    <row r="961" spans="3:14" ht="15.6" x14ac:dyDescent="0.3">
      <c r="C961" s="39" t="str">
        <f t="shared" si="169"/>
        <v/>
      </c>
      <c r="D961" s="36">
        <f t="shared" si="171"/>
        <v>600</v>
      </c>
      <c r="E961" s="40">
        <f t="shared" si="172"/>
        <v>3372165.4763667812</v>
      </c>
      <c r="F961" s="36">
        <f t="shared" si="173"/>
        <v>461</v>
      </c>
      <c r="G961" s="36">
        <f t="shared" si="174"/>
        <v>95</v>
      </c>
      <c r="H961" s="36">
        <f t="shared" si="175"/>
        <v>0.35</v>
      </c>
      <c r="I961" s="36">
        <f t="shared" si="176"/>
        <v>3.2</v>
      </c>
      <c r="J961" s="36">
        <f t="shared" si="177"/>
        <v>1</v>
      </c>
      <c r="K961" s="36">
        <f t="shared" si="178"/>
        <v>4.5</v>
      </c>
      <c r="L961" s="36">
        <f t="shared" si="179"/>
        <v>2.5</v>
      </c>
      <c r="M961" s="40" t="e">
        <f t="shared" si="168"/>
        <v>#VALUE!</v>
      </c>
      <c r="N961" s="39" t="e">
        <f t="shared" si="170"/>
        <v>#VALUE!</v>
      </c>
    </row>
    <row r="962" spans="3:14" ht="15.6" x14ac:dyDescent="0.3">
      <c r="C962" s="39" t="str">
        <f t="shared" si="169"/>
        <v/>
      </c>
      <c r="D962" s="36">
        <f t="shared" si="171"/>
        <v>600</v>
      </c>
      <c r="E962" s="40">
        <f t="shared" si="172"/>
        <v>3372165.4763667812</v>
      </c>
      <c r="F962" s="36">
        <f t="shared" si="173"/>
        <v>461</v>
      </c>
      <c r="G962" s="36">
        <f t="shared" si="174"/>
        <v>95</v>
      </c>
      <c r="H962" s="36">
        <f t="shared" si="175"/>
        <v>0.35</v>
      </c>
      <c r="I962" s="36">
        <f t="shared" si="176"/>
        <v>3.2</v>
      </c>
      <c r="J962" s="36">
        <f t="shared" si="177"/>
        <v>1</v>
      </c>
      <c r="K962" s="36">
        <f t="shared" si="178"/>
        <v>4.5</v>
      </c>
      <c r="L962" s="36">
        <f t="shared" si="179"/>
        <v>2.5</v>
      </c>
      <c r="M962" s="40" t="e">
        <f t="shared" si="168"/>
        <v>#VALUE!</v>
      </c>
      <c r="N962" s="39" t="e">
        <f t="shared" si="170"/>
        <v>#VALUE!</v>
      </c>
    </row>
    <row r="963" spans="3:14" ht="15.6" x14ac:dyDescent="0.3">
      <c r="C963" s="39" t="str">
        <f t="shared" si="169"/>
        <v/>
      </c>
      <c r="D963" s="36">
        <f t="shared" si="171"/>
        <v>600</v>
      </c>
      <c r="E963" s="40">
        <f t="shared" si="172"/>
        <v>3372165.4763667812</v>
      </c>
      <c r="F963" s="36">
        <f t="shared" si="173"/>
        <v>461</v>
      </c>
      <c r="G963" s="36">
        <f t="shared" si="174"/>
        <v>95</v>
      </c>
      <c r="H963" s="36">
        <f t="shared" si="175"/>
        <v>0.35</v>
      </c>
      <c r="I963" s="36">
        <f t="shared" si="176"/>
        <v>3.2</v>
      </c>
      <c r="J963" s="36">
        <f t="shared" si="177"/>
        <v>1</v>
      </c>
      <c r="K963" s="36">
        <f t="shared" si="178"/>
        <v>4.5</v>
      </c>
      <c r="L963" s="36">
        <f t="shared" si="179"/>
        <v>2.5</v>
      </c>
      <c r="M963" s="40" t="e">
        <f t="shared" si="168"/>
        <v>#VALUE!</v>
      </c>
      <c r="N963" s="39" t="e">
        <f t="shared" si="170"/>
        <v>#VALUE!</v>
      </c>
    </row>
    <row r="964" spans="3:14" ht="15.6" x14ac:dyDescent="0.3">
      <c r="C964" s="39" t="str">
        <f t="shared" si="169"/>
        <v/>
      </c>
      <c r="D964" s="36">
        <f t="shared" si="171"/>
        <v>600</v>
      </c>
      <c r="E964" s="40">
        <f t="shared" si="172"/>
        <v>3372165.4763667812</v>
      </c>
      <c r="F964" s="36">
        <f t="shared" si="173"/>
        <v>461</v>
      </c>
      <c r="G964" s="36">
        <f t="shared" si="174"/>
        <v>95</v>
      </c>
      <c r="H964" s="36">
        <f t="shared" si="175"/>
        <v>0.35</v>
      </c>
      <c r="I964" s="36">
        <f t="shared" si="176"/>
        <v>3.2</v>
      </c>
      <c r="J964" s="36">
        <f t="shared" si="177"/>
        <v>1</v>
      </c>
      <c r="K964" s="36">
        <f t="shared" si="178"/>
        <v>4.5</v>
      </c>
      <c r="L964" s="36">
        <f t="shared" si="179"/>
        <v>2.5</v>
      </c>
      <c r="M964" s="40" t="e">
        <f t="shared" si="168"/>
        <v>#VALUE!</v>
      </c>
      <c r="N964" s="39" t="e">
        <f t="shared" si="170"/>
        <v>#VALUE!</v>
      </c>
    </row>
    <row r="965" spans="3:14" ht="15.6" x14ac:dyDescent="0.3">
      <c r="C965" s="39" t="str">
        <f t="shared" si="169"/>
        <v/>
      </c>
      <c r="D965" s="36">
        <f t="shared" si="171"/>
        <v>600</v>
      </c>
      <c r="E965" s="40">
        <f t="shared" si="172"/>
        <v>3372165.4763667812</v>
      </c>
      <c r="F965" s="36">
        <f t="shared" si="173"/>
        <v>461</v>
      </c>
      <c r="G965" s="36">
        <f t="shared" si="174"/>
        <v>95</v>
      </c>
      <c r="H965" s="36">
        <f t="shared" si="175"/>
        <v>0.35</v>
      </c>
      <c r="I965" s="36">
        <f t="shared" si="176"/>
        <v>3.2</v>
      </c>
      <c r="J965" s="36">
        <f t="shared" si="177"/>
        <v>1</v>
      </c>
      <c r="K965" s="36">
        <f t="shared" si="178"/>
        <v>4.5</v>
      </c>
      <c r="L965" s="36">
        <f t="shared" si="179"/>
        <v>2.5</v>
      </c>
      <c r="M965" s="40" t="e">
        <f t="shared" si="168"/>
        <v>#VALUE!</v>
      </c>
      <c r="N965" s="39" t="e">
        <f t="shared" si="170"/>
        <v>#VALUE!</v>
      </c>
    </row>
    <row r="966" spans="3:14" ht="15.6" x14ac:dyDescent="0.3">
      <c r="C966" s="39" t="str">
        <f t="shared" si="169"/>
        <v/>
      </c>
      <c r="D966" s="36">
        <f t="shared" si="171"/>
        <v>600</v>
      </c>
      <c r="E966" s="40">
        <f t="shared" si="172"/>
        <v>3372165.4763667812</v>
      </c>
      <c r="F966" s="36">
        <f t="shared" si="173"/>
        <v>461</v>
      </c>
      <c r="G966" s="36">
        <f t="shared" si="174"/>
        <v>95</v>
      </c>
      <c r="H966" s="36">
        <f t="shared" si="175"/>
        <v>0.35</v>
      </c>
      <c r="I966" s="36">
        <f t="shared" si="176"/>
        <v>3.2</v>
      </c>
      <c r="J966" s="36">
        <f t="shared" si="177"/>
        <v>1</v>
      </c>
      <c r="K966" s="36">
        <f t="shared" si="178"/>
        <v>4.5</v>
      </c>
      <c r="L966" s="36">
        <f t="shared" si="179"/>
        <v>2.5</v>
      </c>
      <c r="M966" s="40" t="e">
        <f t="shared" si="168"/>
        <v>#VALUE!</v>
      </c>
      <c r="N966" s="39" t="e">
        <f t="shared" si="170"/>
        <v>#VALUE!</v>
      </c>
    </row>
    <row r="967" spans="3:14" ht="15.6" x14ac:dyDescent="0.3">
      <c r="C967" s="39" t="str">
        <f t="shared" si="169"/>
        <v/>
      </c>
      <c r="D967" s="36">
        <f t="shared" si="171"/>
        <v>600</v>
      </c>
      <c r="E967" s="40">
        <f t="shared" si="172"/>
        <v>3372165.4763667812</v>
      </c>
      <c r="F967" s="36">
        <f t="shared" si="173"/>
        <v>461</v>
      </c>
      <c r="G967" s="36">
        <f t="shared" si="174"/>
        <v>95</v>
      </c>
      <c r="H967" s="36">
        <f t="shared" si="175"/>
        <v>0.35</v>
      </c>
      <c r="I967" s="36">
        <f t="shared" si="176"/>
        <v>3.2</v>
      </c>
      <c r="J967" s="36">
        <f t="shared" si="177"/>
        <v>1</v>
      </c>
      <c r="K967" s="36">
        <f t="shared" si="178"/>
        <v>4.5</v>
      </c>
      <c r="L967" s="36">
        <f t="shared" si="179"/>
        <v>2.5</v>
      </c>
      <c r="M967" s="40" t="e">
        <f t="shared" si="168"/>
        <v>#VALUE!</v>
      </c>
      <c r="N967" s="39" t="e">
        <f t="shared" si="170"/>
        <v>#VALUE!</v>
      </c>
    </row>
    <row r="968" spans="3:14" ht="15.6" x14ac:dyDescent="0.3">
      <c r="C968" s="39" t="str">
        <f t="shared" si="169"/>
        <v/>
      </c>
      <c r="D968" s="36">
        <f t="shared" si="171"/>
        <v>600</v>
      </c>
      <c r="E968" s="40">
        <f t="shared" si="172"/>
        <v>3372165.4763667812</v>
      </c>
      <c r="F968" s="36">
        <f t="shared" si="173"/>
        <v>461</v>
      </c>
      <c r="G968" s="36">
        <f t="shared" si="174"/>
        <v>95</v>
      </c>
      <c r="H968" s="36">
        <f t="shared" si="175"/>
        <v>0.35</v>
      </c>
      <c r="I968" s="36">
        <f t="shared" si="176"/>
        <v>3.2</v>
      </c>
      <c r="J968" s="36">
        <f t="shared" si="177"/>
        <v>1</v>
      </c>
      <c r="K968" s="36">
        <f t="shared" si="178"/>
        <v>4.5</v>
      </c>
      <c r="L968" s="36">
        <f t="shared" si="179"/>
        <v>2.5</v>
      </c>
      <c r="M968" s="40" t="e">
        <f t="shared" si="168"/>
        <v>#VALUE!</v>
      </c>
      <c r="N968" s="39" t="e">
        <f t="shared" si="170"/>
        <v>#VALUE!</v>
      </c>
    </row>
    <row r="969" spans="3:14" ht="15.6" x14ac:dyDescent="0.3">
      <c r="C969" s="39" t="str">
        <f t="shared" si="169"/>
        <v/>
      </c>
      <c r="D969" s="36">
        <f t="shared" si="171"/>
        <v>600</v>
      </c>
      <c r="E969" s="40">
        <f t="shared" si="172"/>
        <v>3372165.4763667812</v>
      </c>
      <c r="F969" s="36">
        <f t="shared" si="173"/>
        <v>461</v>
      </c>
      <c r="G969" s="36">
        <f t="shared" si="174"/>
        <v>95</v>
      </c>
      <c r="H969" s="36">
        <f t="shared" si="175"/>
        <v>0.35</v>
      </c>
      <c r="I969" s="36">
        <f t="shared" si="176"/>
        <v>3.2</v>
      </c>
      <c r="J969" s="36">
        <f t="shared" si="177"/>
        <v>1</v>
      </c>
      <c r="K969" s="36">
        <f t="shared" si="178"/>
        <v>4.5</v>
      </c>
      <c r="L969" s="36">
        <f t="shared" si="179"/>
        <v>2.5</v>
      </c>
      <c r="M969" s="40" t="e">
        <f t="shared" si="168"/>
        <v>#VALUE!</v>
      </c>
      <c r="N969" s="39" t="e">
        <f t="shared" si="170"/>
        <v>#VALUE!</v>
      </c>
    </row>
    <row r="970" spans="3:14" ht="15.6" x14ac:dyDescent="0.3">
      <c r="C970" s="39" t="str">
        <f t="shared" si="169"/>
        <v/>
      </c>
      <c r="D970" s="36">
        <f t="shared" si="171"/>
        <v>600</v>
      </c>
      <c r="E970" s="40">
        <f t="shared" si="172"/>
        <v>3372165.4763667812</v>
      </c>
      <c r="F970" s="36">
        <f t="shared" si="173"/>
        <v>461</v>
      </c>
      <c r="G970" s="36">
        <f t="shared" si="174"/>
        <v>95</v>
      </c>
      <c r="H970" s="36">
        <f t="shared" si="175"/>
        <v>0.35</v>
      </c>
      <c r="I970" s="36">
        <f t="shared" si="176"/>
        <v>3.2</v>
      </c>
      <c r="J970" s="36">
        <f t="shared" si="177"/>
        <v>1</v>
      </c>
      <c r="K970" s="36">
        <f t="shared" si="178"/>
        <v>4.5</v>
      </c>
      <c r="L970" s="36">
        <f t="shared" si="179"/>
        <v>2.5</v>
      </c>
      <c r="M970" s="40" t="e">
        <f t="shared" si="168"/>
        <v>#VALUE!</v>
      </c>
      <c r="N970" s="39" t="e">
        <f t="shared" si="170"/>
        <v>#VALUE!</v>
      </c>
    </row>
    <row r="971" spans="3:14" ht="15.6" x14ac:dyDescent="0.3">
      <c r="C971" s="39" t="str">
        <f t="shared" si="169"/>
        <v/>
      </c>
      <c r="D971" s="36">
        <f t="shared" si="171"/>
        <v>600</v>
      </c>
      <c r="E971" s="40">
        <f t="shared" si="172"/>
        <v>3372165.4763667812</v>
      </c>
      <c r="F971" s="36">
        <f t="shared" si="173"/>
        <v>461</v>
      </c>
      <c r="G971" s="36">
        <f t="shared" si="174"/>
        <v>95</v>
      </c>
      <c r="H971" s="36">
        <f t="shared" si="175"/>
        <v>0.35</v>
      </c>
      <c r="I971" s="36">
        <f t="shared" si="176"/>
        <v>3.2</v>
      </c>
      <c r="J971" s="36">
        <f t="shared" si="177"/>
        <v>1</v>
      </c>
      <c r="K971" s="36">
        <f t="shared" si="178"/>
        <v>4.5</v>
      </c>
      <c r="L971" s="36">
        <f t="shared" si="179"/>
        <v>2.5</v>
      </c>
      <c r="M971" s="40" t="e">
        <f t="shared" si="168"/>
        <v>#VALUE!</v>
      </c>
      <c r="N971" s="39" t="e">
        <f t="shared" si="170"/>
        <v>#VALUE!</v>
      </c>
    </row>
    <row r="972" spans="3:14" ht="15.6" x14ac:dyDescent="0.3">
      <c r="C972" s="39" t="str">
        <f t="shared" si="169"/>
        <v/>
      </c>
      <c r="D972" s="36">
        <f t="shared" si="171"/>
        <v>600</v>
      </c>
      <c r="E972" s="40">
        <f t="shared" si="172"/>
        <v>3372165.4763667812</v>
      </c>
      <c r="F972" s="36">
        <f t="shared" si="173"/>
        <v>461</v>
      </c>
      <c r="G972" s="36">
        <f t="shared" si="174"/>
        <v>95</v>
      </c>
      <c r="H972" s="36">
        <f t="shared" si="175"/>
        <v>0.35</v>
      </c>
      <c r="I972" s="36">
        <f t="shared" si="176"/>
        <v>3.2</v>
      </c>
      <c r="J972" s="36">
        <f t="shared" si="177"/>
        <v>1</v>
      </c>
      <c r="K972" s="36">
        <f t="shared" si="178"/>
        <v>4.5</v>
      </c>
      <c r="L972" s="36">
        <f t="shared" si="179"/>
        <v>2.5</v>
      </c>
      <c r="M972" s="40" t="e">
        <f t="shared" si="168"/>
        <v>#VALUE!</v>
      </c>
      <c r="N972" s="39" t="e">
        <f t="shared" si="170"/>
        <v>#VALUE!</v>
      </c>
    </row>
    <row r="973" spans="3:14" ht="15.6" x14ac:dyDescent="0.3">
      <c r="C973" s="39" t="str">
        <f t="shared" si="169"/>
        <v/>
      </c>
      <c r="D973" s="36">
        <f t="shared" si="171"/>
        <v>600</v>
      </c>
      <c r="E973" s="40">
        <f t="shared" si="172"/>
        <v>3372165.4763667812</v>
      </c>
      <c r="F973" s="36">
        <f t="shared" si="173"/>
        <v>461</v>
      </c>
      <c r="G973" s="36">
        <f t="shared" si="174"/>
        <v>95</v>
      </c>
      <c r="H973" s="36">
        <f t="shared" si="175"/>
        <v>0.35</v>
      </c>
      <c r="I973" s="36">
        <f t="shared" si="176"/>
        <v>3.2</v>
      </c>
      <c r="J973" s="36">
        <f t="shared" si="177"/>
        <v>1</v>
      </c>
      <c r="K973" s="36">
        <f t="shared" si="178"/>
        <v>4.5</v>
      </c>
      <c r="L973" s="36">
        <f t="shared" si="179"/>
        <v>2.5</v>
      </c>
      <c r="M973" s="40" t="e">
        <f t="shared" si="168"/>
        <v>#VALUE!</v>
      </c>
      <c r="N973" s="39" t="e">
        <f t="shared" si="170"/>
        <v>#VALUE!</v>
      </c>
    </row>
    <row r="974" spans="3:14" ht="15.6" x14ac:dyDescent="0.3">
      <c r="C974" s="39" t="str">
        <f t="shared" si="169"/>
        <v/>
      </c>
      <c r="D974" s="36">
        <f t="shared" si="171"/>
        <v>600</v>
      </c>
      <c r="E974" s="40">
        <f t="shared" si="172"/>
        <v>3372165.4763667812</v>
      </c>
      <c r="F974" s="36">
        <f t="shared" si="173"/>
        <v>461</v>
      </c>
      <c r="G974" s="36">
        <f t="shared" si="174"/>
        <v>95</v>
      </c>
      <c r="H974" s="36">
        <f t="shared" si="175"/>
        <v>0.35</v>
      </c>
      <c r="I974" s="36">
        <f t="shared" si="176"/>
        <v>3.2</v>
      </c>
      <c r="J974" s="36">
        <f t="shared" si="177"/>
        <v>1</v>
      </c>
      <c r="K974" s="36">
        <f t="shared" si="178"/>
        <v>4.5</v>
      </c>
      <c r="L974" s="36">
        <f t="shared" si="179"/>
        <v>2.5</v>
      </c>
      <c r="M974" s="40" t="e">
        <f t="shared" si="168"/>
        <v>#VALUE!</v>
      </c>
      <c r="N974" s="39" t="e">
        <f t="shared" si="170"/>
        <v>#VALUE!</v>
      </c>
    </row>
    <row r="975" spans="3:14" ht="15.6" x14ac:dyDescent="0.3">
      <c r="C975" s="39" t="str">
        <f t="shared" si="169"/>
        <v/>
      </c>
      <c r="D975" s="36">
        <f t="shared" si="171"/>
        <v>600</v>
      </c>
      <c r="E975" s="40">
        <f t="shared" si="172"/>
        <v>3372165.4763667812</v>
      </c>
      <c r="F975" s="36">
        <f t="shared" si="173"/>
        <v>461</v>
      </c>
      <c r="G975" s="36">
        <f t="shared" si="174"/>
        <v>95</v>
      </c>
      <c r="H975" s="36">
        <f t="shared" si="175"/>
        <v>0.35</v>
      </c>
      <c r="I975" s="36">
        <f t="shared" si="176"/>
        <v>3.2</v>
      </c>
      <c r="J975" s="36">
        <f t="shared" si="177"/>
        <v>1</v>
      </c>
      <c r="K975" s="36">
        <f t="shared" si="178"/>
        <v>4.5</v>
      </c>
      <c r="L975" s="36">
        <f t="shared" si="179"/>
        <v>2.5</v>
      </c>
      <c r="M975" s="40" t="e">
        <f t="shared" si="168"/>
        <v>#VALUE!</v>
      </c>
      <c r="N975" s="39" t="e">
        <f t="shared" si="170"/>
        <v>#VALUE!</v>
      </c>
    </row>
    <row r="976" spans="3:14" ht="15.6" x14ac:dyDescent="0.3">
      <c r="C976" s="39" t="str">
        <f t="shared" si="169"/>
        <v/>
      </c>
      <c r="D976" s="36">
        <f t="shared" si="171"/>
        <v>600</v>
      </c>
      <c r="E976" s="40">
        <f t="shared" si="172"/>
        <v>3372165.4763667812</v>
      </c>
      <c r="F976" s="36">
        <f t="shared" si="173"/>
        <v>461</v>
      </c>
      <c r="G976" s="36">
        <f t="shared" si="174"/>
        <v>95</v>
      </c>
      <c r="H976" s="36">
        <f t="shared" si="175"/>
        <v>0.35</v>
      </c>
      <c r="I976" s="36">
        <f t="shared" si="176"/>
        <v>3.2</v>
      </c>
      <c r="J976" s="36">
        <f t="shared" si="177"/>
        <v>1</v>
      </c>
      <c r="K976" s="36">
        <f t="shared" si="178"/>
        <v>4.5</v>
      </c>
      <c r="L976" s="36">
        <f t="shared" si="179"/>
        <v>2.5</v>
      </c>
      <c r="M976" s="40" t="e">
        <f t="shared" si="168"/>
        <v>#VALUE!</v>
      </c>
      <c r="N976" s="39" t="e">
        <f t="shared" si="170"/>
        <v>#VALUE!</v>
      </c>
    </row>
    <row r="977" spans="3:14" ht="15.6" x14ac:dyDescent="0.3">
      <c r="C977" s="39" t="str">
        <f t="shared" si="169"/>
        <v/>
      </c>
      <c r="D977" s="36">
        <f t="shared" si="171"/>
        <v>600</v>
      </c>
      <c r="E977" s="40">
        <f t="shared" si="172"/>
        <v>3372165.4763667812</v>
      </c>
      <c r="F977" s="36">
        <f t="shared" si="173"/>
        <v>461</v>
      </c>
      <c r="G977" s="36">
        <f t="shared" si="174"/>
        <v>95</v>
      </c>
      <c r="H977" s="36">
        <f t="shared" si="175"/>
        <v>0.35</v>
      </c>
      <c r="I977" s="36">
        <f t="shared" si="176"/>
        <v>3.2</v>
      </c>
      <c r="J977" s="36">
        <f t="shared" si="177"/>
        <v>1</v>
      </c>
      <c r="K977" s="36">
        <f t="shared" si="178"/>
        <v>4.5</v>
      </c>
      <c r="L977" s="36">
        <f t="shared" si="179"/>
        <v>2.5</v>
      </c>
      <c r="M977" s="40" t="e">
        <f t="shared" si="168"/>
        <v>#VALUE!</v>
      </c>
      <c r="N977" s="39" t="e">
        <f t="shared" si="170"/>
        <v>#VALUE!</v>
      </c>
    </row>
    <row r="978" spans="3:14" ht="15.6" x14ac:dyDescent="0.3">
      <c r="C978" s="39" t="str">
        <f t="shared" si="169"/>
        <v/>
      </c>
      <c r="D978" s="36">
        <f t="shared" si="171"/>
        <v>600</v>
      </c>
      <c r="E978" s="40">
        <f t="shared" si="172"/>
        <v>3372165.4763667812</v>
      </c>
      <c r="F978" s="36">
        <f t="shared" si="173"/>
        <v>461</v>
      </c>
      <c r="G978" s="36">
        <f t="shared" si="174"/>
        <v>95</v>
      </c>
      <c r="H978" s="36">
        <f t="shared" si="175"/>
        <v>0.35</v>
      </c>
      <c r="I978" s="36">
        <f t="shared" si="176"/>
        <v>3.2</v>
      </c>
      <c r="J978" s="36">
        <f t="shared" si="177"/>
        <v>1</v>
      </c>
      <c r="K978" s="36">
        <f t="shared" si="178"/>
        <v>4.5</v>
      </c>
      <c r="L978" s="36">
        <f t="shared" si="179"/>
        <v>2.5</v>
      </c>
      <c r="M978" s="40" t="e">
        <f t="shared" si="168"/>
        <v>#VALUE!</v>
      </c>
      <c r="N978" s="39" t="e">
        <f t="shared" si="170"/>
        <v>#VALUE!</v>
      </c>
    </row>
    <row r="979" spans="3:14" ht="15.6" x14ac:dyDescent="0.3">
      <c r="C979" s="39" t="str">
        <f t="shared" si="169"/>
        <v/>
      </c>
      <c r="D979" s="36">
        <f t="shared" si="171"/>
        <v>600</v>
      </c>
      <c r="E979" s="40">
        <f t="shared" si="172"/>
        <v>3372165.4763667812</v>
      </c>
      <c r="F979" s="36">
        <f t="shared" si="173"/>
        <v>461</v>
      </c>
      <c r="G979" s="36">
        <f t="shared" si="174"/>
        <v>95</v>
      </c>
      <c r="H979" s="36">
        <f t="shared" si="175"/>
        <v>0.35</v>
      </c>
      <c r="I979" s="36">
        <f t="shared" si="176"/>
        <v>3.2</v>
      </c>
      <c r="J979" s="36">
        <f t="shared" si="177"/>
        <v>1</v>
      </c>
      <c r="K979" s="36">
        <f t="shared" si="178"/>
        <v>4.5</v>
      </c>
      <c r="L979" s="36">
        <f t="shared" si="179"/>
        <v>2.5</v>
      </c>
      <c r="M979" s="40" t="e">
        <f t="shared" si="168"/>
        <v>#VALUE!</v>
      </c>
      <c r="N979" s="39" t="e">
        <f t="shared" si="170"/>
        <v>#VALUE!</v>
      </c>
    </row>
    <row r="980" spans="3:14" ht="15.6" x14ac:dyDescent="0.3">
      <c r="C980" s="39" t="str">
        <f t="shared" si="169"/>
        <v/>
      </c>
      <c r="D980" s="36">
        <f t="shared" si="171"/>
        <v>600</v>
      </c>
      <c r="E980" s="40">
        <f t="shared" si="172"/>
        <v>3372165.4763667812</v>
      </c>
      <c r="F980" s="36">
        <f t="shared" si="173"/>
        <v>461</v>
      </c>
      <c r="G980" s="36">
        <f t="shared" si="174"/>
        <v>95</v>
      </c>
      <c r="H980" s="36">
        <f t="shared" si="175"/>
        <v>0.35</v>
      </c>
      <c r="I980" s="36">
        <f t="shared" si="176"/>
        <v>3.2</v>
      </c>
      <c r="J980" s="36">
        <f t="shared" si="177"/>
        <v>1</v>
      </c>
      <c r="K980" s="36">
        <f t="shared" si="178"/>
        <v>4.5</v>
      </c>
      <c r="L980" s="36">
        <f t="shared" si="179"/>
        <v>2.5</v>
      </c>
      <c r="M980" s="40" t="e">
        <f t="shared" si="168"/>
        <v>#VALUE!</v>
      </c>
      <c r="N980" s="39" t="e">
        <f t="shared" si="170"/>
        <v>#VALUE!</v>
      </c>
    </row>
    <row r="981" spans="3:14" ht="15.6" x14ac:dyDescent="0.3">
      <c r="C981" s="39" t="str">
        <f t="shared" si="169"/>
        <v/>
      </c>
      <c r="D981" s="36">
        <f t="shared" si="171"/>
        <v>600</v>
      </c>
      <c r="E981" s="40">
        <f t="shared" si="172"/>
        <v>3372165.4763667812</v>
      </c>
      <c r="F981" s="36">
        <f t="shared" si="173"/>
        <v>461</v>
      </c>
      <c r="G981" s="36">
        <f t="shared" si="174"/>
        <v>95</v>
      </c>
      <c r="H981" s="36">
        <f t="shared" si="175"/>
        <v>0.35</v>
      </c>
      <c r="I981" s="36">
        <f t="shared" si="176"/>
        <v>3.2</v>
      </c>
      <c r="J981" s="36">
        <f t="shared" si="177"/>
        <v>1</v>
      </c>
      <c r="K981" s="36">
        <f t="shared" si="178"/>
        <v>4.5</v>
      </c>
      <c r="L981" s="36">
        <f t="shared" si="179"/>
        <v>2.5</v>
      </c>
      <c r="M981" s="40" t="e">
        <f t="shared" si="168"/>
        <v>#VALUE!</v>
      </c>
      <c r="N981" s="39" t="e">
        <f t="shared" si="170"/>
        <v>#VALUE!</v>
      </c>
    </row>
    <row r="982" spans="3:14" ht="15.6" x14ac:dyDescent="0.3">
      <c r="C982" s="39" t="str">
        <f t="shared" si="169"/>
        <v/>
      </c>
      <c r="D982" s="36">
        <f t="shared" si="171"/>
        <v>600</v>
      </c>
      <c r="E982" s="40">
        <f t="shared" si="172"/>
        <v>3372165.4763667812</v>
      </c>
      <c r="F982" s="36">
        <f t="shared" si="173"/>
        <v>461</v>
      </c>
      <c r="G982" s="36">
        <f t="shared" si="174"/>
        <v>95</v>
      </c>
      <c r="H982" s="36">
        <f t="shared" si="175"/>
        <v>0.35</v>
      </c>
      <c r="I982" s="36">
        <f t="shared" si="176"/>
        <v>3.2</v>
      </c>
      <c r="J982" s="36">
        <f t="shared" si="177"/>
        <v>1</v>
      </c>
      <c r="K982" s="36">
        <f t="shared" si="178"/>
        <v>4.5</v>
      </c>
      <c r="L982" s="36">
        <f t="shared" si="179"/>
        <v>2.5</v>
      </c>
      <c r="M982" s="40" t="e">
        <f t="shared" si="168"/>
        <v>#VALUE!</v>
      </c>
      <c r="N982" s="39" t="e">
        <f t="shared" si="170"/>
        <v>#VALUE!</v>
      </c>
    </row>
    <row r="983" spans="3:14" ht="15.6" x14ac:dyDescent="0.3">
      <c r="C983" s="39" t="str">
        <f t="shared" si="169"/>
        <v/>
      </c>
      <c r="D983" s="36">
        <f t="shared" si="171"/>
        <v>600</v>
      </c>
      <c r="E983" s="40">
        <f t="shared" si="172"/>
        <v>3372165.4763667812</v>
      </c>
      <c r="F983" s="36">
        <f t="shared" si="173"/>
        <v>461</v>
      </c>
      <c r="G983" s="36">
        <f t="shared" si="174"/>
        <v>95</v>
      </c>
      <c r="H983" s="36">
        <f t="shared" si="175"/>
        <v>0.35</v>
      </c>
      <c r="I983" s="36">
        <f t="shared" si="176"/>
        <v>3.2</v>
      </c>
      <c r="J983" s="36">
        <f t="shared" si="177"/>
        <v>1</v>
      </c>
      <c r="K983" s="36">
        <f t="shared" si="178"/>
        <v>4.5</v>
      </c>
      <c r="L983" s="36">
        <f t="shared" si="179"/>
        <v>2.5</v>
      </c>
      <c r="M983" s="40" t="e">
        <f t="shared" si="168"/>
        <v>#VALUE!</v>
      </c>
      <c r="N983" s="39" t="e">
        <f t="shared" si="170"/>
        <v>#VALUE!</v>
      </c>
    </row>
    <row r="984" spans="3:14" ht="15.6" x14ac:dyDescent="0.3">
      <c r="C984" s="39" t="str">
        <f t="shared" si="169"/>
        <v/>
      </c>
      <c r="D984" s="36">
        <f t="shared" si="171"/>
        <v>600</v>
      </c>
      <c r="E984" s="40">
        <f t="shared" si="172"/>
        <v>3372165.4763667812</v>
      </c>
      <c r="F984" s="36">
        <f t="shared" si="173"/>
        <v>461</v>
      </c>
      <c r="G984" s="36">
        <f t="shared" si="174"/>
        <v>95</v>
      </c>
      <c r="H984" s="36">
        <f t="shared" si="175"/>
        <v>0.35</v>
      </c>
      <c r="I984" s="36">
        <f t="shared" si="176"/>
        <v>3.2</v>
      </c>
      <c r="J984" s="36">
        <f t="shared" si="177"/>
        <v>1</v>
      </c>
      <c r="K984" s="36">
        <f t="shared" si="178"/>
        <v>4.5</v>
      </c>
      <c r="L984" s="36">
        <f t="shared" si="179"/>
        <v>2.5</v>
      </c>
      <c r="M984" s="40" t="e">
        <f t="shared" si="168"/>
        <v>#VALUE!</v>
      </c>
      <c r="N984" s="39" t="e">
        <f t="shared" si="170"/>
        <v>#VALUE!</v>
      </c>
    </row>
    <row r="985" spans="3:14" ht="15.6" x14ac:dyDescent="0.3">
      <c r="C985" s="39" t="str">
        <f t="shared" si="169"/>
        <v/>
      </c>
      <c r="D985" s="36">
        <f t="shared" si="171"/>
        <v>600</v>
      </c>
      <c r="E985" s="40">
        <f t="shared" si="172"/>
        <v>3372165.4763667812</v>
      </c>
      <c r="F985" s="36">
        <f t="shared" si="173"/>
        <v>461</v>
      </c>
      <c r="G985" s="36">
        <f t="shared" si="174"/>
        <v>95</v>
      </c>
      <c r="H985" s="36">
        <f t="shared" si="175"/>
        <v>0.35</v>
      </c>
      <c r="I985" s="36">
        <f t="shared" si="176"/>
        <v>3.2</v>
      </c>
      <c r="J985" s="36">
        <f t="shared" si="177"/>
        <v>1</v>
      </c>
      <c r="K985" s="36">
        <f t="shared" si="178"/>
        <v>4.5</v>
      </c>
      <c r="L985" s="36">
        <f t="shared" si="179"/>
        <v>2.5</v>
      </c>
      <c r="M985" s="40" t="e">
        <f t="shared" ref="M985:M1048" si="180">10^(-NORMSINV(G985/100)*H985+7.35*LOG10(C985+1)-0.06+((LOG10((K985-L985)/3))/(1+((1.625*10^7)/((C985+1)^8.46))))+((4.22-0.32*L985)*LOG10((D985*J985*((C985^0.75)-1.132))/(215.63*I985*((C985^0.75)-18.42*(F985/E985)^0.25)))))</f>
        <v>#VALUE!</v>
      </c>
      <c r="N985" s="39" t="e">
        <f t="shared" si="170"/>
        <v>#VALUE!</v>
      </c>
    </row>
    <row r="986" spans="3:14" ht="15.6" x14ac:dyDescent="0.3">
      <c r="C986" s="39" t="str">
        <f t="shared" ref="C986:C1049" si="181">IF(C985 = "", "", IF(AND(0.995*$D$4&lt;=M985,M985&lt;=1.005*$D$4),"",(C985+$D$20)))</f>
        <v/>
      </c>
      <c r="D986" s="36">
        <f t="shared" si="171"/>
        <v>600</v>
      </c>
      <c r="E986" s="40">
        <f t="shared" si="172"/>
        <v>3372165.4763667812</v>
      </c>
      <c r="F986" s="36">
        <f t="shared" si="173"/>
        <v>461</v>
      </c>
      <c r="G986" s="36">
        <f t="shared" si="174"/>
        <v>95</v>
      </c>
      <c r="H986" s="36">
        <f t="shared" si="175"/>
        <v>0.35</v>
      </c>
      <c r="I986" s="36">
        <f t="shared" si="176"/>
        <v>3.2</v>
      </c>
      <c r="J986" s="36">
        <f t="shared" si="177"/>
        <v>1</v>
      </c>
      <c r="K986" s="36">
        <f t="shared" si="178"/>
        <v>4.5</v>
      </c>
      <c r="L986" s="36">
        <f t="shared" si="179"/>
        <v>2.5</v>
      </c>
      <c r="M986" s="40" t="e">
        <f t="shared" si="180"/>
        <v>#VALUE!</v>
      </c>
      <c r="N986" s="39" t="e">
        <f t="shared" ref="N986:N1049" si="182">+M986/$D$4</f>
        <v>#VALUE!</v>
      </c>
    </row>
    <row r="987" spans="3:14" ht="15.6" x14ac:dyDescent="0.3">
      <c r="C987" s="39" t="str">
        <f t="shared" si="181"/>
        <v/>
      </c>
      <c r="D987" s="36">
        <f t="shared" ref="D987:D1050" si="183">$D$5</f>
        <v>600</v>
      </c>
      <c r="E987" s="40">
        <f t="shared" ref="E987:E1050" si="184">$D$6</f>
        <v>3372165.4763667812</v>
      </c>
      <c r="F987" s="36">
        <f t="shared" ref="F987:F1050" si="185">$D$7</f>
        <v>461</v>
      </c>
      <c r="G987" s="36">
        <f t="shared" ref="G987:G1050" si="186">$D$8</f>
        <v>95</v>
      </c>
      <c r="H987" s="36">
        <f t="shared" ref="H987:H1050" si="187">$D$9</f>
        <v>0.35</v>
      </c>
      <c r="I987" s="36">
        <f t="shared" ref="I987:I1050" si="188">$D$10</f>
        <v>3.2</v>
      </c>
      <c r="J987" s="36">
        <f t="shared" ref="J987:J1050" si="189">$D$11</f>
        <v>1</v>
      </c>
      <c r="K987" s="36">
        <f t="shared" ref="K987:K1050" si="190">$D$12</f>
        <v>4.5</v>
      </c>
      <c r="L987" s="36">
        <f t="shared" ref="L987:L1050" si="191">$D$13</f>
        <v>2.5</v>
      </c>
      <c r="M987" s="40" t="e">
        <f t="shared" si="180"/>
        <v>#VALUE!</v>
      </c>
      <c r="N987" s="39" t="e">
        <f t="shared" si="182"/>
        <v>#VALUE!</v>
      </c>
    </row>
    <row r="988" spans="3:14" ht="15.6" x14ac:dyDescent="0.3">
      <c r="C988" s="39" t="str">
        <f t="shared" si="181"/>
        <v/>
      </c>
      <c r="D988" s="36">
        <f t="shared" si="183"/>
        <v>600</v>
      </c>
      <c r="E988" s="40">
        <f t="shared" si="184"/>
        <v>3372165.4763667812</v>
      </c>
      <c r="F988" s="36">
        <f t="shared" si="185"/>
        <v>461</v>
      </c>
      <c r="G988" s="36">
        <f t="shared" si="186"/>
        <v>95</v>
      </c>
      <c r="H988" s="36">
        <f t="shared" si="187"/>
        <v>0.35</v>
      </c>
      <c r="I988" s="36">
        <f t="shared" si="188"/>
        <v>3.2</v>
      </c>
      <c r="J988" s="36">
        <f t="shared" si="189"/>
        <v>1</v>
      </c>
      <c r="K988" s="36">
        <f t="shared" si="190"/>
        <v>4.5</v>
      </c>
      <c r="L988" s="36">
        <f t="shared" si="191"/>
        <v>2.5</v>
      </c>
      <c r="M988" s="40" t="e">
        <f t="shared" si="180"/>
        <v>#VALUE!</v>
      </c>
      <c r="N988" s="39" t="e">
        <f t="shared" si="182"/>
        <v>#VALUE!</v>
      </c>
    </row>
    <row r="989" spans="3:14" ht="15.6" x14ac:dyDescent="0.3">
      <c r="C989" s="39" t="str">
        <f t="shared" si="181"/>
        <v/>
      </c>
      <c r="D989" s="36">
        <f t="shared" si="183"/>
        <v>600</v>
      </c>
      <c r="E989" s="40">
        <f t="shared" si="184"/>
        <v>3372165.4763667812</v>
      </c>
      <c r="F989" s="36">
        <f t="shared" si="185"/>
        <v>461</v>
      </c>
      <c r="G989" s="36">
        <f t="shared" si="186"/>
        <v>95</v>
      </c>
      <c r="H989" s="36">
        <f t="shared" si="187"/>
        <v>0.35</v>
      </c>
      <c r="I989" s="36">
        <f t="shared" si="188"/>
        <v>3.2</v>
      </c>
      <c r="J989" s="36">
        <f t="shared" si="189"/>
        <v>1</v>
      </c>
      <c r="K989" s="36">
        <f t="shared" si="190"/>
        <v>4.5</v>
      </c>
      <c r="L989" s="36">
        <f t="shared" si="191"/>
        <v>2.5</v>
      </c>
      <c r="M989" s="40" t="e">
        <f t="shared" si="180"/>
        <v>#VALUE!</v>
      </c>
      <c r="N989" s="39" t="e">
        <f t="shared" si="182"/>
        <v>#VALUE!</v>
      </c>
    </row>
    <row r="990" spans="3:14" ht="15.6" x14ac:dyDescent="0.3">
      <c r="C990" s="39" t="str">
        <f t="shared" si="181"/>
        <v/>
      </c>
      <c r="D990" s="36">
        <f t="shared" si="183"/>
        <v>600</v>
      </c>
      <c r="E990" s="40">
        <f t="shared" si="184"/>
        <v>3372165.4763667812</v>
      </c>
      <c r="F990" s="36">
        <f t="shared" si="185"/>
        <v>461</v>
      </c>
      <c r="G990" s="36">
        <f t="shared" si="186"/>
        <v>95</v>
      </c>
      <c r="H990" s="36">
        <f t="shared" si="187"/>
        <v>0.35</v>
      </c>
      <c r="I990" s="36">
        <f t="shared" si="188"/>
        <v>3.2</v>
      </c>
      <c r="J990" s="36">
        <f t="shared" si="189"/>
        <v>1</v>
      </c>
      <c r="K990" s="36">
        <f t="shared" si="190"/>
        <v>4.5</v>
      </c>
      <c r="L990" s="36">
        <f t="shared" si="191"/>
        <v>2.5</v>
      </c>
      <c r="M990" s="40" t="e">
        <f t="shared" si="180"/>
        <v>#VALUE!</v>
      </c>
      <c r="N990" s="39" t="e">
        <f t="shared" si="182"/>
        <v>#VALUE!</v>
      </c>
    </row>
    <row r="991" spans="3:14" ht="15.6" x14ac:dyDescent="0.3">
      <c r="C991" s="39" t="str">
        <f t="shared" si="181"/>
        <v/>
      </c>
      <c r="D991" s="36">
        <f t="shared" si="183"/>
        <v>600</v>
      </c>
      <c r="E991" s="40">
        <f t="shared" si="184"/>
        <v>3372165.4763667812</v>
      </c>
      <c r="F991" s="36">
        <f t="shared" si="185"/>
        <v>461</v>
      </c>
      <c r="G991" s="36">
        <f t="shared" si="186"/>
        <v>95</v>
      </c>
      <c r="H991" s="36">
        <f t="shared" si="187"/>
        <v>0.35</v>
      </c>
      <c r="I991" s="36">
        <f t="shared" si="188"/>
        <v>3.2</v>
      </c>
      <c r="J991" s="36">
        <f t="shared" si="189"/>
        <v>1</v>
      </c>
      <c r="K991" s="36">
        <f t="shared" si="190"/>
        <v>4.5</v>
      </c>
      <c r="L991" s="36">
        <f t="shared" si="191"/>
        <v>2.5</v>
      </c>
      <c r="M991" s="40" t="e">
        <f t="shared" si="180"/>
        <v>#VALUE!</v>
      </c>
      <c r="N991" s="39" t="e">
        <f t="shared" si="182"/>
        <v>#VALUE!</v>
      </c>
    </row>
    <row r="992" spans="3:14" ht="15.6" x14ac:dyDescent="0.3">
      <c r="C992" s="39" t="str">
        <f t="shared" si="181"/>
        <v/>
      </c>
      <c r="D992" s="36">
        <f t="shared" si="183"/>
        <v>600</v>
      </c>
      <c r="E992" s="40">
        <f t="shared" si="184"/>
        <v>3372165.4763667812</v>
      </c>
      <c r="F992" s="36">
        <f t="shared" si="185"/>
        <v>461</v>
      </c>
      <c r="G992" s="36">
        <f t="shared" si="186"/>
        <v>95</v>
      </c>
      <c r="H992" s="36">
        <f t="shared" si="187"/>
        <v>0.35</v>
      </c>
      <c r="I992" s="36">
        <f t="shared" si="188"/>
        <v>3.2</v>
      </c>
      <c r="J992" s="36">
        <f t="shared" si="189"/>
        <v>1</v>
      </c>
      <c r="K992" s="36">
        <f t="shared" si="190"/>
        <v>4.5</v>
      </c>
      <c r="L992" s="36">
        <f t="shared" si="191"/>
        <v>2.5</v>
      </c>
      <c r="M992" s="40" t="e">
        <f t="shared" si="180"/>
        <v>#VALUE!</v>
      </c>
      <c r="N992" s="39" t="e">
        <f t="shared" si="182"/>
        <v>#VALUE!</v>
      </c>
    </row>
    <row r="993" spans="3:14" ht="15.6" x14ac:dyDescent="0.3">
      <c r="C993" s="39" t="str">
        <f t="shared" si="181"/>
        <v/>
      </c>
      <c r="D993" s="36">
        <f t="shared" si="183"/>
        <v>600</v>
      </c>
      <c r="E993" s="40">
        <f t="shared" si="184"/>
        <v>3372165.4763667812</v>
      </c>
      <c r="F993" s="36">
        <f t="shared" si="185"/>
        <v>461</v>
      </c>
      <c r="G993" s="36">
        <f t="shared" si="186"/>
        <v>95</v>
      </c>
      <c r="H993" s="36">
        <f t="shared" si="187"/>
        <v>0.35</v>
      </c>
      <c r="I993" s="36">
        <f t="shared" si="188"/>
        <v>3.2</v>
      </c>
      <c r="J993" s="36">
        <f t="shared" si="189"/>
        <v>1</v>
      </c>
      <c r="K993" s="36">
        <f t="shared" si="190"/>
        <v>4.5</v>
      </c>
      <c r="L993" s="36">
        <f t="shared" si="191"/>
        <v>2.5</v>
      </c>
      <c r="M993" s="40" t="e">
        <f t="shared" si="180"/>
        <v>#VALUE!</v>
      </c>
      <c r="N993" s="39" t="e">
        <f t="shared" si="182"/>
        <v>#VALUE!</v>
      </c>
    </row>
    <row r="994" spans="3:14" ht="15.6" x14ac:dyDescent="0.3">
      <c r="C994" s="39" t="str">
        <f t="shared" si="181"/>
        <v/>
      </c>
      <c r="D994" s="36">
        <f t="shared" si="183"/>
        <v>600</v>
      </c>
      <c r="E994" s="40">
        <f t="shared" si="184"/>
        <v>3372165.4763667812</v>
      </c>
      <c r="F994" s="36">
        <f t="shared" si="185"/>
        <v>461</v>
      </c>
      <c r="G994" s="36">
        <f t="shared" si="186"/>
        <v>95</v>
      </c>
      <c r="H994" s="36">
        <f t="shared" si="187"/>
        <v>0.35</v>
      </c>
      <c r="I994" s="36">
        <f t="shared" si="188"/>
        <v>3.2</v>
      </c>
      <c r="J994" s="36">
        <f t="shared" si="189"/>
        <v>1</v>
      </c>
      <c r="K994" s="36">
        <f t="shared" si="190"/>
        <v>4.5</v>
      </c>
      <c r="L994" s="36">
        <f t="shared" si="191"/>
        <v>2.5</v>
      </c>
      <c r="M994" s="40" t="e">
        <f t="shared" si="180"/>
        <v>#VALUE!</v>
      </c>
      <c r="N994" s="39" t="e">
        <f t="shared" si="182"/>
        <v>#VALUE!</v>
      </c>
    </row>
    <row r="995" spans="3:14" ht="15.6" x14ac:dyDescent="0.3">
      <c r="C995" s="39" t="str">
        <f t="shared" si="181"/>
        <v/>
      </c>
      <c r="D995" s="36">
        <f t="shared" si="183"/>
        <v>600</v>
      </c>
      <c r="E995" s="40">
        <f t="shared" si="184"/>
        <v>3372165.4763667812</v>
      </c>
      <c r="F995" s="36">
        <f t="shared" si="185"/>
        <v>461</v>
      </c>
      <c r="G995" s="36">
        <f t="shared" si="186"/>
        <v>95</v>
      </c>
      <c r="H995" s="36">
        <f t="shared" si="187"/>
        <v>0.35</v>
      </c>
      <c r="I995" s="36">
        <f t="shared" si="188"/>
        <v>3.2</v>
      </c>
      <c r="J995" s="36">
        <f t="shared" si="189"/>
        <v>1</v>
      </c>
      <c r="K995" s="36">
        <f t="shared" si="190"/>
        <v>4.5</v>
      </c>
      <c r="L995" s="36">
        <f t="shared" si="191"/>
        <v>2.5</v>
      </c>
      <c r="M995" s="40" t="e">
        <f t="shared" si="180"/>
        <v>#VALUE!</v>
      </c>
      <c r="N995" s="39" t="e">
        <f t="shared" si="182"/>
        <v>#VALUE!</v>
      </c>
    </row>
    <row r="996" spans="3:14" ht="15.6" x14ac:dyDescent="0.3">
      <c r="C996" s="39" t="str">
        <f t="shared" si="181"/>
        <v/>
      </c>
      <c r="D996" s="36">
        <f t="shared" si="183"/>
        <v>600</v>
      </c>
      <c r="E996" s="40">
        <f t="shared" si="184"/>
        <v>3372165.4763667812</v>
      </c>
      <c r="F996" s="36">
        <f t="shared" si="185"/>
        <v>461</v>
      </c>
      <c r="G996" s="36">
        <f t="shared" si="186"/>
        <v>95</v>
      </c>
      <c r="H996" s="36">
        <f t="shared" si="187"/>
        <v>0.35</v>
      </c>
      <c r="I996" s="36">
        <f t="shared" si="188"/>
        <v>3.2</v>
      </c>
      <c r="J996" s="36">
        <f t="shared" si="189"/>
        <v>1</v>
      </c>
      <c r="K996" s="36">
        <f t="shared" si="190"/>
        <v>4.5</v>
      </c>
      <c r="L996" s="36">
        <f t="shared" si="191"/>
        <v>2.5</v>
      </c>
      <c r="M996" s="40" t="e">
        <f t="shared" si="180"/>
        <v>#VALUE!</v>
      </c>
      <c r="N996" s="39" t="e">
        <f t="shared" si="182"/>
        <v>#VALUE!</v>
      </c>
    </row>
    <row r="997" spans="3:14" ht="15.6" x14ac:dyDescent="0.3">
      <c r="C997" s="39" t="str">
        <f t="shared" si="181"/>
        <v/>
      </c>
      <c r="D997" s="36">
        <f t="shared" si="183"/>
        <v>600</v>
      </c>
      <c r="E997" s="40">
        <f t="shared" si="184"/>
        <v>3372165.4763667812</v>
      </c>
      <c r="F997" s="36">
        <f t="shared" si="185"/>
        <v>461</v>
      </c>
      <c r="G997" s="36">
        <f t="shared" si="186"/>
        <v>95</v>
      </c>
      <c r="H997" s="36">
        <f t="shared" si="187"/>
        <v>0.35</v>
      </c>
      <c r="I997" s="36">
        <f t="shared" si="188"/>
        <v>3.2</v>
      </c>
      <c r="J997" s="36">
        <f t="shared" si="189"/>
        <v>1</v>
      </c>
      <c r="K997" s="36">
        <f t="shared" si="190"/>
        <v>4.5</v>
      </c>
      <c r="L997" s="36">
        <f t="shared" si="191"/>
        <v>2.5</v>
      </c>
      <c r="M997" s="40" t="e">
        <f t="shared" si="180"/>
        <v>#VALUE!</v>
      </c>
      <c r="N997" s="39" t="e">
        <f t="shared" si="182"/>
        <v>#VALUE!</v>
      </c>
    </row>
    <row r="998" spans="3:14" ht="15.6" x14ac:dyDescent="0.3">
      <c r="C998" s="39" t="str">
        <f t="shared" si="181"/>
        <v/>
      </c>
      <c r="D998" s="36">
        <f t="shared" si="183"/>
        <v>600</v>
      </c>
      <c r="E998" s="40">
        <f t="shared" si="184"/>
        <v>3372165.4763667812</v>
      </c>
      <c r="F998" s="36">
        <f t="shared" si="185"/>
        <v>461</v>
      </c>
      <c r="G998" s="36">
        <f t="shared" si="186"/>
        <v>95</v>
      </c>
      <c r="H998" s="36">
        <f t="shared" si="187"/>
        <v>0.35</v>
      </c>
      <c r="I998" s="36">
        <f t="shared" si="188"/>
        <v>3.2</v>
      </c>
      <c r="J998" s="36">
        <f t="shared" si="189"/>
        <v>1</v>
      </c>
      <c r="K998" s="36">
        <f t="shared" si="190"/>
        <v>4.5</v>
      </c>
      <c r="L998" s="36">
        <f t="shared" si="191"/>
        <v>2.5</v>
      </c>
      <c r="M998" s="40" t="e">
        <f t="shared" si="180"/>
        <v>#VALUE!</v>
      </c>
      <c r="N998" s="39" t="e">
        <f t="shared" si="182"/>
        <v>#VALUE!</v>
      </c>
    </row>
    <row r="999" spans="3:14" ht="15.6" x14ac:dyDescent="0.3">
      <c r="C999" s="39" t="str">
        <f t="shared" si="181"/>
        <v/>
      </c>
      <c r="D999" s="36">
        <f t="shared" si="183"/>
        <v>600</v>
      </c>
      <c r="E999" s="40">
        <f t="shared" si="184"/>
        <v>3372165.4763667812</v>
      </c>
      <c r="F999" s="36">
        <f t="shared" si="185"/>
        <v>461</v>
      </c>
      <c r="G999" s="36">
        <f t="shared" si="186"/>
        <v>95</v>
      </c>
      <c r="H999" s="36">
        <f t="shared" si="187"/>
        <v>0.35</v>
      </c>
      <c r="I999" s="36">
        <f t="shared" si="188"/>
        <v>3.2</v>
      </c>
      <c r="J999" s="36">
        <f t="shared" si="189"/>
        <v>1</v>
      </c>
      <c r="K999" s="36">
        <f t="shared" si="190"/>
        <v>4.5</v>
      </c>
      <c r="L999" s="36">
        <f t="shared" si="191"/>
        <v>2.5</v>
      </c>
      <c r="M999" s="40" t="e">
        <f t="shared" si="180"/>
        <v>#VALUE!</v>
      </c>
      <c r="N999" s="39" t="e">
        <f t="shared" si="182"/>
        <v>#VALUE!</v>
      </c>
    </row>
    <row r="1000" spans="3:14" ht="15.6" x14ac:dyDescent="0.3">
      <c r="C1000" s="39" t="str">
        <f t="shared" si="181"/>
        <v/>
      </c>
      <c r="D1000" s="36">
        <f t="shared" si="183"/>
        <v>600</v>
      </c>
      <c r="E1000" s="40">
        <f t="shared" si="184"/>
        <v>3372165.4763667812</v>
      </c>
      <c r="F1000" s="36">
        <f t="shared" si="185"/>
        <v>461</v>
      </c>
      <c r="G1000" s="36">
        <f t="shared" si="186"/>
        <v>95</v>
      </c>
      <c r="H1000" s="36">
        <f t="shared" si="187"/>
        <v>0.35</v>
      </c>
      <c r="I1000" s="36">
        <f t="shared" si="188"/>
        <v>3.2</v>
      </c>
      <c r="J1000" s="36">
        <f t="shared" si="189"/>
        <v>1</v>
      </c>
      <c r="K1000" s="36">
        <f t="shared" si="190"/>
        <v>4.5</v>
      </c>
      <c r="L1000" s="36">
        <f t="shared" si="191"/>
        <v>2.5</v>
      </c>
      <c r="M1000" s="40" t="e">
        <f t="shared" si="180"/>
        <v>#VALUE!</v>
      </c>
      <c r="N1000" s="39" t="e">
        <f t="shared" si="182"/>
        <v>#VALUE!</v>
      </c>
    </row>
    <row r="1001" spans="3:14" ht="15.6" x14ac:dyDescent="0.3">
      <c r="C1001" s="39" t="str">
        <f t="shared" si="181"/>
        <v/>
      </c>
      <c r="D1001" s="36">
        <f t="shared" si="183"/>
        <v>600</v>
      </c>
      <c r="E1001" s="40">
        <f t="shared" si="184"/>
        <v>3372165.4763667812</v>
      </c>
      <c r="F1001" s="36">
        <f t="shared" si="185"/>
        <v>461</v>
      </c>
      <c r="G1001" s="36">
        <f t="shared" si="186"/>
        <v>95</v>
      </c>
      <c r="H1001" s="36">
        <f t="shared" si="187"/>
        <v>0.35</v>
      </c>
      <c r="I1001" s="36">
        <f t="shared" si="188"/>
        <v>3.2</v>
      </c>
      <c r="J1001" s="36">
        <f t="shared" si="189"/>
        <v>1</v>
      </c>
      <c r="K1001" s="36">
        <f t="shared" si="190"/>
        <v>4.5</v>
      </c>
      <c r="L1001" s="36">
        <f t="shared" si="191"/>
        <v>2.5</v>
      </c>
      <c r="M1001" s="40" t="e">
        <f t="shared" si="180"/>
        <v>#VALUE!</v>
      </c>
      <c r="N1001" s="39" t="e">
        <f t="shared" si="182"/>
        <v>#VALUE!</v>
      </c>
    </row>
    <row r="1002" spans="3:14" ht="15.6" x14ac:dyDescent="0.3">
      <c r="C1002" s="39" t="str">
        <f t="shared" si="181"/>
        <v/>
      </c>
      <c r="D1002" s="36">
        <f t="shared" si="183"/>
        <v>600</v>
      </c>
      <c r="E1002" s="40">
        <f t="shared" si="184"/>
        <v>3372165.4763667812</v>
      </c>
      <c r="F1002" s="36">
        <f t="shared" si="185"/>
        <v>461</v>
      </c>
      <c r="G1002" s="36">
        <f t="shared" si="186"/>
        <v>95</v>
      </c>
      <c r="H1002" s="36">
        <f t="shared" si="187"/>
        <v>0.35</v>
      </c>
      <c r="I1002" s="36">
        <f t="shared" si="188"/>
        <v>3.2</v>
      </c>
      <c r="J1002" s="36">
        <f t="shared" si="189"/>
        <v>1</v>
      </c>
      <c r="K1002" s="36">
        <f t="shared" si="190"/>
        <v>4.5</v>
      </c>
      <c r="L1002" s="36">
        <f t="shared" si="191"/>
        <v>2.5</v>
      </c>
      <c r="M1002" s="40" t="e">
        <f t="shared" si="180"/>
        <v>#VALUE!</v>
      </c>
      <c r="N1002" s="39" t="e">
        <f t="shared" si="182"/>
        <v>#VALUE!</v>
      </c>
    </row>
    <row r="1003" spans="3:14" ht="15.6" x14ac:dyDescent="0.3">
      <c r="C1003" s="39" t="str">
        <f t="shared" si="181"/>
        <v/>
      </c>
      <c r="D1003" s="36">
        <f t="shared" si="183"/>
        <v>600</v>
      </c>
      <c r="E1003" s="40">
        <f t="shared" si="184"/>
        <v>3372165.4763667812</v>
      </c>
      <c r="F1003" s="36">
        <f t="shared" si="185"/>
        <v>461</v>
      </c>
      <c r="G1003" s="36">
        <f t="shared" si="186"/>
        <v>95</v>
      </c>
      <c r="H1003" s="36">
        <f t="shared" si="187"/>
        <v>0.35</v>
      </c>
      <c r="I1003" s="36">
        <f t="shared" si="188"/>
        <v>3.2</v>
      </c>
      <c r="J1003" s="36">
        <f t="shared" si="189"/>
        <v>1</v>
      </c>
      <c r="K1003" s="36">
        <f t="shared" si="190"/>
        <v>4.5</v>
      </c>
      <c r="L1003" s="36">
        <f t="shared" si="191"/>
        <v>2.5</v>
      </c>
      <c r="M1003" s="40" t="e">
        <f t="shared" si="180"/>
        <v>#VALUE!</v>
      </c>
      <c r="N1003" s="39" t="e">
        <f t="shared" si="182"/>
        <v>#VALUE!</v>
      </c>
    </row>
    <row r="1004" spans="3:14" ht="15.6" x14ac:dyDescent="0.3">
      <c r="C1004" s="39" t="str">
        <f t="shared" si="181"/>
        <v/>
      </c>
      <c r="D1004" s="36">
        <f t="shared" si="183"/>
        <v>600</v>
      </c>
      <c r="E1004" s="40">
        <f t="shared" si="184"/>
        <v>3372165.4763667812</v>
      </c>
      <c r="F1004" s="36">
        <f t="shared" si="185"/>
        <v>461</v>
      </c>
      <c r="G1004" s="36">
        <f t="shared" si="186"/>
        <v>95</v>
      </c>
      <c r="H1004" s="36">
        <f t="shared" si="187"/>
        <v>0.35</v>
      </c>
      <c r="I1004" s="36">
        <f t="shared" si="188"/>
        <v>3.2</v>
      </c>
      <c r="J1004" s="36">
        <f t="shared" si="189"/>
        <v>1</v>
      </c>
      <c r="K1004" s="36">
        <f t="shared" si="190"/>
        <v>4.5</v>
      </c>
      <c r="L1004" s="36">
        <f t="shared" si="191"/>
        <v>2.5</v>
      </c>
      <c r="M1004" s="40" t="e">
        <f t="shared" si="180"/>
        <v>#VALUE!</v>
      </c>
      <c r="N1004" s="39" t="e">
        <f t="shared" si="182"/>
        <v>#VALUE!</v>
      </c>
    </row>
    <row r="1005" spans="3:14" ht="15.6" x14ac:dyDescent="0.3">
      <c r="C1005" s="39" t="str">
        <f t="shared" si="181"/>
        <v/>
      </c>
      <c r="D1005" s="36">
        <f t="shared" si="183"/>
        <v>600</v>
      </c>
      <c r="E1005" s="40">
        <f t="shared" si="184"/>
        <v>3372165.4763667812</v>
      </c>
      <c r="F1005" s="36">
        <f t="shared" si="185"/>
        <v>461</v>
      </c>
      <c r="G1005" s="36">
        <f t="shared" si="186"/>
        <v>95</v>
      </c>
      <c r="H1005" s="36">
        <f t="shared" si="187"/>
        <v>0.35</v>
      </c>
      <c r="I1005" s="36">
        <f t="shared" si="188"/>
        <v>3.2</v>
      </c>
      <c r="J1005" s="36">
        <f t="shared" si="189"/>
        <v>1</v>
      </c>
      <c r="K1005" s="36">
        <f t="shared" si="190"/>
        <v>4.5</v>
      </c>
      <c r="L1005" s="36">
        <f t="shared" si="191"/>
        <v>2.5</v>
      </c>
      <c r="M1005" s="40" t="e">
        <f t="shared" si="180"/>
        <v>#VALUE!</v>
      </c>
      <c r="N1005" s="39" t="e">
        <f t="shared" si="182"/>
        <v>#VALUE!</v>
      </c>
    </row>
    <row r="1006" spans="3:14" ht="15.6" x14ac:dyDescent="0.3">
      <c r="C1006" s="39" t="str">
        <f t="shared" si="181"/>
        <v/>
      </c>
      <c r="D1006" s="36">
        <f t="shared" si="183"/>
        <v>600</v>
      </c>
      <c r="E1006" s="40">
        <f t="shared" si="184"/>
        <v>3372165.4763667812</v>
      </c>
      <c r="F1006" s="36">
        <f t="shared" si="185"/>
        <v>461</v>
      </c>
      <c r="G1006" s="36">
        <f t="shared" si="186"/>
        <v>95</v>
      </c>
      <c r="H1006" s="36">
        <f t="shared" si="187"/>
        <v>0.35</v>
      </c>
      <c r="I1006" s="36">
        <f t="shared" si="188"/>
        <v>3.2</v>
      </c>
      <c r="J1006" s="36">
        <f t="shared" si="189"/>
        <v>1</v>
      </c>
      <c r="K1006" s="36">
        <f t="shared" si="190"/>
        <v>4.5</v>
      </c>
      <c r="L1006" s="36">
        <f t="shared" si="191"/>
        <v>2.5</v>
      </c>
      <c r="M1006" s="40" t="e">
        <f t="shared" si="180"/>
        <v>#VALUE!</v>
      </c>
      <c r="N1006" s="39" t="e">
        <f t="shared" si="182"/>
        <v>#VALUE!</v>
      </c>
    </row>
    <row r="1007" spans="3:14" ht="15.6" x14ac:dyDescent="0.3">
      <c r="C1007" s="39" t="str">
        <f t="shared" si="181"/>
        <v/>
      </c>
      <c r="D1007" s="36">
        <f t="shared" si="183"/>
        <v>600</v>
      </c>
      <c r="E1007" s="40">
        <f t="shared" si="184"/>
        <v>3372165.4763667812</v>
      </c>
      <c r="F1007" s="36">
        <f t="shared" si="185"/>
        <v>461</v>
      </c>
      <c r="G1007" s="36">
        <f t="shared" si="186"/>
        <v>95</v>
      </c>
      <c r="H1007" s="36">
        <f t="shared" si="187"/>
        <v>0.35</v>
      </c>
      <c r="I1007" s="36">
        <f t="shared" si="188"/>
        <v>3.2</v>
      </c>
      <c r="J1007" s="36">
        <f t="shared" si="189"/>
        <v>1</v>
      </c>
      <c r="K1007" s="36">
        <f t="shared" si="190"/>
        <v>4.5</v>
      </c>
      <c r="L1007" s="36">
        <f t="shared" si="191"/>
        <v>2.5</v>
      </c>
      <c r="M1007" s="40" t="e">
        <f t="shared" si="180"/>
        <v>#VALUE!</v>
      </c>
      <c r="N1007" s="39" t="e">
        <f t="shared" si="182"/>
        <v>#VALUE!</v>
      </c>
    </row>
    <row r="1008" spans="3:14" ht="15.6" x14ac:dyDescent="0.3">
      <c r="C1008" s="39" t="str">
        <f t="shared" si="181"/>
        <v/>
      </c>
      <c r="D1008" s="36">
        <f t="shared" si="183"/>
        <v>600</v>
      </c>
      <c r="E1008" s="40">
        <f t="shared" si="184"/>
        <v>3372165.4763667812</v>
      </c>
      <c r="F1008" s="36">
        <f t="shared" si="185"/>
        <v>461</v>
      </c>
      <c r="G1008" s="36">
        <f t="shared" si="186"/>
        <v>95</v>
      </c>
      <c r="H1008" s="36">
        <f t="shared" si="187"/>
        <v>0.35</v>
      </c>
      <c r="I1008" s="36">
        <f t="shared" si="188"/>
        <v>3.2</v>
      </c>
      <c r="J1008" s="36">
        <f t="shared" si="189"/>
        <v>1</v>
      </c>
      <c r="K1008" s="36">
        <f t="shared" si="190"/>
        <v>4.5</v>
      </c>
      <c r="L1008" s="36">
        <f t="shared" si="191"/>
        <v>2.5</v>
      </c>
      <c r="M1008" s="40" t="e">
        <f t="shared" si="180"/>
        <v>#VALUE!</v>
      </c>
      <c r="N1008" s="39" t="e">
        <f t="shared" si="182"/>
        <v>#VALUE!</v>
      </c>
    </row>
    <row r="1009" spans="3:14" ht="15.6" x14ac:dyDescent="0.3">
      <c r="C1009" s="39" t="str">
        <f t="shared" si="181"/>
        <v/>
      </c>
      <c r="D1009" s="36">
        <f t="shared" si="183"/>
        <v>600</v>
      </c>
      <c r="E1009" s="40">
        <f t="shared" si="184"/>
        <v>3372165.4763667812</v>
      </c>
      <c r="F1009" s="36">
        <f t="shared" si="185"/>
        <v>461</v>
      </c>
      <c r="G1009" s="36">
        <f t="shared" si="186"/>
        <v>95</v>
      </c>
      <c r="H1009" s="36">
        <f t="shared" si="187"/>
        <v>0.35</v>
      </c>
      <c r="I1009" s="36">
        <f t="shared" si="188"/>
        <v>3.2</v>
      </c>
      <c r="J1009" s="36">
        <f t="shared" si="189"/>
        <v>1</v>
      </c>
      <c r="K1009" s="36">
        <f t="shared" si="190"/>
        <v>4.5</v>
      </c>
      <c r="L1009" s="36">
        <f t="shared" si="191"/>
        <v>2.5</v>
      </c>
      <c r="M1009" s="40" t="e">
        <f t="shared" si="180"/>
        <v>#VALUE!</v>
      </c>
      <c r="N1009" s="39" t="e">
        <f t="shared" si="182"/>
        <v>#VALUE!</v>
      </c>
    </row>
    <row r="1010" spans="3:14" ht="15.6" x14ac:dyDescent="0.3">
      <c r="C1010" s="39" t="str">
        <f t="shared" si="181"/>
        <v/>
      </c>
      <c r="D1010" s="36">
        <f t="shared" si="183"/>
        <v>600</v>
      </c>
      <c r="E1010" s="40">
        <f t="shared" si="184"/>
        <v>3372165.4763667812</v>
      </c>
      <c r="F1010" s="36">
        <f t="shared" si="185"/>
        <v>461</v>
      </c>
      <c r="G1010" s="36">
        <f t="shared" si="186"/>
        <v>95</v>
      </c>
      <c r="H1010" s="36">
        <f t="shared" si="187"/>
        <v>0.35</v>
      </c>
      <c r="I1010" s="36">
        <f t="shared" si="188"/>
        <v>3.2</v>
      </c>
      <c r="J1010" s="36">
        <f t="shared" si="189"/>
        <v>1</v>
      </c>
      <c r="K1010" s="36">
        <f t="shared" si="190"/>
        <v>4.5</v>
      </c>
      <c r="L1010" s="36">
        <f t="shared" si="191"/>
        <v>2.5</v>
      </c>
      <c r="M1010" s="40" t="e">
        <f t="shared" si="180"/>
        <v>#VALUE!</v>
      </c>
      <c r="N1010" s="39" t="e">
        <f t="shared" si="182"/>
        <v>#VALUE!</v>
      </c>
    </row>
    <row r="1011" spans="3:14" ht="15.6" x14ac:dyDescent="0.3">
      <c r="C1011" s="39" t="str">
        <f t="shared" si="181"/>
        <v/>
      </c>
      <c r="D1011" s="36">
        <f t="shared" si="183"/>
        <v>600</v>
      </c>
      <c r="E1011" s="40">
        <f t="shared" si="184"/>
        <v>3372165.4763667812</v>
      </c>
      <c r="F1011" s="36">
        <f t="shared" si="185"/>
        <v>461</v>
      </c>
      <c r="G1011" s="36">
        <f t="shared" si="186"/>
        <v>95</v>
      </c>
      <c r="H1011" s="36">
        <f t="shared" si="187"/>
        <v>0.35</v>
      </c>
      <c r="I1011" s="36">
        <f t="shared" si="188"/>
        <v>3.2</v>
      </c>
      <c r="J1011" s="36">
        <f t="shared" si="189"/>
        <v>1</v>
      </c>
      <c r="K1011" s="36">
        <f t="shared" si="190"/>
        <v>4.5</v>
      </c>
      <c r="L1011" s="36">
        <f t="shared" si="191"/>
        <v>2.5</v>
      </c>
      <c r="M1011" s="40" t="e">
        <f t="shared" si="180"/>
        <v>#VALUE!</v>
      </c>
      <c r="N1011" s="39" t="e">
        <f t="shared" si="182"/>
        <v>#VALUE!</v>
      </c>
    </row>
    <row r="1012" spans="3:14" ht="15.6" x14ac:dyDescent="0.3">
      <c r="C1012" s="39" t="str">
        <f t="shared" si="181"/>
        <v/>
      </c>
      <c r="D1012" s="36">
        <f t="shared" si="183"/>
        <v>600</v>
      </c>
      <c r="E1012" s="40">
        <f t="shared" si="184"/>
        <v>3372165.4763667812</v>
      </c>
      <c r="F1012" s="36">
        <f t="shared" si="185"/>
        <v>461</v>
      </c>
      <c r="G1012" s="36">
        <f t="shared" si="186"/>
        <v>95</v>
      </c>
      <c r="H1012" s="36">
        <f t="shared" si="187"/>
        <v>0.35</v>
      </c>
      <c r="I1012" s="36">
        <f t="shared" si="188"/>
        <v>3.2</v>
      </c>
      <c r="J1012" s="36">
        <f t="shared" si="189"/>
        <v>1</v>
      </c>
      <c r="K1012" s="36">
        <f t="shared" si="190"/>
        <v>4.5</v>
      </c>
      <c r="L1012" s="36">
        <f t="shared" si="191"/>
        <v>2.5</v>
      </c>
      <c r="M1012" s="40" t="e">
        <f t="shared" si="180"/>
        <v>#VALUE!</v>
      </c>
      <c r="N1012" s="39" t="e">
        <f t="shared" si="182"/>
        <v>#VALUE!</v>
      </c>
    </row>
    <row r="1013" spans="3:14" ht="15.6" x14ac:dyDescent="0.3">
      <c r="C1013" s="39" t="str">
        <f t="shared" si="181"/>
        <v/>
      </c>
      <c r="D1013" s="36">
        <f t="shared" si="183"/>
        <v>600</v>
      </c>
      <c r="E1013" s="40">
        <f t="shared" si="184"/>
        <v>3372165.4763667812</v>
      </c>
      <c r="F1013" s="36">
        <f t="shared" si="185"/>
        <v>461</v>
      </c>
      <c r="G1013" s="36">
        <f t="shared" si="186"/>
        <v>95</v>
      </c>
      <c r="H1013" s="36">
        <f t="shared" si="187"/>
        <v>0.35</v>
      </c>
      <c r="I1013" s="36">
        <f t="shared" si="188"/>
        <v>3.2</v>
      </c>
      <c r="J1013" s="36">
        <f t="shared" si="189"/>
        <v>1</v>
      </c>
      <c r="K1013" s="36">
        <f t="shared" si="190"/>
        <v>4.5</v>
      </c>
      <c r="L1013" s="36">
        <f t="shared" si="191"/>
        <v>2.5</v>
      </c>
      <c r="M1013" s="40" t="e">
        <f t="shared" si="180"/>
        <v>#VALUE!</v>
      </c>
      <c r="N1013" s="39" t="e">
        <f t="shared" si="182"/>
        <v>#VALUE!</v>
      </c>
    </row>
    <row r="1014" spans="3:14" ht="15.6" x14ac:dyDescent="0.3">
      <c r="C1014" s="39" t="str">
        <f t="shared" si="181"/>
        <v/>
      </c>
      <c r="D1014" s="36">
        <f t="shared" si="183"/>
        <v>600</v>
      </c>
      <c r="E1014" s="40">
        <f t="shared" si="184"/>
        <v>3372165.4763667812</v>
      </c>
      <c r="F1014" s="36">
        <f t="shared" si="185"/>
        <v>461</v>
      </c>
      <c r="G1014" s="36">
        <f t="shared" si="186"/>
        <v>95</v>
      </c>
      <c r="H1014" s="36">
        <f t="shared" si="187"/>
        <v>0.35</v>
      </c>
      <c r="I1014" s="36">
        <f t="shared" si="188"/>
        <v>3.2</v>
      </c>
      <c r="J1014" s="36">
        <f t="shared" si="189"/>
        <v>1</v>
      </c>
      <c r="K1014" s="36">
        <f t="shared" si="190"/>
        <v>4.5</v>
      </c>
      <c r="L1014" s="36">
        <f t="shared" si="191"/>
        <v>2.5</v>
      </c>
      <c r="M1014" s="40" t="e">
        <f t="shared" si="180"/>
        <v>#VALUE!</v>
      </c>
      <c r="N1014" s="39" t="e">
        <f t="shared" si="182"/>
        <v>#VALUE!</v>
      </c>
    </row>
    <row r="1015" spans="3:14" ht="15.6" x14ac:dyDescent="0.3">
      <c r="C1015" s="39" t="str">
        <f t="shared" si="181"/>
        <v/>
      </c>
      <c r="D1015" s="36">
        <f t="shared" si="183"/>
        <v>600</v>
      </c>
      <c r="E1015" s="40">
        <f t="shared" si="184"/>
        <v>3372165.4763667812</v>
      </c>
      <c r="F1015" s="36">
        <f t="shared" si="185"/>
        <v>461</v>
      </c>
      <c r="G1015" s="36">
        <f t="shared" si="186"/>
        <v>95</v>
      </c>
      <c r="H1015" s="36">
        <f t="shared" si="187"/>
        <v>0.35</v>
      </c>
      <c r="I1015" s="36">
        <f t="shared" si="188"/>
        <v>3.2</v>
      </c>
      <c r="J1015" s="36">
        <f t="shared" si="189"/>
        <v>1</v>
      </c>
      <c r="K1015" s="36">
        <f t="shared" si="190"/>
        <v>4.5</v>
      </c>
      <c r="L1015" s="36">
        <f t="shared" si="191"/>
        <v>2.5</v>
      </c>
      <c r="M1015" s="40" t="e">
        <f t="shared" si="180"/>
        <v>#VALUE!</v>
      </c>
      <c r="N1015" s="39" t="e">
        <f t="shared" si="182"/>
        <v>#VALUE!</v>
      </c>
    </row>
    <row r="1016" spans="3:14" ht="15.6" x14ac:dyDescent="0.3">
      <c r="C1016" s="39" t="str">
        <f t="shared" si="181"/>
        <v/>
      </c>
      <c r="D1016" s="36">
        <f t="shared" si="183"/>
        <v>600</v>
      </c>
      <c r="E1016" s="40">
        <f t="shared" si="184"/>
        <v>3372165.4763667812</v>
      </c>
      <c r="F1016" s="36">
        <f t="shared" si="185"/>
        <v>461</v>
      </c>
      <c r="G1016" s="36">
        <f t="shared" si="186"/>
        <v>95</v>
      </c>
      <c r="H1016" s="36">
        <f t="shared" si="187"/>
        <v>0.35</v>
      </c>
      <c r="I1016" s="36">
        <f t="shared" si="188"/>
        <v>3.2</v>
      </c>
      <c r="J1016" s="36">
        <f t="shared" si="189"/>
        <v>1</v>
      </c>
      <c r="K1016" s="36">
        <f t="shared" si="190"/>
        <v>4.5</v>
      </c>
      <c r="L1016" s="36">
        <f t="shared" si="191"/>
        <v>2.5</v>
      </c>
      <c r="M1016" s="40" t="e">
        <f t="shared" si="180"/>
        <v>#VALUE!</v>
      </c>
      <c r="N1016" s="39" t="e">
        <f t="shared" si="182"/>
        <v>#VALUE!</v>
      </c>
    </row>
    <row r="1017" spans="3:14" ht="15.6" x14ac:dyDescent="0.3">
      <c r="C1017" s="39" t="str">
        <f t="shared" si="181"/>
        <v/>
      </c>
      <c r="D1017" s="36">
        <f t="shared" si="183"/>
        <v>600</v>
      </c>
      <c r="E1017" s="40">
        <f t="shared" si="184"/>
        <v>3372165.4763667812</v>
      </c>
      <c r="F1017" s="36">
        <f t="shared" si="185"/>
        <v>461</v>
      </c>
      <c r="G1017" s="36">
        <f t="shared" si="186"/>
        <v>95</v>
      </c>
      <c r="H1017" s="36">
        <f t="shared" si="187"/>
        <v>0.35</v>
      </c>
      <c r="I1017" s="36">
        <f t="shared" si="188"/>
        <v>3.2</v>
      </c>
      <c r="J1017" s="36">
        <f t="shared" si="189"/>
        <v>1</v>
      </c>
      <c r="K1017" s="36">
        <f t="shared" si="190"/>
        <v>4.5</v>
      </c>
      <c r="L1017" s="36">
        <f t="shared" si="191"/>
        <v>2.5</v>
      </c>
      <c r="M1017" s="40" t="e">
        <f t="shared" si="180"/>
        <v>#VALUE!</v>
      </c>
      <c r="N1017" s="39" t="e">
        <f t="shared" si="182"/>
        <v>#VALUE!</v>
      </c>
    </row>
    <row r="1018" spans="3:14" ht="15.6" x14ac:dyDescent="0.3">
      <c r="C1018" s="39" t="str">
        <f t="shared" si="181"/>
        <v/>
      </c>
      <c r="D1018" s="36">
        <f t="shared" si="183"/>
        <v>600</v>
      </c>
      <c r="E1018" s="40">
        <f t="shared" si="184"/>
        <v>3372165.4763667812</v>
      </c>
      <c r="F1018" s="36">
        <f t="shared" si="185"/>
        <v>461</v>
      </c>
      <c r="G1018" s="36">
        <f t="shared" si="186"/>
        <v>95</v>
      </c>
      <c r="H1018" s="36">
        <f t="shared" si="187"/>
        <v>0.35</v>
      </c>
      <c r="I1018" s="36">
        <f t="shared" si="188"/>
        <v>3.2</v>
      </c>
      <c r="J1018" s="36">
        <f t="shared" si="189"/>
        <v>1</v>
      </c>
      <c r="K1018" s="36">
        <f t="shared" si="190"/>
        <v>4.5</v>
      </c>
      <c r="L1018" s="36">
        <f t="shared" si="191"/>
        <v>2.5</v>
      </c>
      <c r="M1018" s="40" t="e">
        <f t="shared" si="180"/>
        <v>#VALUE!</v>
      </c>
      <c r="N1018" s="39" t="e">
        <f t="shared" si="182"/>
        <v>#VALUE!</v>
      </c>
    </row>
    <row r="1019" spans="3:14" ht="15.6" x14ac:dyDescent="0.3">
      <c r="C1019" s="39" t="str">
        <f t="shared" si="181"/>
        <v/>
      </c>
      <c r="D1019" s="36">
        <f t="shared" si="183"/>
        <v>600</v>
      </c>
      <c r="E1019" s="40">
        <f t="shared" si="184"/>
        <v>3372165.4763667812</v>
      </c>
      <c r="F1019" s="36">
        <f t="shared" si="185"/>
        <v>461</v>
      </c>
      <c r="G1019" s="36">
        <f t="shared" si="186"/>
        <v>95</v>
      </c>
      <c r="H1019" s="36">
        <f t="shared" si="187"/>
        <v>0.35</v>
      </c>
      <c r="I1019" s="36">
        <f t="shared" si="188"/>
        <v>3.2</v>
      </c>
      <c r="J1019" s="36">
        <f t="shared" si="189"/>
        <v>1</v>
      </c>
      <c r="K1019" s="36">
        <f t="shared" si="190"/>
        <v>4.5</v>
      </c>
      <c r="L1019" s="36">
        <f t="shared" si="191"/>
        <v>2.5</v>
      </c>
      <c r="M1019" s="40" t="e">
        <f t="shared" si="180"/>
        <v>#VALUE!</v>
      </c>
      <c r="N1019" s="39" t="e">
        <f t="shared" si="182"/>
        <v>#VALUE!</v>
      </c>
    </row>
    <row r="1020" spans="3:14" ht="15.6" x14ac:dyDescent="0.3">
      <c r="C1020" s="39" t="str">
        <f t="shared" si="181"/>
        <v/>
      </c>
      <c r="D1020" s="36">
        <f t="shared" si="183"/>
        <v>600</v>
      </c>
      <c r="E1020" s="40">
        <f t="shared" si="184"/>
        <v>3372165.4763667812</v>
      </c>
      <c r="F1020" s="36">
        <f t="shared" si="185"/>
        <v>461</v>
      </c>
      <c r="G1020" s="36">
        <f t="shared" si="186"/>
        <v>95</v>
      </c>
      <c r="H1020" s="36">
        <f t="shared" si="187"/>
        <v>0.35</v>
      </c>
      <c r="I1020" s="36">
        <f t="shared" si="188"/>
        <v>3.2</v>
      </c>
      <c r="J1020" s="36">
        <f t="shared" si="189"/>
        <v>1</v>
      </c>
      <c r="K1020" s="36">
        <f t="shared" si="190"/>
        <v>4.5</v>
      </c>
      <c r="L1020" s="36">
        <f t="shared" si="191"/>
        <v>2.5</v>
      </c>
      <c r="M1020" s="40" t="e">
        <f t="shared" si="180"/>
        <v>#VALUE!</v>
      </c>
      <c r="N1020" s="39" t="e">
        <f t="shared" si="182"/>
        <v>#VALUE!</v>
      </c>
    </row>
    <row r="1021" spans="3:14" ht="15.6" x14ac:dyDescent="0.3">
      <c r="C1021" s="39" t="str">
        <f t="shared" si="181"/>
        <v/>
      </c>
      <c r="D1021" s="36">
        <f t="shared" si="183"/>
        <v>600</v>
      </c>
      <c r="E1021" s="40">
        <f t="shared" si="184"/>
        <v>3372165.4763667812</v>
      </c>
      <c r="F1021" s="36">
        <f t="shared" si="185"/>
        <v>461</v>
      </c>
      <c r="G1021" s="36">
        <f t="shared" si="186"/>
        <v>95</v>
      </c>
      <c r="H1021" s="36">
        <f t="shared" si="187"/>
        <v>0.35</v>
      </c>
      <c r="I1021" s="36">
        <f t="shared" si="188"/>
        <v>3.2</v>
      </c>
      <c r="J1021" s="36">
        <f t="shared" si="189"/>
        <v>1</v>
      </c>
      <c r="K1021" s="36">
        <f t="shared" si="190"/>
        <v>4.5</v>
      </c>
      <c r="L1021" s="36">
        <f t="shared" si="191"/>
        <v>2.5</v>
      </c>
      <c r="M1021" s="40" t="e">
        <f t="shared" si="180"/>
        <v>#VALUE!</v>
      </c>
      <c r="N1021" s="39" t="e">
        <f t="shared" si="182"/>
        <v>#VALUE!</v>
      </c>
    </row>
    <row r="1022" spans="3:14" ht="15.6" x14ac:dyDescent="0.3">
      <c r="C1022" s="39" t="str">
        <f t="shared" si="181"/>
        <v/>
      </c>
      <c r="D1022" s="36">
        <f t="shared" si="183"/>
        <v>600</v>
      </c>
      <c r="E1022" s="40">
        <f t="shared" si="184"/>
        <v>3372165.4763667812</v>
      </c>
      <c r="F1022" s="36">
        <f t="shared" si="185"/>
        <v>461</v>
      </c>
      <c r="G1022" s="36">
        <f t="shared" si="186"/>
        <v>95</v>
      </c>
      <c r="H1022" s="36">
        <f t="shared" si="187"/>
        <v>0.35</v>
      </c>
      <c r="I1022" s="36">
        <f t="shared" si="188"/>
        <v>3.2</v>
      </c>
      <c r="J1022" s="36">
        <f t="shared" si="189"/>
        <v>1</v>
      </c>
      <c r="K1022" s="36">
        <f t="shared" si="190"/>
        <v>4.5</v>
      </c>
      <c r="L1022" s="36">
        <f t="shared" si="191"/>
        <v>2.5</v>
      </c>
      <c r="M1022" s="40" t="e">
        <f t="shared" si="180"/>
        <v>#VALUE!</v>
      </c>
      <c r="N1022" s="39" t="e">
        <f t="shared" si="182"/>
        <v>#VALUE!</v>
      </c>
    </row>
    <row r="1023" spans="3:14" ht="15.6" x14ac:dyDescent="0.3">
      <c r="C1023" s="39" t="str">
        <f t="shared" si="181"/>
        <v/>
      </c>
      <c r="D1023" s="36">
        <f t="shared" si="183"/>
        <v>600</v>
      </c>
      <c r="E1023" s="40">
        <f t="shared" si="184"/>
        <v>3372165.4763667812</v>
      </c>
      <c r="F1023" s="36">
        <f t="shared" si="185"/>
        <v>461</v>
      </c>
      <c r="G1023" s="36">
        <f t="shared" si="186"/>
        <v>95</v>
      </c>
      <c r="H1023" s="36">
        <f t="shared" si="187"/>
        <v>0.35</v>
      </c>
      <c r="I1023" s="36">
        <f t="shared" si="188"/>
        <v>3.2</v>
      </c>
      <c r="J1023" s="36">
        <f t="shared" si="189"/>
        <v>1</v>
      </c>
      <c r="K1023" s="36">
        <f t="shared" si="190"/>
        <v>4.5</v>
      </c>
      <c r="L1023" s="36">
        <f t="shared" si="191"/>
        <v>2.5</v>
      </c>
      <c r="M1023" s="40" t="e">
        <f t="shared" si="180"/>
        <v>#VALUE!</v>
      </c>
      <c r="N1023" s="39" t="e">
        <f t="shared" si="182"/>
        <v>#VALUE!</v>
      </c>
    </row>
    <row r="1024" spans="3:14" ht="15.6" x14ac:dyDescent="0.3">
      <c r="C1024" s="39" t="str">
        <f t="shared" si="181"/>
        <v/>
      </c>
      <c r="D1024" s="36">
        <f t="shared" si="183"/>
        <v>600</v>
      </c>
      <c r="E1024" s="40">
        <f t="shared" si="184"/>
        <v>3372165.4763667812</v>
      </c>
      <c r="F1024" s="36">
        <f t="shared" si="185"/>
        <v>461</v>
      </c>
      <c r="G1024" s="36">
        <f t="shared" si="186"/>
        <v>95</v>
      </c>
      <c r="H1024" s="36">
        <f t="shared" si="187"/>
        <v>0.35</v>
      </c>
      <c r="I1024" s="36">
        <f t="shared" si="188"/>
        <v>3.2</v>
      </c>
      <c r="J1024" s="36">
        <f t="shared" si="189"/>
        <v>1</v>
      </c>
      <c r="K1024" s="36">
        <f t="shared" si="190"/>
        <v>4.5</v>
      </c>
      <c r="L1024" s="36">
        <f t="shared" si="191"/>
        <v>2.5</v>
      </c>
      <c r="M1024" s="40" t="e">
        <f t="shared" si="180"/>
        <v>#VALUE!</v>
      </c>
      <c r="N1024" s="39" t="e">
        <f t="shared" si="182"/>
        <v>#VALUE!</v>
      </c>
    </row>
    <row r="1025" spans="3:14" ht="15.6" x14ac:dyDescent="0.3">
      <c r="C1025" s="39" t="str">
        <f t="shared" si="181"/>
        <v/>
      </c>
      <c r="D1025" s="36">
        <f t="shared" si="183"/>
        <v>600</v>
      </c>
      <c r="E1025" s="40">
        <f t="shared" si="184"/>
        <v>3372165.4763667812</v>
      </c>
      <c r="F1025" s="36">
        <f t="shared" si="185"/>
        <v>461</v>
      </c>
      <c r="G1025" s="36">
        <f t="shared" si="186"/>
        <v>95</v>
      </c>
      <c r="H1025" s="36">
        <f t="shared" si="187"/>
        <v>0.35</v>
      </c>
      <c r="I1025" s="36">
        <f t="shared" si="188"/>
        <v>3.2</v>
      </c>
      <c r="J1025" s="36">
        <f t="shared" si="189"/>
        <v>1</v>
      </c>
      <c r="K1025" s="36">
        <f t="shared" si="190"/>
        <v>4.5</v>
      </c>
      <c r="L1025" s="36">
        <f t="shared" si="191"/>
        <v>2.5</v>
      </c>
      <c r="M1025" s="40" t="e">
        <f t="shared" si="180"/>
        <v>#VALUE!</v>
      </c>
      <c r="N1025" s="39" t="e">
        <f t="shared" si="182"/>
        <v>#VALUE!</v>
      </c>
    </row>
    <row r="1026" spans="3:14" ht="15.6" x14ac:dyDescent="0.3">
      <c r="C1026" s="39" t="str">
        <f t="shared" si="181"/>
        <v/>
      </c>
      <c r="D1026" s="36">
        <f t="shared" si="183"/>
        <v>600</v>
      </c>
      <c r="E1026" s="40">
        <f t="shared" si="184"/>
        <v>3372165.4763667812</v>
      </c>
      <c r="F1026" s="36">
        <f t="shared" si="185"/>
        <v>461</v>
      </c>
      <c r="G1026" s="36">
        <f t="shared" si="186"/>
        <v>95</v>
      </c>
      <c r="H1026" s="36">
        <f t="shared" si="187"/>
        <v>0.35</v>
      </c>
      <c r="I1026" s="36">
        <f t="shared" si="188"/>
        <v>3.2</v>
      </c>
      <c r="J1026" s="36">
        <f t="shared" si="189"/>
        <v>1</v>
      </c>
      <c r="K1026" s="36">
        <f t="shared" si="190"/>
        <v>4.5</v>
      </c>
      <c r="L1026" s="36">
        <f t="shared" si="191"/>
        <v>2.5</v>
      </c>
      <c r="M1026" s="40" t="e">
        <f t="shared" si="180"/>
        <v>#VALUE!</v>
      </c>
      <c r="N1026" s="39" t="e">
        <f t="shared" si="182"/>
        <v>#VALUE!</v>
      </c>
    </row>
    <row r="1027" spans="3:14" ht="15.6" x14ac:dyDescent="0.3">
      <c r="C1027" s="39" t="str">
        <f t="shared" si="181"/>
        <v/>
      </c>
      <c r="D1027" s="36">
        <f t="shared" si="183"/>
        <v>600</v>
      </c>
      <c r="E1027" s="40">
        <f t="shared" si="184"/>
        <v>3372165.4763667812</v>
      </c>
      <c r="F1027" s="36">
        <f t="shared" si="185"/>
        <v>461</v>
      </c>
      <c r="G1027" s="36">
        <f t="shared" si="186"/>
        <v>95</v>
      </c>
      <c r="H1027" s="36">
        <f t="shared" si="187"/>
        <v>0.35</v>
      </c>
      <c r="I1027" s="36">
        <f t="shared" si="188"/>
        <v>3.2</v>
      </c>
      <c r="J1027" s="36">
        <f t="shared" si="189"/>
        <v>1</v>
      </c>
      <c r="K1027" s="36">
        <f t="shared" si="190"/>
        <v>4.5</v>
      </c>
      <c r="L1027" s="36">
        <f t="shared" si="191"/>
        <v>2.5</v>
      </c>
      <c r="M1027" s="40" t="e">
        <f t="shared" si="180"/>
        <v>#VALUE!</v>
      </c>
      <c r="N1027" s="39" t="e">
        <f t="shared" si="182"/>
        <v>#VALUE!</v>
      </c>
    </row>
    <row r="1028" spans="3:14" ht="15.6" x14ac:dyDescent="0.3">
      <c r="C1028" s="39" t="str">
        <f t="shared" si="181"/>
        <v/>
      </c>
      <c r="D1028" s="36">
        <f t="shared" si="183"/>
        <v>600</v>
      </c>
      <c r="E1028" s="40">
        <f t="shared" si="184"/>
        <v>3372165.4763667812</v>
      </c>
      <c r="F1028" s="36">
        <f t="shared" si="185"/>
        <v>461</v>
      </c>
      <c r="G1028" s="36">
        <f t="shared" si="186"/>
        <v>95</v>
      </c>
      <c r="H1028" s="36">
        <f t="shared" si="187"/>
        <v>0.35</v>
      </c>
      <c r="I1028" s="36">
        <f t="shared" si="188"/>
        <v>3.2</v>
      </c>
      <c r="J1028" s="36">
        <f t="shared" si="189"/>
        <v>1</v>
      </c>
      <c r="K1028" s="36">
        <f t="shared" si="190"/>
        <v>4.5</v>
      </c>
      <c r="L1028" s="36">
        <f t="shared" si="191"/>
        <v>2.5</v>
      </c>
      <c r="M1028" s="40" t="e">
        <f t="shared" si="180"/>
        <v>#VALUE!</v>
      </c>
      <c r="N1028" s="39" t="e">
        <f t="shared" si="182"/>
        <v>#VALUE!</v>
      </c>
    </row>
    <row r="1029" spans="3:14" ht="15.6" x14ac:dyDescent="0.3">
      <c r="C1029" s="39" t="str">
        <f t="shared" si="181"/>
        <v/>
      </c>
      <c r="D1029" s="36">
        <f t="shared" si="183"/>
        <v>600</v>
      </c>
      <c r="E1029" s="40">
        <f t="shared" si="184"/>
        <v>3372165.4763667812</v>
      </c>
      <c r="F1029" s="36">
        <f t="shared" si="185"/>
        <v>461</v>
      </c>
      <c r="G1029" s="36">
        <f t="shared" si="186"/>
        <v>95</v>
      </c>
      <c r="H1029" s="36">
        <f t="shared" si="187"/>
        <v>0.35</v>
      </c>
      <c r="I1029" s="36">
        <f t="shared" si="188"/>
        <v>3.2</v>
      </c>
      <c r="J1029" s="36">
        <f t="shared" si="189"/>
        <v>1</v>
      </c>
      <c r="K1029" s="36">
        <f t="shared" si="190"/>
        <v>4.5</v>
      </c>
      <c r="L1029" s="36">
        <f t="shared" si="191"/>
        <v>2.5</v>
      </c>
      <c r="M1029" s="40" t="e">
        <f t="shared" si="180"/>
        <v>#VALUE!</v>
      </c>
      <c r="N1029" s="39" t="e">
        <f t="shared" si="182"/>
        <v>#VALUE!</v>
      </c>
    </row>
    <row r="1030" spans="3:14" ht="15.6" x14ac:dyDescent="0.3">
      <c r="C1030" s="39" t="str">
        <f t="shared" si="181"/>
        <v/>
      </c>
      <c r="D1030" s="36">
        <f t="shared" si="183"/>
        <v>600</v>
      </c>
      <c r="E1030" s="40">
        <f t="shared" si="184"/>
        <v>3372165.4763667812</v>
      </c>
      <c r="F1030" s="36">
        <f t="shared" si="185"/>
        <v>461</v>
      </c>
      <c r="G1030" s="36">
        <f t="shared" si="186"/>
        <v>95</v>
      </c>
      <c r="H1030" s="36">
        <f t="shared" si="187"/>
        <v>0.35</v>
      </c>
      <c r="I1030" s="36">
        <f t="shared" si="188"/>
        <v>3.2</v>
      </c>
      <c r="J1030" s="36">
        <f t="shared" si="189"/>
        <v>1</v>
      </c>
      <c r="K1030" s="36">
        <f t="shared" si="190"/>
        <v>4.5</v>
      </c>
      <c r="L1030" s="36">
        <f t="shared" si="191"/>
        <v>2.5</v>
      </c>
      <c r="M1030" s="40" t="e">
        <f t="shared" si="180"/>
        <v>#VALUE!</v>
      </c>
      <c r="N1030" s="39" t="e">
        <f t="shared" si="182"/>
        <v>#VALUE!</v>
      </c>
    </row>
    <row r="1031" spans="3:14" ht="15.6" x14ac:dyDescent="0.3">
      <c r="C1031" s="39" t="str">
        <f t="shared" si="181"/>
        <v/>
      </c>
      <c r="D1031" s="36">
        <f t="shared" si="183"/>
        <v>600</v>
      </c>
      <c r="E1031" s="40">
        <f t="shared" si="184"/>
        <v>3372165.4763667812</v>
      </c>
      <c r="F1031" s="36">
        <f t="shared" si="185"/>
        <v>461</v>
      </c>
      <c r="G1031" s="36">
        <f t="shared" si="186"/>
        <v>95</v>
      </c>
      <c r="H1031" s="36">
        <f t="shared" si="187"/>
        <v>0.35</v>
      </c>
      <c r="I1031" s="36">
        <f t="shared" si="188"/>
        <v>3.2</v>
      </c>
      <c r="J1031" s="36">
        <f t="shared" si="189"/>
        <v>1</v>
      </c>
      <c r="K1031" s="36">
        <f t="shared" si="190"/>
        <v>4.5</v>
      </c>
      <c r="L1031" s="36">
        <f t="shared" si="191"/>
        <v>2.5</v>
      </c>
      <c r="M1031" s="40" t="e">
        <f t="shared" si="180"/>
        <v>#VALUE!</v>
      </c>
      <c r="N1031" s="39" t="e">
        <f t="shared" si="182"/>
        <v>#VALUE!</v>
      </c>
    </row>
    <row r="1032" spans="3:14" ht="15.6" x14ac:dyDescent="0.3">
      <c r="C1032" s="39" t="str">
        <f t="shared" si="181"/>
        <v/>
      </c>
      <c r="D1032" s="36">
        <f t="shared" si="183"/>
        <v>600</v>
      </c>
      <c r="E1032" s="40">
        <f t="shared" si="184"/>
        <v>3372165.4763667812</v>
      </c>
      <c r="F1032" s="36">
        <f t="shared" si="185"/>
        <v>461</v>
      </c>
      <c r="G1032" s="36">
        <f t="shared" si="186"/>
        <v>95</v>
      </c>
      <c r="H1032" s="36">
        <f t="shared" si="187"/>
        <v>0.35</v>
      </c>
      <c r="I1032" s="36">
        <f t="shared" si="188"/>
        <v>3.2</v>
      </c>
      <c r="J1032" s="36">
        <f t="shared" si="189"/>
        <v>1</v>
      </c>
      <c r="K1032" s="36">
        <f t="shared" si="190"/>
        <v>4.5</v>
      </c>
      <c r="L1032" s="36">
        <f t="shared" si="191"/>
        <v>2.5</v>
      </c>
      <c r="M1032" s="40" t="e">
        <f t="shared" si="180"/>
        <v>#VALUE!</v>
      </c>
      <c r="N1032" s="39" t="e">
        <f t="shared" si="182"/>
        <v>#VALUE!</v>
      </c>
    </row>
    <row r="1033" spans="3:14" ht="15.6" x14ac:dyDescent="0.3">
      <c r="C1033" s="39" t="str">
        <f t="shared" si="181"/>
        <v/>
      </c>
      <c r="D1033" s="36">
        <f t="shared" si="183"/>
        <v>600</v>
      </c>
      <c r="E1033" s="40">
        <f t="shared" si="184"/>
        <v>3372165.4763667812</v>
      </c>
      <c r="F1033" s="36">
        <f t="shared" si="185"/>
        <v>461</v>
      </c>
      <c r="G1033" s="36">
        <f t="shared" si="186"/>
        <v>95</v>
      </c>
      <c r="H1033" s="36">
        <f t="shared" si="187"/>
        <v>0.35</v>
      </c>
      <c r="I1033" s="36">
        <f t="shared" si="188"/>
        <v>3.2</v>
      </c>
      <c r="J1033" s="36">
        <f t="shared" si="189"/>
        <v>1</v>
      </c>
      <c r="K1033" s="36">
        <f t="shared" si="190"/>
        <v>4.5</v>
      </c>
      <c r="L1033" s="36">
        <f t="shared" si="191"/>
        <v>2.5</v>
      </c>
      <c r="M1033" s="40" t="e">
        <f t="shared" si="180"/>
        <v>#VALUE!</v>
      </c>
      <c r="N1033" s="39" t="e">
        <f t="shared" si="182"/>
        <v>#VALUE!</v>
      </c>
    </row>
    <row r="1034" spans="3:14" ht="15.6" x14ac:dyDescent="0.3">
      <c r="C1034" s="39" t="str">
        <f t="shared" si="181"/>
        <v/>
      </c>
      <c r="D1034" s="36">
        <f t="shared" si="183"/>
        <v>600</v>
      </c>
      <c r="E1034" s="40">
        <f t="shared" si="184"/>
        <v>3372165.4763667812</v>
      </c>
      <c r="F1034" s="36">
        <f t="shared" si="185"/>
        <v>461</v>
      </c>
      <c r="G1034" s="36">
        <f t="shared" si="186"/>
        <v>95</v>
      </c>
      <c r="H1034" s="36">
        <f t="shared" si="187"/>
        <v>0.35</v>
      </c>
      <c r="I1034" s="36">
        <f t="shared" si="188"/>
        <v>3.2</v>
      </c>
      <c r="J1034" s="36">
        <f t="shared" si="189"/>
        <v>1</v>
      </c>
      <c r="K1034" s="36">
        <f t="shared" si="190"/>
        <v>4.5</v>
      </c>
      <c r="L1034" s="36">
        <f t="shared" si="191"/>
        <v>2.5</v>
      </c>
      <c r="M1034" s="40" t="e">
        <f t="shared" si="180"/>
        <v>#VALUE!</v>
      </c>
      <c r="N1034" s="39" t="e">
        <f t="shared" si="182"/>
        <v>#VALUE!</v>
      </c>
    </row>
    <row r="1035" spans="3:14" ht="15.6" x14ac:dyDescent="0.3">
      <c r="C1035" s="39" t="str">
        <f t="shared" si="181"/>
        <v/>
      </c>
      <c r="D1035" s="36">
        <f t="shared" si="183"/>
        <v>600</v>
      </c>
      <c r="E1035" s="40">
        <f t="shared" si="184"/>
        <v>3372165.4763667812</v>
      </c>
      <c r="F1035" s="36">
        <f t="shared" si="185"/>
        <v>461</v>
      </c>
      <c r="G1035" s="36">
        <f t="shared" si="186"/>
        <v>95</v>
      </c>
      <c r="H1035" s="36">
        <f t="shared" si="187"/>
        <v>0.35</v>
      </c>
      <c r="I1035" s="36">
        <f t="shared" si="188"/>
        <v>3.2</v>
      </c>
      <c r="J1035" s="36">
        <f t="shared" si="189"/>
        <v>1</v>
      </c>
      <c r="K1035" s="36">
        <f t="shared" si="190"/>
        <v>4.5</v>
      </c>
      <c r="L1035" s="36">
        <f t="shared" si="191"/>
        <v>2.5</v>
      </c>
      <c r="M1035" s="40" t="e">
        <f t="shared" si="180"/>
        <v>#VALUE!</v>
      </c>
      <c r="N1035" s="39" t="e">
        <f t="shared" si="182"/>
        <v>#VALUE!</v>
      </c>
    </row>
    <row r="1036" spans="3:14" ht="15.6" x14ac:dyDescent="0.3">
      <c r="C1036" s="39" t="str">
        <f t="shared" si="181"/>
        <v/>
      </c>
      <c r="D1036" s="36">
        <f t="shared" si="183"/>
        <v>600</v>
      </c>
      <c r="E1036" s="40">
        <f t="shared" si="184"/>
        <v>3372165.4763667812</v>
      </c>
      <c r="F1036" s="36">
        <f t="shared" si="185"/>
        <v>461</v>
      </c>
      <c r="G1036" s="36">
        <f t="shared" si="186"/>
        <v>95</v>
      </c>
      <c r="H1036" s="36">
        <f t="shared" si="187"/>
        <v>0.35</v>
      </c>
      <c r="I1036" s="36">
        <f t="shared" si="188"/>
        <v>3.2</v>
      </c>
      <c r="J1036" s="36">
        <f t="shared" si="189"/>
        <v>1</v>
      </c>
      <c r="K1036" s="36">
        <f t="shared" si="190"/>
        <v>4.5</v>
      </c>
      <c r="L1036" s="36">
        <f t="shared" si="191"/>
        <v>2.5</v>
      </c>
      <c r="M1036" s="40" t="e">
        <f t="shared" si="180"/>
        <v>#VALUE!</v>
      </c>
      <c r="N1036" s="39" t="e">
        <f t="shared" si="182"/>
        <v>#VALUE!</v>
      </c>
    </row>
    <row r="1037" spans="3:14" ht="15.6" x14ac:dyDescent="0.3">
      <c r="C1037" s="39" t="str">
        <f t="shared" si="181"/>
        <v/>
      </c>
      <c r="D1037" s="36">
        <f t="shared" si="183"/>
        <v>600</v>
      </c>
      <c r="E1037" s="40">
        <f t="shared" si="184"/>
        <v>3372165.4763667812</v>
      </c>
      <c r="F1037" s="36">
        <f t="shared" si="185"/>
        <v>461</v>
      </c>
      <c r="G1037" s="36">
        <f t="shared" si="186"/>
        <v>95</v>
      </c>
      <c r="H1037" s="36">
        <f t="shared" si="187"/>
        <v>0.35</v>
      </c>
      <c r="I1037" s="36">
        <f t="shared" si="188"/>
        <v>3.2</v>
      </c>
      <c r="J1037" s="36">
        <f t="shared" si="189"/>
        <v>1</v>
      </c>
      <c r="K1037" s="36">
        <f t="shared" si="190"/>
        <v>4.5</v>
      </c>
      <c r="L1037" s="36">
        <f t="shared" si="191"/>
        <v>2.5</v>
      </c>
      <c r="M1037" s="40" t="e">
        <f t="shared" si="180"/>
        <v>#VALUE!</v>
      </c>
      <c r="N1037" s="39" t="e">
        <f t="shared" si="182"/>
        <v>#VALUE!</v>
      </c>
    </row>
    <row r="1038" spans="3:14" ht="15.6" x14ac:dyDescent="0.3">
      <c r="C1038" s="39" t="str">
        <f t="shared" si="181"/>
        <v/>
      </c>
      <c r="D1038" s="36">
        <f t="shared" si="183"/>
        <v>600</v>
      </c>
      <c r="E1038" s="40">
        <f t="shared" si="184"/>
        <v>3372165.4763667812</v>
      </c>
      <c r="F1038" s="36">
        <f t="shared" si="185"/>
        <v>461</v>
      </c>
      <c r="G1038" s="36">
        <f t="shared" si="186"/>
        <v>95</v>
      </c>
      <c r="H1038" s="36">
        <f t="shared" si="187"/>
        <v>0.35</v>
      </c>
      <c r="I1038" s="36">
        <f t="shared" si="188"/>
        <v>3.2</v>
      </c>
      <c r="J1038" s="36">
        <f t="shared" si="189"/>
        <v>1</v>
      </c>
      <c r="K1038" s="36">
        <f t="shared" si="190"/>
        <v>4.5</v>
      </c>
      <c r="L1038" s="36">
        <f t="shared" si="191"/>
        <v>2.5</v>
      </c>
      <c r="M1038" s="40" t="e">
        <f t="shared" si="180"/>
        <v>#VALUE!</v>
      </c>
      <c r="N1038" s="39" t="e">
        <f t="shared" si="182"/>
        <v>#VALUE!</v>
      </c>
    </row>
    <row r="1039" spans="3:14" ht="15.6" x14ac:dyDescent="0.3">
      <c r="C1039" s="39" t="str">
        <f t="shared" si="181"/>
        <v/>
      </c>
      <c r="D1039" s="36">
        <f t="shared" si="183"/>
        <v>600</v>
      </c>
      <c r="E1039" s="40">
        <f t="shared" si="184"/>
        <v>3372165.4763667812</v>
      </c>
      <c r="F1039" s="36">
        <f t="shared" si="185"/>
        <v>461</v>
      </c>
      <c r="G1039" s="36">
        <f t="shared" si="186"/>
        <v>95</v>
      </c>
      <c r="H1039" s="36">
        <f t="shared" si="187"/>
        <v>0.35</v>
      </c>
      <c r="I1039" s="36">
        <f t="shared" si="188"/>
        <v>3.2</v>
      </c>
      <c r="J1039" s="36">
        <f t="shared" si="189"/>
        <v>1</v>
      </c>
      <c r="K1039" s="36">
        <f t="shared" si="190"/>
        <v>4.5</v>
      </c>
      <c r="L1039" s="36">
        <f t="shared" si="191"/>
        <v>2.5</v>
      </c>
      <c r="M1039" s="40" t="e">
        <f t="shared" si="180"/>
        <v>#VALUE!</v>
      </c>
      <c r="N1039" s="39" t="e">
        <f t="shared" si="182"/>
        <v>#VALUE!</v>
      </c>
    </row>
    <row r="1040" spans="3:14" ht="15.6" x14ac:dyDescent="0.3">
      <c r="C1040" s="39" t="str">
        <f t="shared" si="181"/>
        <v/>
      </c>
      <c r="D1040" s="36">
        <f t="shared" si="183"/>
        <v>600</v>
      </c>
      <c r="E1040" s="40">
        <f t="shared" si="184"/>
        <v>3372165.4763667812</v>
      </c>
      <c r="F1040" s="36">
        <f t="shared" si="185"/>
        <v>461</v>
      </c>
      <c r="G1040" s="36">
        <f t="shared" si="186"/>
        <v>95</v>
      </c>
      <c r="H1040" s="36">
        <f t="shared" si="187"/>
        <v>0.35</v>
      </c>
      <c r="I1040" s="36">
        <f t="shared" si="188"/>
        <v>3.2</v>
      </c>
      <c r="J1040" s="36">
        <f t="shared" si="189"/>
        <v>1</v>
      </c>
      <c r="K1040" s="36">
        <f t="shared" si="190"/>
        <v>4.5</v>
      </c>
      <c r="L1040" s="36">
        <f t="shared" si="191"/>
        <v>2.5</v>
      </c>
      <c r="M1040" s="40" t="e">
        <f t="shared" si="180"/>
        <v>#VALUE!</v>
      </c>
      <c r="N1040" s="39" t="e">
        <f t="shared" si="182"/>
        <v>#VALUE!</v>
      </c>
    </row>
    <row r="1041" spans="3:14" ht="15.6" x14ac:dyDescent="0.3">
      <c r="C1041" s="39" t="str">
        <f t="shared" si="181"/>
        <v/>
      </c>
      <c r="D1041" s="36">
        <f t="shared" si="183"/>
        <v>600</v>
      </c>
      <c r="E1041" s="40">
        <f t="shared" si="184"/>
        <v>3372165.4763667812</v>
      </c>
      <c r="F1041" s="36">
        <f t="shared" si="185"/>
        <v>461</v>
      </c>
      <c r="G1041" s="36">
        <f t="shared" si="186"/>
        <v>95</v>
      </c>
      <c r="H1041" s="36">
        <f t="shared" si="187"/>
        <v>0.35</v>
      </c>
      <c r="I1041" s="36">
        <f t="shared" si="188"/>
        <v>3.2</v>
      </c>
      <c r="J1041" s="36">
        <f t="shared" si="189"/>
        <v>1</v>
      </c>
      <c r="K1041" s="36">
        <f t="shared" si="190"/>
        <v>4.5</v>
      </c>
      <c r="L1041" s="36">
        <f t="shared" si="191"/>
        <v>2.5</v>
      </c>
      <c r="M1041" s="40" t="e">
        <f t="shared" si="180"/>
        <v>#VALUE!</v>
      </c>
      <c r="N1041" s="39" t="e">
        <f t="shared" si="182"/>
        <v>#VALUE!</v>
      </c>
    </row>
    <row r="1042" spans="3:14" ht="15.6" x14ac:dyDescent="0.3">
      <c r="C1042" s="39" t="str">
        <f t="shared" si="181"/>
        <v/>
      </c>
      <c r="D1042" s="36">
        <f t="shared" si="183"/>
        <v>600</v>
      </c>
      <c r="E1042" s="40">
        <f t="shared" si="184"/>
        <v>3372165.4763667812</v>
      </c>
      <c r="F1042" s="36">
        <f t="shared" si="185"/>
        <v>461</v>
      </c>
      <c r="G1042" s="36">
        <f t="shared" si="186"/>
        <v>95</v>
      </c>
      <c r="H1042" s="36">
        <f t="shared" si="187"/>
        <v>0.35</v>
      </c>
      <c r="I1042" s="36">
        <f t="shared" si="188"/>
        <v>3.2</v>
      </c>
      <c r="J1042" s="36">
        <f t="shared" si="189"/>
        <v>1</v>
      </c>
      <c r="K1042" s="36">
        <f t="shared" si="190"/>
        <v>4.5</v>
      </c>
      <c r="L1042" s="36">
        <f t="shared" si="191"/>
        <v>2.5</v>
      </c>
      <c r="M1042" s="40" t="e">
        <f t="shared" si="180"/>
        <v>#VALUE!</v>
      </c>
      <c r="N1042" s="39" t="e">
        <f t="shared" si="182"/>
        <v>#VALUE!</v>
      </c>
    </row>
    <row r="1043" spans="3:14" ht="15.6" x14ac:dyDescent="0.3">
      <c r="C1043" s="39" t="str">
        <f t="shared" si="181"/>
        <v/>
      </c>
      <c r="D1043" s="36">
        <f t="shared" si="183"/>
        <v>600</v>
      </c>
      <c r="E1043" s="40">
        <f t="shared" si="184"/>
        <v>3372165.4763667812</v>
      </c>
      <c r="F1043" s="36">
        <f t="shared" si="185"/>
        <v>461</v>
      </c>
      <c r="G1043" s="36">
        <f t="shared" si="186"/>
        <v>95</v>
      </c>
      <c r="H1043" s="36">
        <f t="shared" si="187"/>
        <v>0.35</v>
      </c>
      <c r="I1043" s="36">
        <f t="shared" si="188"/>
        <v>3.2</v>
      </c>
      <c r="J1043" s="36">
        <f t="shared" si="189"/>
        <v>1</v>
      </c>
      <c r="K1043" s="36">
        <f t="shared" si="190"/>
        <v>4.5</v>
      </c>
      <c r="L1043" s="36">
        <f t="shared" si="191"/>
        <v>2.5</v>
      </c>
      <c r="M1043" s="40" t="e">
        <f t="shared" si="180"/>
        <v>#VALUE!</v>
      </c>
      <c r="N1043" s="39" t="e">
        <f t="shared" si="182"/>
        <v>#VALUE!</v>
      </c>
    </row>
    <row r="1044" spans="3:14" ht="15.6" x14ac:dyDescent="0.3">
      <c r="C1044" s="39" t="str">
        <f t="shared" si="181"/>
        <v/>
      </c>
      <c r="D1044" s="36">
        <f t="shared" si="183"/>
        <v>600</v>
      </c>
      <c r="E1044" s="40">
        <f t="shared" si="184"/>
        <v>3372165.4763667812</v>
      </c>
      <c r="F1044" s="36">
        <f t="shared" si="185"/>
        <v>461</v>
      </c>
      <c r="G1044" s="36">
        <f t="shared" si="186"/>
        <v>95</v>
      </c>
      <c r="H1044" s="36">
        <f t="shared" si="187"/>
        <v>0.35</v>
      </c>
      <c r="I1044" s="36">
        <f t="shared" si="188"/>
        <v>3.2</v>
      </c>
      <c r="J1044" s="36">
        <f t="shared" si="189"/>
        <v>1</v>
      </c>
      <c r="K1044" s="36">
        <f t="shared" si="190"/>
        <v>4.5</v>
      </c>
      <c r="L1044" s="36">
        <f t="shared" si="191"/>
        <v>2.5</v>
      </c>
      <c r="M1044" s="40" t="e">
        <f t="shared" si="180"/>
        <v>#VALUE!</v>
      </c>
      <c r="N1044" s="39" t="e">
        <f t="shared" si="182"/>
        <v>#VALUE!</v>
      </c>
    </row>
    <row r="1045" spans="3:14" ht="15.6" x14ac:dyDescent="0.3">
      <c r="C1045" s="39" t="str">
        <f t="shared" si="181"/>
        <v/>
      </c>
      <c r="D1045" s="36">
        <f t="shared" si="183"/>
        <v>600</v>
      </c>
      <c r="E1045" s="40">
        <f t="shared" si="184"/>
        <v>3372165.4763667812</v>
      </c>
      <c r="F1045" s="36">
        <f t="shared" si="185"/>
        <v>461</v>
      </c>
      <c r="G1045" s="36">
        <f t="shared" si="186"/>
        <v>95</v>
      </c>
      <c r="H1045" s="36">
        <f t="shared" si="187"/>
        <v>0.35</v>
      </c>
      <c r="I1045" s="36">
        <f t="shared" si="188"/>
        <v>3.2</v>
      </c>
      <c r="J1045" s="36">
        <f t="shared" si="189"/>
        <v>1</v>
      </c>
      <c r="K1045" s="36">
        <f t="shared" si="190"/>
        <v>4.5</v>
      </c>
      <c r="L1045" s="36">
        <f t="shared" si="191"/>
        <v>2.5</v>
      </c>
      <c r="M1045" s="40" t="e">
        <f t="shared" si="180"/>
        <v>#VALUE!</v>
      </c>
      <c r="N1045" s="39" t="e">
        <f t="shared" si="182"/>
        <v>#VALUE!</v>
      </c>
    </row>
    <row r="1046" spans="3:14" ht="15.6" x14ac:dyDescent="0.3">
      <c r="C1046" s="39" t="str">
        <f t="shared" si="181"/>
        <v/>
      </c>
      <c r="D1046" s="36">
        <f t="shared" si="183"/>
        <v>600</v>
      </c>
      <c r="E1046" s="40">
        <f t="shared" si="184"/>
        <v>3372165.4763667812</v>
      </c>
      <c r="F1046" s="36">
        <f t="shared" si="185"/>
        <v>461</v>
      </c>
      <c r="G1046" s="36">
        <f t="shared" si="186"/>
        <v>95</v>
      </c>
      <c r="H1046" s="36">
        <f t="shared" si="187"/>
        <v>0.35</v>
      </c>
      <c r="I1046" s="36">
        <f t="shared" si="188"/>
        <v>3.2</v>
      </c>
      <c r="J1046" s="36">
        <f t="shared" si="189"/>
        <v>1</v>
      </c>
      <c r="K1046" s="36">
        <f t="shared" si="190"/>
        <v>4.5</v>
      </c>
      <c r="L1046" s="36">
        <f t="shared" si="191"/>
        <v>2.5</v>
      </c>
      <c r="M1046" s="40" t="e">
        <f t="shared" si="180"/>
        <v>#VALUE!</v>
      </c>
      <c r="N1046" s="39" t="e">
        <f t="shared" si="182"/>
        <v>#VALUE!</v>
      </c>
    </row>
    <row r="1047" spans="3:14" ht="15.6" x14ac:dyDescent="0.3">
      <c r="C1047" s="39" t="str">
        <f t="shared" si="181"/>
        <v/>
      </c>
      <c r="D1047" s="36">
        <f t="shared" si="183"/>
        <v>600</v>
      </c>
      <c r="E1047" s="40">
        <f t="shared" si="184"/>
        <v>3372165.4763667812</v>
      </c>
      <c r="F1047" s="36">
        <f t="shared" si="185"/>
        <v>461</v>
      </c>
      <c r="G1047" s="36">
        <f t="shared" si="186"/>
        <v>95</v>
      </c>
      <c r="H1047" s="36">
        <f t="shared" si="187"/>
        <v>0.35</v>
      </c>
      <c r="I1047" s="36">
        <f t="shared" si="188"/>
        <v>3.2</v>
      </c>
      <c r="J1047" s="36">
        <f t="shared" si="189"/>
        <v>1</v>
      </c>
      <c r="K1047" s="36">
        <f t="shared" si="190"/>
        <v>4.5</v>
      </c>
      <c r="L1047" s="36">
        <f t="shared" si="191"/>
        <v>2.5</v>
      </c>
      <c r="M1047" s="40" t="e">
        <f t="shared" si="180"/>
        <v>#VALUE!</v>
      </c>
      <c r="N1047" s="39" t="e">
        <f t="shared" si="182"/>
        <v>#VALUE!</v>
      </c>
    </row>
    <row r="1048" spans="3:14" ht="15.6" x14ac:dyDescent="0.3">
      <c r="C1048" s="39" t="str">
        <f t="shared" si="181"/>
        <v/>
      </c>
      <c r="D1048" s="36">
        <f t="shared" si="183"/>
        <v>600</v>
      </c>
      <c r="E1048" s="40">
        <f t="shared" si="184"/>
        <v>3372165.4763667812</v>
      </c>
      <c r="F1048" s="36">
        <f t="shared" si="185"/>
        <v>461</v>
      </c>
      <c r="G1048" s="36">
        <f t="shared" si="186"/>
        <v>95</v>
      </c>
      <c r="H1048" s="36">
        <f t="shared" si="187"/>
        <v>0.35</v>
      </c>
      <c r="I1048" s="36">
        <f t="shared" si="188"/>
        <v>3.2</v>
      </c>
      <c r="J1048" s="36">
        <f t="shared" si="189"/>
        <v>1</v>
      </c>
      <c r="K1048" s="36">
        <f t="shared" si="190"/>
        <v>4.5</v>
      </c>
      <c r="L1048" s="36">
        <f t="shared" si="191"/>
        <v>2.5</v>
      </c>
      <c r="M1048" s="40" t="e">
        <f t="shared" si="180"/>
        <v>#VALUE!</v>
      </c>
      <c r="N1048" s="39" t="e">
        <f t="shared" si="182"/>
        <v>#VALUE!</v>
      </c>
    </row>
    <row r="1049" spans="3:14" ht="15.6" x14ac:dyDescent="0.3">
      <c r="C1049" s="39" t="str">
        <f t="shared" si="181"/>
        <v/>
      </c>
      <c r="D1049" s="36">
        <f t="shared" si="183"/>
        <v>600</v>
      </c>
      <c r="E1049" s="40">
        <f t="shared" si="184"/>
        <v>3372165.4763667812</v>
      </c>
      <c r="F1049" s="36">
        <f t="shared" si="185"/>
        <v>461</v>
      </c>
      <c r="G1049" s="36">
        <f t="shared" si="186"/>
        <v>95</v>
      </c>
      <c r="H1049" s="36">
        <f t="shared" si="187"/>
        <v>0.35</v>
      </c>
      <c r="I1049" s="36">
        <f t="shared" si="188"/>
        <v>3.2</v>
      </c>
      <c r="J1049" s="36">
        <f t="shared" si="189"/>
        <v>1</v>
      </c>
      <c r="K1049" s="36">
        <f t="shared" si="190"/>
        <v>4.5</v>
      </c>
      <c r="L1049" s="36">
        <f t="shared" si="191"/>
        <v>2.5</v>
      </c>
      <c r="M1049" s="40" t="e">
        <f t="shared" ref="M1049:M1112" si="192">10^(-NORMSINV(G1049/100)*H1049+7.35*LOG10(C1049+1)-0.06+((LOG10((K1049-L1049)/3))/(1+((1.625*10^7)/((C1049+1)^8.46))))+((4.22-0.32*L1049)*LOG10((D1049*J1049*((C1049^0.75)-1.132))/(215.63*I1049*((C1049^0.75)-18.42*(F1049/E1049)^0.25)))))</f>
        <v>#VALUE!</v>
      </c>
      <c r="N1049" s="39" t="e">
        <f t="shared" si="182"/>
        <v>#VALUE!</v>
      </c>
    </row>
    <row r="1050" spans="3:14" ht="15.6" x14ac:dyDescent="0.3">
      <c r="C1050" s="39" t="str">
        <f t="shared" ref="C1050:C1113" si="193">IF(C1049 = "", "", IF(AND(0.995*$D$4&lt;=M1049,M1049&lt;=1.005*$D$4),"",(C1049+$D$20)))</f>
        <v/>
      </c>
      <c r="D1050" s="36">
        <f t="shared" si="183"/>
        <v>600</v>
      </c>
      <c r="E1050" s="40">
        <f t="shared" si="184"/>
        <v>3372165.4763667812</v>
      </c>
      <c r="F1050" s="36">
        <f t="shared" si="185"/>
        <v>461</v>
      </c>
      <c r="G1050" s="36">
        <f t="shared" si="186"/>
        <v>95</v>
      </c>
      <c r="H1050" s="36">
        <f t="shared" si="187"/>
        <v>0.35</v>
      </c>
      <c r="I1050" s="36">
        <f t="shared" si="188"/>
        <v>3.2</v>
      </c>
      <c r="J1050" s="36">
        <f t="shared" si="189"/>
        <v>1</v>
      </c>
      <c r="K1050" s="36">
        <f t="shared" si="190"/>
        <v>4.5</v>
      </c>
      <c r="L1050" s="36">
        <f t="shared" si="191"/>
        <v>2.5</v>
      </c>
      <c r="M1050" s="40" t="e">
        <f t="shared" si="192"/>
        <v>#VALUE!</v>
      </c>
      <c r="N1050" s="39" t="e">
        <f t="shared" ref="N1050:N1113" si="194">+M1050/$D$4</f>
        <v>#VALUE!</v>
      </c>
    </row>
    <row r="1051" spans="3:14" ht="15.6" x14ac:dyDescent="0.3">
      <c r="C1051" s="39" t="str">
        <f t="shared" si="193"/>
        <v/>
      </c>
      <c r="D1051" s="36">
        <f t="shared" ref="D1051:D1116" si="195">$D$5</f>
        <v>600</v>
      </c>
      <c r="E1051" s="40">
        <f t="shared" ref="E1051:E1116" si="196">$D$6</f>
        <v>3372165.4763667812</v>
      </c>
      <c r="F1051" s="36">
        <f t="shared" ref="F1051:F1116" si="197">$D$7</f>
        <v>461</v>
      </c>
      <c r="G1051" s="36">
        <f t="shared" ref="G1051:G1116" si="198">$D$8</f>
        <v>95</v>
      </c>
      <c r="H1051" s="36">
        <f t="shared" ref="H1051:H1116" si="199">$D$9</f>
        <v>0.35</v>
      </c>
      <c r="I1051" s="36">
        <f t="shared" ref="I1051:I1116" si="200">$D$10</f>
        <v>3.2</v>
      </c>
      <c r="J1051" s="36">
        <f t="shared" ref="J1051:J1116" si="201">$D$11</f>
        <v>1</v>
      </c>
      <c r="K1051" s="36">
        <f t="shared" ref="K1051:K1116" si="202">$D$12</f>
        <v>4.5</v>
      </c>
      <c r="L1051" s="36">
        <f t="shared" ref="L1051:L1116" si="203">$D$13</f>
        <v>2.5</v>
      </c>
      <c r="M1051" s="40" t="e">
        <f t="shared" si="192"/>
        <v>#VALUE!</v>
      </c>
      <c r="N1051" s="39" t="e">
        <f t="shared" si="194"/>
        <v>#VALUE!</v>
      </c>
    </row>
    <row r="1052" spans="3:14" ht="15.6" x14ac:dyDescent="0.3">
      <c r="C1052" s="39" t="str">
        <f t="shared" si="193"/>
        <v/>
      </c>
      <c r="D1052" s="36">
        <f t="shared" si="195"/>
        <v>600</v>
      </c>
      <c r="E1052" s="40">
        <f t="shared" si="196"/>
        <v>3372165.4763667812</v>
      </c>
      <c r="F1052" s="36">
        <f t="shared" si="197"/>
        <v>461</v>
      </c>
      <c r="G1052" s="36">
        <f t="shared" si="198"/>
        <v>95</v>
      </c>
      <c r="H1052" s="36">
        <f t="shared" si="199"/>
        <v>0.35</v>
      </c>
      <c r="I1052" s="36">
        <f t="shared" si="200"/>
        <v>3.2</v>
      </c>
      <c r="J1052" s="36">
        <f t="shared" si="201"/>
        <v>1</v>
      </c>
      <c r="K1052" s="36">
        <f t="shared" si="202"/>
        <v>4.5</v>
      </c>
      <c r="L1052" s="36">
        <f t="shared" si="203"/>
        <v>2.5</v>
      </c>
      <c r="M1052" s="40" t="e">
        <f t="shared" si="192"/>
        <v>#VALUE!</v>
      </c>
      <c r="N1052" s="39" t="e">
        <f t="shared" si="194"/>
        <v>#VALUE!</v>
      </c>
    </row>
    <row r="1053" spans="3:14" ht="15.6" x14ac:dyDescent="0.3">
      <c r="C1053" s="39" t="str">
        <f t="shared" si="193"/>
        <v/>
      </c>
      <c r="D1053" s="36">
        <f t="shared" si="195"/>
        <v>600</v>
      </c>
      <c r="E1053" s="40">
        <f t="shared" si="196"/>
        <v>3372165.4763667812</v>
      </c>
      <c r="F1053" s="36">
        <f t="shared" si="197"/>
        <v>461</v>
      </c>
      <c r="G1053" s="36">
        <f t="shared" si="198"/>
        <v>95</v>
      </c>
      <c r="H1053" s="36">
        <f t="shared" si="199"/>
        <v>0.35</v>
      </c>
      <c r="I1053" s="36">
        <f t="shared" si="200"/>
        <v>3.2</v>
      </c>
      <c r="J1053" s="36">
        <f t="shared" si="201"/>
        <v>1</v>
      </c>
      <c r="K1053" s="36">
        <f t="shared" si="202"/>
        <v>4.5</v>
      </c>
      <c r="L1053" s="36">
        <f t="shared" si="203"/>
        <v>2.5</v>
      </c>
      <c r="M1053" s="40" t="e">
        <f t="shared" si="192"/>
        <v>#VALUE!</v>
      </c>
      <c r="N1053" s="39" t="e">
        <f t="shared" si="194"/>
        <v>#VALUE!</v>
      </c>
    </row>
    <row r="1054" spans="3:14" ht="15.6" x14ac:dyDescent="0.3">
      <c r="C1054" s="39" t="str">
        <f t="shared" si="193"/>
        <v/>
      </c>
      <c r="D1054" s="36">
        <f t="shared" si="195"/>
        <v>600</v>
      </c>
      <c r="E1054" s="40">
        <f t="shared" si="196"/>
        <v>3372165.4763667812</v>
      </c>
      <c r="F1054" s="36">
        <f t="shared" si="197"/>
        <v>461</v>
      </c>
      <c r="G1054" s="36">
        <f t="shared" si="198"/>
        <v>95</v>
      </c>
      <c r="H1054" s="36">
        <f t="shared" si="199"/>
        <v>0.35</v>
      </c>
      <c r="I1054" s="36">
        <f t="shared" si="200"/>
        <v>3.2</v>
      </c>
      <c r="J1054" s="36">
        <f t="shared" si="201"/>
        <v>1</v>
      </c>
      <c r="K1054" s="36">
        <f t="shared" si="202"/>
        <v>4.5</v>
      </c>
      <c r="L1054" s="36">
        <f t="shared" si="203"/>
        <v>2.5</v>
      </c>
      <c r="M1054" s="40" t="e">
        <f t="shared" si="192"/>
        <v>#VALUE!</v>
      </c>
      <c r="N1054" s="39" t="e">
        <f t="shared" si="194"/>
        <v>#VALUE!</v>
      </c>
    </row>
    <row r="1055" spans="3:14" ht="15.6" x14ac:dyDescent="0.3">
      <c r="C1055" s="39" t="str">
        <f t="shared" si="193"/>
        <v/>
      </c>
      <c r="D1055" s="36">
        <f t="shared" si="195"/>
        <v>600</v>
      </c>
      <c r="E1055" s="40">
        <f t="shared" si="196"/>
        <v>3372165.4763667812</v>
      </c>
      <c r="F1055" s="36">
        <f t="shared" si="197"/>
        <v>461</v>
      </c>
      <c r="G1055" s="36">
        <f t="shared" si="198"/>
        <v>95</v>
      </c>
      <c r="H1055" s="36">
        <f t="shared" si="199"/>
        <v>0.35</v>
      </c>
      <c r="I1055" s="36">
        <f t="shared" si="200"/>
        <v>3.2</v>
      </c>
      <c r="J1055" s="36">
        <f t="shared" si="201"/>
        <v>1</v>
      </c>
      <c r="K1055" s="36">
        <f t="shared" si="202"/>
        <v>4.5</v>
      </c>
      <c r="L1055" s="36">
        <f t="shared" si="203"/>
        <v>2.5</v>
      </c>
      <c r="M1055" s="40" t="e">
        <f t="shared" si="192"/>
        <v>#VALUE!</v>
      </c>
      <c r="N1055" s="39" t="e">
        <f t="shared" si="194"/>
        <v>#VALUE!</v>
      </c>
    </row>
    <row r="1056" spans="3:14" ht="15.6" x14ac:dyDescent="0.3">
      <c r="C1056" s="39" t="str">
        <f t="shared" si="193"/>
        <v/>
      </c>
      <c r="D1056" s="36">
        <f t="shared" si="195"/>
        <v>600</v>
      </c>
      <c r="E1056" s="40">
        <f t="shared" si="196"/>
        <v>3372165.4763667812</v>
      </c>
      <c r="F1056" s="36">
        <f t="shared" si="197"/>
        <v>461</v>
      </c>
      <c r="G1056" s="36">
        <f t="shared" si="198"/>
        <v>95</v>
      </c>
      <c r="H1056" s="36">
        <f t="shared" si="199"/>
        <v>0.35</v>
      </c>
      <c r="I1056" s="36">
        <f t="shared" si="200"/>
        <v>3.2</v>
      </c>
      <c r="J1056" s="36">
        <f t="shared" si="201"/>
        <v>1</v>
      </c>
      <c r="K1056" s="36">
        <f t="shared" si="202"/>
        <v>4.5</v>
      </c>
      <c r="L1056" s="36">
        <f t="shared" si="203"/>
        <v>2.5</v>
      </c>
      <c r="M1056" s="40" t="e">
        <f t="shared" si="192"/>
        <v>#VALUE!</v>
      </c>
      <c r="N1056" s="39" t="e">
        <f t="shared" si="194"/>
        <v>#VALUE!</v>
      </c>
    </row>
    <row r="1057" spans="3:14" ht="15.6" x14ac:dyDescent="0.3">
      <c r="C1057" s="39" t="str">
        <f t="shared" si="193"/>
        <v/>
      </c>
      <c r="D1057" s="36">
        <f t="shared" si="195"/>
        <v>600</v>
      </c>
      <c r="E1057" s="40">
        <f t="shared" si="196"/>
        <v>3372165.4763667812</v>
      </c>
      <c r="F1057" s="36">
        <f t="shared" si="197"/>
        <v>461</v>
      </c>
      <c r="G1057" s="36">
        <f t="shared" si="198"/>
        <v>95</v>
      </c>
      <c r="H1057" s="36">
        <f t="shared" si="199"/>
        <v>0.35</v>
      </c>
      <c r="I1057" s="36">
        <f t="shared" si="200"/>
        <v>3.2</v>
      </c>
      <c r="J1057" s="36">
        <f t="shared" si="201"/>
        <v>1</v>
      </c>
      <c r="K1057" s="36">
        <f t="shared" si="202"/>
        <v>4.5</v>
      </c>
      <c r="L1057" s="36">
        <f t="shared" si="203"/>
        <v>2.5</v>
      </c>
      <c r="M1057" s="40" t="e">
        <f t="shared" si="192"/>
        <v>#VALUE!</v>
      </c>
      <c r="N1057" s="39" t="e">
        <f t="shared" si="194"/>
        <v>#VALUE!</v>
      </c>
    </row>
    <row r="1058" spans="3:14" ht="15.6" x14ac:dyDescent="0.3">
      <c r="C1058" s="39" t="str">
        <f t="shared" si="193"/>
        <v/>
      </c>
      <c r="D1058" s="36">
        <f t="shared" si="195"/>
        <v>600</v>
      </c>
      <c r="E1058" s="40">
        <f t="shared" si="196"/>
        <v>3372165.4763667812</v>
      </c>
      <c r="F1058" s="36">
        <f t="shared" si="197"/>
        <v>461</v>
      </c>
      <c r="G1058" s="36">
        <f t="shared" si="198"/>
        <v>95</v>
      </c>
      <c r="H1058" s="36">
        <f t="shared" si="199"/>
        <v>0.35</v>
      </c>
      <c r="I1058" s="36">
        <f t="shared" si="200"/>
        <v>3.2</v>
      </c>
      <c r="J1058" s="36">
        <f t="shared" si="201"/>
        <v>1</v>
      </c>
      <c r="K1058" s="36">
        <f t="shared" si="202"/>
        <v>4.5</v>
      </c>
      <c r="L1058" s="36">
        <f t="shared" si="203"/>
        <v>2.5</v>
      </c>
      <c r="M1058" s="40" t="e">
        <f t="shared" si="192"/>
        <v>#VALUE!</v>
      </c>
      <c r="N1058" s="39" t="e">
        <f t="shared" si="194"/>
        <v>#VALUE!</v>
      </c>
    </row>
    <row r="1059" spans="3:14" ht="15.6" x14ac:dyDescent="0.3">
      <c r="C1059" s="39" t="str">
        <f t="shared" si="193"/>
        <v/>
      </c>
      <c r="D1059" s="36">
        <f t="shared" si="195"/>
        <v>600</v>
      </c>
      <c r="E1059" s="40">
        <f t="shared" si="196"/>
        <v>3372165.4763667812</v>
      </c>
      <c r="F1059" s="36">
        <f t="shared" si="197"/>
        <v>461</v>
      </c>
      <c r="G1059" s="36">
        <f t="shared" si="198"/>
        <v>95</v>
      </c>
      <c r="H1059" s="36">
        <f t="shared" si="199"/>
        <v>0.35</v>
      </c>
      <c r="I1059" s="36">
        <f t="shared" si="200"/>
        <v>3.2</v>
      </c>
      <c r="J1059" s="36">
        <f t="shared" si="201"/>
        <v>1</v>
      </c>
      <c r="K1059" s="36">
        <f t="shared" si="202"/>
        <v>4.5</v>
      </c>
      <c r="L1059" s="36">
        <f t="shared" si="203"/>
        <v>2.5</v>
      </c>
      <c r="M1059" s="40" t="e">
        <f t="shared" si="192"/>
        <v>#VALUE!</v>
      </c>
      <c r="N1059" s="39" t="e">
        <f t="shared" si="194"/>
        <v>#VALUE!</v>
      </c>
    </row>
    <row r="1060" spans="3:14" ht="15.6" x14ac:dyDescent="0.3">
      <c r="C1060" s="39" t="str">
        <f t="shared" si="193"/>
        <v/>
      </c>
      <c r="D1060" s="36">
        <f t="shared" si="195"/>
        <v>600</v>
      </c>
      <c r="E1060" s="40">
        <f t="shared" si="196"/>
        <v>3372165.4763667812</v>
      </c>
      <c r="F1060" s="36">
        <f t="shared" si="197"/>
        <v>461</v>
      </c>
      <c r="G1060" s="36">
        <f t="shared" si="198"/>
        <v>95</v>
      </c>
      <c r="H1060" s="36">
        <f t="shared" si="199"/>
        <v>0.35</v>
      </c>
      <c r="I1060" s="36">
        <f t="shared" si="200"/>
        <v>3.2</v>
      </c>
      <c r="J1060" s="36">
        <f t="shared" si="201"/>
        <v>1</v>
      </c>
      <c r="K1060" s="36">
        <f t="shared" si="202"/>
        <v>4.5</v>
      </c>
      <c r="L1060" s="36">
        <f t="shared" si="203"/>
        <v>2.5</v>
      </c>
      <c r="M1060" s="40" t="e">
        <f t="shared" si="192"/>
        <v>#VALUE!</v>
      </c>
      <c r="N1060" s="39" t="e">
        <f t="shared" si="194"/>
        <v>#VALUE!</v>
      </c>
    </row>
    <row r="1061" spans="3:14" ht="15.6" x14ac:dyDescent="0.3">
      <c r="C1061" s="39" t="str">
        <f t="shared" si="193"/>
        <v/>
      </c>
      <c r="D1061" s="36">
        <f t="shared" si="195"/>
        <v>600</v>
      </c>
      <c r="E1061" s="40">
        <f t="shared" si="196"/>
        <v>3372165.4763667812</v>
      </c>
      <c r="F1061" s="36">
        <f t="shared" si="197"/>
        <v>461</v>
      </c>
      <c r="G1061" s="36">
        <f t="shared" si="198"/>
        <v>95</v>
      </c>
      <c r="H1061" s="36">
        <f t="shared" si="199"/>
        <v>0.35</v>
      </c>
      <c r="I1061" s="36">
        <f t="shared" si="200"/>
        <v>3.2</v>
      </c>
      <c r="J1061" s="36">
        <f t="shared" si="201"/>
        <v>1</v>
      </c>
      <c r="K1061" s="36">
        <f t="shared" si="202"/>
        <v>4.5</v>
      </c>
      <c r="L1061" s="36">
        <f t="shared" si="203"/>
        <v>2.5</v>
      </c>
      <c r="M1061" s="40" t="e">
        <f t="shared" si="192"/>
        <v>#VALUE!</v>
      </c>
      <c r="N1061" s="39" t="e">
        <f t="shared" si="194"/>
        <v>#VALUE!</v>
      </c>
    </row>
    <row r="1062" spans="3:14" ht="15.6" x14ac:dyDescent="0.3">
      <c r="C1062" s="39" t="str">
        <f t="shared" si="193"/>
        <v/>
      </c>
      <c r="D1062" s="36">
        <f t="shared" si="195"/>
        <v>600</v>
      </c>
      <c r="E1062" s="40">
        <f t="shared" si="196"/>
        <v>3372165.4763667812</v>
      </c>
      <c r="F1062" s="36">
        <f t="shared" si="197"/>
        <v>461</v>
      </c>
      <c r="G1062" s="36">
        <f t="shared" si="198"/>
        <v>95</v>
      </c>
      <c r="H1062" s="36">
        <f t="shared" si="199"/>
        <v>0.35</v>
      </c>
      <c r="I1062" s="36">
        <f t="shared" si="200"/>
        <v>3.2</v>
      </c>
      <c r="J1062" s="36">
        <f t="shared" si="201"/>
        <v>1</v>
      </c>
      <c r="K1062" s="36">
        <f t="shared" si="202"/>
        <v>4.5</v>
      </c>
      <c r="L1062" s="36">
        <f t="shared" si="203"/>
        <v>2.5</v>
      </c>
      <c r="M1062" s="40" t="e">
        <f t="shared" si="192"/>
        <v>#VALUE!</v>
      </c>
      <c r="N1062" s="39" t="e">
        <f t="shared" si="194"/>
        <v>#VALUE!</v>
      </c>
    </row>
    <row r="1063" spans="3:14" ht="15.6" x14ac:dyDescent="0.3">
      <c r="C1063" s="39" t="str">
        <f t="shared" si="193"/>
        <v/>
      </c>
      <c r="D1063" s="36">
        <f t="shared" si="195"/>
        <v>600</v>
      </c>
      <c r="E1063" s="40">
        <f t="shared" si="196"/>
        <v>3372165.4763667812</v>
      </c>
      <c r="F1063" s="36">
        <f t="shared" si="197"/>
        <v>461</v>
      </c>
      <c r="G1063" s="36">
        <f t="shared" si="198"/>
        <v>95</v>
      </c>
      <c r="H1063" s="36">
        <f t="shared" si="199"/>
        <v>0.35</v>
      </c>
      <c r="I1063" s="36">
        <f t="shared" si="200"/>
        <v>3.2</v>
      </c>
      <c r="J1063" s="36">
        <f t="shared" si="201"/>
        <v>1</v>
      </c>
      <c r="K1063" s="36">
        <f t="shared" si="202"/>
        <v>4.5</v>
      </c>
      <c r="L1063" s="36">
        <f t="shared" si="203"/>
        <v>2.5</v>
      </c>
      <c r="M1063" s="40" t="e">
        <f t="shared" si="192"/>
        <v>#VALUE!</v>
      </c>
      <c r="N1063" s="39" t="e">
        <f t="shared" si="194"/>
        <v>#VALUE!</v>
      </c>
    </row>
    <row r="1064" spans="3:14" ht="15.6" x14ac:dyDescent="0.3">
      <c r="C1064" s="39" t="str">
        <f t="shared" si="193"/>
        <v/>
      </c>
      <c r="D1064" s="36">
        <f t="shared" si="195"/>
        <v>600</v>
      </c>
      <c r="E1064" s="40">
        <f t="shared" si="196"/>
        <v>3372165.4763667812</v>
      </c>
      <c r="F1064" s="36">
        <f t="shared" si="197"/>
        <v>461</v>
      </c>
      <c r="G1064" s="36">
        <f t="shared" si="198"/>
        <v>95</v>
      </c>
      <c r="H1064" s="36">
        <f t="shared" si="199"/>
        <v>0.35</v>
      </c>
      <c r="I1064" s="36">
        <f t="shared" si="200"/>
        <v>3.2</v>
      </c>
      <c r="J1064" s="36">
        <f t="shared" si="201"/>
        <v>1</v>
      </c>
      <c r="K1064" s="36">
        <f t="shared" si="202"/>
        <v>4.5</v>
      </c>
      <c r="L1064" s="36">
        <f t="shared" si="203"/>
        <v>2.5</v>
      </c>
      <c r="M1064" s="40" t="e">
        <f t="shared" si="192"/>
        <v>#VALUE!</v>
      </c>
      <c r="N1064" s="39" t="e">
        <f t="shared" si="194"/>
        <v>#VALUE!</v>
      </c>
    </row>
    <row r="1065" spans="3:14" ht="15.6" x14ac:dyDescent="0.3">
      <c r="C1065" s="39" t="str">
        <f t="shared" si="193"/>
        <v/>
      </c>
      <c r="D1065" s="36">
        <f t="shared" si="195"/>
        <v>600</v>
      </c>
      <c r="E1065" s="40">
        <f t="shared" si="196"/>
        <v>3372165.4763667812</v>
      </c>
      <c r="F1065" s="36">
        <f t="shared" si="197"/>
        <v>461</v>
      </c>
      <c r="G1065" s="36">
        <f t="shared" si="198"/>
        <v>95</v>
      </c>
      <c r="H1065" s="36">
        <f t="shared" si="199"/>
        <v>0.35</v>
      </c>
      <c r="I1065" s="36">
        <f t="shared" si="200"/>
        <v>3.2</v>
      </c>
      <c r="J1065" s="36">
        <f t="shared" si="201"/>
        <v>1</v>
      </c>
      <c r="K1065" s="36">
        <f t="shared" si="202"/>
        <v>4.5</v>
      </c>
      <c r="L1065" s="36">
        <f t="shared" si="203"/>
        <v>2.5</v>
      </c>
      <c r="M1065" s="40" t="e">
        <f t="shared" si="192"/>
        <v>#VALUE!</v>
      </c>
      <c r="N1065" s="39" t="e">
        <f t="shared" si="194"/>
        <v>#VALUE!</v>
      </c>
    </row>
    <row r="1066" spans="3:14" ht="15.6" x14ac:dyDescent="0.3">
      <c r="C1066" s="39" t="str">
        <f t="shared" si="193"/>
        <v/>
      </c>
      <c r="D1066" s="36">
        <f t="shared" si="195"/>
        <v>600</v>
      </c>
      <c r="E1066" s="40">
        <f t="shared" si="196"/>
        <v>3372165.4763667812</v>
      </c>
      <c r="F1066" s="36">
        <f t="shared" si="197"/>
        <v>461</v>
      </c>
      <c r="G1066" s="36">
        <f t="shared" si="198"/>
        <v>95</v>
      </c>
      <c r="H1066" s="36">
        <f t="shared" si="199"/>
        <v>0.35</v>
      </c>
      <c r="I1066" s="36">
        <f t="shared" si="200"/>
        <v>3.2</v>
      </c>
      <c r="J1066" s="36">
        <f t="shared" si="201"/>
        <v>1</v>
      </c>
      <c r="K1066" s="36">
        <f t="shared" si="202"/>
        <v>4.5</v>
      </c>
      <c r="L1066" s="36">
        <f t="shared" si="203"/>
        <v>2.5</v>
      </c>
      <c r="M1066" s="40" t="e">
        <f t="shared" si="192"/>
        <v>#VALUE!</v>
      </c>
      <c r="N1066" s="39" t="e">
        <f t="shared" si="194"/>
        <v>#VALUE!</v>
      </c>
    </row>
    <row r="1067" spans="3:14" ht="15.6" x14ac:dyDescent="0.3">
      <c r="C1067" s="39" t="str">
        <f t="shared" si="193"/>
        <v/>
      </c>
      <c r="D1067" s="36">
        <f t="shared" si="195"/>
        <v>600</v>
      </c>
      <c r="E1067" s="40">
        <f t="shared" si="196"/>
        <v>3372165.4763667812</v>
      </c>
      <c r="F1067" s="36">
        <f t="shared" si="197"/>
        <v>461</v>
      </c>
      <c r="G1067" s="36">
        <f t="shared" si="198"/>
        <v>95</v>
      </c>
      <c r="H1067" s="36">
        <f t="shared" si="199"/>
        <v>0.35</v>
      </c>
      <c r="I1067" s="36">
        <f t="shared" si="200"/>
        <v>3.2</v>
      </c>
      <c r="J1067" s="36">
        <f t="shared" si="201"/>
        <v>1</v>
      </c>
      <c r="K1067" s="36">
        <f t="shared" si="202"/>
        <v>4.5</v>
      </c>
      <c r="L1067" s="36">
        <f t="shared" si="203"/>
        <v>2.5</v>
      </c>
      <c r="M1067" s="40" t="e">
        <f t="shared" si="192"/>
        <v>#VALUE!</v>
      </c>
      <c r="N1067" s="39" t="e">
        <f t="shared" si="194"/>
        <v>#VALUE!</v>
      </c>
    </row>
    <row r="1068" spans="3:14" ht="15.6" x14ac:dyDescent="0.3">
      <c r="C1068" s="39" t="str">
        <f t="shared" si="193"/>
        <v/>
      </c>
      <c r="D1068" s="36">
        <f t="shared" si="195"/>
        <v>600</v>
      </c>
      <c r="E1068" s="40">
        <f t="shared" si="196"/>
        <v>3372165.4763667812</v>
      </c>
      <c r="F1068" s="36">
        <f t="shared" si="197"/>
        <v>461</v>
      </c>
      <c r="G1068" s="36">
        <f t="shared" si="198"/>
        <v>95</v>
      </c>
      <c r="H1068" s="36">
        <f t="shared" si="199"/>
        <v>0.35</v>
      </c>
      <c r="I1068" s="36">
        <f t="shared" si="200"/>
        <v>3.2</v>
      </c>
      <c r="J1068" s="36">
        <f t="shared" si="201"/>
        <v>1</v>
      </c>
      <c r="K1068" s="36">
        <f t="shared" si="202"/>
        <v>4.5</v>
      </c>
      <c r="L1068" s="36">
        <f t="shared" si="203"/>
        <v>2.5</v>
      </c>
      <c r="M1068" s="40" t="e">
        <f t="shared" si="192"/>
        <v>#VALUE!</v>
      </c>
      <c r="N1068" s="39" t="e">
        <f t="shared" si="194"/>
        <v>#VALUE!</v>
      </c>
    </row>
    <row r="1069" spans="3:14" ht="15.6" x14ac:dyDescent="0.3">
      <c r="C1069" s="39" t="str">
        <f t="shared" si="193"/>
        <v/>
      </c>
      <c r="D1069" s="36">
        <f t="shared" si="195"/>
        <v>600</v>
      </c>
      <c r="E1069" s="40">
        <f t="shared" si="196"/>
        <v>3372165.4763667812</v>
      </c>
      <c r="F1069" s="36">
        <f t="shared" si="197"/>
        <v>461</v>
      </c>
      <c r="G1069" s="36">
        <f t="shared" si="198"/>
        <v>95</v>
      </c>
      <c r="H1069" s="36">
        <f t="shared" si="199"/>
        <v>0.35</v>
      </c>
      <c r="I1069" s="36">
        <f t="shared" si="200"/>
        <v>3.2</v>
      </c>
      <c r="J1069" s="36">
        <f t="shared" si="201"/>
        <v>1</v>
      </c>
      <c r="K1069" s="36">
        <f t="shared" si="202"/>
        <v>4.5</v>
      </c>
      <c r="L1069" s="36">
        <f t="shared" si="203"/>
        <v>2.5</v>
      </c>
      <c r="M1069" s="40" t="e">
        <f t="shared" si="192"/>
        <v>#VALUE!</v>
      </c>
      <c r="N1069" s="39" t="e">
        <f t="shared" si="194"/>
        <v>#VALUE!</v>
      </c>
    </row>
    <row r="1070" spans="3:14" ht="15.6" x14ac:dyDescent="0.3">
      <c r="C1070" s="39" t="str">
        <f t="shared" si="193"/>
        <v/>
      </c>
      <c r="D1070" s="36">
        <f t="shared" si="195"/>
        <v>600</v>
      </c>
      <c r="E1070" s="40">
        <f t="shared" si="196"/>
        <v>3372165.4763667812</v>
      </c>
      <c r="F1070" s="36">
        <f t="shared" si="197"/>
        <v>461</v>
      </c>
      <c r="G1070" s="36">
        <f t="shared" si="198"/>
        <v>95</v>
      </c>
      <c r="H1070" s="36">
        <f t="shared" si="199"/>
        <v>0.35</v>
      </c>
      <c r="I1070" s="36">
        <f t="shared" si="200"/>
        <v>3.2</v>
      </c>
      <c r="J1070" s="36">
        <f t="shared" si="201"/>
        <v>1</v>
      </c>
      <c r="K1070" s="36">
        <f t="shared" si="202"/>
        <v>4.5</v>
      </c>
      <c r="L1070" s="36">
        <f t="shared" si="203"/>
        <v>2.5</v>
      </c>
      <c r="M1070" s="40" t="e">
        <f t="shared" si="192"/>
        <v>#VALUE!</v>
      </c>
      <c r="N1070" s="39" t="e">
        <f t="shared" si="194"/>
        <v>#VALUE!</v>
      </c>
    </row>
    <row r="1071" spans="3:14" ht="15.6" x14ac:dyDescent="0.3">
      <c r="C1071" s="39" t="str">
        <f t="shared" si="193"/>
        <v/>
      </c>
      <c r="D1071" s="36">
        <f t="shared" si="195"/>
        <v>600</v>
      </c>
      <c r="E1071" s="40">
        <f t="shared" si="196"/>
        <v>3372165.4763667812</v>
      </c>
      <c r="F1071" s="36">
        <f t="shared" si="197"/>
        <v>461</v>
      </c>
      <c r="G1071" s="36">
        <f t="shared" si="198"/>
        <v>95</v>
      </c>
      <c r="H1071" s="36">
        <f t="shared" si="199"/>
        <v>0.35</v>
      </c>
      <c r="I1071" s="36">
        <f t="shared" si="200"/>
        <v>3.2</v>
      </c>
      <c r="J1071" s="36">
        <f t="shared" si="201"/>
        <v>1</v>
      </c>
      <c r="K1071" s="36">
        <f t="shared" si="202"/>
        <v>4.5</v>
      </c>
      <c r="L1071" s="36">
        <f t="shared" si="203"/>
        <v>2.5</v>
      </c>
      <c r="M1071" s="40" t="e">
        <f t="shared" si="192"/>
        <v>#VALUE!</v>
      </c>
      <c r="N1071" s="39" t="e">
        <f t="shared" si="194"/>
        <v>#VALUE!</v>
      </c>
    </row>
    <row r="1072" spans="3:14" ht="15.6" x14ac:dyDescent="0.3">
      <c r="C1072" s="39" t="str">
        <f t="shared" si="193"/>
        <v/>
      </c>
      <c r="D1072" s="36">
        <f t="shared" si="195"/>
        <v>600</v>
      </c>
      <c r="E1072" s="40">
        <f t="shared" si="196"/>
        <v>3372165.4763667812</v>
      </c>
      <c r="F1072" s="36">
        <f t="shared" si="197"/>
        <v>461</v>
      </c>
      <c r="G1072" s="36">
        <f t="shared" si="198"/>
        <v>95</v>
      </c>
      <c r="H1072" s="36">
        <f t="shared" si="199"/>
        <v>0.35</v>
      </c>
      <c r="I1072" s="36">
        <f t="shared" si="200"/>
        <v>3.2</v>
      </c>
      <c r="J1072" s="36">
        <f t="shared" si="201"/>
        <v>1</v>
      </c>
      <c r="K1072" s="36">
        <f t="shared" si="202"/>
        <v>4.5</v>
      </c>
      <c r="L1072" s="36">
        <f t="shared" si="203"/>
        <v>2.5</v>
      </c>
      <c r="M1072" s="40" t="e">
        <f t="shared" si="192"/>
        <v>#VALUE!</v>
      </c>
      <c r="N1072" s="39" t="e">
        <f t="shared" si="194"/>
        <v>#VALUE!</v>
      </c>
    </row>
    <row r="1073" spans="3:14" ht="15.6" x14ac:dyDescent="0.3">
      <c r="C1073" s="39" t="str">
        <f t="shared" si="193"/>
        <v/>
      </c>
      <c r="D1073" s="36">
        <f t="shared" si="195"/>
        <v>600</v>
      </c>
      <c r="E1073" s="40">
        <f t="shared" si="196"/>
        <v>3372165.4763667812</v>
      </c>
      <c r="F1073" s="36">
        <f t="shared" si="197"/>
        <v>461</v>
      </c>
      <c r="G1073" s="36">
        <f t="shared" si="198"/>
        <v>95</v>
      </c>
      <c r="H1073" s="36">
        <f t="shared" si="199"/>
        <v>0.35</v>
      </c>
      <c r="I1073" s="36">
        <f t="shared" si="200"/>
        <v>3.2</v>
      </c>
      <c r="J1073" s="36">
        <f t="shared" si="201"/>
        <v>1</v>
      </c>
      <c r="K1073" s="36">
        <f t="shared" si="202"/>
        <v>4.5</v>
      </c>
      <c r="L1073" s="36">
        <f t="shared" si="203"/>
        <v>2.5</v>
      </c>
      <c r="M1073" s="40" t="e">
        <f t="shared" si="192"/>
        <v>#VALUE!</v>
      </c>
      <c r="N1073" s="39" t="e">
        <f t="shared" si="194"/>
        <v>#VALUE!</v>
      </c>
    </row>
    <row r="1074" spans="3:14" ht="15.6" x14ac:dyDescent="0.3">
      <c r="C1074" s="39" t="str">
        <f t="shared" si="193"/>
        <v/>
      </c>
      <c r="D1074" s="36">
        <f t="shared" si="195"/>
        <v>600</v>
      </c>
      <c r="E1074" s="40">
        <f t="shared" si="196"/>
        <v>3372165.4763667812</v>
      </c>
      <c r="F1074" s="36">
        <f t="shared" si="197"/>
        <v>461</v>
      </c>
      <c r="G1074" s="36">
        <f t="shared" si="198"/>
        <v>95</v>
      </c>
      <c r="H1074" s="36">
        <f t="shared" si="199"/>
        <v>0.35</v>
      </c>
      <c r="I1074" s="36">
        <f t="shared" si="200"/>
        <v>3.2</v>
      </c>
      <c r="J1074" s="36">
        <f t="shared" si="201"/>
        <v>1</v>
      </c>
      <c r="K1074" s="36">
        <f t="shared" si="202"/>
        <v>4.5</v>
      </c>
      <c r="L1074" s="36">
        <f t="shared" si="203"/>
        <v>2.5</v>
      </c>
      <c r="M1074" s="40" t="e">
        <f t="shared" si="192"/>
        <v>#VALUE!</v>
      </c>
      <c r="N1074" s="39" t="e">
        <f t="shared" si="194"/>
        <v>#VALUE!</v>
      </c>
    </row>
    <row r="1075" spans="3:14" ht="15.6" x14ac:dyDescent="0.3">
      <c r="C1075" s="39" t="str">
        <f t="shared" si="193"/>
        <v/>
      </c>
      <c r="D1075" s="36">
        <f t="shared" si="195"/>
        <v>600</v>
      </c>
      <c r="E1075" s="40">
        <f t="shared" si="196"/>
        <v>3372165.4763667812</v>
      </c>
      <c r="F1075" s="36">
        <f t="shared" si="197"/>
        <v>461</v>
      </c>
      <c r="G1075" s="36">
        <f t="shared" si="198"/>
        <v>95</v>
      </c>
      <c r="H1075" s="36">
        <f t="shared" si="199"/>
        <v>0.35</v>
      </c>
      <c r="I1075" s="36">
        <f t="shared" si="200"/>
        <v>3.2</v>
      </c>
      <c r="J1075" s="36">
        <f t="shared" si="201"/>
        <v>1</v>
      </c>
      <c r="K1075" s="36">
        <f t="shared" si="202"/>
        <v>4.5</v>
      </c>
      <c r="L1075" s="36">
        <f t="shared" si="203"/>
        <v>2.5</v>
      </c>
      <c r="M1075" s="40" t="e">
        <f t="shared" si="192"/>
        <v>#VALUE!</v>
      </c>
      <c r="N1075" s="39" t="e">
        <f t="shared" si="194"/>
        <v>#VALUE!</v>
      </c>
    </row>
    <row r="1076" spans="3:14" ht="15.6" x14ac:dyDescent="0.3">
      <c r="C1076" s="39" t="str">
        <f t="shared" si="193"/>
        <v/>
      </c>
      <c r="D1076" s="36">
        <f t="shared" si="195"/>
        <v>600</v>
      </c>
      <c r="E1076" s="40">
        <f t="shared" si="196"/>
        <v>3372165.4763667812</v>
      </c>
      <c r="F1076" s="36">
        <f t="shared" si="197"/>
        <v>461</v>
      </c>
      <c r="G1076" s="36">
        <f t="shared" si="198"/>
        <v>95</v>
      </c>
      <c r="H1076" s="36">
        <f t="shared" si="199"/>
        <v>0.35</v>
      </c>
      <c r="I1076" s="36">
        <f t="shared" si="200"/>
        <v>3.2</v>
      </c>
      <c r="J1076" s="36">
        <f t="shared" si="201"/>
        <v>1</v>
      </c>
      <c r="K1076" s="36">
        <f t="shared" si="202"/>
        <v>4.5</v>
      </c>
      <c r="L1076" s="36">
        <f t="shared" si="203"/>
        <v>2.5</v>
      </c>
      <c r="M1076" s="40" t="e">
        <f t="shared" si="192"/>
        <v>#VALUE!</v>
      </c>
      <c r="N1076" s="39" t="e">
        <f t="shared" si="194"/>
        <v>#VALUE!</v>
      </c>
    </row>
    <row r="1077" spans="3:14" ht="15.6" x14ac:dyDescent="0.3">
      <c r="C1077" s="39" t="str">
        <f t="shared" si="193"/>
        <v/>
      </c>
      <c r="D1077" s="36">
        <f t="shared" si="195"/>
        <v>600</v>
      </c>
      <c r="E1077" s="40">
        <f t="shared" si="196"/>
        <v>3372165.4763667812</v>
      </c>
      <c r="F1077" s="36">
        <f t="shared" si="197"/>
        <v>461</v>
      </c>
      <c r="G1077" s="36">
        <f t="shared" si="198"/>
        <v>95</v>
      </c>
      <c r="H1077" s="36">
        <f t="shared" si="199"/>
        <v>0.35</v>
      </c>
      <c r="I1077" s="36">
        <f t="shared" si="200"/>
        <v>3.2</v>
      </c>
      <c r="J1077" s="36">
        <f t="shared" si="201"/>
        <v>1</v>
      </c>
      <c r="K1077" s="36">
        <f t="shared" si="202"/>
        <v>4.5</v>
      </c>
      <c r="L1077" s="36">
        <f t="shared" si="203"/>
        <v>2.5</v>
      </c>
      <c r="M1077" s="40" t="e">
        <f t="shared" si="192"/>
        <v>#VALUE!</v>
      </c>
      <c r="N1077" s="39" t="e">
        <f t="shared" si="194"/>
        <v>#VALUE!</v>
      </c>
    </row>
    <row r="1078" spans="3:14" ht="15.6" x14ac:dyDescent="0.3">
      <c r="C1078" s="39" t="str">
        <f t="shared" si="193"/>
        <v/>
      </c>
      <c r="D1078" s="36">
        <f t="shared" si="195"/>
        <v>600</v>
      </c>
      <c r="E1078" s="40">
        <f t="shared" si="196"/>
        <v>3372165.4763667812</v>
      </c>
      <c r="F1078" s="36">
        <f t="shared" si="197"/>
        <v>461</v>
      </c>
      <c r="G1078" s="36">
        <f t="shared" si="198"/>
        <v>95</v>
      </c>
      <c r="H1078" s="36">
        <f t="shared" si="199"/>
        <v>0.35</v>
      </c>
      <c r="I1078" s="36">
        <f t="shared" si="200"/>
        <v>3.2</v>
      </c>
      <c r="J1078" s="36">
        <f t="shared" si="201"/>
        <v>1</v>
      </c>
      <c r="K1078" s="36">
        <f t="shared" si="202"/>
        <v>4.5</v>
      </c>
      <c r="L1078" s="36">
        <f t="shared" si="203"/>
        <v>2.5</v>
      </c>
      <c r="M1078" s="40" t="e">
        <f t="shared" si="192"/>
        <v>#VALUE!</v>
      </c>
      <c r="N1078" s="39" t="e">
        <f t="shared" si="194"/>
        <v>#VALUE!</v>
      </c>
    </row>
    <row r="1079" spans="3:14" ht="15.6" x14ac:dyDescent="0.3">
      <c r="C1079" s="39" t="str">
        <f t="shared" si="193"/>
        <v/>
      </c>
      <c r="D1079" s="36">
        <f t="shared" si="195"/>
        <v>600</v>
      </c>
      <c r="E1079" s="40">
        <f t="shared" si="196"/>
        <v>3372165.4763667812</v>
      </c>
      <c r="F1079" s="36">
        <f t="shared" si="197"/>
        <v>461</v>
      </c>
      <c r="G1079" s="36">
        <f t="shared" si="198"/>
        <v>95</v>
      </c>
      <c r="H1079" s="36">
        <f t="shared" si="199"/>
        <v>0.35</v>
      </c>
      <c r="I1079" s="36">
        <f t="shared" si="200"/>
        <v>3.2</v>
      </c>
      <c r="J1079" s="36">
        <f t="shared" si="201"/>
        <v>1</v>
      </c>
      <c r="K1079" s="36">
        <f t="shared" si="202"/>
        <v>4.5</v>
      </c>
      <c r="L1079" s="36">
        <f t="shared" si="203"/>
        <v>2.5</v>
      </c>
      <c r="M1079" s="40" t="e">
        <f t="shared" si="192"/>
        <v>#VALUE!</v>
      </c>
      <c r="N1079" s="39" t="e">
        <f t="shared" si="194"/>
        <v>#VALUE!</v>
      </c>
    </row>
    <row r="1080" spans="3:14" ht="15.6" x14ac:dyDescent="0.3">
      <c r="C1080" s="39" t="str">
        <f t="shared" si="193"/>
        <v/>
      </c>
      <c r="D1080" s="36">
        <f t="shared" si="195"/>
        <v>600</v>
      </c>
      <c r="E1080" s="40">
        <f t="shared" si="196"/>
        <v>3372165.4763667812</v>
      </c>
      <c r="F1080" s="36">
        <f t="shared" si="197"/>
        <v>461</v>
      </c>
      <c r="G1080" s="36">
        <f t="shared" si="198"/>
        <v>95</v>
      </c>
      <c r="H1080" s="36">
        <f t="shared" si="199"/>
        <v>0.35</v>
      </c>
      <c r="I1080" s="36">
        <f t="shared" si="200"/>
        <v>3.2</v>
      </c>
      <c r="J1080" s="36">
        <f t="shared" si="201"/>
        <v>1</v>
      </c>
      <c r="K1080" s="36">
        <f t="shared" si="202"/>
        <v>4.5</v>
      </c>
      <c r="L1080" s="36">
        <f t="shared" si="203"/>
        <v>2.5</v>
      </c>
      <c r="M1080" s="40" t="e">
        <f t="shared" si="192"/>
        <v>#VALUE!</v>
      </c>
      <c r="N1080" s="39" t="e">
        <f t="shared" si="194"/>
        <v>#VALUE!</v>
      </c>
    </row>
    <row r="1081" spans="3:14" ht="15.6" x14ac:dyDescent="0.3">
      <c r="C1081" s="39" t="str">
        <f t="shared" si="193"/>
        <v/>
      </c>
      <c r="D1081" s="36">
        <f t="shared" si="195"/>
        <v>600</v>
      </c>
      <c r="E1081" s="40">
        <f t="shared" si="196"/>
        <v>3372165.4763667812</v>
      </c>
      <c r="F1081" s="36">
        <f t="shared" si="197"/>
        <v>461</v>
      </c>
      <c r="G1081" s="36">
        <f t="shared" si="198"/>
        <v>95</v>
      </c>
      <c r="H1081" s="36">
        <f t="shared" si="199"/>
        <v>0.35</v>
      </c>
      <c r="I1081" s="36">
        <f t="shared" si="200"/>
        <v>3.2</v>
      </c>
      <c r="J1081" s="36">
        <f t="shared" si="201"/>
        <v>1</v>
      </c>
      <c r="K1081" s="36">
        <f t="shared" si="202"/>
        <v>4.5</v>
      </c>
      <c r="L1081" s="36">
        <f t="shared" si="203"/>
        <v>2.5</v>
      </c>
      <c r="M1081" s="40" t="e">
        <f t="shared" si="192"/>
        <v>#VALUE!</v>
      </c>
      <c r="N1081" s="39" t="e">
        <f t="shared" si="194"/>
        <v>#VALUE!</v>
      </c>
    </row>
    <row r="1082" spans="3:14" ht="15.6" x14ac:dyDescent="0.3">
      <c r="C1082" s="39" t="str">
        <f t="shared" si="193"/>
        <v/>
      </c>
      <c r="D1082" s="36">
        <f t="shared" si="195"/>
        <v>600</v>
      </c>
      <c r="E1082" s="40">
        <f t="shared" si="196"/>
        <v>3372165.4763667812</v>
      </c>
      <c r="F1082" s="36">
        <f t="shared" si="197"/>
        <v>461</v>
      </c>
      <c r="G1082" s="36">
        <f t="shared" si="198"/>
        <v>95</v>
      </c>
      <c r="H1082" s="36">
        <f t="shared" si="199"/>
        <v>0.35</v>
      </c>
      <c r="I1082" s="36">
        <f t="shared" si="200"/>
        <v>3.2</v>
      </c>
      <c r="J1082" s="36">
        <f t="shared" si="201"/>
        <v>1</v>
      </c>
      <c r="K1082" s="36">
        <f t="shared" si="202"/>
        <v>4.5</v>
      </c>
      <c r="L1082" s="36">
        <f t="shared" si="203"/>
        <v>2.5</v>
      </c>
      <c r="M1082" s="40" t="e">
        <f t="shared" si="192"/>
        <v>#VALUE!</v>
      </c>
      <c r="N1082" s="39" t="e">
        <f t="shared" si="194"/>
        <v>#VALUE!</v>
      </c>
    </row>
    <row r="1083" spans="3:14" ht="15.6" x14ac:dyDescent="0.3">
      <c r="C1083" s="39" t="str">
        <f t="shared" si="193"/>
        <v/>
      </c>
      <c r="D1083" s="36">
        <f t="shared" si="195"/>
        <v>600</v>
      </c>
      <c r="E1083" s="40">
        <f t="shared" si="196"/>
        <v>3372165.4763667812</v>
      </c>
      <c r="F1083" s="36">
        <f t="shared" si="197"/>
        <v>461</v>
      </c>
      <c r="G1083" s="36">
        <f t="shared" si="198"/>
        <v>95</v>
      </c>
      <c r="H1083" s="36">
        <f t="shared" si="199"/>
        <v>0.35</v>
      </c>
      <c r="I1083" s="36">
        <f t="shared" si="200"/>
        <v>3.2</v>
      </c>
      <c r="J1083" s="36">
        <f t="shared" si="201"/>
        <v>1</v>
      </c>
      <c r="K1083" s="36">
        <f t="shared" si="202"/>
        <v>4.5</v>
      </c>
      <c r="L1083" s="36">
        <f t="shared" si="203"/>
        <v>2.5</v>
      </c>
      <c r="M1083" s="40" t="e">
        <f t="shared" si="192"/>
        <v>#VALUE!</v>
      </c>
      <c r="N1083" s="39" t="e">
        <f t="shared" si="194"/>
        <v>#VALUE!</v>
      </c>
    </row>
    <row r="1084" spans="3:14" ht="15.6" x14ac:dyDescent="0.3">
      <c r="C1084" s="39" t="str">
        <f t="shared" si="193"/>
        <v/>
      </c>
      <c r="D1084" s="36">
        <f t="shared" si="195"/>
        <v>600</v>
      </c>
      <c r="E1084" s="40">
        <f t="shared" si="196"/>
        <v>3372165.4763667812</v>
      </c>
      <c r="F1084" s="36">
        <f t="shared" si="197"/>
        <v>461</v>
      </c>
      <c r="G1084" s="36">
        <f t="shared" si="198"/>
        <v>95</v>
      </c>
      <c r="H1084" s="36">
        <f t="shared" si="199"/>
        <v>0.35</v>
      </c>
      <c r="I1084" s="36">
        <f t="shared" si="200"/>
        <v>3.2</v>
      </c>
      <c r="J1084" s="36">
        <f t="shared" si="201"/>
        <v>1</v>
      </c>
      <c r="K1084" s="36">
        <f t="shared" si="202"/>
        <v>4.5</v>
      </c>
      <c r="L1084" s="36">
        <f t="shared" si="203"/>
        <v>2.5</v>
      </c>
      <c r="M1084" s="40" t="e">
        <f t="shared" si="192"/>
        <v>#VALUE!</v>
      </c>
      <c r="N1084" s="39" t="e">
        <f t="shared" si="194"/>
        <v>#VALUE!</v>
      </c>
    </row>
    <row r="1085" spans="3:14" ht="15.6" x14ac:dyDescent="0.3">
      <c r="C1085" s="39" t="str">
        <f t="shared" si="193"/>
        <v/>
      </c>
      <c r="D1085" s="36">
        <f t="shared" si="195"/>
        <v>600</v>
      </c>
      <c r="E1085" s="40">
        <f t="shared" si="196"/>
        <v>3372165.4763667812</v>
      </c>
      <c r="F1085" s="36">
        <f t="shared" si="197"/>
        <v>461</v>
      </c>
      <c r="G1085" s="36">
        <f t="shared" si="198"/>
        <v>95</v>
      </c>
      <c r="H1085" s="36">
        <f t="shared" si="199"/>
        <v>0.35</v>
      </c>
      <c r="I1085" s="36">
        <f t="shared" si="200"/>
        <v>3.2</v>
      </c>
      <c r="J1085" s="36">
        <f t="shared" si="201"/>
        <v>1</v>
      </c>
      <c r="K1085" s="36">
        <f t="shared" si="202"/>
        <v>4.5</v>
      </c>
      <c r="L1085" s="36">
        <f t="shared" si="203"/>
        <v>2.5</v>
      </c>
      <c r="M1085" s="40" t="e">
        <f t="shared" si="192"/>
        <v>#VALUE!</v>
      </c>
      <c r="N1085" s="39" t="e">
        <f t="shared" si="194"/>
        <v>#VALUE!</v>
      </c>
    </row>
    <row r="1086" spans="3:14" ht="15.6" x14ac:dyDescent="0.3">
      <c r="C1086" s="39" t="str">
        <f t="shared" si="193"/>
        <v/>
      </c>
      <c r="D1086" s="36">
        <f t="shared" si="195"/>
        <v>600</v>
      </c>
      <c r="E1086" s="40">
        <f t="shared" si="196"/>
        <v>3372165.4763667812</v>
      </c>
      <c r="F1086" s="36">
        <f t="shared" si="197"/>
        <v>461</v>
      </c>
      <c r="G1086" s="36">
        <f t="shared" si="198"/>
        <v>95</v>
      </c>
      <c r="H1086" s="36">
        <f t="shared" si="199"/>
        <v>0.35</v>
      </c>
      <c r="I1086" s="36">
        <f t="shared" si="200"/>
        <v>3.2</v>
      </c>
      <c r="J1086" s="36">
        <f t="shared" si="201"/>
        <v>1</v>
      </c>
      <c r="K1086" s="36">
        <f t="shared" si="202"/>
        <v>4.5</v>
      </c>
      <c r="L1086" s="36">
        <f t="shared" si="203"/>
        <v>2.5</v>
      </c>
      <c r="M1086" s="40" t="e">
        <f t="shared" si="192"/>
        <v>#VALUE!</v>
      </c>
      <c r="N1086" s="39" t="e">
        <f t="shared" si="194"/>
        <v>#VALUE!</v>
      </c>
    </row>
    <row r="1087" spans="3:14" ht="15.6" x14ac:dyDescent="0.3">
      <c r="C1087" s="39" t="str">
        <f t="shared" si="193"/>
        <v/>
      </c>
      <c r="D1087" s="36">
        <f t="shared" si="195"/>
        <v>600</v>
      </c>
      <c r="E1087" s="40">
        <f t="shared" si="196"/>
        <v>3372165.4763667812</v>
      </c>
      <c r="F1087" s="36">
        <f t="shared" si="197"/>
        <v>461</v>
      </c>
      <c r="G1087" s="36">
        <f t="shared" si="198"/>
        <v>95</v>
      </c>
      <c r="H1087" s="36">
        <f t="shared" si="199"/>
        <v>0.35</v>
      </c>
      <c r="I1087" s="36">
        <f t="shared" si="200"/>
        <v>3.2</v>
      </c>
      <c r="J1087" s="36">
        <f t="shared" si="201"/>
        <v>1</v>
      </c>
      <c r="K1087" s="36">
        <f t="shared" si="202"/>
        <v>4.5</v>
      </c>
      <c r="L1087" s="36">
        <f t="shared" si="203"/>
        <v>2.5</v>
      </c>
      <c r="M1087" s="40" t="e">
        <f t="shared" si="192"/>
        <v>#VALUE!</v>
      </c>
      <c r="N1087" s="39" t="e">
        <f t="shared" si="194"/>
        <v>#VALUE!</v>
      </c>
    </row>
    <row r="1088" spans="3:14" ht="15.6" x14ac:dyDescent="0.3">
      <c r="C1088" s="39" t="str">
        <f t="shared" si="193"/>
        <v/>
      </c>
      <c r="D1088" s="36">
        <f t="shared" si="195"/>
        <v>600</v>
      </c>
      <c r="E1088" s="40">
        <f t="shared" si="196"/>
        <v>3372165.4763667812</v>
      </c>
      <c r="F1088" s="36">
        <f t="shared" si="197"/>
        <v>461</v>
      </c>
      <c r="G1088" s="36">
        <f t="shared" si="198"/>
        <v>95</v>
      </c>
      <c r="H1088" s="36">
        <f t="shared" si="199"/>
        <v>0.35</v>
      </c>
      <c r="I1088" s="36">
        <f t="shared" si="200"/>
        <v>3.2</v>
      </c>
      <c r="J1088" s="36">
        <f t="shared" si="201"/>
        <v>1</v>
      </c>
      <c r="K1088" s="36">
        <f t="shared" si="202"/>
        <v>4.5</v>
      </c>
      <c r="L1088" s="36">
        <f t="shared" si="203"/>
        <v>2.5</v>
      </c>
      <c r="M1088" s="40" t="e">
        <f t="shared" si="192"/>
        <v>#VALUE!</v>
      </c>
      <c r="N1088" s="39" t="e">
        <f t="shared" si="194"/>
        <v>#VALUE!</v>
      </c>
    </row>
    <row r="1089" spans="3:14" ht="15.6" x14ac:dyDescent="0.3">
      <c r="C1089" s="39" t="str">
        <f t="shared" si="193"/>
        <v/>
      </c>
      <c r="D1089" s="36">
        <f t="shared" si="195"/>
        <v>600</v>
      </c>
      <c r="E1089" s="40">
        <f t="shared" si="196"/>
        <v>3372165.4763667812</v>
      </c>
      <c r="F1089" s="36">
        <f t="shared" si="197"/>
        <v>461</v>
      </c>
      <c r="G1089" s="36">
        <f t="shared" si="198"/>
        <v>95</v>
      </c>
      <c r="H1089" s="36">
        <f t="shared" si="199"/>
        <v>0.35</v>
      </c>
      <c r="I1089" s="36">
        <f t="shared" si="200"/>
        <v>3.2</v>
      </c>
      <c r="J1089" s="36">
        <f t="shared" si="201"/>
        <v>1</v>
      </c>
      <c r="K1089" s="36">
        <f t="shared" si="202"/>
        <v>4.5</v>
      </c>
      <c r="L1089" s="36">
        <f t="shared" si="203"/>
        <v>2.5</v>
      </c>
      <c r="M1089" s="40" t="e">
        <f t="shared" si="192"/>
        <v>#VALUE!</v>
      </c>
      <c r="N1089" s="39" t="e">
        <f t="shared" si="194"/>
        <v>#VALUE!</v>
      </c>
    </row>
    <row r="1090" spans="3:14" ht="15.6" x14ac:dyDescent="0.3">
      <c r="C1090" s="39" t="str">
        <f t="shared" si="193"/>
        <v/>
      </c>
      <c r="D1090" s="36">
        <f t="shared" si="195"/>
        <v>600</v>
      </c>
      <c r="E1090" s="40">
        <f t="shared" si="196"/>
        <v>3372165.4763667812</v>
      </c>
      <c r="F1090" s="36">
        <f t="shared" si="197"/>
        <v>461</v>
      </c>
      <c r="G1090" s="36">
        <f t="shared" si="198"/>
        <v>95</v>
      </c>
      <c r="H1090" s="36">
        <f t="shared" si="199"/>
        <v>0.35</v>
      </c>
      <c r="I1090" s="36">
        <f t="shared" si="200"/>
        <v>3.2</v>
      </c>
      <c r="J1090" s="36">
        <f t="shared" si="201"/>
        <v>1</v>
      </c>
      <c r="K1090" s="36">
        <f t="shared" si="202"/>
        <v>4.5</v>
      </c>
      <c r="L1090" s="36">
        <f t="shared" si="203"/>
        <v>2.5</v>
      </c>
      <c r="M1090" s="40" t="e">
        <f t="shared" si="192"/>
        <v>#VALUE!</v>
      </c>
      <c r="N1090" s="39" t="e">
        <f t="shared" si="194"/>
        <v>#VALUE!</v>
      </c>
    </row>
    <row r="1091" spans="3:14" ht="15.6" x14ac:dyDescent="0.3">
      <c r="C1091" s="39" t="str">
        <f t="shared" si="193"/>
        <v/>
      </c>
      <c r="D1091" s="36">
        <f t="shared" si="195"/>
        <v>600</v>
      </c>
      <c r="E1091" s="40">
        <f t="shared" si="196"/>
        <v>3372165.4763667812</v>
      </c>
      <c r="F1091" s="36">
        <f t="shared" si="197"/>
        <v>461</v>
      </c>
      <c r="G1091" s="36">
        <f t="shared" si="198"/>
        <v>95</v>
      </c>
      <c r="H1091" s="36">
        <f t="shared" si="199"/>
        <v>0.35</v>
      </c>
      <c r="I1091" s="36">
        <f t="shared" si="200"/>
        <v>3.2</v>
      </c>
      <c r="J1091" s="36">
        <f t="shared" si="201"/>
        <v>1</v>
      </c>
      <c r="K1091" s="36">
        <f t="shared" si="202"/>
        <v>4.5</v>
      </c>
      <c r="L1091" s="36">
        <f t="shared" si="203"/>
        <v>2.5</v>
      </c>
      <c r="M1091" s="40" t="e">
        <f t="shared" si="192"/>
        <v>#VALUE!</v>
      </c>
      <c r="N1091" s="39" t="e">
        <f t="shared" si="194"/>
        <v>#VALUE!</v>
      </c>
    </row>
    <row r="1092" spans="3:14" ht="15.6" x14ac:dyDescent="0.3">
      <c r="C1092" s="39" t="str">
        <f t="shared" si="193"/>
        <v/>
      </c>
      <c r="D1092" s="36">
        <f t="shared" si="195"/>
        <v>600</v>
      </c>
      <c r="E1092" s="40">
        <f t="shared" si="196"/>
        <v>3372165.4763667812</v>
      </c>
      <c r="F1092" s="36">
        <f t="shared" si="197"/>
        <v>461</v>
      </c>
      <c r="G1092" s="36">
        <f t="shared" si="198"/>
        <v>95</v>
      </c>
      <c r="H1092" s="36">
        <f t="shared" si="199"/>
        <v>0.35</v>
      </c>
      <c r="I1092" s="36">
        <f t="shared" si="200"/>
        <v>3.2</v>
      </c>
      <c r="J1092" s="36">
        <f t="shared" si="201"/>
        <v>1</v>
      </c>
      <c r="K1092" s="36">
        <f t="shared" si="202"/>
        <v>4.5</v>
      </c>
      <c r="L1092" s="36">
        <f t="shared" si="203"/>
        <v>2.5</v>
      </c>
      <c r="M1092" s="40" t="e">
        <f t="shared" si="192"/>
        <v>#VALUE!</v>
      </c>
      <c r="N1092" s="39" t="e">
        <f t="shared" si="194"/>
        <v>#VALUE!</v>
      </c>
    </row>
    <row r="1093" spans="3:14" ht="15.6" x14ac:dyDescent="0.3">
      <c r="C1093" s="39" t="str">
        <f t="shared" si="193"/>
        <v/>
      </c>
      <c r="D1093" s="36">
        <f t="shared" si="195"/>
        <v>600</v>
      </c>
      <c r="E1093" s="40">
        <f t="shared" si="196"/>
        <v>3372165.4763667812</v>
      </c>
      <c r="F1093" s="36">
        <f t="shared" si="197"/>
        <v>461</v>
      </c>
      <c r="G1093" s="36">
        <f t="shared" si="198"/>
        <v>95</v>
      </c>
      <c r="H1093" s="36">
        <f t="shared" si="199"/>
        <v>0.35</v>
      </c>
      <c r="I1093" s="36">
        <f t="shared" si="200"/>
        <v>3.2</v>
      </c>
      <c r="J1093" s="36">
        <f t="shared" si="201"/>
        <v>1</v>
      </c>
      <c r="K1093" s="36">
        <f t="shared" si="202"/>
        <v>4.5</v>
      </c>
      <c r="L1093" s="36">
        <f t="shared" si="203"/>
        <v>2.5</v>
      </c>
      <c r="M1093" s="40" t="e">
        <f t="shared" si="192"/>
        <v>#VALUE!</v>
      </c>
      <c r="N1093" s="39" t="e">
        <f t="shared" si="194"/>
        <v>#VALUE!</v>
      </c>
    </row>
    <row r="1094" spans="3:14" ht="15.6" x14ac:dyDescent="0.3">
      <c r="C1094" s="39" t="str">
        <f t="shared" si="193"/>
        <v/>
      </c>
      <c r="D1094" s="36">
        <f t="shared" si="195"/>
        <v>600</v>
      </c>
      <c r="E1094" s="40">
        <f t="shared" si="196"/>
        <v>3372165.4763667812</v>
      </c>
      <c r="F1094" s="36">
        <f t="shared" si="197"/>
        <v>461</v>
      </c>
      <c r="G1094" s="36">
        <f t="shared" si="198"/>
        <v>95</v>
      </c>
      <c r="H1094" s="36">
        <f t="shared" si="199"/>
        <v>0.35</v>
      </c>
      <c r="I1094" s="36">
        <f t="shared" si="200"/>
        <v>3.2</v>
      </c>
      <c r="J1094" s="36">
        <f t="shared" si="201"/>
        <v>1</v>
      </c>
      <c r="K1094" s="36">
        <f t="shared" si="202"/>
        <v>4.5</v>
      </c>
      <c r="L1094" s="36">
        <f t="shared" si="203"/>
        <v>2.5</v>
      </c>
      <c r="M1094" s="40" t="e">
        <f t="shared" si="192"/>
        <v>#VALUE!</v>
      </c>
      <c r="N1094" s="39" t="e">
        <f t="shared" si="194"/>
        <v>#VALUE!</v>
      </c>
    </row>
    <row r="1095" spans="3:14" ht="15.6" x14ac:dyDescent="0.3">
      <c r="C1095" s="39" t="str">
        <f t="shared" si="193"/>
        <v/>
      </c>
      <c r="D1095" s="36">
        <f t="shared" si="195"/>
        <v>600</v>
      </c>
      <c r="E1095" s="40">
        <f t="shared" si="196"/>
        <v>3372165.4763667812</v>
      </c>
      <c r="F1095" s="36">
        <f t="shared" si="197"/>
        <v>461</v>
      </c>
      <c r="G1095" s="36">
        <f t="shared" si="198"/>
        <v>95</v>
      </c>
      <c r="H1095" s="36">
        <f t="shared" si="199"/>
        <v>0.35</v>
      </c>
      <c r="I1095" s="36">
        <f t="shared" si="200"/>
        <v>3.2</v>
      </c>
      <c r="J1095" s="36">
        <f t="shared" si="201"/>
        <v>1</v>
      </c>
      <c r="K1095" s="36">
        <f t="shared" si="202"/>
        <v>4.5</v>
      </c>
      <c r="L1095" s="36">
        <f t="shared" si="203"/>
        <v>2.5</v>
      </c>
      <c r="M1095" s="40" t="e">
        <f t="shared" si="192"/>
        <v>#VALUE!</v>
      </c>
      <c r="N1095" s="39" t="e">
        <f t="shared" si="194"/>
        <v>#VALUE!</v>
      </c>
    </row>
    <row r="1096" spans="3:14" ht="15.6" x14ac:dyDescent="0.3">
      <c r="C1096" s="39" t="str">
        <f t="shared" si="193"/>
        <v/>
      </c>
      <c r="D1096" s="36">
        <f t="shared" si="195"/>
        <v>600</v>
      </c>
      <c r="E1096" s="40">
        <f t="shared" si="196"/>
        <v>3372165.4763667812</v>
      </c>
      <c r="F1096" s="36">
        <f t="shared" si="197"/>
        <v>461</v>
      </c>
      <c r="G1096" s="36">
        <f t="shared" si="198"/>
        <v>95</v>
      </c>
      <c r="H1096" s="36">
        <f t="shared" si="199"/>
        <v>0.35</v>
      </c>
      <c r="I1096" s="36">
        <f t="shared" si="200"/>
        <v>3.2</v>
      </c>
      <c r="J1096" s="36">
        <f t="shared" si="201"/>
        <v>1</v>
      </c>
      <c r="K1096" s="36">
        <f t="shared" si="202"/>
        <v>4.5</v>
      </c>
      <c r="L1096" s="36">
        <f t="shared" si="203"/>
        <v>2.5</v>
      </c>
      <c r="M1096" s="40" t="e">
        <f t="shared" si="192"/>
        <v>#VALUE!</v>
      </c>
      <c r="N1096" s="39" t="e">
        <f t="shared" si="194"/>
        <v>#VALUE!</v>
      </c>
    </row>
    <row r="1097" spans="3:14" ht="15.6" x14ac:dyDescent="0.3">
      <c r="C1097" s="39" t="str">
        <f t="shared" si="193"/>
        <v/>
      </c>
      <c r="D1097" s="36">
        <f t="shared" si="195"/>
        <v>600</v>
      </c>
      <c r="E1097" s="40">
        <f t="shared" si="196"/>
        <v>3372165.4763667812</v>
      </c>
      <c r="F1097" s="36">
        <f t="shared" si="197"/>
        <v>461</v>
      </c>
      <c r="G1097" s="36">
        <f t="shared" si="198"/>
        <v>95</v>
      </c>
      <c r="H1097" s="36">
        <f t="shared" si="199"/>
        <v>0.35</v>
      </c>
      <c r="I1097" s="36">
        <f t="shared" si="200"/>
        <v>3.2</v>
      </c>
      <c r="J1097" s="36">
        <f t="shared" si="201"/>
        <v>1</v>
      </c>
      <c r="K1097" s="36">
        <f t="shared" si="202"/>
        <v>4.5</v>
      </c>
      <c r="L1097" s="36">
        <f t="shared" si="203"/>
        <v>2.5</v>
      </c>
      <c r="M1097" s="40" t="e">
        <f t="shared" si="192"/>
        <v>#VALUE!</v>
      </c>
      <c r="N1097" s="39" t="e">
        <f t="shared" si="194"/>
        <v>#VALUE!</v>
      </c>
    </row>
    <row r="1098" spans="3:14" ht="15.6" x14ac:dyDescent="0.3">
      <c r="C1098" s="39" t="str">
        <f t="shared" si="193"/>
        <v/>
      </c>
      <c r="D1098" s="36">
        <f t="shared" si="195"/>
        <v>600</v>
      </c>
      <c r="E1098" s="40">
        <f t="shared" si="196"/>
        <v>3372165.4763667812</v>
      </c>
      <c r="F1098" s="36">
        <f t="shared" si="197"/>
        <v>461</v>
      </c>
      <c r="G1098" s="36">
        <f t="shared" si="198"/>
        <v>95</v>
      </c>
      <c r="H1098" s="36">
        <f t="shared" si="199"/>
        <v>0.35</v>
      </c>
      <c r="I1098" s="36">
        <f t="shared" si="200"/>
        <v>3.2</v>
      </c>
      <c r="J1098" s="36">
        <f t="shared" si="201"/>
        <v>1</v>
      </c>
      <c r="K1098" s="36">
        <f t="shared" si="202"/>
        <v>4.5</v>
      </c>
      <c r="L1098" s="36">
        <f t="shared" si="203"/>
        <v>2.5</v>
      </c>
      <c r="M1098" s="40" t="e">
        <f t="shared" si="192"/>
        <v>#VALUE!</v>
      </c>
      <c r="N1098" s="39" t="e">
        <f t="shared" si="194"/>
        <v>#VALUE!</v>
      </c>
    </row>
    <row r="1099" spans="3:14" ht="15.6" x14ac:dyDescent="0.3">
      <c r="C1099" s="39" t="str">
        <f t="shared" si="193"/>
        <v/>
      </c>
      <c r="D1099" s="36">
        <f t="shared" si="195"/>
        <v>600</v>
      </c>
      <c r="E1099" s="40">
        <f t="shared" si="196"/>
        <v>3372165.4763667812</v>
      </c>
      <c r="F1099" s="36">
        <f t="shared" si="197"/>
        <v>461</v>
      </c>
      <c r="G1099" s="36">
        <f t="shared" si="198"/>
        <v>95</v>
      </c>
      <c r="H1099" s="36">
        <f t="shared" si="199"/>
        <v>0.35</v>
      </c>
      <c r="I1099" s="36">
        <f t="shared" si="200"/>
        <v>3.2</v>
      </c>
      <c r="J1099" s="36">
        <f t="shared" si="201"/>
        <v>1</v>
      </c>
      <c r="K1099" s="36">
        <f t="shared" si="202"/>
        <v>4.5</v>
      </c>
      <c r="L1099" s="36">
        <f t="shared" si="203"/>
        <v>2.5</v>
      </c>
      <c r="M1099" s="40" t="e">
        <f t="shared" si="192"/>
        <v>#VALUE!</v>
      </c>
      <c r="N1099" s="39" t="e">
        <f t="shared" si="194"/>
        <v>#VALUE!</v>
      </c>
    </row>
    <row r="1100" spans="3:14" ht="15.6" x14ac:dyDescent="0.3">
      <c r="C1100" s="39" t="str">
        <f t="shared" si="193"/>
        <v/>
      </c>
      <c r="D1100" s="36">
        <f t="shared" si="195"/>
        <v>600</v>
      </c>
      <c r="E1100" s="40">
        <f t="shared" si="196"/>
        <v>3372165.4763667812</v>
      </c>
      <c r="F1100" s="36">
        <f t="shared" si="197"/>
        <v>461</v>
      </c>
      <c r="G1100" s="36">
        <f t="shared" si="198"/>
        <v>95</v>
      </c>
      <c r="H1100" s="36">
        <f t="shared" si="199"/>
        <v>0.35</v>
      </c>
      <c r="I1100" s="36">
        <f t="shared" si="200"/>
        <v>3.2</v>
      </c>
      <c r="J1100" s="36">
        <f t="shared" si="201"/>
        <v>1</v>
      </c>
      <c r="K1100" s="36">
        <f t="shared" si="202"/>
        <v>4.5</v>
      </c>
      <c r="L1100" s="36">
        <f t="shared" si="203"/>
        <v>2.5</v>
      </c>
      <c r="M1100" s="40" t="e">
        <f t="shared" si="192"/>
        <v>#VALUE!</v>
      </c>
      <c r="N1100" s="39" t="e">
        <f t="shared" si="194"/>
        <v>#VALUE!</v>
      </c>
    </row>
    <row r="1101" spans="3:14" ht="15.6" x14ac:dyDescent="0.3">
      <c r="C1101" s="39" t="str">
        <f t="shared" si="193"/>
        <v/>
      </c>
      <c r="D1101" s="36">
        <f t="shared" si="195"/>
        <v>600</v>
      </c>
      <c r="E1101" s="40">
        <f t="shared" si="196"/>
        <v>3372165.4763667812</v>
      </c>
      <c r="F1101" s="36">
        <f t="shared" si="197"/>
        <v>461</v>
      </c>
      <c r="G1101" s="36">
        <f t="shared" si="198"/>
        <v>95</v>
      </c>
      <c r="H1101" s="36">
        <f t="shared" si="199"/>
        <v>0.35</v>
      </c>
      <c r="I1101" s="36">
        <f t="shared" si="200"/>
        <v>3.2</v>
      </c>
      <c r="J1101" s="36">
        <f t="shared" si="201"/>
        <v>1</v>
      </c>
      <c r="K1101" s="36">
        <f t="shared" si="202"/>
        <v>4.5</v>
      </c>
      <c r="L1101" s="36">
        <f t="shared" si="203"/>
        <v>2.5</v>
      </c>
      <c r="M1101" s="40" t="e">
        <f t="shared" si="192"/>
        <v>#VALUE!</v>
      </c>
      <c r="N1101" s="39" t="e">
        <f t="shared" si="194"/>
        <v>#VALUE!</v>
      </c>
    </row>
    <row r="1102" spans="3:14" ht="15.6" x14ac:dyDescent="0.3">
      <c r="C1102" s="39" t="str">
        <f t="shared" si="193"/>
        <v/>
      </c>
      <c r="D1102" s="36">
        <f t="shared" si="195"/>
        <v>600</v>
      </c>
      <c r="E1102" s="40">
        <f t="shared" si="196"/>
        <v>3372165.4763667812</v>
      </c>
      <c r="F1102" s="36">
        <f t="shared" si="197"/>
        <v>461</v>
      </c>
      <c r="G1102" s="36">
        <f t="shared" si="198"/>
        <v>95</v>
      </c>
      <c r="H1102" s="36">
        <f t="shared" si="199"/>
        <v>0.35</v>
      </c>
      <c r="I1102" s="36">
        <f t="shared" si="200"/>
        <v>3.2</v>
      </c>
      <c r="J1102" s="36">
        <f t="shared" si="201"/>
        <v>1</v>
      </c>
      <c r="K1102" s="36">
        <f t="shared" si="202"/>
        <v>4.5</v>
      </c>
      <c r="L1102" s="36">
        <f t="shared" si="203"/>
        <v>2.5</v>
      </c>
      <c r="M1102" s="40" t="e">
        <f t="shared" si="192"/>
        <v>#VALUE!</v>
      </c>
      <c r="N1102" s="39" t="e">
        <f t="shared" si="194"/>
        <v>#VALUE!</v>
      </c>
    </row>
    <row r="1103" spans="3:14" ht="15.6" x14ac:dyDescent="0.3">
      <c r="C1103" s="39" t="str">
        <f t="shared" si="193"/>
        <v/>
      </c>
      <c r="D1103" s="36">
        <f t="shared" si="195"/>
        <v>600</v>
      </c>
      <c r="E1103" s="40">
        <f t="shared" si="196"/>
        <v>3372165.4763667812</v>
      </c>
      <c r="F1103" s="36">
        <f t="shared" si="197"/>
        <v>461</v>
      </c>
      <c r="G1103" s="36">
        <f t="shared" si="198"/>
        <v>95</v>
      </c>
      <c r="H1103" s="36">
        <f t="shared" si="199"/>
        <v>0.35</v>
      </c>
      <c r="I1103" s="36">
        <f t="shared" si="200"/>
        <v>3.2</v>
      </c>
      <c r="J1103" s="36">
        <f t="shared" si="201"/>
        <v>1</v>
      </c>
      <c r="K1103" s="36">
        <f t="shared" si="202"/>
        <v>4.5</v>
      </c>
      <c r="L1103" s="36">
        <f t="shared" si="203"/>
        <v>2.5</v>
      </c>
      <c r="M1103" s="40" t="e">
        <f t="shared" si="192"/>
        <v>#VALUE!</v>
      </c>
      <c r="N1103" s="39" t="e">
        <f t="shared" si="194"/>
        <v>#VALUE!</v>
      </c>
    </row>
    <row r="1104" spans="3:14" ht="15.6" x14ac:dyDescent="0.3">
      <c r="C1104" s="39" t="str">
        <f t="shared" si="193"/>
        <v/>
      </c>
      <c r="D1104" s="36">
        <f t="shared" si="195"/>
        <v>600</v>
      </c>
      <c r="E1104" s="40">
        <f t="shared" si="196"/>
        <v>3372165.4763667812</v>
      </c>
      <c r="F1104" s="36">
        <f t="shared" si="197"/>
        <v>461</v>
      </c>
      <c r="G1104" s="36">
        <f t="shared" si="198"/>
        <v>95</v>
      </c>
      <c r="H1104" s="36">
        <f t="shared" si="199"/>
        <v>0.35</v>
      </c>
      <c r="I1104" s="36">
        <f t="shared" si="200"/>
        <v>3.2</v>
      </c>
      <c r="J1104" s="36">
        <f t="shared" si="201"/>
        <v>1</v>
      </c>
      <c r="K1104" s="36">
        <f t="shared" si="202"/>
        <v>4.5</v>
      </c>
      <c r="L1104" s="36">
        <f t="shared" si="203"/>
        <v>2.5</v>
      </c>
      <c r="M1104" s="40" t="e">
        <f t="shared" si="192"/>
        <v>#VALUE!</v>
      </c>
      <c r="N1104" s="39" t="e">
        <f t="shared" si="194"/>
        <v>#VALUE!</v>
      </c>
    </row>
    <row r="1105" spans="3:14" ht="15.6" x14ac:dyDescent="0.3">
      <c r="C1105" s="39" t="str">
        <f t="shared" si="193"/>
        <v/>
      </c>
      <c r="D1105" s="36">
        <f t="shared" si="195"/>
        <v>600</v>
      </c>
      <c r="E1105" s="40">
        <f t="shared" si="196"/>
        <v>3372165.4763667812</v>
      </c>
      <c r="F1105" s="36">
        <f t="shared" si="197"/>
        <v>461</v>
      </c>
      <c r="G1105" s="36">
        <f t="shared" si="198"/>
        <v>95</v>
      </c>
      <c r="H1105" s="36">
        <f t="shared" si="199"/>
        <v>0.35</v>
      </c>
      <c r="I1105" s="36">
        <f t="shared" si="200"/>
        <v>3.2</v>
      </c>
      <c r="J1105" s="36">
        <f t="shared" si="201"/>
        <v>1</v>
      </c>
      <c r="K1105" s="36">
        <f t="shared" si="202"/>
        <v>4.5</v>
      </c>
      <c r="L1105" s="36">
        <f t="shared" si="203"/>
        <v>2.5</v>
      </c>
      <c r="M1105" s="40" t="e">
        <f t="shared" si="192"/>
        <v>#VALUE!</v>
      </c>
      <c r="N1105" s="39" t="e">
        <f t="shared" si="194"/>
        <v>#VALUE!</v>
      </c>
    </row>
    <row r="1106" spans="3:14" ht="15.6" x14ac:dyDescent="0.3">
      <c r="C1106" s="39" t="str">
        <f t="shared" si="193"/>
        <v/>
      </c>
      <c r="D1106" s="36">
        <f t="shared" si="195"/>
        <v>600</v>
      </c>
      <c r="E1106" s="40">
        <f t="shared" si="196"/>
        <v>3372165.4763667812</v>
      </c>
      <c r="F1106" s="36">
        <f t="shared" si="197"/>
        <v>461</v>
      </c>
      <c r="G1106" s="36">
        <f t="shared" si="198"/>
        <v>95</v>
      </c>
      <c r="H1106" s="36">
        <f t="shared" si="199"/>
        <v>0.35</v>
      </c>
      <c r="I1106" s="36">
        <f t="shared" si="200"/>
        <v>3.2</v>
      </c>
      <c r="J1106" s="36">
        <f t="shared" si="201"/>
        <v>1</v>
      </c>
      <c r="K1106" s="36">
        <f t="shared" si="202"/>
        <v>4.5</v>
      </c>
      <c r="L1106" s="36">
        <f t="shared" si="203"/>
        <v>2.5</v>
      </c>
      <c r="M1106" s="40" t="e">
        <f t="shared" si="192"/>
        <v>#VALUE!</v>
      </c>
      <c r="N1106" s="39" t="e">
        <f t="shared" si="194"/>
        <v>#VALUE!</v>
      </c>
    </row>
    <row r="1107" spans="3:14" ht="15.6" x14ac:dyDescent="0.3">
      <c r="C1107" s="39" t="str">
        <f t="shared" si="193"/>
        <v/>
      </c>
      <c r="D1107" s="36">
        <f t="shared" si="195"/>
        <v>600</v>
      </c>
      <c r="E1107" s="40">
        <f t="shared" si="196"/>
        <v>3372165.4763667812</v>
      </c>
      <c r="F1107" s="36">
        <f t="shared" si="197"/>
        <v>461</v>
      </c>
      <c r="G1107" s="36">
        <f t="shared" si="198"/>
        <v>95</v>
      </c>
      <c r="H1107" s="36">
        <f t="shared" si="199"/>
        <v>0.35</v>
      </c>
      <c r="I1107" s="36">
        <f t="shared" si="200"/>
        <v>3.2</v>
      </c>
      <c r="J1107" s="36">
        <f t="shared" si="201"/>
        <v>1</v>
      </c>
      <c r="K1107" s="36">
        <f t="shared" si="202"/>
        <v>4.5</v>
      </c>
      <c r="L1107" s="36">
        <f t="shared" si="203"/>
        <v>2.5</v>
      </c>
      <c r="M1107" s="40" t="e">
        <f t="shared" si="192"/>
        <v>#VALUE!</v>
      </c>
      <c r="N1107" s="39" t="e">
        <f t="shared" si="194"/>
        <v>#VALUE!</v>
      </c>
    </row>
    <row r="1108" spans="3:14" ht="15.6" x14ac:dyDescent="0.3">
      <c r="C1108" s="39" t="str">
        <f t="shared" si="193"/>
        <v/>
      </c>
      <c r="D1108" s="36">
        <f t="shared" si="195"/>
        <v>600</v>
      </c>
      <c r="E1108" s="40">
        <f t="shared" si="196"/>
        <v>3372165.4763667812</v>
      </c>
      <c r="F1108" s="36">
        <f t="shared" si="197"/>
        <v>461</v>
      </c>
      <c r="G1108" s="36">
        <f t="shared" si="198"/>
        <v>95</v>
      </c>
      <c r="H1108" s="36">
        <f t="shared" si="199"/>
        <v>0.35</v>
      </c>
      <c r="I1108" s="36">
        <f t="shared" si="200"/>
        <v>3.2</v>
      </c>
      <c r="J1108" s="36">
        <f t="shared" si="201"/>
        <v>1</v>
      </c>
      <c r="K1108" s="36">
        <f t="shared" si="202"/>
        <v>4.5</v>
      </c>
      <c r="L1108" s="36">
        <f t="shared" si="203"/>
        <v>2.5</v>
      </c>
      <c r="M1108" s="40" t="e">
        <f t="shared" si="192"/>
        <v>#VALUE!</v>
      </c>
      <c r="N1108" s="39" t="e">
        <f t="shared" si="194"/>
        <v>#VALUE!</v>
      </c>
    </row>
    <row r="1109" spans="3:14" ht="15.6" x14ac:dyDescent="0.3">
      <c r="C1109" s="39" t="str">
        <f t="shared" si="193"/>
        <v/>
      </c>
      <c r="D1109" s="36">
        <f t="shared" si="195"/>
        <v>600</v>
      </c>
      <c r="E1109" s="40">
        <f t="shared" si="196"/>
        <v>3372165.4763667812</v>
      </c>
      <c r="F1109" s="36">
        <f t="shared" si="197"/>
        <v>461</v>
      </c>
      <c r="G1109" s="36">
        <f t="shared" si="198"/>
        <v>95</v>
      </c>
      <c r="H1109" s="36">
        <f t="shared" si="199"/>
        <v>0.35</v>
      </c>
      <c r="I1109" s="36">
        <f t="shared" si="200"/>
        <v>3.2</v>
      </c>
      <c r="J1109" s="36">
        <f t="shared" si="201"/>
        <v>1</v>
      </c>
      <c r="K1109" s="36">
        <f t="shared" si="202"/>
        <v>4.5</v>
      </c>
      <c r="L1109" s="36">
        <f t="shared" si="203"/>
        <v>2.5</v>
      </c>
      <c r="M1109" s="40" t="e">
        <f t="shared" si="192"/>
        <v>#VALUE!</v>
      </c>
      <c r="N1109" s="39" t="e">
        <f t="shared" si="194"/>
        <v>#VALUE!</v>
      </c>
    </row>
    <row r="1110" spans="3:14" ht="15.6" x14ac:dyDescent="0.3">
      <c r="C1110" s="39" t="str">
        <f t="shared" si="193"/>
        <v/>
      </c>
      <c r="D1110" s="36">
        <f t="shared" si="195"/>
        <v>600</v>
      </c>
      <c r="E1110" s="40">
        <f t="shared" si="196"/>
        <v>3372165.4763667812</v>
      </c>
      <c r="F1110" s="36">
        <f t="shared" si="197"/>
        <v>461</v>
      </c>
      <c r="G1110" s="36">
        <f t="shared" si="198"/>
        <v>95</v>
      </c>
      <c r="H1110" s="36">
        <f t="shared" si="199"/>
        <v>0.35</v>
      </c>
      <c r="I1110" s="36">
        <f t="shared" si="200"/>
        <v>3.2</v>
      </c>
      <c r="J1110" s="36">
        <f t="shared" si="201"/>
        <v>1</v>
      </c>
      <c r="K1110" s="36">
        <f t="shared" si="202"/>
        <v>4.5</v>
      </c>
      <c r="L1110" s="36">
        <f t="shared" si="203"/>
        <v>2.5</v>
      </c>
      <c r="M1110" s="40" t="e">
        <f t="shared" si="192"/>
        <v>#VALUE!</v>
      </c>
      <c r="N1110" s="39" t="e">
        <f t="shared" si="194"/>
        <v>#VALUE!</v>
      </c>
    </row>
    <row r="1111" spans="3:14" ht="15.6" x14ac:dyDescent="0.3">
      <c r="C1111" s="39" t="str">
        <f t="shared" si="193"/>
        <v/>
      </c>
      <c r="D1111" s="36">
        <f t="shared" si="195"/>
        <v>600</v>
      </c>
      <c r="E1111" s="40">
        <f t="shared" si="196"/>
        <v>3372165.4763667812</v>
      </c>
      <c r="F1111" s="36">
        <f t="shared" si="197"/>
        <v>461</v>
      </c>
      <c r="G1111" s="36">
        <f t="shared" si="198"/>
        <v>95</v>
      </c>
      <c r="H1111" s="36">
        <f t="shared" si="199"/>
        <v>0.35</v>
      </c>
      <c r="I1111" s="36">
        <f t="shared" si="200"/>
        <v>3.2</v>
      </c>
      <c r="J1111" s="36">
        <f t="shared" si="201"/>
        <v>1</v>
      </c>
      <c r="K1111" s="36">
        <f t="shared" si="202"/>
        <v>4.5</v>
      </c>
      <c r="L1111" s="36">
        <f t="shared" si="203"/>
        <v>2.5</v>
      </c>
      <c r="M1111" s="40" t="e">
        <f t="shared" si="192"/>
        <v>#VALUE!</v>
      </c>
      <c r="N1111" s="39" t="e">
        <f t="shared" si="194"/>
        <v>#VALUE!</v>
      </c>
    </row>
    <row r="1112" spans="3:14" ht="15.6" x14ac:dyDescent="0.3">
      <c r="C1112" s="39" t="str">
        <f t="shared" si="193"/>
        <v/>
      </c>
      <c r="D1112" s="36">
        <f t="shared" si="195"/>
        <v>600</v>
      </c>
      <c r="E1112" s="40">
        <f t="shared" si="196"/>
        <v>3372165.4763667812</v>
      </c>
      <c r="F1112" s="36">
        <f t="shared" si="197"/>
        <v>461</v>
      </c>
      <c r="G1112" s="36">
        <f t="shared" si="198"/>
        <v>95</v>
      </c>
      <c r="H1112" s="36">
        <f t="shared" si="199"/>
        <v>0.35</v>
      </c>
      <c r="I1112" s="36">
        <f t="shared" si="200"/>
        <v>3.2</v>
      </c>
      <c r="J1112" s="36">
        <f t="shared" si="201"/>
        <v>1</v>
      </c>
      <c r="K1112" s="36">
        <f t="shared" si="202"/>
        <v>4.5</v>
      </c>
      <c r="L1112" s="36">
        <f t="shared" si="203"/>
        <v>2.5</v>
      </c>
      <c r="M1112" s="40" t="e">
        <f t="shared" si="192"/>
        <v>#VALUE!</v>
      </c>
      <c r="N1112" s="39" t="e">
        <f t="shared" si="194"/>
        <v>#VALUE!</v>
      </c>
    </row>
    <row r="1113" spans="3:14" ht="15.6" x14ac:dyDescent="0.3">
      <c r="C1113" s="39" t="str">
        <f t="shared" si="193"/>
        <v/>
      </c>
      <c r="D1113" s="36">
        <f t="shared" si="195"/>
        <v>600</v>
      </c>
      <c r="E1113" s="40">
        <f t="shared" si="196"/>
        <v>3372165.4763667812</v>
      </c>
      <c r="F1113" s="36">
        <f t="shared" si="197"/>
        <v>461</v>
      </c>
      <c r="G1113" s="36">
        <f t="shared" si="198"/>
        <v>95</v>
      </c>
      <c r="H1113" s="36">
        <f t="shared" si="199"/>
        <v>0.35</v>
      </c>
      <c r="I1113" s="36">
        <f t="shared" si="200"/>
        <v>3.2</v>
      </c>
      <c r="J1113" s="36">
        <f t="shared" si="201"/>
        <v>1</v>
      </c>
      <c r="K1113" s="36">
        <f t="shared" si="202"/>
        <v>4.5</v>
      </c>
      <c r="L1113" s="36">
        <f t="shared" si="203"/>
        <v>2.5</v>
      </c>
      <c r="M1113" s="40" t="e">
        <f t="shared" ref="M1113:M1125" si="204">10^(-NORMSINV(G1113/100)*H1113+7.35*LOG10(C1113+1)-0.06+((LOG10((K1113-L1113)/3))/(1+((1.625*10^7)/((C1113+1)^8.46))))+((4.22-0.32*L1113)*LOG10((D1113*J1113*((C1113^0.75)-1.132))/(215.63*I1113*((C1113^0.75)-18.42*(F1113/E1113)^0.25)))))</f>
        <v>#VALUE!</v>
      </c>
      <c r="N1113" s="39" t="e">
        <f t="shared" si="194"/>
        <v>#VALUE!</v>
      </c>
    </row>
    <row r="1114" spans="3:14" ht="15.6" x14ac:dyDescent="0.3">
      <c r="C1114" s="39" t="str">
        <f t="shared" ref="C1114:C1125" si="205">IF(C1113 = "", "", IF(AND(0.995*$D$4&lt;=M1113,M1113&lt;=1.005*$D$4),"",(C1113+$D$20)))</f>
        <v/>
      </c>
      <c r="D1114" s="36">
        <f t="shared" si="195"/>
        <v>600</v>
      </c>
      <c r="E1114" s="40">
        <f t="shared" si="196"/>
        <v>3372165.4763667812</v>
      </c>
      <c r="F1114" s="36">
        <f t="shared" si="197"/>
        <v>461</v>
      </c>
      <c r="G1114" s="36">
        <f t="shared" si="198"/>
        <v>95</v>
      </c>
      <c r="H1114" s="36">
        <f t="shared" si="199"/>
        <v>0.35</v>
      </c>
      <c r="I1114" s="36">
        <f t="shared" si="200"/>
        <v>3.2</v>
      </c>
      <c r="J1114" s="36">
        <f t="shared" si="201"/>
        <v>1</v>
      </c>
      <c r="K1114" s="36">
        <f t="shared" si="202"/>
        <v>4.5</v>
      </c>
      <c r="L1114" s="36">
        <f t="shared" si="203"/>
        <v>2.5</v>
      </c>
      <c r="M1114" s="40" t="e">
        <f t="shared" si="204"/>
        <v>#VALUE!</v>
      </c>
      <c r="N1114" s="39" t="e">
        <f t="shared" ref="N1114:N1125" si="206">+M1114/$D$4</f>
        <v>#VALUE!</v>
      </c>
    </row>
    <row r="1115" spans="3:14" ht="15.6" x14ac:dyDescent="0.3">
      <c r="C1115" s="39" t="str">
        <f t="shared" si="205"/>
        <v/>
      </c>
      <c r="D1115" s="36">
        <f>$D$5</f>
        <v>600</v>
      </c>
      <c r="E1115" s="40">
        <f>$D$6</f>
        <v>3372165.4763667812</v>
      </c>
      <c r="F1115" s="36">
        <f>$D$7</f>
        <v>461</v>
      </c>
      <c r="G1115" s="36">
        <f>$D$8</f>
        <v>95</v>
      </c>
      <c r="H1115" s="36">
        <f>$D$9</f>
        <v>0.35</v>
      </c>
      <c r="I1115" s="36">
        <f>$D$10</f>
        <v>3.2</v>
      </c>
      <c r="J1115" s="36">
        <f>$D$11</f>
        <v>1</v>
      </c>
      <c r="K1115" s="36">
        <f>$D$12</f>
        <v>4.5</v>
      </c>
      <c r="L1115" s="36">
        <f>$D$13</f>
        <v>2.5</v>
      </c>
      <c r="M1115" s="40" t="e">
        <f t="shared" si="204"/>
        <v>#VALUE!</v>
      </c>
      <c r="N1115" s="39" t="e">
        <f>+M1115/$D$4</f>
        <v>#VALUE!</v>
      </c>
    </row>
    <row r="1116" spans="3:14" ht="15.6" x14ac:dyDescent="0.3">
      <c r="C1116" s="39" t="str">
        <f t="shared" si="205"/>
        <v/>
      </c>
      <c r="D1116" s="36">
        <f t="shared" si="195"/>
        <v>600</v>
      </c>
      <c r="E1116" s="40">
        <f t="shared" si="196"/>
        <v>3372165.4763667812</v>
      </c>
      <c r="F1116" s="36">
        <f t="shared" si="197"/>
        <v>461</v>
      </c>
      <c r="G1116" s="36">
        <f t="shared" si="198"/>
        <v>95</v>
      </c>
      <c r="H1116" s="36">
        <f t="shared" si="199"/>
        <v>0.35</v>
      </c>
      <c r="I1116" s="36">
        <f t="shared" si="200"/>
        <v>3.2</v>
      </c>
      <c r="J1116" s="36">
        <f t="shared" si="201"/>
        <v>1</v>
      </c>
      <c r="K1116" s="36">
        <f t="shared" si="202"/>
        <v>4.5</v>
      </c>
      <c r="L1116" s="36">
        <f t="shared" si="203"/>
        <v>2.5</v>
      </c>
      <c r="M1116" s="40" t="e">
        <f t="shared" si="204"/>
        <v>#VALUE!</v>
      </c>
      <c r="N1116" s="39" t="e">
        <f t="shared" si="206"/>
        <v>#VALUE!</v>
      </c>
    </row>
    <row r="1117" spans="3:14" ht="15.6" x14ac:dyDescent="0.3">
      <c r="C1117" s="39" t="str">
        <f t="shared" si="205"/>
        <v/>
      </c>
      <c r="D1117" s="36">
        <f t="shared" ref="D1117:D1125" si="207">$D$5</f>
        <v>600</v>
      </c>
      <c r="E1117" s="40">
        <f t="shared" ref="E1117:E1125" si="208">$D$6</f>
        <v>3372165.4763667812</v>
      </c>
      <c r="F1117" s="36">
        <f t="shared" ref="F1117:F1125" si="209">$D$7</f>
        <v>461</v>
      </c>
      <c r="G1117" s="36">
        <f t="shared" ref="G1117:G1125" si="210">$D$8</f>
        <v>95</v>
      </c>
      <c r="H1117" s="36">
        <f t="shared" ref="H1117:H1125" si="211">$D$9</f>
        <v>0.35</v>
      </c>
      <c r="I1117" s="36">
        <f t="shared" ref="I1117:I1125" si="212">$D$10</f>
        <v>3.2</v>
      </c>
      <c r="J1117" s="36">
        <f t="shared" ref="J1117:J1125" si="213">$D$11</f>
        <v>1</v>
      </c>
      <c r="K1117" s="36">
        <f t="shared" ref="K1117:K1125" si="214">$D$12</f>
        <v>4.5</v>
      </c>
      <c r="L1117" s="36">
        <f t="shared" ref="L1117:L1125" si="215">$D$13</f>
        <v>2.5</v>
      </c>
      <c r="M1117" s="40" t="e">
        <f t="shared" si="204"/>
        <v>#VALUE!</v>
      </c>
      <c r="N1117" s="39" t="e">
        <f t="shared" si="206"/>
        <v>#VALUE!</v>
      </c>
    </row>
    <row r="1118" spans="3:14" ht="15.6" x14ac:dyDescent="0.3">
      <c r="C1118" s="39" t="str">
        <f t="shared" si="205"/>
        <v/>
      </c>
      <c r="D1118" s="36">
        <f t="shared" si="207"/>
        <v>600</v>
      </c>
      <c r="E1118" s="40">
        <f t="shared" si="208"/>
        <v>3372165.4763667812</v>
      </c>
      <c r="F1118" s="36">
        <f t="shared" si="209"/>
        <v>461</v>
      </c>
      <c r="G1118" s="36">
        <f t="shared" si="210"/>
        <v>95</v>
      </c>
      <c r="H1118" s="36">
        <f t="shared" si="211"/>
        <v>0.35</v>
      </c>
      <c r="I1118" s="36">
        <f t="shared" si="212"/>
        <v>3.2</v>
      </c>
      <c r="J1118" s="36">
        <f t="shared" si="213"/>
        <v>1</v>
      </c>
      <c r="K1118" s="36">
        <f t="shared" si="214"/>
        <v>4.5</v>
      </c>
      <c r="L1118" s="36">
        <f t="shared" si="215"/>
        <v>2.5</v>
      </c>
      <c r="M1118" s="40" t="e">
        <f t="shared" si="204"/>
        <v>#VALUE!</v>
      </c>
      <c r="N1118" s="39" t="e">
        <f t="shared" si="206"/>
        <v>#VALUE!</v>
      </c>
    </row>
    <row r="1119" spans="3:14" ht="15.6" x14ac:dyDescent="0.3">
      <c r="C1119" s="39" t="str">
        <f t="shared" si="205"/>
        <v/>
      </c>
      <c r="D1119" s="36">
        <f t="shared" si="207"/>
        <v>600</v>
      </c>
      <c r="E1119" s="40">
        <f t="shared" si="208"/>
        <v>3372165.4763667812</v>
      </c>
      <c r="F1119" s="36">
        <f t="shared" si="209"/>
        <v>461</v>
      </c>
      <c r="G1119" s="36">
        <f t="shared" si="210"/>
        <v>95</v>
      </c>
      <c r="H1119" s="36">
        <f t="shared" si="211"/>
        <v>0.35</v>
      </c>
      <c r="I1119" s="36">
        <f t="shared" si="212"/>
        <v>3.2</v>
      </c>
      <c r="J1119" s="36">
        <f t="shared" si="213"/>
        <v>1</v>
      </c>
      <c r="K1119" s="36">
        <f t="shared" si="214"/>
        <v>4.5</v>
      </c>
      <c r="L1119" s="36">
        <f t="shared" si="215"/>
        <v>2.5</v>
      </c>
      <c r="M1119" s="40" t="e">
        <f t="shared" si="204"/>
        <v>#VALUE!</v>
      </c>
      <c r="N1119" s="39" t="e">
        <f t="shared" si="206"/>
        <v>#VALUE!</v>
      </c>
    </row>
    <row r="1120" spans="3:14" ht="15.6" x14ac:dyDescent="0.3">
      <c r="C1120" s="39" t="str">
        <f t="shared" si="205"/>
        <v/>
      </c>
      <c r="D1120" s="36">
        <f t="shared" si="207"/>
        <v>600</v>
      </c>
      <c r="E1120" s="40">
        <f t="shared" si="208"/>
        <v>3372165.4763667812</v>
      </c>
      <c r="F1120" s="36">
        <f t="shared" si="209"/>
        <v>461</v>
      </c>
      <c r="G1120" s="36">
        <f t="shared" si="210"/>
        <v>95</v>
      </c>
      <c r="H1120" s="36">
        <f t="shared" si="211"/>
        <v>0.35</v>
      </c>
      <c r="I1120" s="36">
        <f t="shared" si="212"/>
        <v>3.2</v>
      </c>
      <c r="J1120" s="36">
        <f t="shared" si="213"/>
        <v>1</v>
      </c>
      <c r="K1120" s="36">
        <f t="shared" si="214"/>
        <v>4.5</v>
      </c>
      <c r="L1120" s="36">
        <f t="shared" si="215"/>
        <v>2.5</v>
      </c>
      <c r="M1120" s="40" t="e">
        <f t="shared" si="204"/>
        <v>#VALUE!</v>
      </c>
      <c r="N1120" s="39" t="e">
        <f t="shared" si="206"/>
        <v>#VALUE!</v>
      </c>
    </row>
    <row r="1121" spans="3:14" ht="15.6" x14ac:dyDescent="0.3">
      <c r="C1121" s="39" t="str">
        <f t="shared" si="205"/>
        <v/>
      </c>
      <c r="D1121" s="36">
        <f t="shared" si="207"/>
        <v>600</v>
      </c>
      <c r="E1121" s="40">
        <f t="shared" si="208"/>
        <v>3372165.4763667812</v>
      </c>
      <c r="F1121" s="36">
        <f t="shared" si="209"/>
        <v>461</v>
      </c>
      <c r="G1121" s="36">
        <f t="shared" si="210"/>
        <v>95</v>
      </c>
      <c r="H1121" s="36">
        <f t="shared" si="211"/>
        <v>0.35</v>
      </c>
      <c r="I1121" s="36">
        <f t="shared" si="212"/>
        <v>3.2</v>
      </c>
      <c r="J1121" s="36">
        <f t="shared" si="213"/>
        <v>1</v>
      </c>
      <c r="K1121" s="36">
        <f t="shared" si="214"/>
        <v>4.5</v>
      </c>
      <c r="L1121" s="36">
        <f t="shared" si="215"/>
        <v>2.5</v>
      </c>
      <c r="M1121" s="40" t="e">
        <f t="shared" si="204"/>
        <v>#VALUE!</v>
      </c>
      <c r="N1121" s="39" t="e">
        <f t="shared" si="206"/>
        <v>#VALUE!</v>
      </c>
    </row>
    <row r="1122" spans="3:14" ht="15.6" x14ac:dyDescent="0.3">
      <c r="C1122" s="39" t="str">
        <f t="shared" si="205"/>
        <v/>
      </c>
      <c r="D1122" s="36">
        <f t="shared" si="207"/>
        <v>600</v>
      </c>
      <c r="E1122" s="40">
        <f t="shared" si="208"/>
        <v>3372165.4763667812</v>
      </c>
      <c r="F1122" s="36">
        <f t="shared" si="209"/>
        <v>461</v>
      </c>
      <c r="G1122" s="36">
        <f t="shared" si="210"/>
        <v>95</v>
      </c>
      <c r="H1122" s="36">
        <f t="shared" si="211"/>
        <v>0.35</v>
      </c>
      <c r="I1122" s="36">
        <f t="shared" si="212"/>
        <v>3.2</v>
      </c>
      <c r="J1122" s="36">
        <f t="shared" si="213"/>
        <v>1</v>
      </c>
      <c r="K1122" s="36">
        <f t="shared" si="214"/>
        <v>4.5</v>
      </c>
      <c r="L1122" s="36">
        <f t="shared" si="215"/>
        <v>2.5</v>
      </c>
      <c r="M1122" s="40" t="e">
        <f t="shared" si="204"/>
        <v>#VALUE!</v>
      </c>
      <c r="N1122" s="39" t="e">
        <f t="shared" si="206"/>
        <v>#VALUE!</v>
      </c>
    </row>
    <row r="1123" spans="3:14" ht="15.6" x14ac:dyDescent="0.3">
      <c r="C1123" s="39" t="str">
        <f t="shared" si="205"/>
        <v/>
      </c>
      <c r="D1123" s="36">
        <f t="shared" si="207"/>
        <v>600</v>
      </c>
      <c r="E1123" s="40">
        <f t="shared" si="208"/>
        <v>3372165.4763667812</v>
      </c>
      <c r="F1123" s="36">
        <f t="shared" si="209"/>
        <v>461</v>
      </c>
      <c r="G1123" s="36">
        <f t="shared" si="210"/>
        <v>95</v>
      </c>
      <c r="H1123" s="36">
        <f t="shared" si="211"/>
        <v>0.35</v>
      </c>
      <c r="I1123" s="36">
        <f t="shared" si="212"/>
        <v>3.2</v>
      </c>
      <c r="J1123" s="36">
        <f t="shared" si="213"/>
        <v>1</v>
      </c>
      <c r="K1123" s="36">
        <f t="shared" si="214"/>
        <v>4.5</v>
      </c>
      <c r="L1123" s="36">
        <f t="shared" si="215"/>
        <v>2.5</v>
      </c>
      <c r="M1123" s="40" t="e">
        <f t="shared" si="204"/>
        <v>#VALUE!</v>
      </c>
      <c r="N1123" s="39" t="e">
        <f t="shared" si="206"/>
        <v>#VALUE!</v>
      </c>
    </row>
    <row r="1124" spans="3:14" ht="15.6" x14ac:dyDescent="0.3">
      <c r="C1124" s="39" t="str">
        <f t="shared" si="205"/>
        <v/>
      </c>
      <c r="D1124" s="36">
        <f t="shared" si="207"/>
        <v>600</v>
      </c>
      <c r="E1124" s="40">
        <f t="shared" si="208"/>
        <v>3372165.4763667812</v>
      </c>
      <c r="F1124" s="36">
        <f t="shared" si="209"/>
        <v>461</v>
      </c>
      <c r="G1124" s="36">
        <f t="shared" si="210"/>
        <v>95</v>
      </c>
      <c r="H1124" s="36">
        <f t="shared" si="211"/>
        <v>0.35</v>
      </c>
      <c r="I1124" s="36">
        <f t="shared" si="212"/>
        <v>3.2</v>
      </c>
      <c r="J1124" s="36">
        <f t="shared" si="213"/>
        <v>1</v>
      </c>
      <c r="K1124" s="36">
        <f t="shared" si="214"/>
        <v>4.5</v>
      </c>
      <c r="L1124" s="36">
        <f t="shared" si="215"/>
        <v>2.5</v>
      </c>
      <c r="M1124" s="40" t="e">
        <f t="shared" si="204"/>
        <v>#VALUE!</v>
      </c>
      <c r="N1124" s="39" t="e">
        <f t="shared" si="206"/>
        <v>#VALUE!</v>
      </c>
    </row>
    <row r="1125" spans="3:14" ht="15.6" x14ac:dyDescent="0.3">
      <c r="C1125" s="39" t="str">
        <f t="shared" si="205"/>
        <v/>
      </c>
      <c r="D1125" s="36">
        <f t="shared" si="207"/>
        <v>600</v>
      </c>
      <c r="E1125" s="40">
        <f t="shared" si="208"/>
        <v>3372165.4763667812</v>
      </c>
      <c r="F1125" s="36">
        <f t="shared" si="209"/>
        <v>461</v>
      </c>
      <c r="G1125" s="36">
        <f t="shared" si="210"/>
        <v>95</v>
      </c>
      <c r="H1125" s="36">
        <f t="shared" si="211"/>
        <v>0.35</v>
      </c>
      <c r="I1125" s="36">
        <f t="shared" si="212"/>
        <v>3.2</v>
      </c>
      <c r="J1125" s="36">
        <f t="shared" si="213"/>
        <v>1</v>
      </c>
      <c r="K1125" s="36">
        <f t="shared" si="214"/>
        <v>4.5</v>
      </c>
      <c r="L1125" s="36">
        <f t="shared" si="215"/>
        <v>2.5</v>
      </c>
      <c r="M1125" s="40" t="e">
        <f t="shared" si="204"/>
        <v>#VALUE!</v>
      </c>
      <c r="N1125" s="39" t="e">
        <f t="shared" si="206"/>
        <v>#VALUE!</v>
      </c>
    </row>
    <row r="1126" spans="3:14" ht="15.6" x14ac:dyDescent="0.3">
      <c r="C1126" s="2"/>
      <c r="D1126" s="2"/>
      <c r="E1126" s="2"/>
      <c r="F1126" s="2"/>
      <c r="G1126" s="2"/>
      <c r="H1126" s="2"/>
      <c r="I1126" s="2"/>
      <c r="J1126" s="2"/>
      <c r="K1126" s="2"/>
      <c r="L1126" s="2"/>
      <c r="M1126" s="2"/>
      <c r="N1126" s="2"/>
    </row>
  </sheetData>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18EF4D307F284785987ABB0DADF9A0" ma:contentTypeVersion="11" ma:contentTypeDescription="Create a new document." ma:contentTypeScope="" ma:versionID="c71c0e4a02039ef26346bb1e23a2e9a3">
  <xsd:schema xmlns:xsd="http://www.w3.org/2001/XMLSchema" xmlns:xs="http://www.w3.org/2001/XMLSchema" xmlns:p="http://schemas.microsoft.com/office/2006/metadata/properties" xmlns:ns2="239da0cb-d9fc-419d-8511-7b2cfc9eae08" xmlns:ns3="b90ed99a-36ab-4a30-84bf-9679b7195a55" targetNamespace="http://schemas.microsoft.com/office/2006/metadata/properties" ma:root="true" ma:fieldsID="3a6ccb302cd50d1d0f1c3e1414324fbc" ns2:_="" ns3:_="">
    <xsd:import namespace="239da0cb-d9fc-419d-8511-7b2cfc9eae08"/>
    <xsd:import namespace="b90ed99a-36ab-4a30-84bf-9679b7195a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da0cb-d9fc-419d-8511-7b2cfc9eae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0ed99a-36ab-4a30-84bf-9679b7195a5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3A04B6-3B1E-49CB-9842-384383CE7293}">
  <ds:schemaRefs>
    <ds:schemaRef ds:uri="http://schemas.microsoft.com/sharepoint/v3/contenttype/forms"/>
  </ds:schemaRefs>
</ds:datastoreItem>
</file>

<file path=customXml/itemProps2.xml><?xml version="1.0" encoding="utf-8"?>
<ds:datastoreItem xmlns:ds="http://schemas.openxmlformats.org/officeDocument/2006/customXml" ds:itemID="{65B48275-F834-46C3-B829-D4EC2BBEB2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da0cb-d9fc-419d-8511-7b2cfc9eae08"/>
    <ds:schemaRef ds:uri="b90ed99a-36ab-4a30-84bf-9679b7195a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7E0A2F-A062-474D-B388-51057416A13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 and Legend</vt:lpstr>
      <vt:lpstr>Rigid-Composite Pavement Design</vt:lpstr>
      <vt:lpstr>AASHTO Rigid Design</vt:lpstr>
    </vt:vector>
  </TitlesOfParts>
  <Manager/>
  <Company>State of Connecticut Dept of Transportation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Lee, Bryan D.</dc:creator>
  <cp:keywords/>
  <dc:description/>
  <cp:lastModifiedBy>Wolansky, Jacob R.</cp:lastModifiedBy>
  <cp:revision/>
  <dcterms:created xsi:type="dcterms:W3CDTF">2015-12-11T14:50:07Z</dcterms:created>
  <dcterms:modified xsi:type="dcterms:W3CDTF">2022-06-06T12:41:43Z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0x0101005818EF4D307F284785987ABB0DADF9A0</vt:lpwstr>
  </property>
</Properties>
</file>