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J:\Contract Admin Financial\01-Electronic Contract Files\3-FISCAL REPORTING\01-Annual Report\12-FY20\12- Expense Reports\"/>
    </mc:Choice>
  </mc:AlternateContent>
  <xr:revisionPtr revIDLastSave="0" documentId="8_{89584B4F-1DAA-43F9-986C-4971FD5FF931}" xr6:coauthVersionLast="41" xr6:coauthVersionMax="41" xr10:uidLastSave="{00000000-0000-0000-0000-000000000000}"/>
  <workbookProtection workbookAlgorithmName="SHA-512" workbookHashValue="ZUdvlAOzQdOTvd7Q545qVBwCh9fSP4NyQYQm+jChCUPVcJbcgvBeS2SZoJxOR5UDYLV28ZRKMMOaxCBlEhPntQ==" workbookSaltValue="NmBzN9ZCN8QrW8eX9Y/Rng==" workbookSpinCount="100000" lockStructure="1"/>
  <bookViews>
    <workbookView xWindow="-120" yWindow="-120" windowWidth="19440" windowHeight="15000" tabRatio="836" activeTab="4" xr2:uid="{00000000-000D-0000-FFFF-FFFF00000000}"/>
  </bookViews>
  <sheets>
    <sheet name="Demographics Page" sheetId="5" r:id="rId1"/>
    <sheet name="A&amp;G and Benefits Page" sheetId="2" r:id="rId2"/>
    <sheet name="Vendor Service Page " sheetId="1" r:id="rId3"/>
    <sheet name="Contract Service Page" sheetId="3" r:id="rId4"/>
    <sheet name="Review Page" sheetId="4" r:id="rId5"/>
  </sheets>
  <definedNames>
    <definedName name="AandG">'Vendor Service Page '!#REF!</definedName>
    <definedName name="AandGPercent">'A&amp;G and Benefits Page'!$E$26</definedName>
    <definedName name="Benefits">'Vendor Service Page '!#REF!</definedName>
    <definedName name="BenefitsPercent">'A&amp;G and Benefits Page'!$M$26</definedName>
    <definedName name="FiscalYear">'A&amp;G and Benefits Page'!#REF!</definedName>
    <definedName name="FiscalYear1">'Demographics Page'!$C$6</definedName>
    <definedName name="NonAllowableAandG">'A&amp;G and Benefits Page'!$E$22</definedName>
    <definedName name="_xlnm.Print_Area" localSheetId="0">'Demographics Page'!$A$1:$O$37</definedName>
    <definedName name="ProvderName1">'Demographics Page'!$C$4</definedName>
    <definedName name="ProviderName">'A&amp;G and Benefits Page'!#REF!</definedName>
    <definedName name="ReportType">'A&amp;G and Benefits Page'!#REF!</definedName>
    <definedName name="ReportType1">'Demographics Page'!$C$8</definedName>
    <definedName name="TotalAandG">'A&amp;G and Benefits Page'!$E$24</definedName>
    <definedName name="TotalBenefits">'A&amp;G and Benefits Page'!$M$21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2" i="4" l="1"/>
  <c r="D9" i="3" l="1"/>
  <c r="U44" i="3" l="1"/>
  <c r="U18" i="3"/>
  <c r="U40" i="3" l="1"/>
  <c r="U26" i="3"/>
  <c r="U30" i="3" s="1"/>
  <c r="V44" i="3"/>
  <c r="L44" i="3"/>
  <c r="L18" i="3"/>
  <c r="L36" i="1"/>
  <c r="L38" i="1" s="1"/>
  <c r="L16" i="1"/>
  <c r="L28" i="1" s="1"/>
  <c r="L32" i="1" s="1"/>
  <c r="L40" i="1" s="1"/>
  <c r="L24" i="1" l="1"/>
  <c r="U42" i="3"/>
  <c r="U34" i="3"/>
  <c r="U46" i="3" s="1"/>
  <c r="L30" i="3"/>
  <c r="L34" i="3" s="1"/>
  <c r="L46" i="3" s="1"/>
  <c r="L40" i="3"/>
  <c r="L26" i="3"/>
  <c r="F16" i="1"/>
  <c r="L42" i="3" l="1"/>
  <c r="F36" i="1"/>
  <c r="F24" i="1"/>
  <c r="F28" i="1" s="1"/>
  <c r="T16" i="1"/>
  <c r="F32" i="1" l="1"/>
  <c r="F40" i="1" s="1"/>
  <c r="F38" i="1"/>
  <c r="T36" i="1"/>
  <c r="T24" i="1"/>
  <c r="T28" i="1" s="1"/>
  <c r="T32" i="1" s="1"/>
  <c r="T40" i="1" s="1"/>
  <c r="Q16" i="1"/>
  <c r="Q44" i="3"/>
  <c r="Q18" i="3"/>
  <c r="I18" i="3"/>
  <c r="I26" i="3" s="1"/>
  <c r="I44" i="3"/>
  <c r="Q40" i="3" l="1"/>
  <c r="Q42" i="3" s="1"/>
  <c r="Q26" i="3"/>
  <c r="Q30" i="3" s="1"/>
  <c r="Q34" i="3" s="1"/>
  <c r="Q46" i="3" s="1"/>
  <c r="Q28" i="1"/>
  <c r="Q32" i="1" s="1"/>
  <c r="Q40" i="1" s="1"/>
  <c r="Q36" i="1"/>
  <c r="Q24" i="1"/>
  <c r="T38" i="1"/>
  <c r="I40" i="3"/>
  <c r="I30" i="3"/>
  <c r="I42" i="3" s="1"/>
  <c r="D36" i="3"/>
  <c r="I34" i="3" l="1"/>
  <c r="I46" i="3" s="1"/>
  <c r="Q38" i="1"/>
  <c r="D39" i="3"/>
  <c r="G44" i="3" l="1"/>
  <c r="G18" i="3"/>
  <c r="D11" i="3"/>
  <c r="D7" i="3"/>
  <c r="R44" i="3"/>
  <c r="R18" i="3"/>
  <c r="R40" i="3" s="1"/>
  <c r="R26" i="3" l="1"/>
  <c r="R30" i="3" s="1"/>
  <c r="G40" i="3"/>
  <c r="G26" i="3"/>
  <c r="G30" i="3" s="1"/>
  <c r="B26" i="4"/>
  <c r="D38" i="3"/>
  <c r="D37" i="3"/>
  <c r="D32" i="3"/>
  <c r="D28" i="3"/>
  <c r="D25" i="3"/>
  <c r="D24" i="3"/>
  <c r="D23" i="3"/>
  <c r="D22" i="3"/>
  <c r="D20" i="3"/>
  <c r="D17" i="3"/>
  <c r="D16" i="3"/>
  <c r="D15" i="3"/>
  <c r="D13" i="3"/>
  <c r="S44" i="3"/>
  <c r="T44" i="3"/>
  <c r="V18" i="3"/>
  <c r="T18" i="3"/>
  <c r="S18" i="3"/>
  <c r="S26" i="3" s="1"/>
  <c r="R34" i="3" l="1"/>
  <c r="R46" i="3" s="1"/>
  <c r="R42" i="3"/>
  <c r="G34" i="3"/>
  <c r="G46" i="3" s="1"/>
  <c r="G42" i="3"/>
  <c r="V30" i="3"/>
  <c r="V34" i="3" s="1"/>
  <c r="V46" i="3" s="1"/>
  <c r="V40" i="3"/>
  <c r="V26" i="3"/>
  <c r="S40" i="3"/>
  <c r="T26" i="3"/>
  <c r="T30" i="3" s="1"/>
  <c r="T34" i="3" s="1"/>
  <c r="T46" i="3" s="1"/>
  <c r="S30" i="3"/>
  <c r="S34" i="3" s="1"/>
  <c r="S46" i="3" s="1"/>
  <c r="T40" i="3"/>
  <c r="V42" i="3" l="1"/>
  <c r="T42" i="3"/>
  <c r="S42" i="3"/>
  <c r="N18" i="3"/>
  <c r="D18" i="1" l="1"/>
  <c r="H44" i="3" l="1"/>
  <c r="J44" i="3"/>
  <c r="K44" i="3"/>
  <c r="M44" i="3"/>
  <c r="N44" i="3"/>
  <c r="O44" i="3"/>
  <c r="P44" i="3"/>
  <c r="F44" i="3"/>
  <c r="E16" i="1"/>
  <c r="E36" i="1" s="1"/>
  <c r="C11" i="3"/>
  <c r="C9" i="1"/>
  <c r="B23" i="4"/>
  <c r="M21" i="2"/>
  <c r="B11" i="4" s="1"/>
  <c r="G16" i="1"/>
  <c r="H16" i="1"/>
  <c r="H36" i="1" s="1"/>
  <c r="I16" i="1"/>
  <c r="I36" i="1" s="1"/>
  <c r="J16" i="1"/>
  <c r="J24" i="1" s="1"/>
  <c r="K16" i="1"/>
  <c r="M16" i="1"/>
  <c r="N16" i="1"/>
  <c r="O16" i="1"/>
  <c r="P16" i="1"/>
  <c r="R16" i="1"/>
  <c r="S16" i="1"/>
  <c r="U16" i="1"/>
  <c r="U36" i="1" s="1"/>
  <c r="D30" i="1"/>
  <c r="B20" i="4" s="1"/>
  <c r="P2" i="4"/>
  <c r="H2" i="4"/>
  <c r="B2" i="4"/>
  <c r="O2" i="2"/>
  <c r="J2" i="2"/>
  <c r="B2" i="2"/>
  <c r="T2" i="3"/>
  <c r="K2" i="3"/>
  <c r="B2" i="3"/>
  <c r="B2" i="1"/>
  <c r="U2" i="1"/>
  <c r="K2" i="1"/>
  <c r="D35" i="1"/>
  <c r="D34" i="1"/>
  <c r="D21" i="1"/>
  <c r="D22" i="1"/>
  <c r="D23" i="1"/>
  <c r="D20" i="1"/>
  <c r="D9" i="1"/>
  <c r="D13" i="1"/>
  <c r="D14" i="1"/>
  <c r="D15" i="1"/>
  <c r="D11" i="1"/>
  <c r="D7" i="1"/>
  <c r="H18" i="3"/>
  <c r="H40" i="3" s="1"/>
  <c r="F18" i="3"/>
  <c r="P18" i="3"/>
  <c r="M18" i="3"/>
  <c r="M40" i="3" s="1"/>
  <c r="K18" i="3"/>
  <c r="J18" i="3"/>
  <c r="O18" i="3"/>
  <c r="N40" i="3"/>
  <c r="E24" i="2"/>
  <c r="S24" i="1" l="1"/>
  <c r="S36" i="1"/>
  <c r="S38" i="1" s="1"/>
  <c r="S28" i="1"/>
  <c r="S32" i="1" s="1"/>
  <c r="S40" i="1" s="1"/>
  <c r="R24" i="1"/>
  <c r="R36" i="1"/>
  <c r="R28" i="1"/>
  <c r="R32" i="1" s="1"/>
  <c r="R40" i="1" s="1"/>
  <c r="K28" i="1"/>
  <c r="B16" i="4"/>
  <c r="D44" i="3"/>
  <c r="D18" i="3"/>
  <c r="B19" i="4" s="1"/>
  <c r="O30" i="3"/>
  <c r="O34" i="3" s="1"/>
  <c r="O46" i="3" s="1"/>
  <c r="J36" i="1"/>
  <c r="J38" i="1" s="1"/>
  <c r="O36" i="1"/>
  <c r="O24" i="1"/>
  <c r="K24" i="1"/>
  <c r="N32" i="1"/>
  <c r="K26" i="3"/>
  <c r="K30" i="3" s="1"/>
  <c r="K34" i="3" s="1"/>
  <c r="K46" i="3" s="1"/>
  <c r="P26" i="3"/>
  <c r="P36" i="1"/>
  <c r="K36" i="1"/>
  <c r="K38" i="1" s="1"/>
  <c r="J28" i="1"/>
  <c r="J32" i="1" s="1"/>
  <c r="J40" i="1" s="1"/>
  <c r="P40" i="3"/>
  <c r="K40" i="3"/>
  <c r="N24" i="1"/>
  <c r="M26" i="3"/>
  <c r="N28" i="1"/>
  <c r="O40" i="3"/>
  <c r="O42" i="3" s="1"/>
  <c r="J40" i="3"/>
  <c r="N40" i="1"/>
  <c r="N26" i="3"/>
  <c r="N30" i="3" s="1"/>
  <c r="P30" i="3"/>
  <c r="P34" i="3" s="1"/>
  <c r="P46" i="3" s="1"/>
  <c r="N36" i="1"/>
  <c r="N38" i="1" s="1"/>
  <c r="P24" i="1"/>
  <c r="K32" i="1"/>
  <c r="K40" i="1" s="1"/>
  <c r="J26" i="3"/>
  <c r="J30" i="3" s="1"/>
  <c r="J34" i="3" s="1"/>
  <c r="J46" i="3" s="1"/>
  <c r="O26" i="3"/>
  <c r="M30" i="3"/>
  <c r="M42" i="3" s="1"/>
  <c r="M36" i="1"/>
  <c r="G36" i="1"/>
  <c r="F40" i="3"/>
  <c r="U24" i="1"/>
  <c r="H26" i="3"/>
  <c r="F26" i="3"/>
  <c r="I24" i="1"/>
  <c r="I28" i="1" s="1"/>
  <c r="I32" i="1" s="1"/>
  <c r="I40" i="1" s="1"/>
  <c r="H24" i="1"/>
  <c r="H28" i="1" s="1"/>
  <c r="H32" i="1" s="1"/>
  <c r="H40" i="1" s="1"/>
  <c r="G24" i="1"/>
  <c r="G28" i="1" s="1"/>
  <c r="E24" i="1"/>
  <c r="E28" i="1" s="1"/>
  <c r="M24" i="1"/>
  <c r="M28" i="1" s="1"/>
  <c r="B6" i="4"/>
  <c r="D16" i="1"/>
  <c r="R38" i="1" l="1"/>
  <c r="P42" i="3"/>
  <c r="M34" i="3"/>
  <c r="M46" i="3" s="1"/>
  <c r="K42" i="3"/>
  <c r="J42" i="3"/>
  <c r="M38" i="1"/>
  <c r="M32" i="1"/>
  <c r="M40" i="1" s="1"/>
  <c r="U38" i="1"/>
  <c r="U28" i="1"/>
  <c r="D40" i="3"/>
  <c r="F30" i="3"/>
  <c r="F42" i="3" s="1"/>
  <c r="D26" i="3"/>
  <c r="E26" i="2" s="1"/>
  <c r="B13" i="4" s="1"/>
  <c r="B18" i="4"/>
  <c r="P28" i="1"/>
  <c r="D26" i="1"/>
  <c r="N42" i="3"/>
  <c r="N34" i="3"/>
  <c r="N46" i="3" s="1"/>
  <c r="D36" i="1"/>
  <c r="M26" i="2"/>
  <c r="B8" i="4" s="1"/>
  <c r="U32" i="1"/>
  <c r="U40" i="1" s="1"/>
  <c r="H38" i="1"/>
  <c r="H30" i="3"/>
  <c r="I38" i="1"/>
  <c r="G38" i="1"/>
  <c r="G32" i="1"/>
  <c r="G40" i="1" s="1"/>
  <c r="D24" i="1"/>
  <c r="F34" i="3" l="1"/>
  <c r="D30" i="3"/>
  <c r="O28" i="1"/>
  <c r="D28" i="1" s="1"/>
  <c r="P38" i="1"/>
  <c r="P32" i="1"/>
  <c r="P40" i="1" s="1"/>
  <c r="B7" i="4"/>
  <c r="H34" i="3"/>
  <c r="H46" i="3" s="1"/>
  <c r="H42" i="3"/>
  <c r="D42" i="3" s="1"/>
  <c r="E32" i="1"/>
  <c r="E40" i="1" s="1"/>
  <c r="E38" i="1"/>
  <c r="F46" i="3" l="1"/>
  <c r="D46" i="3" s="1"/>
  <c r="D34" i="3"/>
  <c r="O32" i="1"/>
  <c r="O40" i="1" s="1"/>
  <c r="D40" i="1" s="1"/>
  <c r="O38" i="1"/>
  <c r="D38" i="1" s="1"/>
  <c r="B29" i="4" s="1"/>
  <c r="B12" i="4"/>
  <c r="D32" i="1" l="1"/>
</calcChain>
</file>

<file path=xl/sharedStrings.xml><?xml version="1.0" encoding="utf-8"?>
<sst xmlns="http://schemas.openxmlformats.org/spreadsheetml/2006/main" count="463" uniqueCount="399">
  <si>
    <t>Other</t>
  </si>
  <si>
    <t>Consultants</t>
  </si>
  <si>
    <t>Social Security</t>
  </si>
  <si>
    <t>Unemployment</t>
  </si>
  <si>
    <t>Workers Comp.</t>
  </si>
  <si>
    <t>Employee Insurance</t>
  </si>
  <si>
    <t>Retirement</t>
  </si>
  <si>
    <t>Non-Allowable Costs</t>
  </si>
  <si>
    <t>Residential</t>
  </si>
  <si>
    <t>Day Supports</t>
  </si>
  <si>
    <t>Provider:</t>
  </si>
  <si>
    <t>Vendor Service Authorizations:</t>
  </si>
  <si>
    <t>Wages:</t>
  </si>
  <si>
    <t>Benefits:</t>
  </si>
  <si>
    <t>A&amp;G:</t>
  </si>
  <si>
    <t>Fiscal Year:</t>
  </si>
  <si>
    <t>Report Type:</t>
  </si>
  <si>
    <t>Total Revenue:</t>
  </si>
  <si>
    <t>End of Year Report</t>
  </si>
  <si>
    <t>ACES</t>
  </si>
  <si>
    <t>Benefits</t>
  </si>
  <si>
    <t>Clinical</t>
  </si>
  <si>
    <t>Nursing</t>
  </si>
  <si>
    <t>Transportation</t>
  </si>
  <si>
    <t>Non-Salary</t>
  </si>
  <si>
    <t>Accounting &amp; Auditing</t>
  </si>
  <si>
    <t>Management Services</t>
  </si>
  <si>
    <t>Consultant Services</t>
  </si>
  <si>
    <t>All other Non-Salary costs</t>
  </si>
  <si>
    <t>Plant &amp; Maintenance Costs</t>
  </si>
  <si>
    <t>Total Benefits</t>
  </si>
  <si>
    <t>Benefits as a percentage of Wages:</t>
  </si>
  <si>
    <t>Total A&amp;G</t>
  </si>
  <si>
    <t>FTE's:</t>
  </si>
  <si>
    <t>A&amp;G as a percentage of Non A&amp;G Total Cost:</t>
  </si>
  <si>
    <t>Total Non-Salary Cost:</t>
  </si>
  <si>
    <t>Total Wages Cost:</t>
  </si>
  <si>
    <t>Non-Salary:</t>
  </si>
  <si>
    <t>Provider Name:</t>
  </si>
  <si>
    <t>Preparer:</t>
  </si>
  <si>
    <t>Revenue:</t>
  </si>
  <si>
    <t>Contract Service Authorizations:</t>
  </si>
  <si>
    <t>I.H.S.</t>
  </si>
  <si>
    <t>All questions that are answered with a "NO" must be reviewed with the provider.</t>
  </si>
  <si>
    <t>Other/Participant Wages</t>
  </si>
  <si>
    <t>Total</t>
  </si>
  <si>
    <t xml:space="preserve">By submitting this DDS Expense Report, I am certifying that the I have reviewed the information contained in this report, </t>
  </si>
  <si>
    <t>and that to the best of my ability is true and accurate.</t>
  </si>
  <si>
    <t>Name of Authorized Signatory</t>
  </si>
  <si>
    <t>Title of Authorized Signatory</t>
  </si>
  <si>
    <t>Date</t>
  </si>
  <si>
    <t>Surplus/Loss:</t>
  </si>
  <si>
    <t>DDS Service Cost:</t>
  </si>
  <si>
    <t>Contract Service Revenue</t>
  </si>
  <si>
    <t>Total DDS Allowable Cost:</t>
  </si>
  <si>
    <t>Direct Care</t>
  </si>
  <si>
    <t>DDS Per CSA Cost:</t>
  </si>
  <si>
    <t>Total Program Cost:</t>
  </si>
  <si>
    <t>Is the Total DDS Revenue less than $300,000? If NO, the provider must submit an Annual Report, not this Expense Report.</t>
  </si>
  <si>
    <t>Vendor Service Revenue</t>
  </si>
  <si>
    <t xml:space="preserve"> </t>
  </si>
  <si>
    <t>Vendor Service Page</t>
  </si>
  <si>
    <t>Contract Service Page</t>
  </si>
  <si>
    <t>A&amp;G and Benefits Page</t>
  </si>
  <si>
    <t>Review Page</t>
  </si>
  <si>
    <t>Demographics Page</t>
  </si>
  <si>
    <t>Operating and Non-Operating Revenue including Sales Revenue</t>
  </si>
  <si>
    <t>Non-Allowable Cost:</t>
  </si>
  <si>
    <t>Correct Report To File</t>
  </si>
  <si>
    <t>A&amp;G</t>
  </si>
  <si>
    <t>FTEs</t>
  </si>
  <si>
    <t>Participant Wages</t>
  </si>
  <si>
    <t>Surplus/Loss</t>
  </si>
  <si>
    <t>What was the Surplus/Loss for this provider in it's DDS funded programs?</t>
  </si>
  <si>
    <t>FTEs:</t>
  </si>
  <si>
    <t>Is there a Percentage of Benefits? If NO, the provider must enter the Benefits data on the A&amp;G and Benefits Page.</t>
  </si>
  <si>
    <t>Is there a Percentage of A&amp;G? If NO, the provider must enter A&amp;G data on the A&amp;G and Benefits Page.</t>
  </si>
  <si>
    <t>Is the Percentage of Benefits less than 30%?, If NO, the provider must explain why?</t>
  </si>
  <si>
    <t>Does the sum of Total Allowable A&amp;G on the A&amp;G and Benefits Page equal the sum of Total Allowable A&amp;G from the Vendor and Contract Service Pages?</t>
  </si>
  <si>
    <t>If NO, the provider must correct.</t>
  </si>
  <si>
    <t>Does the Non-DDS Revenue match or exceed Other/Participant Wages on the Vendor Service Page for Vocational Programs? If NO, the provider must explain.</t>
  </si>
  <si>
    <t>Does the Non-DDS Revenue match or exceed Other/Participant Wages on the Contract Service Page for Vocational Programs? If NO, the provider must explain.</t>
  </si>
  <si>
    <t>There are no reported Non-Allowable Costs. If no, please identify all the non-allowable costs.</t>
  </si>
  <si>
    <t>Does the sum of FTEs in Row 9 in each service model  equal the sum of FTEs in the staffing categories in Column C on the Vendor Service Page? If no, the provider must correct.</t>
  </si>
  <si>
    <t>Does the sum of FTEs in Row 9 in each service model equal the sum of FTEs in the staffing categories in Column C on the Contract Service Page? If no, the provider must correct.</t>
  </si>
  <si>
    <t>CCH</t>
  </si>
  <si>
    <t xml:space="preserve">Wages </t>
  </si>
  <si>
    <t xml:space="preserve">Allocated Benefits </t>
  </si>
  <si>
    <t>Employee Benefits:</t>
  </si>
  <si>
    <t>Does the sum of Total Benefits on the A&amp;G and Benefits Page equal the sum of Total Benefits from the Allocated Benefits itemized for the A&amp;G expenses, Vendor and Contract Service Pages? If NO, the provider must correct.</t>
  </si>
  <si>
    <t>Employee benefits must include the total cost of all mandatory and voluntary benefits incurred by the organiztion. Providers must allocate the Total Benefits to A&amp;G, the Vendor Service page and the Contract Service Page.</t>
  </si>
  <si>
    <t>A&amp;G is defined as those costs that have been incurred for the overall executive and administrative offices of the organization or other expenses of a general nature.   These are costs that by their nature are administrative in support of the overall organization.  This category must also include its allocable share of fringe benefit costs, operation and maintenance expenses, depreciation, and interest costs. The Total A&amp;G expenses must be allocated onto the Vendor and Contract Service Page.</t>
  </si>
  <si>
    <t>Total Allocated Benefits Cost:</t>
  </si>
  <si>
    <t>Total Allocated A&amp;G Cost:</t>
  </si>
  <si>
    <t>Cost Settlement</t>
  </si>
  <si>
    <t xml:space="preserve">Cost Settlement </t>
  </si>
  <si>
    <t>Is the Percentage of A&amp;G less than 18%? If NO, the provider must explain why.</t>
  </si>
  <si>
    <t>PRE-VOC</t>
  </si>
  <si>
    <t>ISE</t>
  </si>
  <si>
    <t>IND DAY</t>
  </si>
  <si>
    <t>GSE</t>
  </si>
  <si>
    <t>DSO</t>
  </si>
  <si>
    <t>SENIOR SUPP</t>
  </si>
  <si>
    <t>CPS</t>
  </si>
  <si>
    <t>SHARED LIVING</t>
  </si>
  <si>
    <t>ADULT DAY</t>
  </si>
  <si>
    <t>BEH</t>
  </si>
  <si>
    <t>HCC</t>
  </si>
  <si>
    <t>RESPITE</t>
  </si>
  <si>
    <t>IHS</t>
  </si>
  <si>
    <t>PERSONAL SUPP</t>
  </si>
  <si>
    <r>
      <t xml:space="preserve">OTHER </t>
    </r>
    <r>
      <rPr>
        <b/>
        <sz val="8"/>
        <color theme="1"/>
        <rFont val="Calibri"/>
        <family val="2"/>
        <scheme val="minor"/>
      </rPr>
      <t>(Vendor Service Page ONLY)</t>
    </r>
  </si>
  <si>
    <t>Transition Services</t>
  </si>
  <si>
    <t>Other Support Services</t>
  </si>
  <si>
    <t>A Behavioral Approach, LLC</t>
  </si>
  <si>
    <t>Abilis, Inc. (formerly Greenwich ARC)</t>
  </si>
  <si>
    <t>Abilities Without Boundaries, Inc.</t>
  </si>
  <si>
    <t>Ability Beyond Disability, Inc.</t>
  </si>
  <si>
    <t>ABLE Home Health Care, LLC</t>
  </si>
  <si>
    <t>ABLE: ABA, Behavior, Life Skills and Education, LLC</t>
  </si>
  <si>
    <t>Adelbrook Community Services, Inc.</t>
  </si>
  <si>
    <t>Adult Vocational Programs, Inc.</t>
  </si>
  <si>
    <t>Advanced Behavioral Care LLC</t>
  </si>
  <si>
    <t>Ahmed, Ali Khalafalla, M.B.B.cH LBS</t>
  </si>
  <si>
    <t>All Care, LLC</t>
  </si>
  <si>
    <t>All Pointe Care LLC (formerly Alliance Staffing of CT)</t>
  </si>
  <si>
    <t>Allan, Laurie</t>
  </si>
  <si>
    <t>Alliance Healthcare Solutions, LLC</t>
  </si>
  <si>
    <t>Allied Rehabilitation  Centers, Inc.</t>
  </si>
  <si>
    <t>Allie's Dream</t>
  </si>
  <si>
    <t>Almada Lodge-Times Farm Camp Corporation, The (Channel 3 Kids Camp)</t>
  </si>
  <si>
    <t>Almost Home Adult Daycare, LLC</t>
  </si>
  <si>
    <t>Alternative Services - Connecticut, Inc.</t>
  </si>
  <si>
    <t>Alternatives, Inc.</t>
  </si>
  <si>
    <t>Andring, Julie</t>
  </si>
  <si>
    <t>Apex Educational Solutions, LLC</t>
  </si>
  <si>
    <t>Applied Behavioral Sciences, LLC</t>
  </si>
  <si>
    <t>Arc Eastern Connecticut, Inc. The</t>
  </si>
  <si>
    <t>ARC of Greater New Haven, Inc.</t>
  </si>
  <si>
    <t>ARC of Litchfield County, Inc. (formerly LARC)</t>
  </si>
  <si>
    <t>ARC of Southington, Inc. The</t>
  </si>
  <si>
    <t>ARC of The Farmington Valley, Inc. The</t>
  </si>
  <si>
    <t>ARI of Connecticut, Inc.</t>
  </si>
  <si>
    <t>Armour, Nadean</t>
  </si>
  <si>
    <t>Ascension Habilitative Support Services, LLC</t>
  </si>
  <si>
    <t>Association for Community Organizations and Resource Development Inc. (ACORD)</t>
  </si>
  <si>
    <t>Azimova, Marina A, Ed.M., MSW, BCBA</t>
  </si>
  <si>
    <t>BAGS Foundation CT, Inc.</t>
  </si>
  <si>
    <t>Baroco Corporation The</t>
  </si>
  <si>
    <t>Barrett, Sean</t>
  </si>
  <si>
    <t>Behavior Analysis Consultations, LLC</t>
  </si>
  <si>
    <t>Behavioral Health Consulting Services, LLC</t>
  </si>
  <si>
    <t>Behavioral Management, LLC</t>
  </si>
  <si>
    <t>Benhaven, Inc.</t>
  </si>
  <si>
    <t>Bergsteinsson, Ingo, Ph.D., BCBA</t>
  </si>
  <si>
    <t>Betts, Sharon, RN, MDIV, HCC</t>
  </si>
  <si>
    <t>Bluebird, L.L.C. (formerly Griswold Special Care, Inc.)</t>
  </si>
  <si>
    <t>Bodington, Eileen</t>
  </si>
  <si>
    <t>Brian House, Inc.</t>
  </si>
  <si>
    <t>Bridges Healthcare, Inc.</t>
  </si>
  <si>
    <t>Bristol Adult Resource Center, Inc.</t>
  </si>
  <si>
    <t>Buckingham Community Services of C.T., Inc.</t>
  </si>
  <si>
    <t>Building Blocks for Parents, LLC</t>
  </si>
  <si>
    <t>Burke, Terri</t>
  </si>
  <si>
    <t>C &amp; M Health Services CT, LLC dba Guardian Angels</t>
  </si>
  <si>
    <t>Camp Northwood, Inc.</t>
  </si>
  <si>
    <t>Camp Ramapo For Children (Camp Ramapo)</t>
  </si>
  <si>
    <t>Capital Region Education Council Foundation, Inc.(CREC)</t>
  </si>
  <si>
    <t>Care One Health Services, LLC</t>
  </si>
  <si>
    <t>Caring Community of Connecticut, Inc. The</t>
  </si>
  <si>
    <t>Cathcart, Aydrien L.</t>
  </si>
  <si>
    <t>Catholic Charities, Inc. - Archdiocese of Hartford</t>
  </si>
  <si>
    <t>Cattleya, LLC</t>
  </si>
  <si>
    <t>Cave, Meghan Marie</t>
  </si>
  <si>
    <t>CCARC Foundation, Inc.</t>
  </si>
  <si>
    <t>Center for Human Development, Inc.</t>
  </si>
  <si>
    <t>Center of Hope Foundation, Incorporated</t>
  </si>
  <si>
    <t>Cerebral Palsy of Westchester, Inc.</t>
  </si>
  <si>
    <t>Change Incorporated</t>
  </si>
  <si>
    <t>Chapel Haven Schleifer Center, Inc.</t>
  </si>
  <si>
    <t>Chez Nous, Inc.</t>
  </si>
  <si>
    <t>Children's Center of Hamden, Inc. The</t>
  </si>
  <si>
    <t>Chouinard, Alyssa</t>
  </si>
  <si>
    <t>CLASP Homes, Inc.</t>
  </si>
  <si>
    <t>Cohen, Nadean RN, BSN, MS</t>
  </si>
  <si>
    <t>Community Access Nursing Services, LLC</t>
  </si>
  <si>
    <t>Community Based Services, Inc.</t>
  </si>
  <si>
    <t>Community Care Team, LLC</t>
  </si>
  <si>
    <t>Community Navigators, Inc.</t>
  </si>
  <si>
    <t>Community Residences, Inc.</t>
  </si>
  <si>
    <t>Community Social Integration LLC</t>
  </si>
  <si>
    <t>Community Systems Inc. (CSI)</t>
  </si>
  <si>
    <t>Community Vocational Services Incorporated (CVS)</t>
  </si>
  <si>
    <t>Compassion N Care, LLC</t>
  </si>
  <si>
    <t>Complete Care Health Services, LLC dba Palace Adult Day Health Center</t>
  </si>
  <si>
    <t>Connecticut Institute for the Blind, Inc. dba Oak Hill Industries, Inc.</t>
  </si>
  <si>
    <t>Connecticut Transportation Solutions, LLC</t>
  </si>
  <si>
    <t>Continuum of Care, Inc.</t>
  </si>
  <si>
    <t>Corporation for Public Management</t>
  </si>
  <si>
    <t>Crisci, Carol Ann, RN, CDDN</t>
  </si>
  <si>
    <t>CT Behavioral Health, LLC</t>
  </si>
  <si>
    <t>Curran, Allison</t>
  </si>
  <si>
    <t>Curtin Motor Livery Service, Incorporated</t>
  </si>
  <si>
    <t>CW Resources, Inc.</t>
  </si>
  <si>
    <t>Day-Break at Farmington, LLC</t>
  </si>
  <si>
    <t>Day-Break at Waterbury, LLC</t>
  </si>
  <si>
    <t>DDN Health Care Coordination, LLC</t>
  </si>
  <si>
    <t>Developmental Solutions, LLC</t>
  </si>
  <si>
    <t>Disability Resource Network, Inc.</t>
  </si>
  <si>
    <t>Doolabh, Ajit, Ph.D., BCBA</t>
  </si>
  <si>
    <t>Duhan, Briana</t>
  </si>
  <si>
    <t>Dungarvin Connecticut, Inc</t>
  </si>
  <si>
    <t>Easter Seal Rehab Center of Greater Waterbury, Inc.</t>
  </si>
  <si>
    <t>Easter Seals Capital Region &amp; Eastern Connecticut, Inc.</t>
  </si>
  <si>
    <t>Easter Seals Connecticut, Inc. (dba Easter Seals Coastal Fairfield County)</t>
  </si>
  <si>
    <t>Eastern Community Development Corporation</t>
  </si>
  <si>
    <t>EdAdvance</t>
  </si>
  <si>
    <t>Educational Consultants Group</t>
  </si>
  <si>
    <t>Employment Options, LLC</t>
  </si>
  <si>
    <t>Eprine Community Services, Inc.</t>
  </si>
  <si>
    <t>Family Care Visiting Nurse &amp; Home Care Agency, L.L.C.</t>
  </si>
  <si>
    <t>Family Options, Inc.</t>
  </si>
  <si>
    <t>Family Partnerships of Connecticut, LLC</t>
  </si>
  <si>
    <t>Family Support Team, LLC</t>
  </si>
  <si>
    <t>Felician Adult Day Care, Inc.</t>
  </si>
  <si>
    <t>Ferrero, Vanessa</t>
  </si>
  <si>
    <t>Forte, Solandy</t>
  </si>
  <si>
    <t>Frank Olean Center, Inc. The</t>
  </si>
  <si>
    <t>Friends of New Milford, Inc.</t>
  </si>
  <si>
    <t>Futures, Incorporated</t>
  </si>
  <si>
    <t>G.I.L. Foundation, Inc. (Grounded in Love)</t>
  </si>
  <si>
    <t>G.R.O.W.E.R.S., Inc.</t>
  </si>
  <si>
    <t>Global Horizon Development Inc.</t>
  </si>
  <si>
    <t>Glory Days, LLC</t>
  </si>
  <si>
    <t>Good Life Residential, LLC</t>
  </si>
  <si>
    <t>Goodwill Industries of Southern New England, Inc.</t>
  </si>
  <si>
    <t>Goodwill of Western and Northern Connecticut, Inc.</t>
  </si>
  <si>
    <t>Grabbe, Carol</t>
  </si>
  <si>
    <t>Green Chimneys Children's Services, Inc.</t>
  </si>
  <si>
    <t>Greenwich Adult Day Care Inc. (dba River House Adult Day Center)</t>
  </si>
  <si>
    <t>Grenier, Catherine</t>
  </si>
  <si>
    <t>Guazzelli, Christina</t>
  </si>
  <si>
    <t>Guide Inc.</t>
  </si>
  <si>
    <t>Gustafson, John</t>
  </si>
  <si>
    <t>Hanley, Michael Ph.D.</t>
  </si>
  <si>
    <t>HARC, Inc.</t>
  </si>
  <si>
    <t>HART United Inc</t>
  </si>
  <si>
    <t>Hartford Psychological Services, Inc.</t>
  </si>
  <si>
    <t>Helping People Excel, Inc.</t>
  </si>
  <si>
    <t>Hernberg, Donald</t>
  </si>
  <si>
    <t>Hilton-Julien, Kimberly, M.A., BCBA</t>
  </si>
  <si>
    <t>Hispanic Coalition of Greater Waterbury, Inc.</t>
  </si>
  <si>
    <t>Hogan, Catherine A., MSW, LCSW</t>
  </si>
  <si>
    <t>Horizons Programs, Inc.</t>
  </si>
  <si>
    <t>Horizons, Inc.</t>
  </si>
  <si>
    <t>Humanidad, Inc.</t>
  </si>
  <si>
    <t>ICES, Inc.</t>
  </si>
  <si>
    <t>Inclusion First L.L.C.</t>
  </si>
  <si>
    <t>Independent Living Solutions, LLC</t>
  </si>
  <si>
    <t>Inspirational Care, LLC</t>
  </si>
  <si>
    <t>Institute of Professional Practice, Inc. (The)</t>
  </si>
  <si>
    <t>Interlocking Connections, LLC</t>
  </si>
  <si>
    <t>J.M. Enterprises, LLC</t>
  </si>
  <si>
    <t>Jaffee Family and Behavior Therapy Services, Inc.</t>
  </si>
  <si>
    <t>Jewish Association for Community Living, Inc. (JCL)</t>
  </si>
  <si>
    <t>Jewish Family Services of Greater Hartford, Inc.</t>
  </si>
  <si>
    <t>Jordan-Parker, Linda, Ed. D.</t>
  </si>
  <si>
    <t>Journey Found, Inc.</t>
  </si>
  <si>
    <t>Karan, Orv, Ph.D,.</t>
  </si>
  <si>
    <t>Kayser, Lynde</t>
  </si>
  <si>
    <t>KenCrest Services, Inc.</t>
  </si>
  <si>
    <t>Kennedy Center, Inc. The</t>
  </si>
  <si>
    <t>Key Human Services, Inc.</t>
  </si>
  <si>
    <t>Krol, Alicia</t>
  </si>
  <si>
    <t>Kuhn Employment Opportunities, Inc.</t>
  </si>
  <si>
    <t>Kurtz, Eileen</t>
  </si>
  <si>
    <t>Lacroix, Alexandra, M.S., BCBA, LBA</t>
  </si>
  <si>
    <t>Lasse's Livery Service, Inc.</t>
  </si>
  <si>
    <t>Lefebvre, Gregory</t>
  </si>
  <si>
    <t>Lemanski, Jerry</t>
  </si>
  <si>
    <t>Liberty Homecare Options, LLC</t>
  </si>
  <si>
    <t>Life Needs CoOp Inc.</t>
  </si>
  <si>
    <t>Lighthouse Voc-Ed Center, Inc. The</t>
  </si>
  <si>
    <t>Living Innovations Support Services, Inc.</t>
  </si>
  <si>
    <t>Lotus Behavioral Consultation, LLC</t>
  </si>
  <si>
    <t>Love, Peter (Peter Love Educational Consulting, LLC)</t>
  </si>
  <si>
    <t>Malchow, Lindsey</t>
  </si>
  <si>
    <t>Maloney, Jennifer</t>
  </si>
  <si>
    <t>MARC Community Resources, LTD</t>
  </si>
  <si>
    <t>MARC, Inc. of Manchester</t>
  </si>
  <si>
    <t>March, Inc. of Manchester</t>
  </si>
  <si>
    <t>Margelot, Lynde</t>
  </si>
  <si>
    <t>Marrakech Housing Options, Inc.</t>
  </si>
  <si>
    <t>Marx, Sally</t>
  </si>
  <si>
    <t>Maturo, Holly, MA, CPRP</t>
  </si>
  <si>
    <t>Meinhold, Patricia Ph.D.</t>
  </si>
  <si>
    <t>Mercy Community Health, Inc. (St. Mary Home Adult Daycare)</t>
  </si>
  <si>
    <t>Mercy Drive-CT, Inc.</t>
  </si>
  <si>
    <t>Midstate ARC, Inc. (formerly ARC of Meriden-Wallingford, Inc.)</t>
  </si>
  <si>
    <t>Milestones Behavioral Services, Inc. (formerly Connecticut Center for Child Development, Inc (CCCD))</t>
  </si>
  <si>
    <t>Morgan, Felicia, Ph.D., BCBA-D</t>
  </si>
  <si>
    <t>Mosaic of Connecticut Inc.</t>
  </si>
  <si>
    <t>Murphy,  Annemarie, Ph.D</t>
  </si>
  <si>
    <t>Nagurney, Meaghan</t>
  </si>
  <si>
    <t>Network, Inc.</t>
  </si>
  <si>
    <t>New Beginnings for Life, LLC</t>
  </si>
  <si>
    <t>New Canaan Group Home, Inc.</t>
  </si>
  <si>
    <t>New England Business Associates, Inc.</t>
  </si>
  <si>
    <t>New England Residential Services, Inc.</t>
  </si>
  <si>
    <t>New Foundations, Inc.</t>
  </si>
  <si>
    <t>Newport, Paul</t>
  </si>
  <si>
    <t>North American Family Institute, Inc. (NAFI)</t>
  </si>
  <si>
    <t>Northeast Placement Services, Inc.</t>
  </si>
  <si>
    <t>Olbrych, Kristen</t>
  </si>
  <si>
    <t>Opportunity House, Inc.</t>
  </si>
  <si>
    <t>Opportunity Works Connecticut, Inc.</t>
  </si>
  <si>
    <t>Options Employment and Educational Services, LLC</t>
  </si>
  <si>
    <t>Options Unlimited, Inc.</t>
  </si>
  <si>
    <t>Papstein, Jacalyn, BCBA</t>
  </si>
  <si>
    <t>Partland, Geanna</t>
  </si>
  <si>
    <t>Partners in Care, Inc.</t>
  </si>
  <si>
    <t>Pathways to Success, LLC</t>
  </si>
  <si>
    <t>Patterson, Glenroy</t>
  </si>
  <si>
    <t>Paulsen, Liza</t>
  </si>
  <si>
    <t>Pepin, Martina</t>
  </si>
  <si>
    <t>Phillips, Sonji</t>
  </si>
  <si>
    <t>PrimeCare, Inc.</t>
  </si>
  <si>
    <t>Psychological Assessment Services</t>
  </si>
  <si>
    <t>Quality Behavioral Solutions, LLC</t>
  </si>
  <si>
    <t>Radasch, Peter, Psy.D.</t>
  </si>
  <si>
    <t>Rankine, Jacquelynn</t>
  </si>
  <si>
    <t>Rebar, Colleen</t>
  </si>
  <si>
    <t>Reliance Health, Inc.</t>
  </si>
  <si>
    <t>Resources for Human Development Inc.</t>
  </si>
  <si>
    <t>Rivera, Nicole</t>
  </si>
  <si>
    <t>Rivers, Tabbetha</t>
  </si>
  <si>
    <t>RMS Development, Inc.</t>
  </si>
  <si>
    <t>Robin's Nest Intergenerational Daycare, LLC</t>
  </si>
  <si>
    <t>Russolillo, Patrick</t>
  </si>
  <si>
    <t>S I S T E R S, LLC</t>
  </si>
  <si>
    <t>Samiotes, John G.</t>
  </si>
  <si>
    <t>SARAH Seneca Residential Services, Inc.</t>
  </si>
  <si>
    <t>SARAH Tuxis Residential and Community Resources, Inc.</t>
  </si>
  <si>
    <t>SARAH, Inc.</t>
  </si>
  <si>
    <t>Seabird Enterprises, Inc.</t>
  </si>
  <si>
    <t>Senior Care Centers of Connecticut, Inc.</t>
  </si>
  <si>
    <t>Sharp Training, Inc.</t>
  </si>
  <si>
    <t>SJ Larsen Consulting, LLC</t>
  </si>
  <si>
    <t>Southeastern Employment Services, LLC</t>
  </si>
  <si>
    <t>Southern Worcester County Rehabilitation Center, Inc.</t>
  </si>
  <si>
    <t>St. Catherine Center for Special Needs Inc.</t>
  </si>
  <si>
    <t>St. Francis Hospital/ Lifeline</t>
  </si>
  <si>
    <t>St. Vincent's Special Needs Center, Inc.</t>
  </si>
  <si>
    <t>STAR, Inc., Lighting The Way…</t>
  </si>
  <si>
    <t>Steele, Kelly</t>
  </si>
  <si>
    <t>Stern, Steven, dba Clinical Consultation Services</t>
  </si>
  <si>
    <t>Sunrise Northeast, Inc.</t>
  </si>
  <si>
    <t>Sunset Hill, Inc.</t>
  </si>
  <si>
    <t>Sunset Shores of Milford, Inc.</t>
  </si>
  <si>
    <t>Supported Living Group LLC, The</t>
  </si>
  <si>
    <t>Taliceo, Marcy</t>
  </si>
  <si>
    <t>The SEED Center, LLC</t>
  </si>
  <si>
    <t>Tish Hayes Nursing Consultant LLC</t>
  </si>
  <si>
    <t>Transition Services of Fairfield County, LLC</t>
  </si>
  <si>
    <t>Transitional Employment Unlimited, Inc.</t>
  </si>
  <si>
    <t>Trevino, Sandra</t>
  </si>
  <si>
    <t>Turning Leaf Agency, Corp.</t>
  </si>
  <si>
    <t>United Cerebral Palsy Association of Eastern Connecticut, Inc.</t>
  </si>
  <si>
    <t>United Cerebral Palsy Association of Greater Hartford, Incorporated The</t>
  </si>
  <si>
    <t>United Community &amp; Family Services, Inc.</t>
  </si>
  <si>
    <t>VanderMaelen, Ann</t>
  </si>
  <si>
    <t>Vangor, Laura</t>
  </si>
  <si>
    <t>Vantage Group, Inc. The</t>
  </si>
  <si>
    <t>Viability, Inc.</t>
  </si>
  <si>
    <t>Vinfen Corporation of Connecticut, Inc.</t>
  </si>
  <si>
    <t>Vista Life Innovations, Inc.</t>
  </si>
  <si>
    <t>Vogl Program for Autism Spectrum Disorders, LLC The</t>
  </si>
  <si>
    <t>Walker, Nickeisha</t>
  </si>
  <si>
    <t>Waterbury ARC, Inc.</t>
  </si>
  <si>
    <t>Wegner-Vincent, Erin</t>
  </si>
  <si>
    <t>Weinberg, Michael Ph.D., LP, BCBA-D</t>
  </si>
  <si>
    <t>West Haven Community House Association, Incorporated The</t>
  </si>
  <si>
    <t>White Rose Home Healthcare Agency, LLC</t>
  </si>
  <si>
    <t>Whitney, Robert</t>
  </si>
  <si>
    <t>Whole Life, Inc.</t>
  </si>
  <si>
    <t>Williams, Ryan</t>
  </si>
  <si>
    <t>Windsor Independent Living Association, Inc. (WILA)</t>
  </si>
  <si>
    <t>Winebrenner, Elizabeth</t>
  </si>
  <si>
    <t>Winsted Senior Center</t>
  </si>
  <si>
    <t>Wolfe, Vicki</t>
  </si>
  <si>
    <t>Yellow Cab Co. of New London &amp; Groton, Incorporated The</t>
  </si>
  <si>
    <t>Zwicker, Thomas</t>
  </si>
  <si>
    <t>Manager/Supervisor - Not applicable to Special Act 18-5</t>
  </si>
  <si>
    <t>Manager/Supervisor - Expenses applicable to Special Act 18-5</t>
  </si>
  <si>
    <t>SPECIALIZED SERVICES</t>
  </si>
  <si>
    <t>Adult Companion Services</t>
  </si>
  <si>
    <r>
      <t xml:space="preserve">OTHER     </t>
    </r>
    <r>
      <rPr>
        <b/>
        <sz val="8"/>
        <color theme="1"/>
        <rFont val="Calibri"/>
        <family val="2"/>
        <scheme val="minor"/>
      </rPr>
      <t>*Enter service type on line 43 below</t>
    </r>
  </si>
  <si>
    <t>Other Services: Enter Service Type (s)</t>
  </si>
  <si>
    <t>OTHER service types as entered on line 43 of the Vendor Service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</si>
</sst>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00_);_(* \(#,##0.0000\);_(* &quot;-&quot;????_);_(@_)"/>
  </numFmts>
  <fonts count="16" x14ac:knownFonts="1">
    <font>
      <sz val="11"/>
      <color theme="1"/>
      <name val="Calibri"/>
      <family val="2"/>
      <scheme val="minor"/>
    </font>
    <font>
      <b/>
      <sz val="11"/>
      <color theme="1"/>
      <name val="Calibri"/>
      <family val="2"/>
      <scheme val="minor"/>
    </font>
    <font>
      <sz val="11"/>
      <name val="Calibri"/>
      <family val="2"/>
      <scheme val="minor"/>
    </font>
    <font>
      <sz val="9"/>
      <color theme="1"/>
      <name val="Calibri"/>
      <family val="2"/>
      <scheme val="minor"/>
    </font>
    <font>
      <b/>
      <sz val="12"/>
      <color theme="3" tint="0.59999389629810485"/>
      <name val="Lucida Handwriting"/>
      <family val="4"/>
    </font>
    <font>
      <b/>
      <sz val="12"/>
      <color theme="3" tint="0.59999389629810485"/>
      <name val="Calibri"/>
      <family val="2"/>
      <scheme val="minor"/>
    </font>
    <font>
      <sz val="12"/>
      <color theme="3" tint="0.59999389629810485"/>
      <name val="Calibri"/>
      <family val="2"/>
      <scheme val="minor"/>
    </font>
    <font>
      <b/>
      <sz val="12"/>
      <color theme="3" tint="0.39997558519241921"/>
      <name val="Lucida Handwriting"/>
      <family val="4"/>
    </font>
    <font>
      <b/>
      <sz val="12"/>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0.5"/>
      <color theme="1"/>
      <name val="Calibri"/>
      <family val="2"/>
      <scheme val="minor"/>
    </font>
    <font>
      <b/>
      <sz val="8"/>
      <color theme="1"/>
      <name val="Calibri"/>
      <family val="2"/>
      <scheme val="minor"/>
    </font>
    <font>
      <sz val="10"/>
      <color indexed="8"/>
      <name val="Arial"/>
      <family val="2"/>
    </font>
    <font>
      <sz val="12"/>
      <color indexed="8"/>
      <name val="Calibri"/>
      <family val="2"/>
    </font>
  </fonts>
  <fills count="1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1" tint="0.499984740745262"/>
        <bgColor indexed="64"/>
      </patternFill>
    </fill>
  </fills>
  <borders count="66">
    <border>
      <left/>
      <right/>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22"/>
      </left>
      <right/>
      <top/>
      <bottom/>
      <diagonal/>
    </border>
  </borders>
  <cellStyleXfs count="2">
    <xf numFmtId="0" fontId="0" fillId="0" borderId="0"/>
    <xf numFmtId="0" fontId="14" fillId="0" borderId="0"/>
  </cellStyleXfs>
  <cellXfs count="572">
    <xf numFmtId="0" fontId="0" fillId="0" borderId="0" xfId="0"/>
    <xf numFmtId="0" fontId="1" fillId="0" borderId="0" xfId="0" applyFont="1" applyAlignment="1">
      <alignment horizontal="center"/>
    </xf>
    <xf numFmtId="42" fontId="0" fillId="0" borderId="0" xfId="0" applyNumberFormat="1"/>
    <xf numFmtId="42" fontId="0" fillId="0" borderId="0" xfId="0" applyNumberFormat="1" applyBorder="1"/>
    <xf numFmtId="0" fontId="0" fillId="0" borderId="0" xfId="0" applyAlignment="1">
      <alignment horizontal="left"/>
    </xf>
    <xf numFmtId="0" fontId="0" fillId="0" borderId="0" xfId="0" applyFont="1" applyAlignment="1">
      <alignment horizontal="left"/>
    </xf>
    <xf numFmtId="0" fontId="0" fillId="0" borderId="0" xfId="0" applyBorder="1" applyAlignment="1"/>
    <xf numFmtId="42" fontId="0" fillId="0" borderId="0" xfId="0" applyNumberFormat="1" applyBorder="1" applyAlignment="1"/>
    <xf numFmtId="0" fontId="0" fillId="0" borderId="0" xfId="0" applyBorder="1"/>
    <xf numFmtId="42" fontId="1" fillId="0" borderId="1" xfId="0" applyNumberFormat="1" applyFont="1" applyBorder="1" applyAlignment="1">
      <alignment horizontal="right"/>
    </xf>
    <xf numFmtId="42" fontId="1" fillId="0" borderId="0" xfId="0" applyNumberFormat="1" applyFont="1" applyBorder="1" applyAlignment="1">
      <alignment horizontal="right"/>
    </xf>
    <xf numFmtId="0" fontId="1" fillId="0" borderId="2" xfId="0" applyFont="1" applyBorder="1" applyAlignment="1">
      <alignment horizontal="left"/>
    </xf>
    <xf numFmtId="0" fontId="1" fillId="0" borderId="3" xfId="0" applyFont="1" applyBorder="1" applyAlignment="1">
      <alignment horizontal="left"/>
    </xf>
    <xf numFmtId="0" fontId="0" fillId="0" borderId="4" xfId="0" applyBorder="1"/>
    <xf numFmtId="0" fontId="0" fillId="0" borderId="0" xfId="0" applyFont="1" applyBorder="1" applyAlignment="1">
      <alignment horizontal="left"/>
    </xf>
    <xf numFmtId="0" fontId="1" fillId="0" borderId="0" xfId="0" applyFont="1" applyFill="1" applyBorder="1" applyAlignment="1"/>
    <xf numFmtId="0" fontId="0" fillId="0" borderId="0" xfId="0" applyAlignment="1"/>
    <xf numFmtId="0" fontId="1" fillId="0" borderId="5" xfId="0" applyFont="1" applyFill="1" applyBorder="1" applyAlignment="1">
      <alignment horizontal="left"/>
    </xf>
    <xf numFmtId="0" fontId="0" fillId="0" borderId="0" xfId="0" applyFont="1" applyFill="1" applyBorder="1"/>
    <xf numFmtId="0" fontId="0" fillId="0" borderId="0" xfId="0" applyFill="1" applyBorder="1"/>
    <xf numFmtId="42" fontId="0" fillId="0" borderId="0" xfId="0" applyNumberFormat="1" applyFill="1" applyBorder="1"/>
    <xf numFmtId="0" fontId="0" fillId="0" borderId="0" xfId="0" applyFont="1" applyFill="1" applyBorder="1" applyAlignment="1"/>
    <xf numFmtId="0" fontId="0" fillId="0" borderId="5" xfId="0" applyFont="1" applyFill="1" applyBorder="1" applyAlignment="1"/>
    <xf numFmtId="42" fontId="0" fillId="0" borderId="0" xfId="0" applyNumberFormat="1" applyFont="1" applyFill="1" applyBorder="1" applyAlignment="1"/>
    <xf numFmtId="0" fontId="2" fillId="0" borderId="0" xfId="0" applyFont="1" applyFill="1" applyBorder="1" applyAlignment="1" applyProtection="1">
      <alignment vertical="center"/>
    </xf>
    <xf numFmtId="1" fontId="0" fillId="0" borderId="0" xfId="0" applyNumberFormat="1"/>
    <xf numFmtId="1" fontId="0" fillId="0" borderId="0" xfId="0" applyNumberFormat="1" applyFont="1" applyFill="1" applyBorder="1" applyAlignment="1"/>
    <xf numFmtId="1" fontId="1" fillId="0" borderId="0" xfId="0" applyNumberFormat="1" applyFont="1" applyFill="1" applyBorder="1" applyAlignment="1"/>
    <xf numFmtId="1" fontId="1" fillId="0" borderId="0" xfId="0" applyNumberFormat="1" applyFont="1" applyBorder="1" applyAlignment="1"/>
    <xf numFmtId="1" fontId="1" fillId="0" borderId="0" xfId="0" applyNumberFormat="1" applyFont="1" applyBorder="1" applyAlignment="1">
      <alignment horizontal="left"/>
    </xf>
    <xf numFmtId="1" fontId="0" fillId="0" borderId="0" xfId="0" applyNumberFormat="1" applyBorder="1"/>
    <xf numFmtId="1" fontId="0" fillId="0" borderId="0" xfId="0" applyNumberFormat="1" applyFont="1" applyAlignment="1">
      <alignment horizontal="left"/>
    </xf>
    <xf numFmtId="0" fontId="1" fillId="0" borderId="0" xfId="0" applyFont="1" applyFill="1" applyBorder="1" applyAlignment="1">
      <alignment horizontal="right"/>
    </xf>
    <xf numFmtId="0" fontId="1" fillId="0" borderId="0" xfId="0" applyFont="1" applyBorder="1" applyAlignment="1">
      <alignment horizontal="right"/>
    </xf>
    <xf numFmtId="10" fontId="1" fillId="0" borderId="0" xfId="0" applyNumberFormat="1" applyFont="1" applyBorder="1" applyAlignment="1">
      <alignment horizontal="right"/>
    </xf>
    <xf numFmtId="41" fontId="3" fillId="0" borderId="0" xfId="0" applyNumberFormat="1" applyFont="1" applyFill="1" applyBorder="1" applyProtection="1"/>
    <xf numFmtId="42" fontId="0" fillId="0" borderId="6" xfId="0" applyNumberFormat="1" applyBorder="1"/>
    <xf numFmtId="42" fontId="0" fillId="0" borderId="4" xfId="0" applyNumberFormat="1" applyBorder="1"/>
    <xf numFmtId="0" fontId="0" fillId="0" borderId="6" xfId="0" applyBorder="1"/>
    <xf numFmtId="0" fontId="0" fillId="0" borderId="1" xfId="0" applyBorder="1"/>
    <xf numFmtId="0" fontId="0" fillId="0" borderId="7" xfId="0" applyBorder="1"/>
    <xf numFmtId="0" fontId="0" fillId="0" borderId="5" xfId="0" applyFont="1" applyBorder="1" applyAlignment="1">
      <alignment horizontal="left"/>
    </xf>
    <xf numFmtId="0" fontId="0" fillId="0" borderId="5" xfId="0" applyBorder="1" applyAlignment="1">
      <alignment horizontal="left"/>
    </xf>
    <xf numFmtId="0" fontId="0" fillId="0" borderId="0" xfId="0" applyBorder="1" applyAlignment="1">
      <alignment horizontal="right"/>
    </xf>
    <xf numFmtId="0" fontId="1" fillId="0" borderId="5" xfId="0" applyFont="1" applyFill="1" applyBorder="1" applyAlignment="1"/>
    <xf numFmtId="1" fontId="0" fillId="0" borderId="0" xfId="0" applyNumberFormat="1" applyBorder="1" applyAlignment="1"/>
    <xf numFmtId="10" fontId="1" fillId="0" borderId="0" xfId="0" applyNumberFormat="1" applyFont="1" applyBorder="1"/>
    <xf numFmtId="1" fontId="0" fillId="0" borderId="4" xfId="0" applyNumberFormat="1" applyBorder="1"/>
    <xf numFmtId="10" fontId="1" fillId="0" borderId="4" xfId="0" applyNumberFormat="1" applyFont="1" applyBorder="1"/>
    <xf numFmtId="0" fontId="1" fillId="0" borderId="4" xfId="0" applyFont="1" applyBorder="1" applyAlignment="1">
      <alignment horizontal="right"/>
    </xf>
    <xf numFmtId="0" fontId="0" fillId="0" borderId="8" xfId="0" applyBorder="1"/>
    <xf numFmtId="42" fontId="0" fillId="0" borderId="1" xfId="0" applyNumberFormat="1" applyBorder="1" applyAlignment="1"/>
    <xf numFmtId="0" fontId="1" fillId="0" borderId="5" xfId="0" applyFont="1" applyBorder="1"/>
    <xf numFmtId="0" fontId="1" fillId="0" borderId="9" xfId="0" applyNumberFormat="1" applyFont="1" applyBorder="1" applyAlignment="1">
      <alignment horizontal="center"/>
    </xf>
    <xf numFmtId="0" fontId="1" fillId="0" borderId="1" xfId="0" applyFont="1" applyBorder="1" applyAlignment="1" applyProtection="1">
      <alignment horizontal="left"/>
    </xf>
    <xf numFmtId="42" fontId="1" fillId="0" borderId="1" xfId="0" applyNumberFormat="1" applyFont="1" applyBorder="1" applyAlignment="1" applyProtection="1">
      <alignment horizontal="left"/>
    </xf>
    <xf numFmtId="42" fontId="0" fillId="0" borderId="0" xfId="0" applyNumberFormat="1" applyProtection="1"/>
    <xf numFmtId="0" fontId="0" fillId="0" borderId="0" xfId="0" applyFill="1" applyBorder="1" applyProtection="1"/>
    <xf numFmtId="42" fontId="0" fillId="0" borderId="0" xfId="0" applyNumberFormat="1" applyFill="1" applyBorder="1" applyProtection="1"/>
    <xf numFmtId="41" fontId="0" fillId="0" borderId="0" xfId="0" applyNumberFormat="1" applyAlignment="1">
      <alignment horizontal="left"/>
    </xf>
    <xf numFmtId="0" fontId="0" fillId="0" borderId="10" xfId="0" applyFont="1" applyBorder="1"/>
    <xf numFmtId="0" fontId="0" fillId="0" borderId="10" xfId="0" applyBorder="1"/>
    <xf numFmtId="0" fontId="2" fillId="0" borderId="10" xfId="0" applyFont="1" applyFill="1" applyBorder="1" applyAlignment="1" applyProtection="1">
      <alignment horizontal="left" wrapText="1"/>
    </xf>
    <xf numFmtId="0" fontId="0" fillId="3" borderId="12" xfId="0" applyFill="1" applyBorder="1"/>
    <xf numFmtId="0" fontId="0" fillId="3" borderId="13" xfId="0" applyFill="1" applyBorder="1"/>
    <xf numFmtId="41" fontId="1" fillId="0" borderId="3" xfId="0" applyNumberFormat="1" applyFont="1" applyBorder="1" applyAlignment="1">
      <alignment horizontal="left"/>
    </xf>
    <xf numFmtId="41" fontId="0" fillId="0" borderId="5" xfId="0" applyNumberFormat="1" applyBorder="1" applyAlignment="1">
      <alignment horizontal="left"/>
    </xf>
    <xf numFmtId="41" fontId="0" fillId="0" borderId="2" xfId="0" applyNumberFormat="1" applyBorder="1" applyAlignment="1">
      <alignment horizontal="left"/>
    </xf>
    <xf numFmtId="1" fontId="1" fillId="0" borderId="0" xfId="0" applyNumberFormat="1" applyFont="1" applyBorder="1" applyAlignment="1">
      <alignment horizontal="center"/>
    </xf>
    <xf numFmtId="1" fontId="0" fillId="0" borderId="0" xfId="0" applyNumberFormat="1" applyAlignment="1">
      <alignment horizontal="center"/>
    </xf>
    <xf numFmtId="1" fontId="0" fillId="0" borderId="0" xfId="0" applyNumberFormat="1" applyFont="1" applyAlignment="1">
      <alignment horizontal="center"/>
    </xf>
    <xf numFmtId="41" fontId="1" fillId="0" borderId="0" xfId="0" applyNumberFormat="1" applyFont="1" applyBorder="1" applyAlignment="1">
      <alignment horizontal="center"/>
    </xf>
    <xf numFmtId="41" fontId="0" fillId="0" borderId="0" xfId="0" applyNumberFormat="1" applyAlignment="1">
      <alignment horizontal="center"/>
    </xf>
    <xf numFmtId="0" fontId="0" fillId="0" borderId="0" xfId="0" applyFill="1" applyBorder="1" applyAlignment="1"/>
    <xf numFmtId="44" fontId="0" fillId="3" borderId="5" xfId="0" applyNumberFormat="1" applyFill="1" applyBorder="1" applyAlignment="1"/>
    <xf numFmtId="44" fontId="0" fillId="3" borderId="6" xfId="0" applyNumberFormat="1" applyFill="1" applyBorder="1" applyAlignment="1"/>
    <xf numFmtId="44" fontId="0" fillId="3" borderId="12" xfId="0" applyNumberFormat="1" applyFill="1" applyBorder="1" applyAlignment="1"/>
    <xf numFmtId="44" fontId="0" fillId="3" borderId="13" xfId="0" applyNumberFormat="1" applyFill="1" applyBorder="1" applyAlignment="1"/>
    <xf numFmtId="41" fontId="0" fillId="0" borderId="1" xfId="0" applyNumberFormat="1" applyBorder="1" applyAlignment="1" applyProtection="1">
      <alignment horizontal="center"/>
    </xf>
    <xf numFmtId="0" fontId="0" fillId="0" borderId="5" xfId="0" applyBorder="1"/>
    <xf numFmtId="0" fontId="0" fillId="0" borderId="2" xfId="0" applyBorder="1"/>
    <xf numFmtId="42" fontId="1" fillId="0" borderId="1" xfId="0" applyNumberFormat="1" applyFont="1" applyBorder="1"/>
    <xf numFmtId="0" fontId="1" fillId="0" borderId="1" xfId="0" applyFont="1" applyBorder="1" applyAlignment="1">
      <alignment horizontal="right"/>
    </xf>
    <xf numFmtId="0" fontId="1" fillId="0" borderId="9" xfId="0" applyFont="1" applyBorder="1" applyAlignment="1">
      <alignment horizontal="center"/>
    </xf>
    <xf numFmtId="0" fontId="1" fillId="0" borderId="0" xfId="0" applyFont="1"/>
    <xf numFmtId="0" fontId="0" fillId="0" borderId="3" xfId="0" applyBorder="1"/>
    <xf numFmtId="0" fontId="1" fillId="0" borderId="3" xfId="0" applyFont="1" applyBorder="1" applyAlignment="1">
      <alignment horizontal="right"/>
    </xf>
    <xf numFmtId="0" fontId="1" fillId="0" borderId="5" xfId="0" applyFont="1" applyBorder="1" applyAlignment="1">
      <alignment horizontal="right"/>
    </xf>
    <xf numFmtId="0" fontId="1" fillId="0" borderId="2" xfId="0" applyFont="1" applyBorder="1" applyAlignment="1">
      <alignment horizontal="right"/>
    </xf>
    <xf numFmtId="0" fontId="0" fillId="0" borderId="0" xfId="0" applyBorder="1" applyAlignment="1">
      <alignment horizontal="center"/>
    </xf>
    <xf numFmtId="42" fontId="1" fillId="0" borderId="0" xfId="0" applyNumberFormat="1" applyFont="1" applyFill="1" applyBorder="1" applyAlignment="1">
      <alignment horizontal="center"/>
    </xf>
    <xf numFmtId="0" fontId="0" fillId="0" borderId="10" xfId="0" applyBorder="1" applyAlignment="1">
      <alignment horizontal="left"/>
    </xf>
    <xf numFmtId="0" fontId="1" fillId="4" borderId="20" xfId="0" applyFont="1" applyFill="1" applyBorder="1"/>
    <xf numFmtId="0" fontId="1" fillId="4" borderId="20" xfId="0" applyFont="1" applyFill="1" applyBorder="1" applyAlignment="1"/>
    <xf numFmtId="41" fontId="0" fillId="0" borderId="0" xfId="0" applyNumberFormat="1"/>
    <xf numFmtId="0" fontId="0" fillId="0" borderId="6" xfId="0" applyBorder="1" applyAlignment="1">
      <alignment horizontal="center"/>
    </xf>
    <xf numFmtId="0" fontId="1" fillId="4" borderId="12" xfId="0" applyFont="1" applyFill="1" applyBorder="1" applyAlignment="1"/>
    <xf numFmtId="1" fontId="0" fillId="0" borderId="21" xfId="0" applyNumberFormat="1" applyFill="1" applyBorder="1"/>
    <xf numFmtId="1" fontId="1" fillId="0" borderId="21" xfId="0" applyNumberFormat="1" applyFont="1" applyFill="1" applyBorder="1"/>
    <xf numFmtId="1" fontId="1" fillId="0" borderId="21" xfId="0" applyNumberFormat="1" applyFont="1" applyFill="1" applyBorder="1" applyAlignment="1"/>
    <xf numFmtId="0" fontId="1" fillId="4" borderId="20" xfId="0" applyFont="1" applyFill="1" applyBorder="1" applyAlignment="1">
      <alignment horizontal="left"/>
    </xf>
    <xf numFmtId="1" fontId="1" fillId="4" borderId="20" xfId="0" applyNumberFormat="1" applyFont="1" applyFill="1" applyBorder="1" applyAlignment="1">
      <alignment horizontal="left"/>
    </xf>
    <xf numFmtId="42" fontId="1" fillId="4" borderId="12" xfId="0" applyNumberFormat="1" applyFont="1" applyFill="1" applyBorder="1" applyAlignment="1">
      <alignment horizontal="center" wrapText="1"/>
    </xf>
    <xf numFmtId="42" fontId="1" fillId="4" borderId="20" xfId="0" applyNumberFormat="1" applyFont="1" applyFill="1" applyBorder="1" applyAlignment="1">
      <alignment horizontal="center" wrapText="1"/>
    </xf>
    <xf numFmtId="42" fontId="1" fillId="4" borderId="13" xfId="0" applyNumberFormat="1" applyFont="1" applyFill="1" applyBorder="1" applyAlignment="1">
      <alignment horizontal="center" wrapText="1"/>
    </xf>
    <xf numFmtId="0" fontId="1" fillId="4" borderId="20" xfId="0" applyFont="1" applyFill="1" applyBorder="1" applyAlignment="1">
      <alignment horizontal="right"/>
    </xf>
    <xf numFmtId="0" fontId="0" fillId="4" borderId="20" xfId="0" applyFont="1" applyFill="1" applyBorder="1" applyAlignment="1">
      <alignment horizontal="left"/>
    </xf>
    <xf numFmtId="0" fontId="1" fillId="0" borderId="27" xfId="0" applyFont="1" applyFill="1" applyBorder="1" applyAlignment="1">
      <alignment horizontal="right"/>
    </xf>
    <xf numFmtId="42" fontId="1" fillId="4" borderId="13" xfId="0" applyNumberFormat="1" applyFont="1" applyFill="1" applyBorder="1" applyAlignment="1">
      <alignment horizontal="center"/>
    </xf>
    <xf numFmtId="41" fontId="1" fillId="0" borderId="0" xfId="0" applyNumberFormat="1" applyFont="1" applyBorder="1" applyAlignment="1"/>
    <xf numFmtId="41" fontId="1" fillId="0" borderId="21" xfId="0" applyNumberFormat="1" applyFont="1" applyFill="1" applyBorder="1" applyAlignment="1"/>
    <xf numFmtId="41" fontId="0" fillId="5" borderId="28" xfId="0" applyNumberFormat="1" applyFont="1" applyFill="1" applyBorder="1" applyProtection="1">
      <protection locked="0"/>
    </xf>
    <xf numFmtId="41" fontId="0" fillId="5" borderId="29" xfId="0" applyNumberFormat="1" applyFont="1" applyFill="1" applyBorder="1" applyProtection="1">
      <protection locked="0"/>
    </xf>
    <xf numFmtId="41" fontId="0" fillId="5" borderId="30" xfId="0" applyNumberFormat="1" applyFont="1" applyFill="1" applyBorder="1" applyProtection="1">
      <protection locked="0"/>
    </xf>
    <xf numFmtId="41" fontId="0" fillId="6" borderId="28" xfId="0" applyNumberFormat="1" applyFont="1" applyFill="1" applyBorder="1" applyProtection="1">
      <protection locked="0"/>
    </xf>
    <xf numFmtId="41" fontId="0" fillId="6" borderId="29" xfId="0" applyNumberFormat="1" applyFont="1" applyFill="1" applyBorder="1" applyProtection="1">
      <protection locked="0"/>
    </xf>
    <xf numFmtId="41" fontId="0" fillId="6" borderId="30" xfId="0" applyNumberFormat="1" applyFont="1" applyFill="1" applyBorder="1" applyProtection="1">
      <protection locked="0"/>
    </xf>
    <xf numFmtId="41" fontId="0" fillId="4" borderId="12" xfId="0" applyNumberFormat="1" applyFont="1" applyFill="1" applyBorder="1"/>
    <xf numFmtId="41" fontId="0" fillId="4" borderId="20" xfId="0" applyNumberFormat="1" applyFont="1" applyFill="1" applyBorder="1"/>
    <xf numFmtId="41" fontId="0" fillId="4" borderId="13" xfId="0" applyNumberFormat="1" applyFont="1" applyFill="1" applyBorder="1"/>
    <xf numFmtId="41" fontId="0" fillId="5" borderId="32" xfId="0" applyNumberFormat="1" applyFont="1" applyFill="1" applyBorder="1" applyProtection="1">
      <protection locked="0"/>
    </xf>
    <xf numFmtId="41" fontId="0" fillId="5" borderId="33" xfId="0" applyNumberFormat="1" applyFont="1" applyFill="1" applyBorder="1" applyProtection="1">
      <protection locked="0"/>
    </xf>
    <xf numFmtId="41" fontId="0" fillId="6" borderId="31" xfId="0" applyNumberFormat="1" applyFont="1" applyFill="1" applyBorder="1" applyProtection="1">
      <protection locked="0"/>
    </xf>
    <xf numFmtId="41" fontId="0" fillId="6" borderId="32" xfId="0" applyNumberFormat="1" applyFont="1" applyFill="1" applyBorder="1" applyProtection="1">
      <protection locked="0"/>
    </xf>
    <xf numFmtId="41" fontId="0" fillId="6" borderId="33" xfId="0" applyNumberFormat="1" applyFont="1" applyFill="1" applyBorder="1" applyProtection="1">
      <protection locked="0"/>
    </xf>
    <xf numFmtId="41" fontId="0" fillId="5" borderId="34" xfId="0" applyNumberFormat="1" applyFont="1" applyFill="1" applyBorder="1" applyProtection="1">
      <protection locked="0"/>
    </xf>
    <xf numFmtId="41" fontId="0" fillId="5" borderId="35" xfId="0" applyNumberFormat="1" applyFont="1" applyFill="1" applyBorder="1" applyProtection="1">
      <protection locked="0"/>
    </xf>
    <xf numFmtId="41" fontId="0" fillId="5" borderId="36" xfId="0" applyNumberFormat="1" applyFont="1" applyFill="1" applyBorder="1" applyProtection="1">
      <protection locked="0"/>
    </xf>
    <xf numFmtId="41" fontId="0" fillId="6" borderId="34" xfId="0" applyNumberFormat="1" applyFont="1" applyFill="1" applyBorder="1" applyProtection="1">
      <protection locked="0"/>
    </xf>
    <xf numFmtId="41" fontId="0" fillId="6" borderId="35" xfId="0" applyNumberFormat="1" applyFont="1" applyFill="1" applyBorder="1" applyProtection="1">
      <protection locked="0"/>
    </xf>
    <xf numFmtId="41" fontId="0" fillId="6" borderId="36" xfId="0" applyNumberFormat="1" applyFont="1" applyFill="1" applyBorder="1" applyProtection="1">
      <protection locked="0"/>
    </xf>
    <xf numFmtId="41" fontId="0" fillId="0" borderId="23" xfId="0" applyNumberFormat="1" applyFont="1" applyFill="1" applyBorder="1" applyProtection="1"/>
    <xf numFmtId="41" fontId="0" fillId="0" borderId="24" xfId="0" applyNumberFormat="1" applyFont="1" applyFill="1" applyBorder="1" applyProtection="1"/>
    <xf numFmtId="41" fontId="0" fillId="0" borderId="25" xfId="0" applyNumberFormat="1" applyFont="1" applyFill="1" applyBorder="1" applyProtection="1"/>
    <xf numFmtId="41" fontId="0" fillId="0" borderId="21" xfId="0" applyNumberFormat="1" applyFont="1" applyFill="1" applyBorder="1"/>
    <xf numFmtId="41" fontId="0" fillId="5" borderId="37" xfId="0" applyNumberFormat="1" applyFont="1" applyFill="1" applyBorder="1" applyProtection="1">
      <protection locked="0"/>
    </xf>
    <xf numFmtId="41" fontId="0" fillId="5" borderId="24" xfId="0" applyNumberFormat="1" applyFont="1" applyFill="1" applyBorder="1" applyProtection="1">
      <protection locked="0"/>
    </xf>
    <xf numFmtId="41" fontId="0" fillId="5" borderId="20" xfId="0" applyNumberFormat="1" applyFont="1" applyFill="1" applyBorder="1" applyProtection="1">
      <protection locked="0"/>
    </xf>
    <xf numFmtId="41" fontId="0" fillId="3" borderId="37" xfId="0" applyNumberFormat="1" applyFont="1" applyFill="1" applyBorder="1" applyProtection="1"/>
    <xf numFmtId="41" fontId="0" fillId="5" borderId="23" xfId="0" applyNumberFormat="1" applyFont="1" applyFill="1" applyBorder="1" applyProtection="1">
      <protection locked="0"/>
    </xf>
    <xf numFmtId="41" fontId="0" fillId="5" borderId="25" xfId="0" applyNumberFormat="1" applyFont="1" applyFill="1" applyBorder="1" applyProtection="1">
      <protection locked="0"/>
    </xf>
    <xf numFmtId="41" fontId="0" fillId="6" borderId="23" xfId="0" applyNumberFormat="1" applyFont="1" applyFill="1" applyBorder="1" applyProtection="1">
      <protection locked="0"/>
    </xf>
    <xf numFmtId="41" fontId="0" fillId="6" borderId="24" xfId="0" applyNumberFormat="1" applyFont="1" applyFill="1" applyBorder="1" applyProtection="1">
      <protection locked="0"/>
    </xf>
    <xf numFmtId="41" fontId="0" fillId="6" borderId="25" xfId="0" applyNumberFormat="1" applyFont="1" applyFill="1" applyBorder="1" applyProtection="1">
      <protection locked="0"/>
    </xf>
    <xf numFmtId="41" fontId="0" fillId="0" borderId="34" xfId="0" applyNumberFormat="1" applyFont="1" applyBorder="1"/>
    <xf numFmtId="41" fontId="0" fillId="0" borderId="35" xfId="0" applyNumberFormat="1" applyFont="1" applyBorder="1"/>
    <xf numFmtId="41" fontId="0" fillId="0" borderId="36" xfId="0" applyNumberFormat="1" applyFont="1" applyBorder="1"/>
    <xf numFmtId="41" fontId="0" fillId="0" borderId="34" xfId="0" applyNumberFormat="1" applyFont="1" applyFill="1" applyBorder="1"/>
    <xf numFmtId="0" fontId="1" fillId="4" borderId="12" xfId="0" applyFont="1" applyFill="1" applyBorder="1" applyAlignment="1">
      <alignment horizontal="left"/>
    </xf>
    <xf numFmtId="0" fontId="0" fillId="4" borderId="12" xfId="0" applyFont="1" applyFill="1" applyBorder="1" applyAlignment="1">
      <alignment horizontal="left"/>
    </xf>
    <xf numFmtId="0" fontId="0" fillId="0" borderId="19" xfId="0" applyFont="1" applyBorder="1" applyAlignment="1">
      <alignment horizontal="left"/>
    </xf>
    <xf numFmtId="41" fontId="1" fillId="4" borderId="27" xfId="0" applyNumberFormat="1" applyFont="1" applyFill="1" applyBorder="1"/>
    <xf numFmtId="41" fontId="0" fillId="4" borderId="19" xfId="0" applyNumberFormat="1" applyFont="1" applyFill="1" applyBorder="1"/>
    <xf numFmtId="41" fontId="0" fillId="4" borderId="27" xfId="0" applyNumberFormat="1" applyFont="1" applyFill="1" applyBorder="1"/>
    <xf numFmtId="41" fontId="0" fillId="4" borderId="39" xfId="0" applyNumberFormat="1" applyFont="1" applyFill="1" applyBorder="1"/>
    <xf numFmtId="41" fontId="0" fillId="0" borderId="0" xfId="0" applyNumberFormat="1" applyBorder="1" applyAlignment="1"/>
    <xf numFmtId="41" fontId="0" fillId="0" borderId="5" xfId="0" applyNumberFormat="1" applyFont="1" applyBorder="1" applyAlignment="1">
      <alignment horizontal="left"/>
    </xf>
    <xf numFmtId="41" fontId="1" fillId="0" borderId="0" xfId="0" applyNumberFormat="1" applyFont="1" applyFill="1" applyBorder="1" applyAlignment="1">
      <alignment horizontal="right"/>
    </xf>
    <xf numFmtId="41" fontId="1" fillId="7" borderId="20" xfId="0" applyNumberFormat="1" applyFont="1" applyFill="1" applyBorder="1" applyAlignment="1">
      <alignment horizontal="right"/>
    </xf>
    <xf numFmtId="0" fontId="1" fillId="3" borderId="20" xfId="0" applyFont="1" applyFill="1" applyBorder="1"/>
    <xf numFmtId="0" fontId="1" fillId="3" borderId="20" xfId="0" applyFont="1" applyFill="1" applyBorder="1" applyAlignment="1">
      <alignment horizontal="left"/>
    </xf>
    <xf numFmtId="1" fontId="1" fillId="3" borderId="20" xfId="0" applyNumberFormat="1" applyFont="1" applyFill="1" applyBorder="1" applyAlignment="1">
      <alignment horizontal="left"/>
    </xf>
    <xf numFmtId="42" fontId="1" fillId="3" borderId="20" xfId="0" applyNumberFormat="1" applyFont="1" applyFill="1" applyBorder="1" applyAlignment="1">
      <alignment horizontal="center" wrapText="1"/>
    </xf>
    <xf numFmtId="42" fontId="1" fillId="3" borderId="12" xfId="0" applyNumberFormat="1" applyFont="1" applyFill="1" applyBorder="1" applyAlignment="1">
      <alignment horizontal="center" wrapText="1"/>
    </xf>
    <xf numFmtId="42" fontId="1" fillId="3" borderId="13" xfId="0" applyNumberFormat="1" applyFont="1" applyFill="1" applyBorder="1" applyAlignment="1">
      <alignment horizontal="center" wrapText="1"/>
    </xf>
    <xf numFmtId="0" fontId="1" fillId="3" borderId="20" xfId="0" applyFont="1" applyFill="1" applyBorder="1" applyAlignment="1">
      <alignment horizontal="right"/>
    </xf>
    <xf numFmtId="0" fontId="0" fillId="3" borderId="20" xfId="0" applyFont="1" applyFill="1" applyBorder="1" applyAlignment="1">
      <alignment horizontal="left"/>
    </xf>
    <xf numFmtId="0" fontId="1" fillId="3" borderId="20" xfId="0" applyFont="1" applyFill="1" applyBorder="1" applyAlignment="1"/>
    <xf numFmtId="0" fontId="1" fillId="3" borderId="12" xfId="0" applyFont="1" applyFill="1" applyBorder="1" applyAlignment="1">
      <alignment horizontal="left"/>
    </xf>
    <xf numFmtId="42" fontId="1" fillId="3" borderId="13" xfId="0" applyNumberFormat="1" applyFont="1" applyFill="1" applyBorder="1" applyAlignment="1">
      <alignment horizontal="center"/>
    </xf>
    <xf numFmtId="0" fontId="0" fillId="3" borderId="12" xfId="0" applyFont="1" applyFill="1" applyBorder="1" applyAlignment="1">
      <alignment horizontal="left"/>
    </xf>
    <xf numFmtId="0" fontId="1" fillId="3" borderId="12" xfId="0" applyFont="1" applyFill="1" applyBorder="1" applyAlignment="1"/>
    <xf numFmtId="41" fontId="0" fillId="7" borderId="12" xfId="0" applyNumberFormat="1" applyFont="1" applyFill="1" applyBorder="1" applyAlignment="1">
      <alignment horizontal="left"/>
    </xf>
    <xf numFmtId="1" fontId="1" fillId="0" borderId="3" xfId="0" applyNumberFormat="1" applyFont="1" applyBorder="1" applyAlignment="1">
      <alignment horizontal="center"/>
    </xf>
    <xf numFmtId="1" fontId="1" fillId="3" borderId="12" xfId="0" applyNumberFormat="1" applyFont="1" applyFill="1" applyBorder="1" applyAlignment="1">
      <alignment horizontal="center"/>
    </xf>
    <xf numFmtId="41" fontId="1" fillId="3" borderId="12" xfId="0" applyNumberFormat="1" applyFont="1" applyFill="1" applyBorder="1" applyAlignment="1">
      <alignment horizontal="center" wrapText="1"/>
    </xf>
    <xf numFmtId="1" fontId="1" fillId="3" borderId="16" xfId="0" applyNumberFormat="1" applyFont="1" applyFill="1" applyBorder="1"/>
    <xf numFmtId="1" fontId="0" fillId="3" borderId="21" xfId="0" applyNumberFormat="1" applyFill="1" applyBorder="1"/>
    <xf numFmtId="1" fontId="0" fillId="3" borderId="21" xfId="0" applyNumberFormat="1" applyFont="1" applyFill="1" applyBorder="1"/>
    <xf numFmtId="1" fontId="0" fillId="0" borderId="21" xfId="0" applyNumberFormat="1" applyFont="1" applyFill="1" applyBorder="1"/>
    <xf numFmtId="1" fontId="1" fillId="3" borderId="21" xfId="0" applyNumberFormat="1" applyFont="1" applyFill="1" applyBorder="1" applyAlignment="1"/>
    <xf numFmtId="1" fontId="1" fillId="3" borderId="16" xfId="0" applyNumberFormat="1" applyFont="1" applyFill="1" applyBorder="1" applyAlignment="1"/>
    <xf numFmtId="41" fontId="1" fillId="7" borderId="16" xfId="0" applyNumberFormat="1" applyFont="1" applyFill="1" applyBorder="1" applyAlignment="1"/>
    <xf numFmtId="41" fontId="0" fillId="0" borderId="0" xfId="0" applyNumberFormat="1" applyBorder="1" applyAlignment="1">
      <alignment horizontal="left"/>
    </xf>
    <xf numFmtId="41" fontId="9" fillId="0" borderId="34" xfId="0" applyNumberFormat="1" applyFont="1" applyFill="1" applyBorder="1"/>
    <xf numFmtId="41" fontId="0" fillId="5" borderId="31" xfId="0" applyNumberFormat="1" applyFill="1" applyBorder="1" applyProtection="1">
      <protection locked="0"/>
    </xf>
    <xf numFmtId="41" fontId="0" fillId="5" borderId="34" xfId="0" applyNumberFormat="1" applyFill="1" applyBorder="1" applyProtection="1">
      <protection locked="0"/>
    </xf>
    <xf numFmtId="0" fontId="1" fillId="3" borderId="12" xfId="0" applyFont="1" applyFill="1" applyBorder="1" applyAlignment="1" applyProtection="1">
      <alignment horizontal="left"/>
    </xf>
    <xf numFmtId="0" fontId="1" fillId="3" borderId="20" xfId="0" applyFont="1" applyFill="1" applyBorder="1" applyProtection="1"/>
    <xf numFmtId="1" fontId="1" fillId="3" borderId="27" xfId="0" applyNumberFormat="1" applyFont="1" applyFill="1" applyBorder="1" applyProtection="1"/>
    <xf numFmtId="0" fontId="0" fillId="0" borderId="0" xfId="0" applyProtection="1"/>
    <xf numFmtId="41" fontId="9" fillId="5" borderId="28" xfId="0" applyNumberFormat="1" applyFont="1" applyFill="1" applyBorder="1" applyProtection="1">
      <protection locked="0"/>
    </xf>
    <xf numFmtId="0" fontId="9" fillId="5" borderId="29" xfId="0" applyNumberFormat="1" applyFont="1" applyFill="1" applyBorder="1" applyProtection="1">
      <protection locked="0"/>
    </xf>
    <xf numFmtId="0" fontId="9" fillId="5" borderId="30" xfId="0" applyNumberFormat="1" applyFont="1" applyFill="1" applyBorder="1" applyProtection="1">
      <protection locked="0"/>
    </xf>
    <xf numFmtId="0" fontId="9" fillId="6" borderId="28" xfId="0" applyNumberFormat="1" applyFont="1" applyFill="1" applyBorder="1" applyProtection="1">
      <protection locked="0"/>
    </xf>
    <xf numFmtId="0" fontId="9" fillId="6" borderId="29" xfId="0" applyNumberFormat="1" applyFont="1" applyFill="1" applyBorder="1" applyProtection="1">
      <protection locked="0"/>
    </xf>
    <xf numFmtId="0" fontId="9" fillId="8" borderId="28" xfId="0" applyNumberFormat="1" applyFont="1" applyFill="1" applyBorder="1" applyProtection="1">
      <protection locked="0"/>
    </xf>
    <xf numFmtId="0" fontId="9" fillId="8" borderId="29" xfId="0" applyNumberFormat="1" applyFont="1" applyFill="1" applyBorder="1" applyProtection="1">
      <protection locked="0"/>
    </xf>
    <xf numFmtId="0" fontId="9" fillId="8" borderId="30" xfId="0" applyFont="1" applyFill="1" applyBorder="1" applyProtection="1">
      <protection locked="0"/>
    </xf>
    <xf numFmtId="41" fontId="9" fillId="3" borderId="19" xfId="0" applyNumberFormat="1" applyFont="1" applyFill="1" applyBorder="1" applyProtection="1"/>
    <xf numFmtId="42" fontId="9" fillId="3" borderId="27" xfId="0" applyNumberFormat="1" applyFont="1" applyFill="1" applyBorder="1" applyProtection="1"/>
    <xf numFmtId="42" fontId="9" fillId="3" borderId="39" xfId="0" applyNumberFormat="1" applyFont="1" applyFill="1" applyBorder="1" applyProtection="1"/>
    <xf numFmtId="42" fontId="9" fillId="3" borderId="19" xfId="0" applyNumberFormat="1" applyFont="1" applyFill="1" applyBorder="1" applyProtection="1"/>
    <xf numFmtId="0" fontId="9" fillId="3" borderId="39" xfId="0" applyFont="1" applyFill="1" applyBorder="1" applyProtection="1"/>
    <xf numFmtId="41" fontId="9" fillId="5" borderId="31" xfId="0" applyNumberFormat="1" applyFont="1" applyFill="1" applyBorder="1" applyProtection="1">
      <protection locked="0"/>
    </xf>
    <xf numFmtId="41" fontId="9" fillId="5" borderId="32" xfId="0" applyNumberFormat="1" applyFont="1" applyFill="1" applyBorder="1" applyProtection="1">
      <protection locked="0"/>
    </xf>
    <xf numFmtId="41" fontId="9" fillId="5" borderId="33" xfId="0" applyNumberFormat="1" applyFont="1" applyFill="1" applyBorder="1" applyProtection="1">
      <protection locked="0"/>
    </xf>
    <xf numFmtId="41" fontId="9" fillId="6" borderId="31" xfId="0" applyNumberFormat="1" applyFont="1" applyFill="1" applyBorder="1" applyProtection="1">
      <protection locked="0"/>
    </xf>
    <xf numFmtId="41" fontId="9" fillId="6" borderId="32" xfId="0" applyNumberFormat="1" applyFont="1" applyFill="1" applyBorder="1" applyProtection="1">
      <protection locked="0"/>
    </xf>
    <xf numFmtId="41" fontId="9" fillId="8" borderId="31" xfId="0" applyNumberFormat="1" applyFont="1" applyFill="1" applyBorder="1" applyProtection="1">
      <protection locked="0"/>
    </xf>
    <xf numFmtId="41" fontId="9" fillId="8" borderId="32" xfId="0" applyNumberFormat="1" applyFont="1" applyFill="1" applyBorder="1" applyProtection="1">
      <protection locked="0"/>
    </xf>
    <xf numFmtId="41" fontId="9" fillId="8" borderId="33" xfId="0" applyNumberFormat="1" applyFont="1" applyFill="1" applyBorder="1" applyProtection="1">
      <protection locked="0"/>
    </xf>
    <xf numFmtId="41" fontId="9" fillId="5" borderId="34" xfId="0" applyNumberFormat="1" applyFont="1" applyFill="1" applyBorder="1" applyProtection="1">
      <protection locked="0"/>
    </xf>
    <xf numFmtId="41" fontId="9" fillId="5" borderId="35" xfId="0" applyNumberFormat="1" applyFont="1" applyFill="1" applyBorder="1" applyProtection="1">
      <protection locked="0"/>
    </xf>
    <xf numFmtId="41" fontId="9" fillId="5" borderId="36" xfId="0" applyNumberFormat="1" applyFont="1" applyFill="1" applyBorder="1" applyProtection="1">
      <protection locked="0"/>
    </xf>
    <xf numFmtId="41" fontId="9" fillId="6" borderId="34" xfId="0" applyNumberFormat="1" applyFont="1" applyFill="1" applyBorder="1" applyProtection="1">
      <protection locked="0"/>
    </xf>
    <xf numFmtId="41" fontId="9" fillId="6" borderId="35" xfId="0" applyNumberFormat="1" applyFont="1" applyFill="1" applyBorder="1" applyProtection="1">
      <protection locked="0"/>
    </xf>
    <xf numFmtId="41" fontId="9" fillId="3" borderId="5" xfId="0" applyNumberFormat="1" applyFont="1" applyFill="1" applyBorder="1" applyProtection="1"/>
    <xf numFmtId="41" fontId="9" fillId="8" borderId="36" xfId="0" applyNumberFormat="1" applyFont="1" applyFill="1" applyBorder="1" applyProtection="1">
      <protection locked="0"/>
    </xf>
    <xf numFmtId="41" fontId="9" fillId="8" borderId="35" xfId="0" applyNumberFormat="1" applyFont="1" applyFill="1" applyBorder="1" applyProtection="1">
      <protection locked="0"/>
    </xf>
    <xf numFmtId="41" fontId="9" fillId="8" borderId="34" xfId="0" applyNumberFormat="1" applyFont="1" applyFill="1" applyBorder="1" applyProtection="1">
      <protection locked="0"/>
    </xf>
    <xf numFmtId="41" fontId="9" fillId="3" borderId="35" xfId="0" applyNumberFormat="1" applyFont="1" applyFill="1" applyBorder="1" applyProtection="1"/>
    <xf numFmtId="41" fontId="9" fillId="0" borderId="34" xfId="0" applyNumberFormat="1" applyFont="1" applyFill="1" applyBorder="1" applyProtection="1"/>
    <xf numFmtId="41" fontId="9" fillId="0" borderId="35" xfId="0" applyNumberFormat="1" applyFont="1" applyFill="1" applyBorder="1" applyProtection="1"/>
    <xf numFmtId="41" fontId="9" fillId="0" borderId="36" xfId="0" applyNumberFormat="1" applyFont="1" applyFill="1" applyBorder="1" applyProtection="1"/>
    <xf numFmtId="41" fontId="9" fillId="3" borderId="12" xfId="0" applyNumberFormat="1" applyFont="1" applyFill="1" applyBorder="1"/>
    <xf numFmtId="41" fontId="9" fillId="3" borderId="20" xfId="0" applyNumberFormat="1" applyFont="1" applyFill="1" applyBorder="1"/>
    <xf numFmtId="41" fontId="9" fillId="3" borderId="13" xfId="0" applyNumberFormat="1" applyFont="1" applyFill="1" applyBorder="1"/>
    <xf numFmtId="41" fontId="9" fillId="5" borderId="29" xfId="0" applyNumberFormat="1" applyFont="1" applyFill="1" applyBorder="1" applyProtection="1">
      <protection locked="0"/>
    </xf>
    <xf numFmtId="41" fontId="9" fillId="5" borderId="30" xfId="0" applyNumberFormat="1" applyFont="1" applyFill="1" applyBorder="1" applyProtection="1">
      <protection locked="0"/>
    </xf>
    <xf numFmtId="41" fontId="9" fillId="6" borderId="28" xfId="0" applyNumberFormat="1" applyFont="1" applyFill="1" applyBorder="1" applyProtection="1">
      <protection locked="0"/>
    </xf>
    <xf numFmtId="41" fontId="9" fillId="6" borderId="29" xfId="0" applyNumberFormat="1" applyFont="1" applyFill="1" applyBorder="1" applyProtection="1">
      <protection locked="0"/>
    </xf>
    <xf numFmtId="41" fontId="9" fillId="8" borderId="28" xfId="0" applyNumberFormat="1" applyFont="1" applyFill="1" applyBorder="1" applyProtection="1">
      <protection locked="0"/>
    </xf>
    <xf numFmtId="41" fontId="9" fillId="8" borderId="29" xfId="0" applyNumberFormat="1" applyFont="1" applyFill="1" applyBorder="1" applyProtection="1">
      <protection locked="0"/>
    </xf>
    <xf numFmtId="41" fontId="9" fillId="8" borderId="30" xfId="0" applyNumberFormat="1" applyFont="1" applyFill="1" applyBorder="1" applyProtection="1">
      <protection locked="0"/>
    </xf>
    <xf numFmtId="41" fontId="9" fillId="5" borderId="24" xfId="0" applyNumberFormat="1" applyFont="1" applyFill="1" applyBorder="1" applyProtection="1">
      <protection locked="0"/>
    </xf>
    <xf numFmtId="41" fontId="9" fillId="6" borderId="23" xfId="0" applyNumberFormat="1" applyFont="1" applyFill="1" applyBorder="1" applyProtection="1">
      <protection locked="0"/>
    </xf>
    <xf numFmtId="41" fontId="9" fillId="6" borderId="24" xfId="0" applyNumberFormat="1" applyFont="1" applyFill="1" applyBorder="1" applyProtection="1">
      <protection locked="0"/>
    </xf>
    <xf numFmtId="41" fontId="9" fillId="8" borderId="23" xfId="0" applyNumberFormat="1" applyFont="1" applyFill="1" applyBorder="1" applyProtection="1">
      <protection locked="0"/>
    </xf>
    <xf numFmtId="41" fontId="9" fillId="8" borderId="24" xfId="0" applyNumberFormat="1" applyFont="1" applyFill="1" applyBorder="1" applyProtection="1">
      <protection locked="0"/>
    </xf>
    <xf numFmtId="41" fontId="9" fillId="5" borderId="10" xfId="0" applyNumberFormat="1" applyFont="1" applyFill="1" applyBorder="1" applyProtection="1">
      <protection locked="0"/>
    </xf>
    <xf numFmtId="41" fontId="9" fillId="5" borderId="26" xfId="0" applyNumberFormat="1" applyFont="1" applyFill="1" applyBorder="1" applyProtection="1">
      <protection locked="0"/>
    </xf>
    <xf numFmtId="41" fontId="9" fillId="3" borderId="10" xfId="0" applyNumberFormat="1" applyFont="1" applyFill="1" applyBorder="1" applyProtection="1"/>
    <xf numFmtId="41" fontId="9" fillId="3" borderId="37" xfId="0" applyNumberFormat="1" applyFont="1" applyFill="1" applyBorder="1" applyProtection="1"/>
    <xf numFmtId="41" fontId="9" fillId="5" borderId="38" xfId="0" applyNumberFormat="1" applyFont="1" applyFill="1" applyBorder="1" applyProtection="1">
      <protection locked="0"/>
    </xf>
    <xf numFmtId="41" fontId="9" fillId="5" borderId="13" xfId="0" applyNumberFormat="1" applyFont="1" applyFill="1" applyBorder="1" applyProtection="1">
      <protection locked="0"/>
    </xf>
    <xf numFmtId="41" fontId="10" fillId="0" borderId="5" xfId="0" applyNumberFormat="1" applyFont="1" applyFill="1" applyBorder="1" applyAlignment="1" applyProtection="1">
      <alignment horizontal="center"/>
    </xf>
    <xf numFmtId="1" fontId="10" fillId="3" borderId="19" xfId="0" applyNumberFormat="1" applyFont="1" applyFill="1" applyBorder="1" applyAlignment="1" applyProtection="1">
      <alignment horizontal="center"/>
    </xf>
    <xf numFmtId="41" fontId="9" fillId="0" borderId="14" xfId="0" applyNumberFormat="1" applyFont="1" applyFill="1" applyBorder="1" applyAlignment="1" applyProtection="1">
      <alignment horizontal="center"/>
    </xf>
    <xf numFmtId="41" fontId="9" fillId="0" borderId="5" xfId="0" applyNumberFormat="1" applyFont="1" applyFill="1" applyBorder="1" applyAlignment="1" applyProtection="1">
      <alignment horizontal="center"/>
    </xf>
    <xf numFmtId="1" fontId="10" fillId="3" borderId="12" xfId="0" applyNumberFormat="1" applyFont="1" applyFill="1" applyBorder="1" applyAlignment="1" applyProtection="1">
      <alignment horizontal="center"/>
    </xf>
    <xf numFmtId="41" fontId="9" fillId="3" borderId="12" xfId="0" applyNumberFormat="1" applyFont="1" applyFill="1" applyBorder="1" applyAlignment="1" applyProtection="1">
      <alignment horizontal="center"/>
    </xf>
    <xf numFmtId="41" fontId="9" fillId="7" borderId="12" xfId="0" applyNumberFormat="1" applyFont="1" applyFill="1" applyBorder="1" applyAlignment="1" applyProtection="1">
      <alignment horizontal="center"/>
    </xf>
    <xf numFmtId="41" fontId="9" fillId="0" borderId="19" xfId="0" applyNumberFormat="1" applyFont="1" applyFill="1" applyBorder="1" applyAlignment="1" applyProtection="1">
      <alignment horizontal="center"/>
    </xf>
    <xf numFmtId="0" fontId="4" fillId="0" borderId="0" xfId="0" applyFont="1" applyBorder="1" applyAlignment="1" applyProtection="1"/>
    <xf numFmtId="42" fontId="5" fillId="0" borderId="0" xfId="0" applyNumberFormat="1" applyFont="1" applyBorder="1" applyAlignment="1" applyProtection="1"/>
    <xf numFmtId="0" fontId="5" fillId="0" borderId="0" xfId="0" applyFont="1" applyBorder="1" applyAlignment="1" applyProtection="1"/>
    <xf numFmtId="42" fontId="6" fillId="0" borderId="0" xfId="0" applyNumberFormat="1" applyFont="1" applyBorder="1" applyAlignment="1" applyProtection="1"/>
    <xf numFmtId="0" fontId="6" fillId="0" borderId="0" xfId="0" applyFont="1" applyBorder="1" applyAlignment="1" applyProtection="1"/>
    <xf numFmtId="0" fontId="1" fillId="0" borderId="5" xfId="0" applyFont="1" applyBorder="1" applyAlignment="1"/>
    <xf numFmtId="0" fontId="1" fillId="0" borderId="0" xfId="0" applyFont="1" applyBorder="1" applyAlignment="1"/>
    <xf numFmtId="0" fontId="1" fillId="0" borderId="5" xfId="0" applyFont="1" applyBorder="1" applyAlignment="1">
      <alignment horizontal="left"/>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0" fontId="1" fillId="0" borderId="5" xfId="0" applyFont="1" applyBorder="1" applyAlignment="1"/>
    <xf numFmtId="0" fontId="1" fillId="0" borderId="0" xfId="0" applyFont="1" applyBorder="1" applyAlignment="1"/>
    <xf numFmtId="0" fontId="1" fillId="0" borderId="5" xfId="0" applyFont="1" applyBorder="1" applyAlignment="1">
      <alignment horizontal="left"/>
    </xf>
    <xf numFmtId="0" fontId="1" fillId="0" borderId="0" xfId="0" applyFont="1" applyBorder="1" applyAlignment="1">
      <alignment horizontal="left"/>
    </xf>
    <xf numFmtId="44" fontId="0" fillId="0" borderId="0" xfId="0" applyNumberFormat="1" applyBorder="1" applyAlignment="1"/>
    <xf numFmtId="0" fontId="11" fillId="0" borderId="0" xfId="0" applyFont="1"/>
    <xf numFmtId="41" fontId="0" fillId="4" borderId="5" xfId="0" applyNumberFormat="1" applyFont="1" applyFill="1" applyBorder="1"/>
    <xf numFmtId="41" fontId="0" fillId="4" borderId="0" xfId="0" applyNumberFormat="1" applyFont="1" applyFill="1" applyBorder="1"/>
    <xf numFmtId="41" fontId="0" fillId="4" borderId="6" xfId="0" applyNumberFormat="1" applyFont="1" applyFill="1" applyBorder="1"/>
    <xf numFmtId="41" fontId="1" fillId="0" borderId="3" xfId="0" applyNumberFormat="1" applyFont="1" applyBorder="1" applyAlignment="1" applyProtection="1">
      <alignment horizontal="center"/>
    </xf>
    <xf numFmtId="41" fontId="1" fillId="4" borderId="12" xfId="0" applyNumberFormat="1" applyFont="1" applyFill="1" applyBorder="1" applyAlignment="1" applyProtection="1">
      <alignment horizontal="center"/>
    </xf>
    <xf numFmtId="41" fontId="0" fillId="0" borderId="5" xfId="0" applyNumberFormat="1" applyFont="1" applyFill="1" applyBorder="1" applyAlignment="1" applyProtection="1">
      <alignment horizontal="center"/>
    </xf>
    <xf numFmtId="41" fontId="1" fillId="4" borderId="19" xfId="0" applyNumberFormat="1" applyFont="1" applyFill="1" applyBorder="1" applyAlignment="1" applyProtection="1">
      <alignment horizontal="center"/>
    </xf>
    <xf numFmtId="41" fontId="0" fillId="0" borderId="17" xfId="0" applyNumberFormat="1" applyFont="1" applyFill="1" applyBorder="1"/>
    <xf numFmtId="41" fontId="1" fillId="4" borderId="16" xfId="0" applyNumberFormat="1" applyFont="1" applyFill="1" applyBorder="1"/>
    <xf numFmtId="41" fontId="1" fillId="3" borderId="21" xfId="0" applyNumberFormat="1" applyFont="1" applyFill="1" applyBorder="1" applyAlignment="1"/>
    <xf numFmtId="41" fontId="0" fillId="3" borderId="21" xfId="0" applyNumberFormat="1" applyFont="1" applyFill="1" applyBorder="1"/>
    <xf numFmtId="41" fontId="1" fillId="0" borderId="21" xfId="0" applyNumberFormat="1" applyFont="1" applyFill="1" applyBorder="1"/>
    <xf numFmtId="41" fontId="1" fillId="4" borderId="16" xfId="0" applyNumberFormat="1" applyFont="1" applyFill="1" applyBorder="1" applyAlignment="1"/>
    <xf numFmtId="41" fontId="0" fillId="0" borderId="21" xfId="0" applyNumberFormat="1" applyFont="1" applyBorder="1"/>
    <xf numFmtId="41" fontId="0" fillId="4" borderId="51" xfId="0" applyNumberFormat="1" applyFont="1" applyFill="1" applyBorder="1"/>
    <xf numFmtId="0" fontId="0" fillId="4" borderId="49" xfId="0" applyFill="1" applyBorder="1"/>
    <xf numFmtId="0" fontId="0" fillId="4" borderId="50" xfId="0" applyFill="1" applyBorder="1"/>
    <xf numFmtId="0" fontId="0" fillId="0" borderId="5" xfId="0" applyBorder="1" applyAlignment="1"/>
    <xf numFmtId="41" fontId="11" fillId="0" borderId="0" xfId="0" applyNumberFormat="1" applyFont="1" applyAlignment="1">
      <alignment horizontal="left"/>
    </xf>
    <xf numFmtId="0" fontId="1" fillId="3" borderId="49" xfId="0" applyFont="1" applyFill="1" applyBorder="1" applyAlignment="1"/>
    <xf numFmtId="0" fontId="1" fillId="3" borderId="50" xfId="0" applyFont="1" applyFill="1" applyBorder="1" applyAlignment="1"/>
    <xf numFmtId="1" fontId="1" fillId="3" borderId="51" xfId="0" applyNumberFormat="1" applyFont="1" applyFill="1" applyBorder="1" applyAlignment="1"/>
    <xf numFmtId="1" fontId="1" fillId="3" borderId="49" xfId="0" applyNumberFormat="1" applyFont="1" applyFill="1" applyBorder="1" applyAlignment="1">
      <alignment horizontal="center"/>
    </xf>
    <xf numFmtId="41" fontId="0" fillId="0" borderId="20" xfId="0" applyNumberFormat="1" applyFont="1" applyBorder="1" applyAlignment="1">
      <alignment horizontal="center"/>
    </xf>
    <xf numFmtId="41" fontId="0" fillId="4" borderId="2" xfId="0" applyNumberFormat="1" applyFont="1" applyFill="1" applyBorder="1"/>
    <xf numFmtId="41" fontId="0" fillId="4" borderId="4" xfId="0" applyNumberFormat="1" applyFont="1" applyFill="1" applyBorder="1"/>
    <xf numFmtId="41" fontId="0" fillId="4" borderId="8" xfId="0" applyNumberFormat="1" applyFont="1" applyFill="1" applyBorder="1"/>
    <xf numFmtId="41" fontId="0" fillId="0" borderId="52" xfId="0" applyNumberFormat="1" applyFont="1" applyFill="1" applyBorder="1" applyAlignment="1" applyProtection="1">
      <alignment horizontal="center"/>
    </xf>
    <xf numFmtId="41" fontId="0" fillId="0" borderId="20" xfId="0" applyNumberFormat="1" applyFont="1" applyFill="1" applyBorder="1" applyAlignment="1" applyProtection="1">
      <alignment horizontal="center"/>
    </xf>
    <xf numFmtId="41" fontId="0" fillId="0" borderId="27" xfId="0" applyNumberFormat="1" applyFont="1" applyFill="1" applyBorder="1" applyAlignment="1" applyProtection="1">
      <alignment horizontal="center"/>
    </xf>
    <xf numFmtId="41" fontId="1" fillId="4" borderId="20" xfId="0" applyNumberFormat="1" applyFont="1" applyFill="1" applyBorder="1" applyAlignment="1" applyProtection="1">
      <alignment horizontal="center"/>
    </xf>
    <xf numFmtId="41" fontId="0" fillId="0" borderId="0" xfId="0" applyNumberFormat="1" applyFont="1" applyFill="1" applyBorder="1" applyAlignment="1" applyProtection="1">
      <alignment horizontal="center"/>
    </xf>
    <xf numFmtId="41" fontId="0" fillId="4" borderId="20" xfId="0" applyNumberFormat="1" applyFont="1" applyFill="1" applyBorder="1" applyAlignment="1" applyProtection="1">
      <alignment horizontal="center"/>
    </xf>
    <xf numFmtId="41" fontId="0" fillId="0" borderId="0" xfId="0" applyNumberFormat="1" applyFont="1" applyFill="1" applyBorder="1"/>
    <xf numFmtId="41" fontId="0" fillId="4" borderId="50" xfId="0" applyNumberFormat="1" applyFont="1" applyFill="1" applyBorder="1" applyAlignment="1">
      <alignment horizontal="center"/>
    </xf>
    <xf numFmtId="0" fontId="0" fillId="0" borderId="10" xfId="0" applyBorder="1" applyAlignment="1">
      <alignment horizontal="left" wrapText="1"/>
    </xf>
    <xf numFmtId="41" fontId="1" fillId="0" borderId="5" xfId="0" applyNumberFormat="1" applyFont="1" applyBorder="1" applyAlignment="1">
      <alignment horizontal="left"/>
    </xf>
    <xf numFmtId="41" fontId="1" fillId="0" borderId="5" xfId="0" applyNumberFormat="1" applyFont="1" applyBorder="1"/>
    <xf numFmtId="41" fontId="0" fillId="0" borderId="0" xfId="0" applyNumberFormat="1" applyBorder="1"/>
    <xf numFmtId="42" fontId="0" fillId="0" borderId="5" xfId="0" applyNumberFormat="1" applyFont="1" applyFill="1" applyBorder="1" applyAlignment="1"/>
    <xf numFmtId="42" fontId="0" fillId="0" borderId="5" xfId="0" applyNumberFormat="1" applyBorder="1"/>
    <xf numFmtId="41" fontId="1" fillId="0" borderId="1" xfId="0" applyNumberFormat="1" applyFont="1" applyBorder="1" applyAlignment="1" applyProtection="1">
      <alignment horizontal="center"/>
    </xf>
    <xf numFmtId="42" fontId="0" fillId="0" borderId="0" xfId="0" applyNumberFormat="1" applyBorder="1" applyProtection="1"/>
    <xf numFmtId="0" fontId="0" fillId="0" borderId="0" xfId="0" applyBorder="1" applyProtection="1"/>
    <xf numFmtId="42" fontId="0" fillId="0" borderId="0" xfId="0" applyNumberFormat="1" applyBorder="1" applyAlignment="1" applyProtection="1"/>
    <xf numFmtId="0" fontId="0" fillId="0" borderId="0" xfId="0" applyBorder="1" applyAlignment="1" applyProtection="1"/>
    <xf numFmtId="44" fontId="0" fillId="0" borderId="0" xfId="0" applyNumberFormat="1" applyFill="1" applyBorder="1" applyAlignment="1" applyProtection="1"/>
    <xf numFmtId="44" fontId="0" fillId="0" borderId="0" xfId="0" applyNumberFormat="1" applyBorder="1" applyAlignment="1" applyProtection="1"/>
    <xf numFmtId="42" fontId="1" fillId="0" borderId="0" xfId="0" applyNumberFormat="1" applyFont="1" applyBorder="1" applyAlignment="1" applyProtection="1">
      <alignment horizontal="center"/>
    </xf>
    <xf numFmtId="42" fontId="0" fillId="0" borderId="4" xfId="0" applyNumberFormat="1" applyBorder="1" applyProtection="1"/>
    <xf numFmtId="0" fontId="1" fillId="3" borderId="10" xfId="0" applyFont="1" applyFill="1" applyBorder="1" applyAlignment="1" applyProtection="1"/>
    <xf numFmtId="0" fontId="1" fillId="3" borderId="20" xfId="0" applyFont="1" applyFill="1" applyBorder="1" applyAlignment="1" applyProtection="1"/>
    <xf numFmtId="41" fontId="9" fillId="3" borderId="20" xfId="0" applyNumberFormat="1" applyFont="1" applyFill="1" applyBorder="1" applyProtection="1"/>
    <xf numFmtId="43" fontId="0" fillId="0" borderId="17" xfId="0" applyNumberFormat="1" applyFont="1" applyFill="1" applyBorder="1" applyAlignment="1">
      <alignment horizontal="center"/>
    </xf>
    <xf numFmtId="43" fontId="1" fillId="3" borderId="16" xfId="0" applyNumberFormat="1" applyFont="1" applyFill="1" applyBorder="1" applyAlignment="1" applyProtection="1">
      <alignment horizontal="center"/>
    </xf>
    <xf numFmtId="43" fontId="0" fillId="2" borderId="15" xfId="0" applyNumberFormat="1" applyFill="1" applyBorder="1" applyProtection="1">
      <protection locked="0"/>
    </xf>
    <xf numFmtId="43" fontId="0" fillId="2" borderId="16" xfId="0" applyNumberFormat="1" applyFill="1" applyBorder="1" applyProtection="1">
      <protection locked="0"/>
    </xf>
    <xf numFmtId="0" fontId="1" fillId="4" borderId="19" xfId="0" applyFont="1" applyFill="1" applyBorder="1" applyAlignment="1">
      <alignment horizontal="left"/>
    </xf>
    <xf numFmtId="0" fontId="1" fillId="4" borderId="27" xfId="0" applyFont="1" applyFill="1" applyBorder="1"/>
    <xf numFmtId="41" fontId="0" fillId="3" borderId="20" xfId="0" applyNumberFormat="1" applyFont="1" applyFill="1" applyBorder="1" applyAlignment="1" applyProtection="1">
      <alignment horizontal="center"/>
    </xf>
    <xf numFmtId="41" fontId="0" fillId="3" borderId="20" xfId="0" applyNumberFormat="1" applyFont="1" applyFill="1" applyBorder="1" applyProtection="1"/>
    <xf numFmtId="43" fontId="0" fillId="2" borderId="18" xfId="0" applyNumberFormat="1" applyFill="1" applyBorder="1" applyProtection="1">
      <protection locked="0"/>
    </xf>
    <xf numFmtId="43" fontId="0" fillId="0" borderId="18" xfId="0" applyNumberFormat="1" applyFont="1" applyFill="1" applyBorder="1" applyAlignment="1">
      <alignment horizontal="center"/>
    </xf>
    <xf numFmtId="41" fontId="0" fillId="3" borderId="12" xfId="0" applyNumberFormat="1" applyFill="1" applyBorder="1" applyProtection="1"/>
    <xf numFmtId="41" fontId="0" fillId="3" borderId="13" xfId="0" applyNumberFormat="1" applyFont="1" applyFill="1" applyBorder="1" applyProtection="1"/>
    <xf numFmtId="41" fontId="0" fillId="3" borderId="12" xfId="0" applyNumberFormat="1" applyFont="1" applyFill="1" applyBorder="1" applyProtection="1"/>
    <xf numFmtId="42" fontId="1" fillId="0" borderId="23" xfId="0" applyNumberFormat="1" applyFont="1" applyFill="1" applyBorder="1" applyAlignment="1">
      <alignment horizontal="center" wrapText="1"/>
    </xf>
    <xf numFmtId="42" fontId="1" fillId="0" borderId="24" xfId="0" applyNumberFormat="1" applyFont="1" applyFill="1" applyBorder="1" applyAlignment="1">
      <alignment horizontal="center" wrapText="1"/>
    </xf>
    <xf numFmtId="42" fontId="1" fillId="0" borderId="25" xfId="0" applyNumberFormat="1" applyFont="1" applyFill="1" applyBorder="1" applyAlignment="1">
      <alignment horizontal="center" wrapText="1"/>
    </xf>
    <xf numFmtId="42" fontId="1" fillId="0" borderId="25" xfId="0" applyNumberFormat="1" applyFont="1" applyFill="1" applyBorder="1" applyAlignment="1">
      <alignment horizontal="center"/>
    </xf>
    <xf numFmtId="41" fontId="1" fillId="0" borderId="23" xfId="0" applyNumberFormat="1" applyFont="1" applyFill="1" applyBorder="1" applyAlignment="1">
      <alignment horizontal="center" wrapText="1"/>
    </xf>
    <xf numFmtId="1" fontId="1" fillId="4" borderId="16" xfId="0" applyNumberFormat="1" applyFont="1" applyFill="1" applyBorder="1"/>
    <xf numFmtId="1" fontId="10" fillId="4" borderId="12" xfId="0" applyNumberFormat="1" applyFont="1" applyFill="1" applyBorder="1" applyAlignment="1" applyProtection="1">
      <alignment horizontal="center"/>
    </xf>
    <xf numFmtId="0" fontId="0" fillId="0" borderId="0" xfId="0" applyFill="1"/>
    <xf numFmtId="0" fontId="1" fillId="3" borderId="12" xfId="0" applyFont="1" applyFill="1" applyBorder="1" applyAlignment="1" applyProtection="1"/>
    <xf numFmtId="43" fontId="9" fillId="2" borderId="53" xfId="0" applyNumberFormat="1" applyFont="1" applyFill="1" applyBorder="1" applyProtection="1">
      <protection locked="0"/>
    </xf>
    <xf numFmtId="43" fontId="9" fillId="2" borderId="54" xfId="0" applyNumberFormat="1" applyFont="1" applyFill="1" applyBorder="1" applyProtection="1">
      <protection locked="0"/>
    </xf>
    <xf numFmtId="43" fontId="9" fillId="2" borderId="55" xfId="0" applyNumberFormat="1" applyFont="1" applyFill="1" applyBorder="1" applyProtection="1">
      <protection locked="0"/>
    </xf>
    <xf numFmtId="43" fontId="0" fillId="2" borderId="23" xfId="0" applyNumberFormat="1" applyFill="1" applyBorder="1" applyProtection="1">
      <protection locked="0"/>
    </xf>
    <xf numFmtId="43" fontId="0" fillId="2" borderId="24" xfId="0" applyNumberFormat="1" applyFont="1" applyFill="1" applyBorder="1" applyProtection="1">
      <protection locked="0"/>
    </xf>
    <xf numFmtId="43" fontId="0" fillId="2" borderId="25" xfId="0" applyNumberFormat="1" applyFont="1" applyFill="1" applyBorder="1" applyProtection="1">
      <protection locked="0"/>
    </xf>
    <xf numFmtId="43" fontId="0" fillId="2" borderId="23" xfId="0" applyNumberFormat="1" applyFont="1" applyFill="1" applyBorder="1" applyProtection="1">
      <protection locked="0"/>
    </xf>
    <xf numFmtId="0" fontId="0" fillId="0" borderId="0" xfId="0" applyBorder="1" applyAlignment="1">
      <alignment horizontal="center" vertical="center"/>
    </xf>
    <xf numFmtId="0" fontId="0" fillId="0" borderId="0" xfId="0" applyFill="1" applyBorder="1" applyAlignment="1">
      <alignment horizontal="center" vertical="center"/>
    </xf>
    <xf numFmtId="0" fontId="9" fillId="0" borderId="34" xfId="0" applyNumberFormat="1" applyFont="1" applyFill="1" applyBorder="1"/>
    <xf numFmtId="41" fontId="9" fillId="5" borderId="23" xfId="0" applyNumberFormat="1" applyFont="1" applyFill="1" applyBorder="1" applyProtection="1">
      <protection locked="0"/>
    </xf>
    <xf numFmtId="41" fontId="9" fillId="5" borderId="25" xfId="0" applyNumberFormat="1" applyFont="1" applyFill="1" applyBorder="1" applyProtection="1">
      <protection locked="0"/>
    </xf>
    <xf numFmtId="41" fontId="9" fillId="8" borderId="25" xfId="0" applyNumberFormat="1" applyFont="1" applyFill="1" applyBorder="1" applyProtection="1">
      <protection locked="0"/>
    </xf>
    <xf numFmtId="41" fontId="9" fillId="3" borderId="14" xfId="0" applyNumberFormat="1" applyFont="1" applyFill="1" applyBorder="1"/>
    <xf numFmtId="41" fontId="9" fillId="3" borderId="52" xfId="0" applyNumberFormat="1" applyFont="1" applyFill="1" applyBorder="1"/>
    <xf numFmtId="41" fontId="9" fillId="3" borderId="44" xfId="0" applyNumberFormat="1" applyFont="1" applyFill="1" applyBorder="1"/>
    <xf numFmtId="41" fontId="9" fillId="3" borderId="19" xfId="0" applyNumberFormat="1" applyFont="1" applyFill="1" applyBorder="1"/>
    <xf numFmtId="41" fontId="9" fillId="3" borderId="27" xfId="0" applyNumberFormat="1" applyFont="1" applyFill="1" applyBorder="1"/>
    <xf numFmtId="41" fontId="9" fillId="3" borderId="39" xfId="0" applyNumberFormat="1" applyFont="1" applyFill="1" applyBorder="1"/>
    <xf numFmtId="0" fontId="9" fillId="0" borderId="35" xfId="0" applyNumberFormat="1" applyFont="1" applyFill="1" applyBorder="1"/>
    <xf numFmtId="41" fontId="9" fillId="4" borderId="14" xfId="0" applyNumberFormat="1" applyFont="1" applyFill="1" applyBorder="1"/>
    <xf numFmtId="41" fontId="9" fillId="4" borderId="52" xfId="0" applyNumberFormat="1" applyFont="1" applyFill="1" applyBorder="1"/>
    <xf numFmtId="41" fontId="9" fillId="4" borderId="44" xfId="0" applyNumberFormat="1" applyFont="1" applyFill="1" applyBorder="1"/>
    <xf numFmtId="41" fontId="9" fillId="0" borderId="35" xfId="0" applyNumberFormat="1" applyFont="1" applyFill="1" applyBorder="1"/>
    <xf numFmtId="41" fontId="9" fillId="3" borderId="5" xfId="0" applyNumberFormat="1" applyFont="1" applyFill="1" applyBorder="1"/>
    <xf numFmtId="41" fontId="9" fillId="3" borderId="0" xfId="0" applyNumberFormat="1" applyFont="1" applyFill="1" applyBorder="1"/>
    <xf numFmtId="41" fontId="9" fillId="3" borderId="6" xfId="0" applyNumberFormat="1" applyFont="1" applyFill="1" applyBorder="1"/>
    <xf numFmtId="41" fontId="9" fillId="7" borderId="5" xfId="0" applyNumberFormat="1" applyFont="1" applyFill="1" applyBorder="1"/>
    <xf numFmtId="41" fontId="9" fillId="7" borderId="0" xfId="0" applyNumberFormat="1" applyFont="1" applyFill="1" applyBorder="1"/>
    <xf numFmtId="41" fontId="9" fillId="7" borderId="6" xfId="0" applyNumberFormat="1" applyFont="1" applyFill="1" applyBorder="1"/>
    <xf numFmtId="41" fontId="0" fillId="3" borderId="2" xfId="0" applyNumberFormat="1" applyFont="1" applyFill="1" applyBorder="1"/>
    <xf numFmtId="41" fontId="0" fillId="3" borderId="4" xfId="0" applyNumberFormat="1" applyFont="1" applyFill="1" applyBorder="1"/>
    <xf numFmtId="41" fontId="0" fillId="3" borderId="8" xfId="0" applyNumberFormat="1" applyFont="1" applyFill="1" applyBorder="1"/>
    <xf numFmtId="0" fontId="0" fillId="3" borderId="2" xfId="0" applyFont="1" applyFill="1" applyBorder="1"/>
    <xf numFmtId="0" fontId="0" fillId="3" borderId="4" xfId="0" applyFont="1" applyFill="1" applyBorder="1"/>
    <xf numFmtId="41" fontId="9" fillId="3" borderId="12" xfId="0" applyNumberFormat="1" applyFont="1" applyFill="1" applyBorder="1" applyProtection="1"/>
    <xf numFmtId="41" fontId="9" fillId="3" borderId="13" xfId="0" applyNumberFormat="1" applyFont="1" applyFill="1" applyBorder="1" applyProtection="1"/>
    <xf numFmtId="0" fontId="9" fillId="0" borderId="36" xfId="0" applyNumberFormat="1" applyFont="1" applyFill="1" applyBorder="1"/>
    <xf numFmtId="41" fontId="9" fillId="0" borderId="36" xfId="0" applyNumberFormat="1" applyFont="1" applyFill="1" applyBorder="1"/>
    <xf numFmtId="41" fontId="0" fillId="4" borderId="14" xfId="0" applyNumberFormat="1" applyFont="1" applyFill="1" applyBorder="1"/>
    <xf numFmtId="41" fontId="0" fillId="4" borderId="52" xfId="0" applyNumberFormat="1" applyFont="1" applyFill="1" applyBorder="1"/>
    <xf numFmtId="41" fontId="0" fillId="4" borderId="44" xfId="0" applyNumberFormat="1" applyFont="1" applyFill="1" applyBorder="1"/>
    <xf numFmtId="41" fontId="0" fillId="0" borderId="35" xfId="0" applyNumberFormat="1" applyFont="1" applyFill="1" applyBorder="1" applyProtection="1"/>
    <xf numFmtId="41" fontId="0" fillId="0" borderId="35" xfId="0" applyNumberFormat="1" applyFont="1" applyFill="1" applyBorder="1"/>
    <xf numFmtId="41" fontId="0" fillId="0" borderId="34" xfId="0" applyNumberFormat="1" applyFont="1" applyFill="1" applyBorder="1" applyProtection="1"/>
    <xf numFmtId="41" fontId="0" fillId="0" borderId="36" xfId="0" applyNumberFormat="1" applyFont="1" applyFill="1" applyBorder="1" applyProtection="1"/>
    <xf numFmtId="41" fontId="0" fillId="0" borderId="36" xfId="0" applyNumberFormat="1" applyFont="1" applyFill="1" applyBorder="1"/>
    <xf numFmtId="10" fontId="12" fillId="0" borderId="0" xfId="0" applyNumberFormat="1" applyFont="1" applyBorder="1" applyAlignment="1">
      <alignment horizontal="right"/>
    </xf>
    <xf numFmtId="39" fontId="0" fillId="2" borderId="11" xfId="0" applyNumberFormat="1" applyFill="1" applyBorder="1" applyAlignment="1" applyProtection="1">
      <protection locked="0"/>
    </xf>
    <xf numFmtId="43" fontId="0" fillId="0" borderId="3" xfId="0" applyNumberFormat="1" applyFont="1" applyFill="1" applyBorder="1" applyAlignment="1" applyProtection="1">
      <alignment horizontal="center"/>
    </xf>
    <xf numFmtId="164" fontId="9" fillId="0" borderId="5" xfId="0" applyNumberFormat="1" applyFont="1" applyFill="1" applyBorder="1" applyAlignment="1" applyProtection="1">
      <alignment horizontal="center"/>
    </xf>
    <xf numFmtId="43" fontId="0" fillId="0" borderId="0" xfId="0" applyNumberFormat="1" applyFill="1" applyBorder="1"/>
    <xf numFmtId="0" fontId="0" fillId="0" borderId="4" xfId="0" applyFill="1" applyBorder="1"/>
    <xf numFmtId="0" fontId="1" fillId="0" borderId="22" xfId="0" applyNumberFormat="1" applyFont="1" applyBorder="1" applyAlignment="1">
      <alignment horizontal="center"/>
    </xf>
    <xf numFmtId="0" fontId="0" fillId="0" borderId="11" xfId="0" applyBorder="1"/>
    <xf numFmtId="0" fontId="0" fillId="0" borderId="45" xfId="0" applyFill="1" applyBorder="1" applyAlignment="1">
      <alignment horizontal="center"/>
    </xf>
    <xf numFmtId="41" fontId="1" fillId="0" borderId="17" xfId="0" applyNumberFormat="1" applyFont="1" applyBorder="1" applyAlignment="1" applyProtection="1">
      <alignment horizontal="center" vertical="justify"/>
    </xf>
    <xf numFmtId="41" fontId="1" fillId="4" borderId="16" xfId="0" applyNumberFormat="1" applyFont="1" applyFill="1" applyBorder="1" applyAlignment="1" applyProtection="1">
      <alignment horizontal="center"/>
    </xf>
    <xf numFmtId="41" fontId="0" fillId="10" borderId="21" xfId="0" applyNumberFormat="1" applyFont="1" applyFill="1" applyBorder="1" applyAlignment="1" applyProtection="1">
      <alignment horizontal="center"/>
    </xf>
    <xf numFmtId="41" fontId="1" fillId="10" borderId="18" xfId="0" applyNumberFormat="1" applyFont="1" applyFill="1" applyBorder="1" applyAlignment="1" applyProtection="1">
      <alignment horizontal="center"/>
    </xf>
    <xf numFmtId="41" fontId="0" fillId="10" borderId="18" xfId="0" applyNumberFormat="1" applyFont="1" applyFill="1" applyBorder="1" applyAlignment="1" applyProtection="1">
      <alignment horizontal="center"/>
    </xf>
    <xf numFmtId="41" fontId="0" fillId="10" borderId="16" xfId="0" applyNumberFormat="1" applyFont="1" applyFill="1" applyBorder="1" applyAlignment="1" applyProtection="1">
      <alignment horizontal="center"/>
    </xf>
    <xf numFmtId="41" fontId="0" fillId="10" borderId="15" xfId="0" applyNumberFormat="1" applyFont="1" applyFill="1" applyBorder="1" applyAlignment="1" applyProtection="1">
      <alignment horizontal="center"/>
    </xf>
    <xf numFmtId="41" fontId="1" fillId="10" borderId="16" xfId="0" applyNumberFormat="1" applyFont="1" applyFill="1" applyBorder="1" applyAlignment="1" applyProtection="1">
      <alignment horizontal="center"/>
    </xf>
    <xf numFmtId="41" fontId="1" fillId="10" borderId="15" xfId="0" applyNumberFormat="1" applyFont="1" applyFill="1" applyBorder="1" applyAlignment="1" applyProtection="1">
      <alignment horizontal="center"/>
    </xf>
    <xf numFmtId="41" fontId="0" fillId="10" borderId="21" xfId="0" applyNumberFormat="1" applyFont="1" applyFill="1" applyBorder="1"/>
    <xf numFmtId="41" fontId="0" fillId="10" borderId="23" xfId="0" applyNumberFormat="1" applyFont="1" applyFill="1" applyBorder="1" applyProtection="1">
      <protection locked="0"/>
    </xf>
    <xf numFmtId="41" fontId="0" fillId="10" borderId="24" xfId="0" applyNumberFormat="1" applyFont="1" applyFill="1" applyBorder="1" applyProtection="1">
      <protection locked="0"/>
    </xf>
    <xf numFmtId="41" fontId="0" fillId="10" borderId="25" xfId="0" applyNumberFormat="1" applyFont="1" applyFill="1" applyBorder="1" applyProtection="1">
      <protection locked="0"/>
    </xf>
    <xf numFmtId="41" fontId="0" fillId="10" borderId="57" xfId="0" applyNumberFormat="1" applyFont="1" applyFill="1" applyBorder="1" applyProtection="1">
      <protection locked="0"/>
    </xf>
    <xf numFmtId="41" fontId="9" fillId="10" borderId="24" xfId="0" applyNumberFormat="1" applyFont="1" applyFill="1" applyBorder="1" applyProtection="1">
      <protection locked="0"/>
    </xf>
    <xf numFmtId="41" fontId="9" fillId="10" borderId="57" xfId="0" applyNumberFormat="1" applyFont="1" applyFill="1" applyBorder="1" applyProtection="1">
      <protection locked="0"/>
    </xf>
    <xf numFmtId="41" fontId="1" fillId="4" borderId="35" xfId="0" applyNumberFormat="1" applyFont="1" applyFill="1" applyBorder="1" applyAlignment="1" applyProtection="1">
      <alignment horizontal="center"/>
    </xf>
    <xf numFmtId="41" fontId="1" fillId="4" borderId="12" xfId="0" applyNumberFormat="1" applyFont="1" applyFill="1" applyBorder="1" applyAlignment="1"/>
    <xf numFmtId="41" fontId="1" fillId="3" borderId="11" xfId="0" applyNumberFormat="1" applyFont="1" applyFill="1" applyBorder="1" applyAlignment="1"/>
    <xf numFmtId="41" fontId="1" fillId="10" borderId="35" xfId="0" applyNumberFormat="1" applyFont="1" applyFill="1" applyBorder="1" applyAlignment="1" applyProtection="1">
      <alignment horizontal="center"/>
    </xf>
    <xf numFmtId="41" fontId="0" fillId="10" borderId="16" xfId="0" applyNumberFormat="1" applyFont="1" applyFill="1" applyBorder="1" applyAlignment="1">
      <alignment horizontal="center"/>
    </xf>
    <xf numFmtId="41" fontId="0" fillId="10" borderId="63" xfId="0" applyNumberFormat="1" applyFont="1" applyFill="1" applyBorder="1" applyAlignment="1">
      <alignment horizontal="center"/>
    </xf>
    <xf numFmtId="41" fontId="0" fillId="5" borderId="18" xfId="0" applyNumberFormat="1" applyFont="1" applyFill="1" applyBorder="1" applyAlignment="1" applyProtection="1">
      <alignment horizontal="center"/>
      <protection locked="0"/>
    </xf>
    <xf numFmtId="0" fontId="0" fillId="0" borderId="45" xfId="0" applyFill="1" applyBorder="1" applyAlignment="1">
      <alignment horizontal="center"/>
    </xf>
    <xf numFmtId="42" fontId="1" fillId="0" borderId="45" xfId="0" applyNumberFormat="1" applyFont="1" applyFill="1" applyBorder="1" applyAlignment="1">
      <alignment horizontal="center"/>
    </xf>
    <xf numFmtId="42" fontId="1" fillId="0" borderId="57" xfId="0" applyNumberFormat="1" applyFont="1" applyFill="1" applyBorder="1" applyAlignment="1">
      <alignment horizontal="center" wrapText="1"/>
    </xf>
    <xf numFmtId="41" fontId="0" fillId="6" borderId="60" xfId="0" applyNumberFormat="1" applyFont="1" applyFill="1" applyBorder="1" applyProtection="1">
      <protection locked="0"/>
    </xf>
    <xf numFmtId="41" fontId="0" fillId="4" borderId="58" xfId="0" applyNumberFormat="1" applyFont="1" applyFill="1" applyBorder="1"/>
    <xf numFmtId="43" fontId="0" fillId="2" borderId="57" xfId="0" applyNumberFormat="1" applyFont="1" applyFill="1" applyBorder="1" applyProtection="1">
      <protection locked="0"/>
    </xf>
    <xf numFmtId="41" fontId="0" fillId="6" borderId="56" xfId="0" applyNumberFormat="1" applyFont="1" applyFill="1" applyBorder="1" applyProtection="1">
      <protection locked="0"/>
    </xf>
    <xf numFmtId="41" fontId="0" fillId="6" borderId="10" xfId="0" applyNumberFormat="1" applyFont="1" applyFill="1" applyBorder="1" applyProtection="1">
      <protection locked="0"/>
    </xf>
    <xf numFmtId="41" fontId="0" fillId="6" borderId="57" xfId="0" applyNumberFormat="1" applyFont="1" applyFill="1" applyBorder="1" applyProtection="1">
      <protection locked="0"/>
    </xf>
    <xf numFmtId="0" fontId="9" fillId="6" borderId="60" xfId="0" applyNumberFormat="1" applyFont="1" applyFill="1" applyBorder="1" applyProtection="1">
      <protection locked="0"/>
    </xf>
    <xf numFmtId="42" fontId="9" fillId="3" borderId="58" xfId="0" applyNumberFormat="1" applyFont="1" applyFill="1" applyBorder="1" applyProtection="1"/>
    <xf numFmtId="43" fontId="9" fillId="2" borderId="64" xfId="0" applyNumberFormat="1" applyFont="1" applyFill="1" applyBorder="1" applyProtection="1">
      <protection locked="0"/>
    </xf>
    <xf numFmtId="41" fontId="9" fillId="6" borderId="56" xfId="0" applyNumberFormat="1" applyFont="1" applyFill="1" applyBorder="1" applyProtection="1">
      <protection locked="0"/>
    </xf>
    <xf numFmtId="41" fontId="9" fillId="6" borderId="10" xfId="0" applyNumberFormat="1" applyFont="1" applyFill="1" applyBorder="1" applyProtection="1">
      <protection locked="0"/>
    </xf>
    <xf numFmtId="41" fontId="9" fillId="6" borderId="60" xfId="0" applyNumberFormat="1" applyFont="1" applyFill="1" applyBorder="1" applyProtection="1">
      <protection locked="0"/>
    </xf>
    <xf numFmtId="41" fontId="9" fillId="6" borderId="57" xfId="0" applyNumberFormat="1" applyFont="1" applyFill="1" applyBorder="1" applyProtection="1">
      <protection locked="0"/>
    </xf>
    <xf numFmtId="41" fontId="9" fillId="3" borderId="58" xfId="0" applyNumberFormat="1" applyFont="1" applyFill="1" applyBorder="1"/>
    <xf numFmtId="0" fontId="9" fillId="8" borderId="60" xfId="0" applyNumberFormat="1" applyFont="1" applyFill="1" applyBorder="1" applyProtection="1">
      <protection locked="0"/>
    </xf>
    <xf numFmtId="41" fontId="9" fillId="8" borderId="56" xfId="0" applyNumberFormat="1" applyFont="1" applyFill="1" applyBorder="1" applyProtection="1">
      <protection locked="0"/>
    </xf>
    <xf numFmtId="41" fontId="9" fillId="8" borderId="10" xfId="0" applyNumberFormat="1" applyFont="1" applyFill="1" applyBorder="1" applyProtection="1">
      <protection locked="0"/>
    </xf>
    <xf numFmtId="41" fontId="9" fillId="8" borderId="60" xfId="0" applyNumberFormat="1" applyFont="1" applyFill="1" applyBorder="1" applyProtection="1">
      <protection locked="0"/>
    </xf>
    <xf numFmtId="41" fontId="9" fillId="8" borderId="57" xfId="0" applyNumberFormat="1" applyFont="1" applyFill="1" applyBorder="1" applyProtection="1">
      <protection locked="0"/>
    </xf>
    <xf numFmtId="0" fontId="0" fillId="0" borderId="0" xfId="0" applyFill="1" applyBorder="1" applyAlignment="1">
      <alignment horizontal="left"/>
    </xf>
    <xf numFmtId="41" fontId="1" fillId="0" borderId="59" xfId="0" applyNumberFormat="1" applyFont="1" applyFill="1" applyBorder="1" applyAlignment="1">
      <alignment horizontal="center" wrapText="1"/>
    </xf>
    <xf numFmtId="41" fontId="1" fillId="3" borderId="20" xfId="0" applyNumberFormat="1" applyFont="1" applyFill="1" applyBorder="1" applyAlignment="1">
      <alignment horizontal="center" wrapText="1"/>
    </xf>
    <xf numFmtId="41" fontId="0" fillId="5" borderId="56" xfId="0" applyNumberFormat="1" applyFont="1" applyFill="1" applyBorder="1" applyProtection="1">
      <protection locked="0"/>
    </xf>
    <xf numFmtId="41" fontId="0" fillId="5" borderId="10" xfId="0" applyNumberFormat="1" applyFont="1" applyFill="1" applyBorder="1" applyProtection="1">
      <protection locked="0"/>
    </xf>
    <xf numFmtId="41" fontId="0" fillId="5" borderId="60" xfId="0" applyNumberFormat="1" applyFont="1" applyFill="1" applyBorder="1" applyProtection="1">
      <protection locked="0"/>
    </xf>
    <xf numFmtId="0" fontId="0" fillId="0" borderId="0" xfId="0"/>
    <xf numFmtId="0" fontId="9" fillId="5" borderId="60" xfId="0" applyNumberFormat="1" applyFont="1" applyFill="1" applyBorder="1" applyProtection="1">
      <protection locked="0"/>
    </xf>
    <xf numFmtId="41" fontId="9" fillId="5" borderId="56" xfId="0" applyNumberFormat="1" applyFont="1" applyFill="1" applyBorder="1" applyProtection="1">
      <protection locked="0"/>
    </xf>
    <xf numFmtId="41" fontId="9" fillId="5" borderId="60" xfId="0" applyNumberFormat="1" applyFont="1" applyFill="1" applyBorder="1" applyProtection="1">
      <protection locked="0"/>
    </xf>
    <xf numFmtId="41" fontId="9" fillId="5" borderId="57" xfId="0" applyNumberFormat="1" applyFont="1" applyFill="1" applyBorder="1" applyProtection="1">
      <protection locked="0"/>
    </xf>
    <xf numFmtId="41" fontId="9" fillId="5" borderId="58" xfId="0" applyNumberFormat="1" applyFont="1" applyFill="1" applyBorder="1" applyProtection="1">
      <protection locked="0"/>
    </xf>
    <xf numFmtId="0" fontId="0" fillId="0" borderId="56" xfId="0" applyBorder="1" applyAlignment="1">
      <alignment vertical="top" wrapText="1"/>
    </xf>
    <xf numFmtId="0" fontId="0" fillId="0" borderId="0" xfId="0" applyBorder="1" applyAlignment="1">
      <alignment horizontal="center"/>
    </xf>
    <xf numFmtId="0" fontId="0" fillId="0" borderId="56" xfId="0" applyBorder="1" applyAlignment="1">
      <alignment wrapText="1"/>
    </xf>
    <xf numFmtId="41" fontId="9" fillId="3" borderId="34" xfId="0" applyNumberFormat="1" applyFont="1" applyFill="1" applyBorder="1" applyProtection="1"/>
    <xf numFmtId="0" fontId="0" fillId="0" borderId="56" xfId="0" applyBorder="1" applyAlignment="1">
      <alignment vertical="center" wrapText="1"/>
    </xf>
    <xf numFmtId="41" fontId="9" fillId="3" borderId="33" xfId="0" applyNumberFormat="1" applyFont="1" applyFill="1" applyBorder="1" applyProtection="1"/>
    <xf numFmtId="0" fontId="15" fillId="0" borderId="65" xfId="1" applyFont="1" applyFill="1" applyBorder="1" applyAlignment="1">
      <alignment wrapText="1"/>
    </xf>
    <xf numFmtId="0" fontId="0" fillId="0" borderId="61" xfId="0" applyBorder="1" applyAlignment="1"/>
    <xf numFmtId="1" fontId="0" fillId="9" borderId="1" xfId="0" applyNumberFormat="1" applyFill="1" applyBorder="1" applyAlignment="1" applyProtection="1">
      <alignment horizontal="center"/>
      <protection locked="0"/>
    </xf>
    <xf numFmtId="0" fontId="0" fillId="9" borderId="1" xfId="0" applyFill="1" applyBorder="1" applyAlignment="1" applyProtection="1">
      <alignment horizontal="center"/>
      <protection locked="0"/>
    </xf>
    <xf numFmtId="0" fontId="0" fillId="9" borderId="7" xfId="0" applyFill="1" applyBorder="1" applyAlignment="1" applyProtection="1">
      <alignment horizontal="center"/>
      <protection locked="0"/>
    </xf>
    <xf numFmtId="1" fontId="0" fillId="9" borderId="0" xfId="0" applyNumberFormat="1" applyFill="1" applyBorder="1" applyAlignment="1" applyProtection="1">
      <alignment horizontal="center"/>
      <protection locked="0"/>
    </xf>
    <xf numFmtId="0" fontId="0" fillId="9" borderId="0" xfId="0" applyFill="1" applyBorder="1" applyAlignment="1" applyProtection="1">
      <alignment horizontal="center"/>
      <protection locked="0"/>
    </xf>
    <xf numFmtId="1" fontId="0" fillId="9" borderId="4" xfId="0" applyNumberFormat="1" applyFill="1" applyBorder="1" applyAlignment="1" applyProtection="1">
      <alignment horizontal="center"/>
      <protection locked="0"/>
    </xf>
    <xf numFmtId="0" fontId="0" fillId="9" borderId="4" xfId="0" applyFill="1" applyBorder="1" applyAlignment="1" applyProtection="1">
      <alignment horizontal="center"/>
      <protection locked="0"/>
    </xf>
    <xf numFmtId="0" fontId="0" fillId="9" borderId="8" xfId="0" applyFill="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7"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8" xfId="0" applyFont="1" applyBorder="1" applyAlignment="1" applyProtection="1">
      <alignment horizontal="center"/>
      <protection locked="0"/>
    </xf>
    <xf numFmtId="42" fontId="8" fillId="0" borderId="3"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8" xfId="0" applyFont="1" applyBorder="1" applyAlignment="1" applyProtection="1">
      <alignment horizontal="center"/>
      <protection locked="0"/>
    </xf>
    <xf numFmtId="42" fontId="6" fillId="0" borderId="3" xfId="0" applyNumberFormat="1"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44" fontId="0" fillId="9" borderId="23" xfId="0" applyNumberFormat="1" applyFill="1" applyBorder="1" applyAlignment="1" applyProtection="1">
      <protection locked="0"/>
    </xf>
    <xf numFmtId="44" fontId="0" fillId="9" borderId="25" xfId="0" applyNumberFormat="1" applyFill="1" applyBorder="1" applyAlignment="1" applyProtection="1">
      <protection locked="0"/>
    </xf>
    <xf numFmtId="44" fontId="0" fillId="0" borderId="42" xfId="0" applyNumberFormat="1" applyBorder="1" applyAlignment="1"/>
    <xf numFmtId="44" fontId="0" fillId="0" borderId="43" xfId="0" applyNumberFormat="1" applyBorder="1" applyAlignment="1"/>
    <xf numFmtId="42" fontId="0" fillId="9" borderId="12" xfId="0" applyNumberFormat="1" applyFont="1" applyFill="1" applyBorder="1" applyAlignment="1" applyProtection="1">
      <protection locked="0"/>
    </xf>
    <xf numFmtId="0" fontId="0" fillId="9" borderId="13" xfId="0" applyFill="1" applyBorder="1" applyAlignment="1" applyProtection="1">
      <protection locked="0"/>
    </xf>
    <xf numFmtId="44" fontId="0" fillId="9" borderId="12" xfId="0" applyNumberFormat="1" applyFont="1" applyFill="1" applyBorder="1" applyAlignment="1" applyProtection="1">
      <protection locked="0"/>
    </xf>
    <xf numFmtId="44" fontId="0" fillId="9" borderId="13" xfId="0" applyNumberFormat="1" applyFont="1" applyFill="1" applyBorder="1" applyAlignment="1" applyProtection="1">
      <protection locked="0"/>
    </xf>
    <xf numFmtId="41" fontId="1" fillId="0" borderId="22" xfId="0" applyNumberFormat="1" applyFont="1" applyBorder="1" applyAlignment="1">
      <alignment horizontal="center"/>
    </xf>
    <xf numFmtId="44" fontId="0" fillId="9" borderId="14" xfId="0" applyNumberFormat="1" applyFont="1" applyFill="1" applyBorder="1" applyAlignment="1" applyProtection="1">
      <protection locked="0"/>
    </xf>
    <xf numFmtId="44" fontId="0" fillId="9" borderId="44" xfId="0" applyNumberFormat="1" applyFill="1" applyBorder="1" applyAlignment="1" applyProtection="1">
      <protection locked="0"/>
    </xf>
    <xf numFmtId="42" fontId="0" fillId="0" borderId="2" xfId="0" applyNumberFormat="1" applyFont="1" applyFill="1" applyBorder="1" applyAlignment="1"/>
    <xf numFmtId="0" fontId="0" fillId="0" borderId="8" xfId="0" applyBorder="1" applyAlignment="1"/>
    <xf numFmtId="42" fontId="0" fillId="9" borderId="40" xfId="0" applyNumberFormat="1" applyFont="1" applyFill="1" applyBorder="1" applyAlignment="1" applyProtection="1">
      <protection locked="0"/>
    </xf>
    <xf numFmtId="0" fontId="0" fillId="0" borderId="41" xfId="0" applyBorder="1" applyAlignment="1" applyProtection="1">
      <protection locked="0"/>
    </xf>
    <xf numFmtId="44" fontId="0" fillId="9" borderId="40" xfId="0" applyNumberFormat="1" applyFont="1" applyFill="1" applyBorder="1" applyAlignment="1" applyProtection="1">
      <protection locked="0"/>
    </xf>
    <xf numFmtId="0" fontId="0" fillId="0" borderId="57" xfId="0" applyNumberFormat="1"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0" xfId="0" applyBorder="1" applyAlignment="1">
      <alignment vertical="top" wrapText="1"/>
    </xf>
    <xf numFmtId="0" fontId="0" fillId="0" borderId="61" xfId="0" applyBorder="1" applyAlignment="1">
      <alignment vertical="top" wrapText="1"/>
    </xf>
    <xf numFmtId="0" fontId="0" fillId="0" borderId="56" xfId="0" applyBorder="1" applyAlignment="1">
      <alignment vertical="top" wrapText="1"/>
    </xf>
    <xf numFmtId="0" fontId="0" fillId="0" borderId="52" xfId="0" applyBorder="1" applyAlignment="1">
      <alignment vertical="top" wrapText="1"/>
    </xf>
    <xf numFmtId="0" fontId="0" fillId="0" borderId="62" xfId="0" applyBorder="1" applyAlignment="1">
      <alignment vertical="top" wrapText="1"/>
    </xf>
    <xf numFmtId="0" fontId="0" fillId="0" borderId="57" xfId="0" applyBorder="1" applyAlignment="1">
      <alignment vertical="top" wrapText="1"/>
    </xf>
    <xf numFmtId="42" fontId="1" fillId="0" borderId="40" xfId="0" applyNumberFormat="1" applyFont="1" applyFill="1" applyBorder="1" applyAlignment="1">
      <alignment horizontal="center"/>
    </xf>
    <xf numFmtId="0" fontId="0" fillId="0" borderId="45" xfId="0" applyFill="1" applyBorder="1" applyAlignment="1">
      <alignment horizontal="center"/>
    </xf>
    <xf numFmtId="0" fontId="0" fillId="0" borderId="41" xfId="0" applyFill="1" applyBorder="1" applyAlignment="1">
      <alignment horizontal="center"/>
    </xf>
    <xf numFmtId="42" fontId="1" fillId="0" borderId="45" xfId="0" applyNumberFormat="1" applyFont="1" applyFill="1" applyBorder="1" applyAlignment="1">
      <alignment horizontal="center"/>
    </xf>
    <xf numFmtId="0" fontId="1"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1" fontId="0" fillId="5" borderId="3" xfId="0" applyNumberFormat="1" applyFill="1" applyBorder="1" applyAlignment="1" applyProtection="1">
      <alignment horizontal="left" vertical="center"/>
      <protection locked="0"/>
    </xf>
    <xf numFmtId="1" fontId="0" fillId="5" borderId="1" xfId="0" applyNumberFormat="1" applyFill="1" applyBorder="1" applyAlignment="1" applyProtection="1">
      <alignment horizontal="left" vertical="center"/>
      <protection locked="0"/>
    </xf>
    <xf numFmtId="1" fontId="0" fillId="5" borderId="7" xfId="0" applyNumberFormat="1" applyFill="1" applyBorder="1" applyAlignment="1" applyProtection="1">
      <alignment horizontal="left" vertical="center"/>
      <protection locked="0"/>
    </xf>
    <xf numFmtId="1" fontId="0" fillId="5" borderId="2" xfId="0" applyNumberFormat="1" applyFill="1" applyBorder="1" applyAlignment="1" applyProtection="1">
      <alignment horizontal="left" vertical="center"/>
      <protection locked="0"/>
    </xf>
    <xf numFmtId="1" fontId="0" fillId="5" borderId="4" xfId="0" applyNumberFormat="1" applyFill="1" applyBorder="1" applyAlignment="1" applyProtection="1">
      <alignment horizontal="left" vertical="center"/>
      <protection locked="0"/>
    </xf>
    <xf numFmtId="1" fontId="0" fillId="5" borderId="8" xfId="0" applyNumberFormat="1" applyFill="1" applyBorder="1" applyAlignment="1" applyProtection="1">
      <alignment horizontal="left" vertical="center"/>
      <protection locked="0"/>
    </xf>
    <xf numFmtId="41" fontId="1" fillId="0" borderId="22" xfId="0" applyNumberFormat="1" applyFont="1" applyBorder="1" applyAlignment="1" applyProtection="1">
      <alignment horizontal="center"/>
    </xf>
    <xf numFmtId="41" fontId="0" fillId="0" borderId="22" xfId="0" applyNumberFormat="1" applyBorder="1" applyAlignment="1" applyProtection="1">
      <alignment horizontal="center"/>
    </xf>
    <xf numFmtId="42" fontId="1" fillId="0" borderId="46" xfId="0" applyNumberFormat="1" applyFont="1" applyFill="1" applyBorder="1" applyAlignment="1">
      <alignment horizontal="center"/>
    </xf>
    <xf numFmtId="42" fontId="1" fillId="0" borderId="47" xfId="0" applyNumberFormat="1" applyFont="1" applyFill="1" applyBorder="1" applyAlignment="1">
      <alignment horizontal="center"/>
    </xf>
    <xf numFmtId="42" fontId="1" fillId="0" borderId="48" xfId="0" applyNumberFormat="1" applyFont="1" applyFill="1" applyBorder="1" applyAlignment="1">
      <alignment horizontal="center"/>
    </xf>
    <xf numFmtId="0" fontId="1" fillId="0" borderId="5" xfId="0" applyFont="1" applyBorder="1" applyAlignment="1"/>
    <xf numFmtId="0" fontId="1" fillId="0" borderId="0" xfId="0" applyFont="1" applyBorder="1" applyAlignment="1"/>
    <xf numFmtId="0" fontId="1" fillId="0" borderId="5" xfId="0" applyFont="1" applyBorder="1" applyAlignment="1">
      <alignment horizontal="right"/>
    </xf>
    <xf numFmtId="0" fontId="1" fillId="0" borderId="0" xfId="0" applyFont="1" applyBorder="1" applyAlignment="1">
      <alignment horizontal="right"/>
    </xf>
    <xf numFmtId="0" fontId="1" fillId="0" borderId="19" xfId="0" applyFont="1" applyBorder="1" applyAlignment="1"/>
    <xf numFmtId="0" fontId="1" fillId="0" borderId="27" xfId="0" applyFont="1" applyBorder="1" applyAlignment="1"/>
    <xf numFmtId="42" fontId="1" fillId="0" borderId="41" xfId="0" applyNumberFormat="1" applyFont="1" applyFill="1" applyBorder="1" applyAlignment="1">
      <alignment horizontal="center"/>
    </xf>
    <xf numFmtId="41" fontId="0" fillId="0" borderId="22" xfId="0" applyNumberFormat="1" applyFont="1" applyBorder="1" applyAlignment="1" applyProtection="1">
      <alignment horizontal="center"/>
    </xf>
    <xf numFmtId="44" fontId="0" fillId="0" borderId="0" xfId="0" applyNumberFormat="1" applyBorder="1" applyAlignment="1"/>
    <xf numFmtId="0" fontId="0" fillId="0" borderId="3" xfId="0" applyBorder="1" applyAlignment="1" applyProtection="1">
      <alignment wrapText="1"/>
      <protection locked="0"/>
    </xf>
    <xf numFmtId="0" fontId="0" fillId="0" borderId="1" xfId="0" applyBorder="1" applyAlignment="1" applyProtection="1">
      <alignment wrapText="1"/>
      <protection locked="0"/>
    </xf>
    <xf numFmtId="0" fontId="0" fillId="0" borderId="7" xfId="0" applyBorder="1" applyAlignment="1" applyProtection="1">
      <alignment wrapText="1"/>
      <protection locked="0"/>
    </xf>
    <xf numFmtId="0" fontId="0" fillId="0" borderId="2" xfId="0" applyBorder="1" applyAlignment="1" applyProtection="1">
      <alignment wrapText="1"/>
      <protection locked="0"/>
    </xf>
    <xf numFmtId="0" fontId="0" fillId="0" borderId="4" xfId="0" applyBorder="1" applyAlignment="1" applyProtection="1">
      <alignment wrapText="1"/>
      <protection locked="0"/>
    </xf>
    <xf numFmtId="0" fontId="0" fillId="0" borderId="8" xfId="0" applyBorder="1" applyAlignment="1" applyProtection="1">
      <alignment wrapText="1"/>
      <protection locked="0"/>
    </xf>
    <xf numFmtId="0" fontId="0" fillId="0" borderId="1" xfId="0" applyFill="1" applyBorder="1" applyAlignment="1">
      <alignment wrapText="1"/>
    </xf>
    <xf numFmtId="0" fontId="0" fillId="0" borderId="1"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0" xfId="0" applyAlignment="1">
      <alignment wrapText="1"/>
    </xf>
    <xf numFmtId="0" fontId="0" fillId="0" borderId="6" xfId="0" applyBorder="1" applyAlignment="1">
      <alignment wrapText="1"/>
    </xf>
    <xf numFmtId="0" fontId="0" fillId="0" borderId="0" xfId="0" applyFill="1" applyBorder="1" applyAlignment="1">
      <alignment wrapText="1"/>
    </xf>
    <xf numFmtId="41" fontId="1" fillId="0" borderId="5" xfId="0" applyNumberFormat="1" applyFont="1" applyBorder="1" applyAlignment="1">
      <alignment horizontal="left" wrapText="1"/>
    </xf>
    <xf numFmtId="1" fontId="0" fillId="0" borderId="3" xfId="0" applyNumberFormat="1" applyFill="1" applyBorder="1" applyAlignment="1" applyProtection="1">
      <alignment wrapText="1"/>
    </xf>
    <xf numFmtId="0" fontId="0" fillId="0" borderId="1" xfId="0" applyFill="1" applyBorder="1" applyAlignment="1" applyProtection="1">
      <alignment wrapText="1"/>
    </xf>
    <xf numFmtId="0" fontId="0" fillId="0" borderId="7" xfId="0" applyFill="1" applyBorder="1" applyAlignment="1" applyProtection="1">
      <alignment wrapText="1"/>
    </xf>
    <xf numFmtId="0" fontId="0" fillId="0" borderId="2" xfId="0" applyFill="1" applyBorder="1" applyAlignment="1" applyProtection="1">
      <alignment wrapText="1"/>
    </xf>
    <xf numFmtId="0" fontId="0" fillId="0" borderId="4" xfId="0" applyFill="1" applyBorder="1" applyAlignment="1" applyProtection="1">
      <alignment wrapText="1"/>
    </xf>
    <xf numFmtId="0" fontId="0" fillId="0" borderId="8" xfId="0" applyFill="1" applyBorder="1" applyAlignment="1" applyProtection="1">
      <alignment wrapText="1"/>
    </xf>
  </cellXfs>
  <cellStyles count="2">
    <cellStyle name="Normal" xfId="0" builtinId="0"/>
    <cellStyle name="Normal_Sheet1"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383"/>
  <sheetViews>
    <sheetView zoomScaleNormal="100" workbookViewId="0">
      <selection activeCell="F5" sqref="F5"/>
    </sheetView>
  </sheetViews>
  <sheetFormatPr defaultRowHeight="15" x14ac:dyDescent="0.25"/>
  <cols>
    <col min="1" max="1" width="9.42578125" customWidth="1"/>
    <col min="2" max="2" width="27.140625" customWidth="1"/>
    <col min="3" max="3" width="5" customWidth="1"/>
    <col min="4" max="4" width="18.7109375" customWidth="1"/>
    <col min="5" max="14" width="9.42578125" customWidth="1"/>
    <col min="15" max="15" width="16.140625" customWidth="1"/>
    <col min="16" max="16" width="15.28515625" customWidth="1"/>
    <col min="17" max="17" width="9.42578125" customWidth="1"/>
  </cols>
  <sheetData>
    <row r="1" spans="1:17" ht="19.5" thickBot="1" x14ac:dyDescent="0.35">
      <c r="A1" s="272" t="s">
        <v>65</v>
      </c>
    </row>
    <row r="2" spans="1:17" ht="15" customHeight="1" x14ac:dyDescent="0.25">
      <c r="A2" s="85"/>
      <c r="B2" s="39"/>
      <c r="C2" s="39"/>
      <c r="D2" s="39"/>
      <c r="E2" s="39"/>
      <c r="F2" s="39"/>
      <c r="G2" s="39"/>
      <c r="H2" s="39"/>
      <c r="I2" s="39"/>
      <c r="J2" s="39"/>
      <c r="K2" s="39"/>
      <c r="L2" s="39"/>
      <c r="M2" s="39"/>
      <c r="N2" s="39"/>
      <c r="O2" s="40"/>
      <c r="P2" s="8"/>
      <c r="Q2" s="8"/>
    </row>
    <row r="3" spans="1:17" ht="15" customHeight="1" thickBot="1" x14ac:dyDescent="0.3">
      <c r="A3" s="79"/>
      <c r="B3" s="8"/>
      <c r="C3" s="8"/>
      <c r="D3" s="8"/>
      <c r="E3" s="8"/>
      <c r="F3" s="8"/>
      <c r="G3" s="8"/>
      <c r="H3" s="8"/>
      <c r="I3" s="8"/>
      <c r="J3" s="8"/>
      <c r="K3" s="8"/>
      <c r="L3" s="8"/>
      <c r="M3" s="8"/>
      <c r="N3" s="8"/>
      <c r="O3" s="38"/>
      <c r="P3" s="8"/>
      <c r="Q3" s="8"/>
    </row>
    <row r="4" spans="1:17" ht="15" customHeight="1" x14ac:dyDescent="0.25">
      <c r="A4" s="79"/>
      <c r="B4" s="86" t="s">
        <v>38</v>
      </c>
      <c r="C4" s="469"/>
      <c r="D4" s="470"/>
      <c r="E4" s="470"/>
      <c r="F4" s="470"/>
      <c r="G4" s="470"/>
      <c r="H4" s="471"/>
      <c r="I4" s="3"/>
      <c r="J4" s="8"/>
      <c r="K4" s="8"/>
      <c r="L4" s="8"/>
      <c r="M4" s="8"/>
      <c r="N4" s="8"/>
      <c r="O4" s="38"/>
      <c r="P4" s="8"/>
      <c r="Q4" s="8"/>
    </row>
    <row r="5" spans="1:17" ht="15" customHeight="1" x14ac:dyDescent="0.25">
      <c r="A5" s="79"/>
      <c r="B5" s="79"/>
      <c r="C5" s="30"/>
      <c r="D5" s="3"/>
      <c r="E5" s="3"/>
      <c r="F5" s="3"/>
      <c r="G5" s="3"/>
      <c r="H5" s="36"/>
      <c r="I5" s="3"/>
      <c r="J5" s="8"/>
      <c r="K5" s="8"/>
      <c r="L5" s="8"/>
      <c r="M5" s="8"/>
      <c r="N5" s="8"/>
      <c r="O5" s="38"/>
      <c r="P5" s="8"/>
      <c r="Q5" s="8"/>
    </row>
    <row r="6" spans="1:17" ht="15" customHeight="1" x14ac:dyDescent="0.25">
      <c r="A6" s="79"/>
      <c r="B6" s="87" t="s">
        <v>15</v>
      </c>
      <c r="C6" s="472">
        <v>2020</v>
      </c>
      <c r="D6" s="473"/>
      <c r="E6" s="3"/>
      <c r="F6" s="3"/>
      <c r="G6" s="3"/>
      <c r="H6" s="36"/>
      <c r="I6" s="3"/>
      <c r="J6" s="8"/>
      <c r="K6" s="8"/>
      <c r="L6" s="8"/>
      <c r="M6" s="8"/>
      <c r="N6" s="8"/>
      <c r="O6" s="38"/>
      <c r="P6" s="8"/>
      <c r="Q6" s="8"/>
    </row>
    <row r="7" spans="1:17" ht="15" customHeight="1" x14ac:dyDescent="0.25">
      <c r="A7" s="79"/>
      <c r="B7" s="79"/>
      <c r="C7" s="30"/>
      <c r="D7" s="3"/>
      <c r="E7" s="3"/>
      <c r="F7" s="3"/>
      <c r="G7" s="3"/>
      <c r="H7" s="36"/>
      <c r="I7" s="3"/>
      <c r="J7" s="8"/>
      <c r="K7" s="8"/>
      <c r="L7" s="8"/>
      <c r="M7" s="8"/>
      <c r="N7" s="8"/>
      <c r="O7" s="38"/>
      <c r="P7" s="8"/>
      <c r="Q7" s="8"/>
    </row>
    <row r="8" spans="1:17" ht="15" customHeight="1" x14ac:dyDescent="0.25">
      <c r="A8" s="79"/>
      <c r="B8" s="87" t="s">
        <v>16</v>
      </c>
      <c r="C8" s="472" t="s">
        <v>18</v>
      </c>
      <c r="D8" s="473"/>
      <c r="E8" s="473"/>
      <c r="F8" s="3"/>
      <c r="G8" s="3"/>
      <c r="H8" s="36"/>
      <c r="I8" s="3"/>
      <c r="J8" s="8"/>
      <c r="K8" s="8"/>
      <c r="L8" s="8"/>
      <c r="M8" s="8"/>
      <c r="N8" s="8"/>
      <c r="O8" s="38"/>
      <c r="P8" s="8"/>
      <c r="Q8" s="8"/>
    </row>
    <row r="9" spans="1:17" ht="15" customHeight="1" x14ac:dyDescent="0.25">
      <c r="A9" s="79"/>
      <c r="B9" s="79"/>
      <c r="C9" s="30"/>
      <c r="D9" s="3"/>
      <c r="E9" s="3"/>
      <c r="F9" s="3"/>
      <c r="G9" s="3"/>
      <c r="H9" s="36"/>
      <c r="I9" s="3"/>
      <c r="J9" s="8"/>
      <c r="K9" s="8"/>
      <c r="L9" s="8"/>
      <c r="M9" s="8"/>
      <c r="N9" s="8"/>
      <c r="O9" s="38"/>
      <c r="P9" s="8"/>
      <c r="Q9" s="8"/>
    </row>
    <row r="10" spans="1:17" ht="15" customHeight="1" thickBot="1" x14ac:dyDescent="0.3">
      <c r="A10" s="79"/>
      <c r="B10" s="88" t="s">
        <v>39</v>
      </c>
      <c r="C10" s="474"/>
      <c r="D10" s="475"/>
      <c r="E10" s="475"/>
      <c r="F10" s="475"/>
      <c r="G10" s="475"/>
      <c r="H10" s="476"/>
      <c r="I10" s="3"/>
      <c r="J10" s="8"/>
      <c r="K10" s="8"/>
      <c r="L10" s="8"/>
      <c r="M10" s="8"/>
      <c r="N10" s="8"/>
      <c r="O10" s="38"/>
      <c r="P10" s="8"/>
      <c r="Q10" s="8"/>
    </row>
    <row r="11" spans="1:17" ht="15" customHeight="1" x14ac:dyDescent="0.25">
      <c r="A11" s="79"/>
      <c r="B11" s="43"/>
      <c r="C11" s="30"/>
      <c r="D11" s="3"/>
      <c r="E11" s="3"/>
      <c r="F11" s="3"/>
      <c r="G11" s="3"/>
      <c r="H11" s="3"/>
      <c r="I11" s="3"/>
      <c r="J11" s="8"/>
      <c r="K11" s="8"/>
      <c r="L11" s="8"/>
      <c r="M11" s="8"/>
      <c r="N11" s="8"/>
      <c r="O11" s="38"/>
      <c r="P11" s="8"/>
      <c r="Q11" s="8"/>
    </row>
    <row r="12" spans="1:17" ht="15" customHeight="1" x14ac:dyDescent="0.25">
      <c r="A12" s="79"/>
      <c r="B12" s="8"/>
      <c r="C12" s="8"/>
      <c r="D12" s="8"/>
      <c r="E12" s="8"/>
      <c r="F12" s="8"/>
      <c r="G12" s="8"/>
      <c r="H12" s="8"/>
      <c r="I12" s="8"/>
      <c r="J12" s="8"/>
      <c r="K12" s="8"/>
      <c r="L12" s="8"/>
      <c r="M12" s="8"/>
      <c r="N12" s="8"/>
      <c r="O12" s="38"/>
      <c r="P12" s="8"/>
      <c r="Q12" s="8"/>
    </row>
    <row r="13" spans="1:17" ht="15" customHeight="1" x14ac:dyDescent="0.25">
      <c r="A13" s="79"/>
      <c r="B13" s="8"/>
      <c r="C13" s="8"/>
      <c r="D13" s="8"/>
      <c r="E13" s="8"/>
      <c r="F13" s="8"/>
      <c r="G13" s="8"/>
      <c r="H13" s="8"/>
      <c r="I13" s="8"/>
      <c r="J13" s="8"/>
      <c r="K13" s="8"/>
      <c r="L13" s="8"/>
      <c r="M13" s="8"/>
      <c r="N13" s="8"/>
      <c r="O13" s="38"/>
      <c r="P13" s="8"/>
      <c r="Q13" s="8"/>
    </row>
    <row r="14" spans="1:17" ht="15" customHeight="1" x14ac:dyDescent="0.25">
      <c r="A14" s="79"/>
      <c r="B14" s="8"/>
      <c r="C14" s="8"/>
      <c r="D14" s="8"/>
      <c r="E14" s="8"/>
      <c r="F14" s="8"/>
      <c r="G14" s="8"/>
      <c r="H14" s="8"/>
      <c r="I14" s="8"/>
      <c r="J14" s="8"/>
      <c r="K14" s="8"/>
      <c r="L14" s="8"/>
      <c r="M14" s="8"/>
      <c r="N14" s="8"/>
      <c r="O14" s="38"/>
      <c r="P14" s="8"/>
      <c r="Q14" s="8"/>
    </row>
    <row r="15" spans="1:17" ht="15" customHeight="1" x14ac:dyDescent="0.25">
      <c r="A15" s="79"/>
      <c r="B15" s="8"/>
      <c r="C15" s="8"/>
      <c r="D15" s="8"/>
      <c r="E15" s="8"/>
      <c r="F15" s="8"/>
      <c r="G15" s="8"/>
      <c r="H15" s="8"/>
      <c r="I15" s="8"/>
      <c r="J15" s="8"/>
      <c r="K15" s="8"/>
      <c r="L15" s="8"/>
      <c r="M15" s="8"/>
      <c r="N15" s="8"/>
      <c r="O15" s="38"/>
      <c r="P15" s="8"/>
      <c r="Q15" s="8"/>
    </row>
    <row r="16" spans="1:17" ht="15" customHeight="1" x14ac:dyDescent="0.25">
      <c r="A16" s="79"/>
      <c r="B16" s="8"/>
      <c r="C16" s="8"/>
      <c r="D16" s="8"/>
      <c r="E16" s="8"/>
      <c r="F16" s="8"/>
      <c r="G16" s="8"/>
      <c r="H16" s="8"/>
      <c r="I16" s="8"/>
      <c r="J16" s="8"/>
      <c r="K16" s="8"/>
      <c r="L16" s="8"/>
      <c r="M16" s="8"/>
      <c r="N16" s="8"/>
      <c r="O16" s="38"/>
      <c r="P16" s="8"/>
      <c r="Q16" s="8"/>
    </row>
    <row r="17" spans="1:17" ht="15" customHeight="1" x14ac:dyDescent="0.25">
      <c r="A17" s="79"/>
      <c r="B17" s="8"/>
      <c r="C17" s="8"/>
      <c r="D17" s="8"/>
      <c r="E17" s="8"/>
      <c r="F17" s="8"/>
      <c r="G17" s="8"/>
      <c r="H17" s="8"/>
      <c r="I17" s="8"/>
      <c r="J17" s="8"/>
      <c r="K17" s="8"/>
      <c r="L17" s="8"/>
      <c r="M17" s="8"/>
      <c r="N17" s="8"/>
      <c r="O17" s="38"/>
      <c r="P17" s="8"/>
      <c r="Q17" s="8"/>
    </row>
    <row r="18" spans="1:17" ht="15" customHeight="1" x14ac:dyDescent="0.25">
      <c r="A18" s="79"/>
      <c r="B18" s="8"/>
      <c r="C18" s="8"/>
      <c r="D18" s="8"/>
      <c r="E18" s="8"/>
      <c r="F18" s="8"/>
      <c r="G18" s="8"/>
      <c r="H18" s="8"/>
      <c r="I18" s="8"/>
      <c r="J18" s="8"/>
      <c r="K18" s="8"/>
      <c r="L18" s="8"/>
      <c r="M18" s="8"/>
      <c r="N18" s="8"/>
      <c r="O18" s="38"/>
      <c r="P18" s="8"/>
      <c r="Q18" s="8"/>
    </row>
    <row r="19" spans="1:17" ht="15" customHeight="1" x14ac:dyDescent="0.25">
      <c r="A19" s="79"/>
      <c r="B19" s="8"/>
      <c r="C19" s="8"/>
      <c r="D19" s="8"/>
      <c r="E19" s="8"/>
      <c r="F19" s="8"/>
      <c r="G19" s="8"/>
      <c r="H19" s="8"/>
      <c r="I19" s="8"/>
      <c r="J19" s="8"/>
      <c r="K19" s="8"/>
      <c r="L19" s="8"/>
      <c r="M19" s="8"/>
      <c r="N19" s="8"/>
      <c r="O19" s="38"/>
      <c r="P19" s="8"/>
      <c r="Q19" s="8"/>
    </row>
    <row r="20" spans="1:17" ht="15" customHeight="1" x14ac:dyDescent="0.25">
      <c r="A20" s="79"/>
      <c r="B20" s="8"/>
      <c r="C20" s="8"/>
      <c r="D20" s="8"/>
      <c r="E20" s="8"/>
      <c r="F20" s="8"/>
      <c r="G20" s="8"/>
      <c r="H20" s="8"/>
      <c r="I20" s="8"/>
      <c r="J20" s="8"/>
      <c r="K20" s="8"/>
      <c r="L20" s="8"/>
      <c r="M20" s="8"/>
      <c r="N20" s="8"/>
      <c r="O20" s="38"/>
      <c r="P20" s="8"/>
      <c r="Q20" s="8"/>
    </row>
    <row r="21" spans="1:17" ht="15" customHeight="1" x14ac:dyDescent="0.25">
      <c r="A21" s="79"/>
      <c r="B21" s="8"/>
      <c r="C21" s="8"/>
      <c r="D21" s="8"/>
      <c r="E21" s="8"/>
      <c r="F21" s="8"/>
      <c r="G21" s="8"/>
      <c r="H21" s="8"/>
      <c r="I21" s="8"/>
      <c r="J21" s="8"/>
      <c r="K21" s="8"/>
      <c r="L21" s="8"/>
      <c r="M21" s="8"/>
      <c r="N21" s="8"/>
      <c r="O21" s="38"/>
      <c r="P21" s="8"/>
      <c r="Q21" s="8"/>
    </row>
    <row r="22" spans="1:17" ht="15" customHeight="1" x14ac:dyDescent="0.25">
      <c r="A22" s="79"/>
      <c r="B22" s="8"/>
      <c r="C22" s="8"/>
      <c r="D22" s="8"/>
      <c r="E22" s="8"/>
      <c r="F22" s="8"/>
      <c r="G22" s="8"/>
      <c r="H22" s="8"/>
      <c r="I22" s="8"/>
      <c r="J22" s="8"/>
      <c r="K22" s="8"/>
      <c r="L22" s="8"/>
      <c r="M22" s="8"/>
      <c r="N22" s="8"/>
      <c r="O22" s="38"/>
      <c r="P22" s="8"/>
      <c r="Q22" s="8"/>
    </row>
    <row r="23" spans="1:17" ht="15" customHeight="1" x14ac:dyDescent="0.25">
      <c r="A23" s="79"/>
      <c r="B23" s="8"/>
      <c r="C23" s="8"/>
      <c r="D23" s="8"/>
      <c r="E23" s="8"/>
      <c r="F23" s="8"/>
      <c r="G23" s="8"/>
      <c r="H23" s="8"/>
      <c r="I23" s="8"/>
      <c r="J23" s="8"/>
      <c r="K23" s="8"/>
      <c r="L23" s="8"/>
      <c r="M23" s="8"/>
      <c r="N23" s="8"/>
      <c r="O23" s="38"/>
      <c r="P23" s="8"/>
      <c r="Q23" s="8"/>
    </row>
    <row r="24" spans="1:17" ht="15" customHeight="1" x14ac:dyDescent="0.25">
      <c r="A24" s="79"/>
      <c r="B24" s="8"/>
      <c r="C24" s="8"/>
      <c r="D24" s="8"/>
      <c r="E24" s="8"/>
      <c r="F24" s="8"/>
      <c r="G24" s="8"/>
      <c r="H24" s="8"/>
      <c r="I24" s="8"/>
      <c r="J24" s="8"/>
      <c r="K24" s="8"/>
      <c r="L24" s="8"/>
      <c r="M24" s="8"/>
      <c r="N24" s="8"/>
      <c r="O24" s="38"/>
      <c r="P24" s="8"/>
      <c r="Q24" s="8"/>
    </row>
    <row r="25" spans="1:17" ht="15" customHeight="1" x14ac:dyDescent="0.25">
      <c r="A25" s="79"/>
      <c r="B25" s="8" t="s">
        <v>46</v>
      </c>
      <c r="C25" s="30"/>
      <c r="D25" s="3"/>
      <c r="E25" s="3"/>
      <c r="F25" s="3"/>
      <c r="G25" s="3"/>
      <c r="H25" s="3"/>
      <c r="I25" s="3"/>
      <c r="J25" s="3"/>
      <c r="K25" s="3"/>
      <c r="L25" s="3"/>
      <c r="M25" s="8"/>
      <c r="N25" s="8"/>
      <c r="O25" s="38"/>
      <c r="P25" s="8"/>
      <c r="Q25" s="8"/>
    </row>
    <row r="26" spans="1:17" ht="15" customHeight="1" x14ac:dyDescent="0.25">
      <c r="A26" s="79"/>
      <c r="B26" s="8" t="s">
        <v>47</v>
      </c>
      <c r="C26" s="30"/>
      <c r="D26" s="3"/>
      <c r="E26" s="3"/>
      <c r="F26" s="3"/>
      <c r="G26" s="3"/>
      <c r="H26" s="3"/>
      <c r="I26" s="3"/>
      <c r="J26" s="3"/>
      <c r="K26" s="3"/>
      <c r="L26" s="3"/>
      <c r="M26" s="8"/>
      <c r="N26" s="8"/>
      <c r="O26" s="38"/>
      <c r="P26" s="8"/>
      <c r="Q26" s="8"/>
    </row>
    <row r="27" spans="1:17" ht="15" customHeight="1" thickBot="1" x14ac:dyDescent="0.3">
      <c r="A27" s="79"/>
      <c r="B27" s="8"/>
      <c r="C27" s="30"/>
      <c r="D27" s="3"/>
      <c r="E27" s="3"/>
      <c r="F27" s="3"/>
      <c r="G27" s="3"/>
      <c r="H27" s="3"/>
      <c r="I27" s="3"/>
      <c r="J27" s="3"/>
      <c r="K27" s="3"/>
      <c r="L27" s="3"/>
      <c r="M27" s="8"/>
      <c r="N27" s="8"/>
      <c r="O27" s="38"/>
      <c r="P27" s="8"/>
      <c r="Q27" s="8"/>
    </row>
    <row r="28" spans="1:17" ht="15" customHeight="1" x14ac:dyDescent="0.25">
      <c r="A28" s="79"/>
      <c r="B28" s="477"/>
      <c r="C28" s="478"/>
      <c r="D28" s="479"/>
      <c r="E28" s="3"/>
      <c r="F28" s="483"/>
      <c r="G28" s="484"/>
      <c r="H28" s="484"/>
      <c r="I28" s="485"/>
      <c r="J28" s="3"/>
      <c r="K28" s="489"/>
      <c r="L28" s="490"/>
      <c r="M28" s="8"/>
      <c r="N28" s="8"/>
      <c r="O28" s="38"/>
      <c r="P28" s="8"/>
      <c r="Q28" s="8"/>
    </row>
    <row r="29" spans="1:17" ht="15" customHeight="1" thickBot="1" x14ac:dyDescent="0.3">
      <c r="A29" s="79"/>
      <c r="B29" s="480"/>
      <c r="C29" s="481"/>
      <c r="D29" s="482"/>
      <c r="E29" s="7"/>
      <c r="F29" s="486"/>
      <c r="G29" s="487"/>
      <c r="H29" s="487"/>
      <c r="I29" s="488"/>
      <c r="J29" s="23"/>
      <c r="K29" s="491"/>
      <c r="L29" s="492"/>
      <c r="M29" s="8"/>
      <c r="N29" s="8"/>
      <c r="O29" s="38"/>
      <c r="P29" s="8"/>
      <c r="Q29" s="8"/>
    </row>
    <row r="30" spans="1:17" ht="15" customHeight="1" x14ac:dyDescent="0.25">
      <c r="A30" s="79"/>
      <c r="B30" s="493" t="s">
        <v>48</v>
      </c>
      <c r="C30" s="494"/>
      <c r="D30" s="494"/>
      <c r="E30" s="6"/>
      <c r="F30" s="495" t="s">
        <v>49</v>
      </c>
      <c r="G30" s="496"/>
      <c r="H30" s="496"/>
      <c r="I30" s="496"/>
      <c r="J30" s="23"/>
      <c r="K30" s="497" t="s">
        <v>50</v>
      </c>
      <c r="L30" s="496"/>
      <c r="M30" s="8"/>
      <c r="N30" s="8"/>
      <c r="O30" s="38"/>
      <c r="P30" s="8"/>
      <c r="Q30" s="8"/>
    </row>
    <row r="31" spans="1:17" ht="15" customHeight="1" x14ac:dyDescent="0.25">
      <c r="A31" s="79"/>
      <c r="B31" s="8"/>
      <c r="C31" s="8"/>
      <c r="D31" s="8"/>
      <c r="E31" s="8"/>
      <c r="F31" s="8"/>
      <c r="G31" s="8"/>
      <c r="H31" s="8"/>
      <c r="I31" s="8"/>
      <c r="J31" s="8"/>
      <c r="K31" s="8"/>
      <c r="L31" s="8"/>
      <c r="M31" s="8"/>
      <c r="N31" s="8"/>
      <c r="O31" s="38"/>
      <c r="P31" s="8"/>
      <c r="Q31" s="8"/>
    </row>
    <row r="32" spans="1:17" ht="15" customHeight="1" x14ac:dyDescent="0.25">
      <c r="A32" s="79"/>
      <c r="B32" s="8"/>
      <c r="C32" s="8"/>
      <c r="D32" s="8"/>
      <c r="E32" s="8"/>
      <c r="F32" s="8"/>
      <c r="G32" s="8"/>
      <c r="H32" s="8"/>
      <c r="I32" s="8"/>
      <c r="J32" s="8"/>
      <c r="K32" s="8"/>
      <c r="L32" s="8"/>
      <c r="M32" s="8"/>
      <c r="N32" s="8"/>
      <c r="O32" s="38"/>
      <c r="P32" s="8"/>
      <c r="Q32" s="8"/>
    </row>
    <row r="33" spans="1:17" ht="15" customHeight="1" x14ac:dyDescent="0.25">
      <c r="A33" s="79"/>
      <c r="B33" s="8"/>
      <c r="C33" s="8"/>
      <c r="D33" s="8"/>
      <c r="E33" s="8"/>
      <c r="F33" s="8"/>
      <c r="G33" s="8"/>
      <c r="H33" s="8"/>
      <c r="I33" s="8"/>
      <c r="J33" s="8"/>
      <c r="K33" s="8"/>
      <c r="L33" s="8"/>
      <c r="M33" s="8"/>
      <c r="N33" s="8"/>
      <c r="O33" s="38"/>
      <c r="P33" s="8"/>
      <c r="Q33" s="8"/>
    </row>
    <row r="34" spans="1:17" ht="15" customHeight="1" x14ac:dyDescent="0.25">
      <c r="A34" s="79"/>
      <c r="B34" s="8"/>
      <c r="C34" s="8"/>
      <c r="D34" s="8"/>
      <c r="E34" s="8"/>
      <c r="F34" s="8"/>
      <c r="G34" s="8"/>
      <c r="H34" s="8"/>
      <c r="I34" s="8"/>
      <c r="J34" s="8"/>
      <c r="K34" s="8"/>
      <c r="L34" s="8"/>
      <c r="M34" s="8"/>
      <c r="N34" s="8"/>
      <c r="O34" s="38"/>
      <c r="P34" s="8"/>
      <c r="Q34" s="8"/>
    </row>
    <row r="35" spans="1:17" ht="8.25" customHeight="1" x14ac:dyDescent="0.25">
      <c r="A35" s="79"/>
      <c r="B35" s="8"/>
      <c r="C35" s="8"/>
      <c r="D35" s="8"/>
      <c r="E35" s="8"/>
      <c r="F35" s="8"/>
      <c r="G35" s="8"/>
      <c r="H35" s="8"/>
      <c r="I35" s="8"/>
      <c r="J35" s="8"/>
      <c r="K35" s="8"/>
      <c r="L35" s="8"/>
      <c r="M35" s="8"/>
      <c r="N35" s="8"/>
      <c r="O35" s="38"/>
      <c r="P35" s="8"/>
      <c r="Q35" s="8"/>
    </row>
    <row r="36" spans="1:17" ht="15" customHeight="1" x14ac:dyDescent="0.25">
      <c r="A36" s="79"/>
      <c r="B36" s="8"/>
      <c r="C36" s="8"/>
      <c r="D36" s="8"/>
      <c r="E36" s="8"/>
      <c r="F36" s="8"/>
      <c r="G36" s="8"/>
      <c r="H36" s="8"/>
      <c r="I36" s="8"/>
      <c r="J36" s="8"/>
      <c r="K36" s="8"/>
      <c r="L36" s="8"/>
      <c r="M36" s="8"/>
      <c r="N36" s="8"/>
      <c r="O36" s="38"/>
      <c r="P36" s="8"/>
      <c r="Q36" s="8"/>
    </row>
    <row r="37" spans="1:17" ht="15" customHeight="1" thickBot="1" x14ac:dyDescent="0.3">
      <c r="A37" s="80"/>
      <c r="B37" s="13"/>
      <c r="C37" s="13"/>
      <c r="D37" s="13"/>
      <c r="E37" s="13"/>
      <c r="F37" s="13"/>
      <c r="G37" s="13"/>
      <c r="H37" s="13"/>
      <c r="I37" s="13"/>
      <c r="J37" s="13"/>
      <c r="K37" s="13"/>
      <c r="L37" s="13"/>
      <c r="M37" s="13"/>
      <c r="N37" s="13"/>
      <c r="O37" s="50"/>
      <c r="P37" s="8"/>
      <c r="Q37" s="8"/>
    </row>
    <row r="38" spans="1:17" ht="15" customHeight="1" x14ac:dyDescent="0.25">
      <c r="A38" s="8"/>
      <c r="B38" s="8"/>
      <c r="C38" s="8"/>
      <c r="D38" s="8"/>
      <c r="E38" s="8"/>
      <c r="F38" s="8"/>
      <c r="G38" s="8"/>
      <c r="H38" s="8"/>
      <c r="I38" s="8"/>
      <c r="J38" s="8"/>
      <c r="K38" s="8"/>
      <c r="L38" s="8"/>
      <c r="M38" s="8"/>
      <c r="N38" s="8"/>
      <c r="O38" s="8"/>
      <c r="P38" s="8"/>
      <c r="Q38" s="8"/>
    </row>
    <row r="78" spans="1:1" x14ac:dyDescent="0.25">
      <c r="A78" s="5"/>
    </row>
    <row r="79" spans="1:1" x14ac:dyDescent="0.25">
      <c r="A79" s="4"/>
    </row>
    <row r="80" spans="1:1" hidden="1" x14ac:dyDescent="0.25">
      <c r="A80" s="4" t="s">
        <v>18</v>
      </c>
    </row>
    <row r="81" spans="1:1" hidden="1" x14ac:dyDescent="0.25">
      <c r="A81" s="5"/>
    </row>
    <row r="82" spans="1:1" hidden="1" x14ac:dyDescent="0.25">
      <c r="A82" s="5"/>
    </row>
    <row r="83" spans="1:1" hidden="1" x14ac:dyDescent="0.25">
      <c r="A83" s="5">
        <v>2011</v>
      </c>
    </row>
    <row r="84" spans="1:1" hidden="1" x14ac:dyDescent="0.25">
      <c r="A84" s="5">
        <v>2012</v>
      </c>
    </row>
    <row r="85" spans="1:1" hidden="1" x14ac:dyDescent="0.25">
      <c r="A85" s="5">
        <v>2013</v>
      </c>
    </row>
    <row r="86" spans="1:1" hidden="1" x14ac:dyDescent="0.25">
      <c r="A86" s="5">
        <v>2014</v>
      </c>
    </row>
    <row r="87" spans="1:1" hidden="1" x14ac:dyDescent="0.25">
      <c r="A87" s="5">
        <v>2015</v>
      </c>
    </row>
    <row r="88" spans="1:1" hidden="1" x14ac:dyDescent="0.25">
      <c r="A88" s="5">
        <v>2016</v>
      </c>
    </row>
    <row r="89" spans="1:1" hidden="1" x14ac:dyDescent="0.25">
      <c r="A89" s="5">
        <v>2017</v>
      </c>
    </row>
    <row r="90" spans="1:1" hidden="1" x14ac:dyDescent="0.25">
      <c r="A90" s="5">
        <v>2018</v>
      </c>
    </row>
    <row r="91" spans="1:1" hidden="1" x14ac:dyDescent="0.25">
      <c r="A91" s="5">
        <v>2019</v>
      </c>
    </row>
    <row r="92" spans="1:1" hidden="1" x14ac:dyDescent="0.25">
      <c r="A92" s="5">
        <v>2020</v>
      </c>
    </row>
    <row r="93" spans="1:1" hidden="1" x14ac:dyDescent="0.25">
      <c r="A93" s="5">
        <v>2021</v>
      </c>
    </row>
    <row r="94" spans="1:1" hidden="1" x14ac:dyDescent="0.25">
      <c r="A94" s="5">
        <v>2022</v>
      </c>
    </row>
    <row r="95" spans="1:1" hidden="1" x14ac:dyDescent="0.25">
      <c r="A95" s="5">
        <v>2023</v>
      </c>
    </row>
    <row r="96" spans="1:1" hidden="1" x14ac:dyDescent="0.25">
      <c r="A96" s="5">
        <v>2024</v>
      </c>
    </row>
    <row r="97" spans="1:2" hidden="1" x14ac:dyDescent="0.25">
      <c r="A97" s="5">
        <v>2025</v>
      </c>
    </row>
    <row r="98" spans="1:2" hidden="1" x14ac:dyDescent="0.25">
      <c r="A98" s="5">
        <v>2026</v>
      </c>
    </row>
    <row r="99" spans="1:2" hidden="1" x14ac:dyDescent="0.25">
      <c r="A99" s="5">
        <v>2027</v>
      </c>
    </row>
    <row r="100" spans="1:2" hidden="1" x14ac:dyDescent="0.25">
      <c r="A100" s="5">
        <v>2028</v>
      </c>
    </row>
    <row r="101" spans="1:2" hidden="1" x14ac:dyDescent="0.25">
      <c r="A101" s="5">
        <v>2029</v>
      </c>
    </row>
    <row r="102" spans="1:2" hidden="1" x14ac:dyDescent="0.25">
      <c r="A102" s="5">
        <v>2030</v>
      </c>
    </row>
    <row r="103" spans="1:2" hidden="1" x14ac:dyDescent="0.25">
      <c r="A103" s="5">
        <v>2031</v>
      </c>
    </row>
    <row r="104" spans="1:2" hidden="1" x14ac:dyDescent="0.25">
      <c r="A104" s="5"/>
    </row>
    <row r="105" spans="1:2" hidden="1" x14ac:dyDescent="0.25">
      <c r="A105" s="467" t="s">
        <v>114</v>
      </c>
      <c r="B105" s="468"/>
    </row>
    <row r="106" spans="1:2" ht="15" hidden="1" customHeight="1" x14ac:dyDescent="0.25">
      <c r="A106" s="467" t="s">
        <v>115</v>
      </c>
      <c r="B106" s="468"/>
    </row>
    <row r="107" spans="1:2" ht="15" hidden="1" customHeight="1" x14ac:dyDescent="0.25">
      <c r="A107" s="467" t="s">
        <v>116</v>
      </c>
      <c r="B107" s="468"/>
    </row>
    <row r="108" spans="1:2" ht="15" hidden="1" customHeight="1" x14ac:dyDescent="0.25">
      <c r="A108" s="467" t="s">
        <v>117</v>
      </c>
      <c r="B108" s="468"/>
    </row>
    <row r="109" spans="1:2" ht="15" hidden="1" customHeight="1" x14ac:dyDescent="0.25">
      <c r="A109" s="467" t="s">
        <v>118</v>
      </c>
      <c r="B109" s="468"/>
    </row>
    <row r="110" spans="1:2" ht="15" hidden="1" customHeight="1" x14ac:dyDescent="0.25">
      <c r="A110" s="467" t="s">
        <v>119</v>
      </c>
      <c r="B110" s="468"/>
    </row>
    <row r="111" spans="1:2" ht="15" hidden="1" customHeight="1" x14ac:dyDescent="0.25">
      <c r="A111" s="467" t="s">
        <v>19</v>
      </c>
      <c r="B111" s="468"/>
    </row>
    <row r="112" spans="1:2" ht="15" hidden="1" customHeight="1" x14ac:dyDescent="0.25">
      <c r="A112" s="467" t="s">
        <v>120</v>
      </c>
      <c r="B112" s="468"/>
    </row>
    <row r="113" spans="1:2" ht="15" hidden="1" customHeight="1" x14ac:dyDescent="0.25">
      <c r="A113" s="467" t="s">
        <v>121</v>
      </c>
      <c r="B113" s="468"/>
    </row>
    <row r="114" spans="1:2" ht="15" hidden="1" customHeight="1" x14ac:dyDescent="0.25">
      <c r="A114" s="467" t="s">
        <v>122</v>
      </c>
      <c r="B114" s="468"/>
    </row>
    <row r="115" spans="1:2" ht="15" hidden="1" customHeight="1" x14ac:dyDescent="0.25">
      <c r="A115" s="467" t="s">
        <v>123</v>
      </c>
      <c r="B115" s="468"/>
    </row>
    <row r="116" spans="1:2" ht="15" hidden="1" customHeight="1" x14ac:dyDescent="0.25">
      <c r="A116" s="467" t="s">
        <v>124</v>
      </c>
      <c r="B116" s="468"/>
    </row>
    <row r="117" spans="1:2" ht="15" hidden="1" customHeight="1" x14ac:dyDescent="0.25">
      <c r="A117" s="467" t="s">
        <v>125</v>
      </c>
      <c r="B117" s="468"/>
    </row>
    <row r="118" spans="1:2" ht="15" hidden="1" customHeight="1" x14ac:dyDescent="0.25">
      <c r="A118" s="467" t="s">
        <v>126</v>
      </c>
      <c r="B118" s="468"/>
    </row>
    <row r="119" spans="1:2" ht="15" hidden="1" customHeight="1" x14ac:dyDescent="0.25">
      <c r="A119" s="467" t="s">
        <v>127</v>
      </c>
      <c r="B119" s="468"/>
    </row>
    <row r="120" spans="1:2" ht="15" hidden="1" customHeight="1" x14ac:dyDescent="0.25">
      <c r="A120" s="467" t="s">
        <v>128</v>
      </c>
      <c r="B120" s="468"/>
    </row>
    <row r="121" spans="1:2" ht="15" hidden="1" customHeight="1" x14ac:dyDescent="0.25">
      <c r="A121" s="467" t="s">
        <v>129</v>
      </c>
      <c r="B121" s="468"/>
    </row>
    <row r="122" spans="1:2" ht="15" hidden="1" customHeight="1" x14ac:dyDescent="0.25">
      <c r="A122" s="467" t="s">
        <v>130</v>
      </c>
      <c r="B122" s="468"/>
    </row>
    <row r="123" spans="1:2" ht="15" hidden="1" customHeight="1" x14ac:dyDescent="0.25">
      <c r="A123" s="467" t="s">
        <v>131</v>
      </c>
      <c r="B123" s="468"/>
    </row>
    <row r="124" spans="1:2" ht="15" hidden="1" customHeight="1" x14ac:dyDescent="0.25">
      <c r="A124" s="467" t="s">
        <v>132</v>
      </c>
      <c r="B124" s="468"/>
    </row>
    <row r="125" spans="1:2" ht="15" hidden="1" customHeight="1" x14ac:dyDescent="0.25">
      <c r="A125" s="467" t="s">
        <v>133</v>
      </c>
      <c r="B125" s="468"/>
    </row>
    <row r="126" spans="1:2" ht="15" hidden="1" customHeight="1" x14ac:dyDescent="0.25">
      <c r="A126" s="467" t="s">
        <v>134</v>
      </c>
      <c r="B126" s="468"/>
    </row>
    <row r="127" spans="1:2" ht="15" hidden="1" customHeight="1" x14ac:dyDescent="0.25">
      <c r="A127" s="467" t="s">
        <v>135</v>
      </c>
      <c r="B127" s="468"/>
    </row>
    <row r="128" spans="1:2" ht="15" hidden="1" customHeight="1" x14ac:dyDescent="0.25">
      <c r="A128" s="467" t="s">
        <v>136</v>
      </c>
      <c r="B128" s="468"/>
    </row>
    <row r="129" spans="1:2" ht="15" hidden="1" customHeight="1" x14ac:dyDescent="0.25">
      <c r="A129" s="467" t="s">
        <v>137</v>
      </c>
      <c r="B129" s="468"/>
    </row>
    <row r="130" spans="1:2" ht="15" hidden="1" customHeight="1" x14ac:dyDescent="0.25">
      <c r="A130" s="467" t="s">
        <v>138</v>
      </c>
      <c r="B130" s="468"/>
    </row>
    <row r="131" spans="1:2" ht="15" hidden="1" customHeight="1" x14ac:dyDescent="0.25">
      <c r="A131" s="467" t="s">
        <v>139</v>
      </c>
      <c r="B131" s="468"/>
    </row>
    <row r="132" spans="1:2" ht="15" hidden="1" customHeight="1" x14ac:dyDescent="0.25">
      <c r="A132" s="467" t="s">
        <v>140</v>
      </c>
      <c r="B132" s="468"/>
    </row>
    <row r="133" spans="1:2" ht="15" hidden="1" customHeight="1" x14ac:dyDescent="0.25">
      <c r="A133" s="467" t="s">
        <v>141</v>
      </c>
      <c r="B133" s="468"/>
    </row>
    <row r="134" spans="1:2" ht="15" hidden="1" customHeight="1" x14ac:dyDescent="0.25">
      <c r="A134" s="467" t="s">
        <v>142</v>
      </c>
      <c r="B134" s="468"/>
    </row>
    <row r="135" spans="1:2" ht="15" hidden="1" customHeight="1" x14ac:dyDescent="0.25">
      <c r="A135" s="467" t="s">
        <v>143</v>
      </c>
      <c r="B135" s="468"/>
    </row>
    <row r="136" spans="1:2" ht="15" hidden="1" customHeight="1" x14ac:dyDescent="0.25">
      <c r="A136" s="467" t="s">
        <v>144</v>
      </c>
      <c r="B136" s="468"/>
    </row>
    <row r="137" spans="1:2" ht="15" hidden="1" customHeight="1" x14ac:dyDescent="0.25">
      <c r="A137" s="467" t="s">
        <v>145</v>
      </c>
      <c r="B137" s="468"/>
    </row>
    <row r="138" spans="1:2" ht="15" hidden="1" customHeight="1" x14ac:dyDescent="0.25">
      <c r="A138" s="467" t="s">
        <v>146</v>
      </c>
      <c r="B138" s="468"/>
    </row>
    <row r="139" spans="1:2" ht="15" hidden="1" customHeight="1" x14ac:dyDescent="0.25">
      <c r="A139" s="467" t="s">
        <v>147</v>
      </c>
      <c r="B139" s="468"/>
    </row>
    <row r="140" spans="1:2" ht="15" hidden="1" customHeight="1" x14ac:dyDescent="0.25">
      <c r="A140" s="467" t="s">
        <v>148</v>
      </c>
      <c r="B140" s="468"/>
    </row>
    <row r="141" spans="1:2" ht="15" hidden="1" customHeight="1" x14ac:dyDescent="0.25">
      <c r="A141" s="467" t="s">
        <v>149</v>
      </c>
      <c r="B141" s="468"/>
    </row>
    <row r="142" spans="1:2" ht="15" hidden="1" customHeight="1" x14ac:dyDescent="0.25">
      <c r="A142" s="467" t="s">
        <v>150</v>
      </c>
      <c r="B142" s="468"/>
    </row>
    <row r="143" spans="1:2" ht="15" hidden="1" customHeight="1" x14ac:dyDescent="0.25">
      <c r="A143" s="467" t="s">
        <v>151</v>
      </c>
      <c r="B143" s="468"/>
    </row>
    <row r="144" spans="1:2" ht="15" hidden="1" customHeight="1" x14ac:dyDescent="0.25">
      <c r="A144" s="467" t="s">
        <v>152</v>
      </c>
      <c r="B144" s="468"/>
    </row>
    <row r="145" spans="1:2" ht="15" hidden="1" customHeight="1" x14ac:dyDescent="0.25">
      <c r="A145" s="467" t="s">
        <v>153</v>
      </c>
      <c r="B145" s="468"/>
    </row>
    <row r="146" spans="1:2" ht="15" hidden="1" customHeight="1" x14ac:dyDescent="0.25">
      <c r="A146" s="467" t="s">
        <v>154</v>
      </c>
      <c r="B146" s="468"/>
    </row>
    <row r="147" spans="1:2" ht="15" hidden="1" customHeight="1" x14ac:dyDescent="0.25">
      <c r="A147" s="467" t="s">
        <v>155</v>
      </c>
      <c r="B147" s="468"/>
    </row>
    <row r="148" spans="1:2" ht="15" hidden="1" customHeight="1" x14ac:dyDescent="0.25">
      <c r="A148" s="467" t="s">
        <v>156</v>
      </c>
      <c r="B148" s="468"/>
    </row>
    <row r="149" spans="1:2" ht="15" hidden="1" customHeight="1" x14ac:dyDescent="0.25">
      <c r="A149" s="467" t="s">
        <v>157</v>
      </c>
      <c r="B149" s="468"/>
    </row>
    <row r="150" spans="1:2" ht="15" hidden="1" customHeight="1" x14ac:dyDescent="0.25">
      <c r="A150" s="467" t="s">
        <v>158</v>
      </c>
      <c r="B150" s="468"/>
    </row>
    <row r="151" spans="1:2" ht="15" hidden="1" customHeight="1" x14ac:dyDescent="0.25">
      <c r="A151" s="467" t="s">
        <v>159</v>
      </c>
      <c r="B151" s="468"/>
    </row>
    <row r="152" spans="1:2" ht="15" hidden="1" customHeight="1" x14ac:dyDescent="0.25">
      <c r="A152" s="467" t="s">
        <v>160</v>
      </c>
      <c r="B152" s="468"/>
    </row>
    <row r="153" spans="1:2" ht="15" hidden="1" customHeight="1" x14ac:dyDescent="0.25">
      <c r="A153" s="467" t="s">
        <v>161</v>
      </c>
      <c r="B153" s="468"/>
    </row>
    <row r="154" spans="1:2" ht="15" hidden="1" customHeight="1" x14ac:dyDescent="0.25">
      <c r="A154" s="467" t="s">
        <v>162</v>
      </c>
      <c r="B154" s="468"/>
    </row>
    <row r="155" spans="1:2" ht="15" hidden="1" customHeight="1" x14ac:dyDescent="0.25">
      <c r="A155" s="467" t="s">
        <v>163</v>
      </c>
      <c r="B155" s="468"/>
    </row>
    <row r="156" spans="1:2" ht="15" hidden="1" customHeight="1" x14ac:dyDescent="0.25">
      <c r="A156" s="467" t="s">
        <v>164</v>
      </c>
      <c r="B156" s="468"/>
    </row>
    <row r="157" spans="1:2" ht="15" hidden="1" customHeight="1" x14ac:dyDescent="0.25">
      <c r="A157" s="467" t="s">
        <v>165</v>
      </c>
      <c r="B157" s="468"/>
    </row>
    <row r="158" spans="1:2" ht="15" hidden="1" customHeight="1" x14ac:dyDescent="0.25">
      <c r="A158" s="467" t="s">
        <v>166</v>
      </c>
      <c r="B158" s="468"/>
    </row>
    <row r="159" spans="1:2" ht="15" hidden="1" customHeight="1" x14ac:dyDescent="0.25">
      <c r="A159" s="467" t="s">
        <v>167</v>
      </c>
      <c r="B159" s="468"/>
    </row>
    <row r="160" spans="1:2" ht="15" hidden="1" customHeight="1" x14ac:dyDescent="0.25">
      <c r="A160" s="467" t="s">
        <v>168</v>
      </c>
      <c r="B160" s="468"/>
    </row>
    <row r="161" spans="1:2" ht="15" hidden="1" customHeight="1" x14ac:dyDescent="0.25">
      <c r="A161" s="467" t="s">
        <v>169</v>
      </c>
      <c r="B161" s="468"/>
    </row>
    <row r="162" spans="1:2" ht="15" hidden="1" customHeight="1" x14ac:dyDescent="0.25">
      <c r="A162" s="467" t="s">
        <v>170</v>
      </c>
      <c r="B162" s="468"/>
    </row>
    <row r="163" spans="1:2" ht="15" hidden="1" customHeight="1" x14ac:dyDescent="0.25">
      <c r="A163" s="467" t="s">
        <v>171</v>
      </c>
      <c r="B163" s="468"/>
    </row>
    <row r="164" spans="1:2" ht="15" hidden="1" customHeight="1" x14ac:dyDescent="0.25">
      <c r="A164" s="467" t="s">
        <v>172</v>
      </c>
      <c r="B164" s="468"/>
    </row>
    <row r="165" spans="1:2" ht="15" hidden="1" customHeight="1" x14ac:dyDescent="0.25">
      <c r="A165" s="467" t="s">
        <v>173</v>
      </c>
      <c r="B165" s="468"/>
    </row>
    <row r="166" spans="1:2" ht="15" hidden="1" customHeight="1" x14ac:dyDescent="0.25">
      <c r="A166" s="467" t="s">
        <v>174</v>
      </c>
      <c r="B166" s="468"/>
    </row>
    <row r="167" spans="1:2" ht="15" hidden="1" customHeight="1" x14ac:dyDescent="0.25">
      <c r="A167" s="467" t="s">
        <v>175</v>
      </c>
      <c r="B167" s="468"/>
    </row>
    <row r="168" spans="1:2" ht="15" hidden="1" customHeight="1" x14ac:dyDescent="0.25">
      <c r="A168" s="467" t="s">
        <v>176</v>
      </c>
      <c r="B168" s="468"/>
    </row>
    <row r="169" spans="1:2" ht="15" hidden="1" customHeight="1" x14ac:dyDescent="0.25">
      <c r="A169" s="467" t="s">
        <v>177</v>
      </c>
      <c r="B169" s="468"/>
    </row>
    <row r="170" spans="1:2" ht="15" hidden="1" customHeight="1" x14ac:dyDescent="0.25">
      <c r="A170" s="467" t="s">
        <v>178</v>
      </c>
      <c r="B170" s="468"/>
    </row>
    <row r="171" spans="1:2" ht="15" hidden="1" customHeight="1" x14ac:dyDescent="0.25">
      <c r="A171" s="467" t="s">
        <v>179</v>
      </c>
      <c r="B171" s="468"/>
    </row>
    <row r="172" spans="1:2" ht="15" hidden="1" customHeight="1" x14ac:dyDescent="0.25">
      <c r="A172" s="467" t="s">
        <v>180</v>
      </c>
      <c r="B172" s="468"/>
    </row>
    <row r="173" spans="1:2" ht="15" hidden="1" customHeight="1" x14ac:dyDescent="0.25">
      <c r="A173" s="467" t="s">
        <v>181</v>
      </c>
      <c r="B173" s="468"/>
    </row>
    <row r="174" spans="1:2" ht="15" hidden="1" customHeight="1" x14ac:dyDescent="0.25">
      <c r="A174" s="467" t="s">
        <v>182</v>
      </c>
      <c r="B174" s="468"/>
    </row>
    <row r="175" spans="1:2" ht="15" hidden="1" customHeight="1" x14ac:dyDescent="0.25">
      <c r="A175" s="467" t="s">
        <v>183</v>
      </c>
      <c r="B175" s="468"/>
    </row>
    <row r="176" spans="1:2" ht="15" hidden="1" customHeight="1" x14ac:dyDescent="0.25">
      <c r="A176" s="467" t="s">
        <v>184</v>
      </c>
      <c r="B176" s="468"/>
    </row>
    <row r="177" spans="1:2" ht="15" hidden="1" customHeight="1" x14ac:dyDescent="0.25">
      <c r="A177" s="467" t="s">
        <v>185</v>
      </c>
      <c r="B177" s="468"/>
    </row>
    <row r="178" spans="1:2" ht="15" hidden="1" customHeight="1" x14ac:dyDescent="0.25">
      <c r="A178" s="467" t="s">
        <v>186</v>
      </c>
      <c r="B178" s="468"/>
    </row>
    <row r="179" spans="1:2" ht="15" hidden="1" customHeight="1" x14ac:dyDescent="0.25">
      <c r="A179" s="467" t="s">
        <v>187</v>
      </c>
      <c r="B179" s="468"/>
    </row>
    <row r="180" spans="1:2" ht="15" hidden="1" customHeight="1" x14ac:dyDescent="0.25">
      <c r="A180" s="467" t="s">
        <v>188</v>
      </c>
      <c r="B180" s="468"/>
    </row>
    <row r="181" spans="1:2" ht="15" hidden="1" customHeight="1" x14ac:dyDescent="0.25">
      <c r="A181" s="467" t="s">
        <v>189</v>
      </c>
      <c r="B181" s="468"/>
    </row>
    <row r="182" spans="1:2" ht="15" hidden="1" customHeight="1" x14ac:dyDescent="0.25">
      <c r="A182" s="467" t="s">
        <v>190</v>
      </c>
      <c r="B182" s="468"/>
    </row>
    <row r="183" spans="1:2" ht="15" hidden="1" customHeight="1" x14ac:dyDescent="0.25">
      <c r="A183" s="467" t="s">
        <v>191</v>
      </c>
      <c r="B183" s="468"/>
    </row>
    <row r="184" spans="1:2" ht="15" hidden="1" customHeight="1" x14ac:dyDescent="0.25">
      <c r="A184" s="467" t="s">
        <v>192</v>
      </c>
      <c r="B184" s="468"/>
    </row>
    <row r="185" spans="1:2" ht="15" hidden="1" customHeight="1" x14ac:dyDescent="0.25">
      <c r="A185" s="467" t="s">
        <v>193</v>
      </c>
      <c r="B185" s="468"/>
    </row>
    <row r="186" spans="1:2" ht="15" hidden="1" customHeight="1" x14ac:dyDescent="0.25">
      <c r="A186" s="467" t="s">
        <v>194</v>
      </c>
      <c r="B186" s="468"/>
    </row>
    <row r="187" spans="1:2" ht="15" hidden="1" customHeight="1" x14ac:dyDescent="0.25">
      <c r="A187" s="467" t="s">
        <v>195</v>
      </c>
      <c r="B187" s="468"/>
    </row>
    <row r="188" spans="1:2" ht="15" hidden="1" customHeight="1" x14ac:dyDescent="0.25">
      <c r="A188" s="467" t="s">
        <v>196</v>
      </c>
      <c r="B188" s="468"/>
    </row>
    <row r="189" spans="1:2" ht="15" hidden="1" customHeight="1" x14ac:dyDescent="0.25">
      <c r="A189" s="467" t="s">
        <v>197</v>
      </c>
      <c r="B189" s="468"/>
    </row>
    <row r="190" spans="1:2" ht="15" hidden="1" customHeight="1" x14ac:dyDescent="0.25">
      <c r="A190" s="467" t="s">
        <v>198</v>
      </c>
      <c r="B190" s="468"/>
    </row>
    <row r="191" spans="1:2" ht="15" hidden="1" customHeight="1" x14ac:dyDescent="0.25">
      <c r="A191" s="467" t="s">
        <v>199</v>
      </c>
      <c r="B191" s="468"/>
    </row>
    <row r="192" spans="1:2" ht="15" hidden="1" customHeight="1" x14ac:dyDescent="0.25">
      <c r="A192" s="467" t="s">
        <v>200</v>
      </c>
      <c r="B192" s="468"/>
    </row>
    <row r="193" spans="1:2" ht="15" hidden="1" customHeight="1" x14ac:dyDescent="0.25">
      <c r="A193" s="467" t="s">
        <v>201</v>
      </c>
      <c r="B193" s="468"/>
    </row>
    <row r="194" spans="1:2" ht="15" hidden="1" customHeight="1" x14ac:dyDescent="0.25">
      <c r="A194" s="467" t="s">
        <v>202</v>
      </c>
      <c r="B194" s="468"/>
    </row>
    <row r="195" spans="1:2" ht="15" hidden="1" customHeight="1" x14ac:dyDescent="0.25">
      <c r="A195" s="467" t="s">
        <v>203</v>
      </c>
      <c r="B195" s="468"/>
    </row>
    <row r="196" spans="1:2" ht="15" hidden="1" customHeight="1" x14ac:dyDescent="0.25">
      <c r="A196" s="467" t="s">
        <v>204</v>
      </c>
      <c r="B196" s="468"/>
    </row>
    <row r="197" spans="1:2" ht="15" hidden="1" customHeight="1" x14ac:dyDescent="0.25">
      <c r="A197" s="467" t="s">
        <v>205</v>
      </c>
      <c r="B197" s="468"/>
    </row>
    <row r="198" spans="1:2" ht="15" hidden="1" customHeight="1" x14ac:dyDescent="0.25">
      <c r="A198" s="467" t="s">
        <v>206</v>
      </c>
      <c r="B198" s="468"/>
    </row>
    <row r="199" spans="1:2" ht="15" hidden="1" customHeight="1" x14ac:dyDescent="0.25">
      <c r="A199" s="467" t="s">
        <v>207</v>
      </c>
      <c r="B199" s="468"/>
    </row>
    <row r="200" spans="1:2" ht="15" hidden="1" customHeight="1" x14ac:dyDescent="0.25">
      <c r="A200" s="467" t="s">
        <v>208</v>
      </c>
      <c r="B200" s="468"/>
    </row>
    <row r="201" spans="1:2" ht="15" hidden="1" customHeight="1" x14ac:dyDescent="0.25">
      <c r="A201" s="467" t="s">
        <v>209</v>
      </c>
      <c r="B201" s="468"/>
    </row>
    <row r="202" spans="1:2" ht="15" hidden="1" customHeight="1" x14ac:dyDescent="0.25">
      <c r="A202" s="467" t="s">
        <v>210</v>
      </c>
      <c r="B202" s="468"/>
    </row>
    <row r="203" spans="1:2" ht="15" hidden="1" customHeight="1" x14ac:dyDescent="0.25">
      <c r="A203" s="467" t="s">
        <v>211</v>
      </c>
      <c r="B203" s="468"/>
    </row>
    <row r="204" spans="1:2" ht="15" hidden="1" customHeight="1" x14ac:dyDescent="0.25">
      <c r="A204" s="467" t="s">
        <v>212</v>
      </c>
      <c r="B204" s="468"/>
    </row>
    <row r="205" spans="1:2" ht="15" hidden="1" customHeight="1" x14ac:dyDescent="0.25">
      <c r="A205" s="467" t="s">
        <v>213</v>
      </c>
      <c r="B205" s="468"/>
    </row>
    <row r="206" spans="1:2" ht="15" hidden="1" customHeight="1" x14ac:dyDescent="0.25">
      <c r="A206" s="467" t="s">
        <v>214</v>
      </c>
      <c r="B206" s="468"/>
    </row>
    <row r="207" spans="1:2" ht="15" hidden="1" customHeight="1" x14ac:dyDescent="0.25">
      <c r="A207" s="467" t="s">
        <v>215</v>
      </c>
      <c r="B207" s="468"/>
    </row>
    <row r="208" spans="1:2" ht="15" hidden="1" customHeight="1" x14ac:dyDescent="0.25">
      <c r="A208" s="467" t="s">
        <v>216</v>
      </c>
      <c r="B208" s="468"/>
    </row>
    <row r="209" spans="1:2" ht="15" hidden="1" customHeight="1" x14ac:dyDescent="0.25">
      <c r="A209" s="467" t="s">
        <v>217</v>
      </c>
      <c r="B209" s="468"/>
    </row>
    <row r="210" spans="1:2" ht="15" hidden="1" customHeight="1" x14ac:dyDescent="0.25">
      <c r="A210" s="467" t="s">
        <v>218</v>
      </c>
      <c r="B210" s="468"/>
    </row>
    <row r="211" spans="1:2" ht="15" hidden="1" customHeight="1" x14ac:dyDescent="0.25">
      <c r="A211" s="467" t="s">
        <v>219</v>
      </c>
      <c r="B211" s="468"/>
    </row>
    <row r="212" spans="1:2" ht="15" hidden="1" customHeight="1" x14ac:dyDescent="0.25">
      <c r="A212" s="467" t="s">
        <v>220</v>
      </c>
      <c r="B212" s="468"/>
    </row>
    <row r="213" spans="1:2" ht="15" hidden="1" customHeight="1" x14ac:dyDescent="0.25">
      <c r="A213" s="467" t="s">
        <v>221</v>
      </c>
      <c r="B213" s="468"/>
    </row>
    <row r="214" spans="1:2" ht="15" hidden="1" customHeight="1" x14ac:dyDescent="0.25">
      <c r="A214" s="467" t="s">
        <v>222</v>
      </c>
      <c r="B214" s="468"/>
    </row>
    <row r="215" spans="1:2" ht="15" hidden="1" customHeight="1" x14ac:dyDescent="0.25">
      <c r="A215" s="467" t="s">
        <v>223</v>
      </c>
      <c r="B215" s="468"/>
    </row>
    <row r="216" spans="1:2" ht="15" hidden="1" customHeight="1" x14ac:dyDescent="0.25">
      <c r="A216" s="467" t="s">
        <v>224</v>
      </c>
      <c r="B216" s="468"/>
    </row>
    <row r="217" spans="1:2" ht="15" hidden="1" customHeight="1" x14ac:dyDescent="0.25">
      <c r="A217" s="467" t="s">
        <v>225</v>
      </c>
      <c r="B217" s="468"/>
    </row>
    <row r="218" spans="1:2" ht="15" hidden="1" customHeight="1" x14ac:dyDescent="0.25">
      <c r="A218" s="467" t="s">
        <v>226</v>
      </c>
      <c r="B218" s="468"/>
    </row>
    <row r="219" spans="1:2" ht="15" hidden="1" customHeight="1" x14ac:dyDescent="0.25">
      <c r="A219" s="467" t="s">
        <v>227</v>
      </c>
      <c r="B219" s="468"/>
    </row>
    <row r="220" spans="1:2" ht="15" hidden="1" customHeight="1" x14ac:dyDescent="0.25">
      <c r="A220" s="467" t="s">
        <v>228</v>
      </c>
      <c r="B220" s="468"/>
    </row>
    <row r="221" spans="1:2" ht="15" hidden="1" customHeight="1" x14ac:dyDescent="0.25">
      <c r="A221" s="467" t="s">
        <v>229</v>
      </c>
      <c r="B221" s="468"/>
    </row>
    <row r="222" spans="1:2" ht="15" hidden="1" customHeight="1" x14ac:dyDescent="0.25">
      <c r="A222" s="467" t="s">
        <v>230</v>
      </c>
      <c r="B222" s="468"/>
    </row>
    <row r="223" spans="1:2" ht="15" hidden="1" customHeight="1" x14ac:dyDescent="0.25">
      <c r="A223" s="467" t="s">
        <v>231</v>
      </c>
      <c r="B223" s="468"/>
    </row>
    <row r="224" spans="1:2" ht="15" hidden="1" customHeight="1" x14ac:dyDescent="0.25">
      <c r="A224" s="467" t="s">
        <v>232</v>
      </c>
      <c r="B224" s="468"/>
    </row>
    <row r="225" spans="1:2" ht="15" hidden="1" customHeight="1" x14ac:dyDescent="0.25">
      <c r="A225" s="467" t="s">
        <v>233</v>
      </c>
      <c r="B225" s="468"/>
    </row>
    <row r="226" spans="1:2" ht="15" hidden="1" customHeight="1" x14ac:dyDescent="0.25">
      <c r="A226" s="467" t="s">
        <v>234</v>
      </c>
      <c r="B226" s="468"/>
    </row>
    <row r="227" spans="1:2" ht="15" hidden="1" customHeight="1" x14ac:dyDescent="0.25">
      <c r="A227" s="467" t="s">
        <v>235</v>
      </c>
      <c r="B227" s="468"/>
    </row>
    <row r="228" spans="1:2" ht="15" hidden="1" customHeight="1" x14ac:dyDescent="0.25">
      <c r="A228" s="467" t="s">
        <v>236</v>
      </c>
      <c r="B228" s="468"/>
    </row>
    <row r="229" spans="1:2" ht="15" hidden="1" customHeight="1" x14ac:dyDescent="0.25">
      <c r="A229" s="467" t="s">
        <v>237</v>
      </c>
      <c r="B229" s="468"/>
    </row>
    <row r="230" spans="1:2" ht="15" hidden="1" customHeight="1" x14ac:dyDescent="0.25">
      <c r="A230" s="467" t="s">
        <v>238</v>
      </c>
      <c r="B230" s="468"/>
    </row>
    <row r="231" spans="1:2" ht="15" hidden="1" customHeight="1" x14ac:dyDescent="0.25">
      <c r="A231" s="467" t="s">
        <v>239</v>
      </c>
      <c r="B231" s="468"/>
    </row>
    <row r="232" spans="1:2" ht="15" hidden="1" customHeight="1" x14ac:dyDescent="0.25">
      <c r="A232" s="467" t="s">
        <v>240</v>
      </c>
      <c r="B232" s="468"/>
    </row>
    <row r="233" spans="1:2" ht="15" hidden="1" customHeight="1" x14ac:dyDescent="0.25">
      <c r="A233" s="467" t="s">
        <v>241</v>
      </c>
      <c r="B233" s="468"/>
    </row>
    <row r="234" spans="1:2" ht="15" hidden="1" customHeight="1" x14ac:dyDescent="0.25">
      <c r="A234" s="467" t="s">
        <v>242</v>
      </c>
      <c r="B234" s="468"/>
    </row>
    <row r="235" spans="1:2" ht="15" hidden="1" customHeight="1" x14ac:dyDescent="0.25">
      <c r="A235" s="467" t="s">
        <v>243</v>
      </c>
      <c r="B235" s="468"/>
    </row>
    <row r="236" spans="1:2" ht="15" hidden="1" customHeight="1" x14ac:dyDescent="0.25">
      <c r="A236" s="467" t="s">
        <v>244</v>
      </c>
      <c r="B236" s="468"/>
    </row>
    <row r="237" spans="1:2" ht="15" hidden="1" customHeight="1" x14ac:dyDescent="0.25">
      <c r="A237" s="467" t="s">
        <v>245</v>
      </c>
      <c r="B237" s="468"/>
    </row>
    <row r="238" spans="1:2" ht="15" hidden="1" customHeight="1" x14ac:dyDescent="0.25">
      <c r="A238" s="467" t="s">
        <v>246</v>
      </c>
      <c r="B238" s="468"/>
    </row>
    <row r="239" spans="1:2" ht="15" hidden="1" customHeight="1" x14ac:dyDescent="0.25">
      <c r="A239" s="467" t="s">
        <v>247</v>
      </c>
      <c r="B239" s="468"/>
    </row>
    <row r="240" spans="1:2" ht="15" hidden="1" customHeight="1" x14ac:dyDescent="0.25">
      <c r="A240" s="467" t="s">
        <v>248</v>
      </c>
      <c r="B240" s="468"/>
    </row>
    <row r="241" spans="1:2" ht="15" hidden="1" customHeight="1" x14ac:dyDescent="0.25">
      <c r="A241" s="467" t="s">
        <v>249</v>
      </c>
      <c r="B241" s="468"/>
    </row>
    <row r="242" spans="1:2" ht="15" hidden="1" customHeight="1" x14ac:dyDescent="0.25">
      <c r="A242" s="467" t="s">
        <v>250</v>
      </c>
      <c r="B242" s="468"/>
    </row>
    <row r="243" spans="1:2" ht="15" hidden="1" customHeight="1" x14ac:dyDescent="0.25">
      <c r="A243" s="467" t="s">
        <v>251</v>
      </c>
      <c r="B243" s="468"/>
    </row>
    <row r="244" spans="1:2" ht="15" hidden="1" customHeight="1" x14ac:dyDescent="0.25">
      <c r="A244" s="467" t="s">
        <v>252</v>
      </c>
      <c r="B244" s="468"/>
    </row>
    <row r="245" spans="1:2" ht="15" hidden="1" customHeight="1" x14ac:dyDescent="0.25">
      <c r="A245" s="467" t="s">
        <v>253</v>
      </c>
      <c r="B245" s="468"/>
    </row>
    <row r="246" spans="1:2" ht="15" hidden="1" customHeight="1" x14ac:dyDescent="0.25">
      <c r="A246" s="467" t="s">
        <v>254</v>
      </c>
      <c r="B246" s="468"/>
    </row>
    <row r="247" spans="1:2" ht="15" hidden="1" customHeight="1" x14ac:dyDescent="0.25">
      <c r="A247" s="467" t="s">
        <v>255</v>
      </c>
      <c r="B247" s="468"/>
    </row>
    <row r="248" spans="1:2" ht="15" hidden="1" customHeight="1" x14ac:dyDescent="0.25">
      <c r="A248" s="467" t="s">
        <v>256</v>
      </c>
      <c r="B248" s="468"/>
    </row>
    <row r="249" spans="1:2" ht="15" hidden="1" customHeight="1" x14ac:dyDescent="0.25">
      <c r="A249" s="467" t="s">
        <v>257</v>
      </c>
      <c r="B249" s="468"/>
    </row>
    <row r="250" spans="1:2" ht="15" hidden="1" customHeight="1" x14ac:dyDescent="0.25">
      <c r="A250" s="467" t="s">
        <v>258</v>
      </c>
      <c r="B250" s="468"/>
    </row>
    <row r="251" spans="1:2" ht="15" hidden="1" customHeight="1" x14ac:dyDescent="0.25">
      <c r="A251" s="467" t="s">
        <v>259</v>
      </c>
      <c r="B251" s="468"/>
    </row>
    <row r="252" spans="1:2" ht="15" hidden="1" customHeight="1" x14ac:dyDescent="0.25">
      <c r="A252" s="467" t="s">
        <v>260</v>
      </c>
      <c r="B252" s="468"/>
    </row>
    <row r="253" spans="1:2" ht="15" hidden="1" customHeight="1" x14ac:dyDescent="0.25">
      <c r="A253" s="467" t="s">
        <v>261</v>
      </c>
      <c r="B253" s="468"/>
    </row>
    <row r="254" spans="1:2" ht="15" hidden="1" customHeight="1" x14ac:dyDescent="0.25">
      <c r="A254" s="467" t="s">
        <v>262</v>
      </c>
      <c r="B254" s="468"/>
    </row>
    <row r="255" spans="1:2" ht="15" hidden="1" customHeight="1" x14ac:dyDescent="0.25">
      <c r="A255" s="467" t="s">
        <v>263</v>
      </c>
      <c r="B255" s="468"/>
    </row>
    <row r="256" spans="1:2" ht="15" hidden="1" customHeight="1" x14ac:dyDescent="0.25">
      <c r="A256" s="467" t="s">
        <v>264</v>
      </c>
      <c r="B256" s="468"/>
    </row>
    <row r="257" spans="1:2" ht="15" hidden="1" customHeight="1" x14ac:dyDescent="0.25">
      <c r="A257" s="467" t="s">
        <v>265</v>
      </c>
      <c r="B257" s="468"/>
    </row>
    <row r="258" spans="1:2" ht="15" hidden="1" customHeight="1" x14ac:dyDescent="0.25">
      <c r="A258" s="467" t="s">
        <v>266</v>
      </c>
      <c r="B258" s="468"/>
    </row>
    <row r="259" spans="1:2" ht="15" hidden="1" customHeight="1" x14ac:dyDescent="0.25">
      <c r="A259" s="467" t="s">
        <v>267</v>
      </c>
      <c r="B259" s="468"/>
    </row>
    <row r="260" spans="1:2" ht="15" hidden="1" customHeight="1" x14ac:dyDescent="0.25">
      <c r="A260" s="467" t="s">
        <v>268</v>
      </c>
      <c r="B260" s="468"/>
    </row>
    <row r="261" spans="1:2" ht="15" hidden="1" customHeight="1" x14ac:dyDescent="0.25">
      <c r="A261" s="467" t="s">
        <v>269</v>
      </c>
      <c r="B261" s="468"/>
    </row>
    <row r="262" spans="1:2" ht="15" hidden="1" customHeight="1" x14ac:dyDescent="0.25">
      <c r="A262" s="467" t="s">
        <v>270</v>
      </c>
      <c r="B262" s="468"/>
    </row>
    <row r="263" spans="1:2" ht="15" hidden="1" customHeight="1" x14ac:dyDescent="0.25">
      <c r="A263" s="467" t="s">
        <v>271</v>
      </c>
      <c r="B263" s="468"/>
    </row>
    <row r="264" spans="1:2" ht="15" hidden="1" customHeight="1" x14ac:dyDescent="0.25">
      <c r="A264" s="467" t="s">
        <v>272</v>
      </c>
      <c r="B264" s="468"/>
    </row>
    <row r="265" spans="1:2" ht="15" hidden="1" customHeight="1" x14ac:dyDescent="0.25">
      <c r="A265" s="467" t="s">
        <v>273</v>
      </c>
      <c r="B265" s="468"/>
    </row>
    <row r="266" spans="1:2" ht="15" hidden="1" customHeight="1" x14ac:dyDescent="0.25">
      <c r="A266" s="467" t="s">
        <v>274</v>
      </c>
      <c r="B266" s="468"/>
    </row>
    <row r="267" spans="1:2" ht="15" hidden="1" customHeight="1" x14ac:dyDescent="0.25">
      <c r="A267" s="467" t="s">
        <v>275</v>
      </c>
      <c r="B267" s="468"/>
    </row>
    <row r="268" spans="1:2" ht="15" hidden="1" customHeight="1" x14ac:dyDescent="0.25">
      <c r="A268" s="467" t="s">
        <v>276</v>
      </c>
      <c r="B268" s="468"/>
    </row>
    <row r="269" spans="1:2" ht="15" hidden="1" customHeight="1" x14ac:dyDescent="0.25">
      <c r="A269" s="467" t="s">
        <v>277</v>
      </c>
      <c r="B269" s="468"/>
    </row>
    <row r="270" spans="1:2" ht="15" hidden="1" customHeight="1" x14ac:dyDescent="0.25">
      <c r="A270" s="467" t="s">
        <v>278</v>
      </c>
      <c r="B270" s="468"/>
    </row>
    <row r="271" spans="1:2" ht="15" hidden="1" customHeight="1" x14ac:dyDescent="0.25">
      <c r="A271" s="467" t="s">
        <v>279</v>
      </c>
      <c r="B271" s="468"/>
    </row>
    <row r="272" spans="1:2" ht="15" hidden="1" customHeight="1" x14ac:dyDescent="0.25">
      <c r="A272" s="467" t="s">
        <v>280</v>
      </c>
      <c r="B272" s="468"/>
    </row>
    <row r="273" spans="1:2" ht="15" hidden="1" customHeight="1" x14ac:dyDescent="0.25">
      <c r="A273" s="467" t="s">
        <v>281</v>
      </c>
      <c r="B273" s="468"/>
    </row>
    <row r="274" spans="1:2" ht="15" hidden="1" customHeight="1" x14ac:dyDescent="0.25">
      <c r="A274" s="467" t="s">
        <v>282</v>
      </c>
      <c r="B274" s="468"/>
    </row>
    <row r="275" spans="1:2" ht="15" hidden="1" customHeight="1" x14ac:dyDescent="0.25">
      <c r="A275" s="467" t="s">
        <v>283</v>
      </c>
      <c r="B275" s="468"/>
    </row>
    <row r="276" spans="1:2" ht="15" hidden="1" customHeight="1" x14ac:dyDescent="0.25">
      <c r="A276" s="467" t="s">
        <v>284</v>
      </c>
      <c r="B276" s="468"/>
    </row>
    <row r="277" spans="1:2" ht="15" hidden="1" customHeight="1" x14ac:dyDescent="0.25">
      <c r="A277" s="467" t="s">
        <v>285</v>
      </c>
      <c r="B277" s="468"/>
    </row>
    <row r="278" spans="1:2" ht="15" hidden="1" customHeight="1" x14ac:dyDescent="0.25">
      <c r="A278" s="467" t="s">
        <v>286</v>
      </c>
      <c r="B278" s="468"/>
    </row>
    <row r="279" spans="1:2" ht="15" hidden="1" customHeight="1" x14ac:dyDescent="0.25">
      <c r="A279" s="467" t="s">
        <v>287</v>
      </c>
      <c r="B279" s="468"/>
    </row>
    <row r="280" spans="1:2" ht="15" hidden="1" customHeight="1" x14ac:dyDescent="0.25">
      <c r="A280" s="467" t="s">
        <v>288</v>
      </c>
      <c r="B280" s="468"/>
    </row>
    <row r="281" spans="1:2" ht="15" hidden="1" customHeight="1" x14ac:dyDescent="0.25">
      <c r="A281" s="467" t="s">
        <v>289</v>
      </c>
      <c r="B281" s="468"/>
    </row>
    <row r="282" spans="1:2" ht="15" hidden="1" customHeight="1" x14ac:dyDescent="0.25">
      <c r="A282" s="467" t="s">
        <v>290</v>
      </c>
      <c r="B282" s="468"/>
    </row>
    <row r="283" spans="1:2" ht="15" hidden="1" customHeight="1" x14ac:dyDescent="0.25">
      <c r="A283" s="467" t="s">
        <v>291</v>
      </c>
      <c r="B283" s="468"/>
    </row>
    <row r="284" spans="1:2" ht="15" hidden="1" customHeight="1" x14ac:dyDescent="0.25">
      <c r="A284" s="467" t="s">
        <v>292</v>
      </c>
      <c r="B284" s="468"/>
    </row>
    <row r="285" spans="1:2" ht="15" hidden="1" customHeight="1" x14ac:dyDescent="0.25">
      <c r="A285" s="467" t="s">
        <v>293</v>
      </c>
      <c r="B285" s="468"/>
    </row>
    <row r="286" spans="1:2" ht="15" hidden="1" customHeight="1" x14ac:dyDescent="0.25">
      <c r="A286" s="467" t="s">
        <v>294</v>
      </c>
      <c r="B286" s="468"/>
    </row>
    <row r="287" spans="1:2" ht="15" hidden="1" customHeight="1" x14ac:dyDescent="0.25">
      <c r="A287" s="467" t="s">
        <v>295</v>
      </c>
      <c r="B287" s="468"/>
    </row>
    <row r="288" spans="1:2" ht="15" hidden="1" customHeight="1" x14ac:dyDescent="0.25">
      <c r="A288" s="467" t="s">
        <v>296</v>
      </c>
      <c r="B288" s="468"/>
    </row>
    <row r="289" spans="1:2" ht="15" hidden="1" customHeight="1" x14ac:dyDescent="0.25">
      <c r="A289" s="467" t="s">
        <v>297</v>
      </c>
      <c r="B289" s="468"/>
    </row>
    <row r="290" spans="1:2" ht="15" hidden="1" customHeight="1" x14ac:dyDescent="0.25">
      <c r="A290" s="467" t="s">
        <v>298</v>
      </c>
      <c r="B290" s="468"/>
    </row>
    <row r="291" spans="1:2" ht="15" hidden="1" customHeight="1" x14ac:dyDescent="0.25">
      <c r="A291" s="467" t="s">
        <v>299</v>
      </c>
      <c r="B291" s="468"/>
    </row>
    <row r="292" spans="1:2" ht="15" hidden="1" customHeight="1" x14ac:dyDescent="0.25">
      <c r="A292" s="467" t="s">
        <v>300</v>
      </c>
      <c r="B292" s="468"/>
    </row>
    <row r="293" spans="1:2" ht="15" hidden="1" customHeight="1" x14ac:dyDescent="0.25">
      <c r="A293" s="467" t="s">
        <v>301</v>
      </c>
      <c r="B293" s="468"/>
    </row>
    <row r="294" spans="1:2" ht="15" hidden="1" customHeight="1" x14ac:dyDescent="0.25">
      <c r="A294" s="467" t="s">
        <v>302</v>
      </c>
      <c r="B294" s="468"/>
    </row>
    <row r="295" spans="1:2" ht="15" hidden="1" customHeight="1" x14ac:dyDescent="0.25">
      <c r="A295" s="467" t="s">
        <v>303</v>
      </c>
      <c r="B295" s="468"/>
    </row>
    <row r="296" spans="1:2" ht="15" hidden="1" customHeight="1" x14ac:dyDescent="0.25">
      <c r="A296" s="467" t="s">
        <v>304</v>
      </c>
      <c r="B296" s="468"/>
    </row>
    <row r="297" spans="1:2" ht="15" hidden="1" customHeight="1" x14ac:dyDescent="0.25">
      <c r="A297" s="467" t="s">
        <v>305</v>
      </c>
      <c r="B297" s="468"/>
    </row>
    <row r="298" spans="1:2" ht="15" hidden="1" customHeight="1" x14ac:dyDescent="0.25">
      <c r="A298" s="467" t="s">
        <v>306</v>
      </c>
      <c r="B298" s="468"/>
    </row>
    <row r="299" spans="1:2" ht="15" hidden="1" customHeight="1" x14ac:dyDescent="0.25">
      <c r="A299" s="467" t="s">
        <v>307</v>
      </c>
      <c r="B299" s="468"/>
    </row>
    <row r="300" spans="1:2" ht="15" hidden="1" customHeight="1" x14ac:dyDescent="0.25">
      <c r="A300" s="467" t="s">
        <v>308</v>
      </c>
      <c r="B300" s="468"/>
    </row>
    <row r="301" spans="1:2" ht="15" hidden="1" customHeight="1" x14ac:dyDescent="0.25">
      <c r="A301" s="467" t="s">
        <v>309</v>
      </c>
      <c r="B301" s="468"/>
    </row>
    <row r="302" spans="1:2" ht="15" hidden="1" customHeight="1" x14ac:dyDescent="0.25">
      <c r="A302" s="467" t="s">
        <v>310</v>
      </c>
      <c r="B302" s="468"/>
    </row>
    <row r="303" spans="1:2" ht="15" hidden="1" customHeight="1" x14ac:dyDescent="0.25">
      <c r="A303" s="467" t="s">
        <v>311</v>
      </c>
      <c r="B303" s="468"/>
    </row>
    <row r="304" spans="1:2" ht="15" hidden="1" customHeight="1" x14ac:dyDescent="0.25">
      <c r="A304" s="467" t="s">
        <v>312</v>
      </c>
      <c r="B304" s="468"/>
    </row>
    <row r="305" spans="1:2" ht="15" hidden="1" customHeight="1" x14ac:dyDescent="0.25">
      <c r="A305" s="467" t="s">
        <v>313</v>
      </c>
      <c r="B305" s="468"/>
    </row>
    <row r="306" spans="1:2" ht="15" hidden="1" customHeight="1" x14ac:dyDescent="0.25">
      <c r="A306" s="467" t="s">
        <v>314</v>
      </c>
      <c r="B306" s="468"/>
    </row>
    <row r="307" spans="1:2" ht="15" hidden="1" customHeight="1" x14ac:dyDescent="0.25">
      <c r="A307" s="467" t="s">
        <v>315</v>
      </c>
      <c r="B307" s="468"/>
    </row>
    <row r="308" spans="1:2" ht="15" hidden="1" customHeight="1" x14ac:dyDescent="0.25">
      <c r="A308" s="467" t="s">
        <v>316</v>
      </c>
      <c r="B308" s="468"/>
    </row>
    <row r="309" spans="1:2" ht="15" hidden="1" customHeight="1" x14ac:dyDescent="0.25">
      <c r="A309" s="467" t="s">
        <v>317</v>
      </c>
      <c r="B309" s="468"/>
    </row>
    <row r="310" spans="1:2" ht="15" hidden="1" customHeight="1" x14ac:dyDescent="0.25">
      <c r="A310" s="467" t="s">
        <v>318</v>
      </c>
      <c r="B310" s="468"/>
    </row>
    <row r="311" spans="1:2" ht="15" hidden="1" customHeight="1" x14ac:dyDescent="0.25">
      <c r="A311" s="467" t="s">
        <v>319</v>
      </c>
      <c r="B311" s="468"/>
    </row>
    <row r="312" spans="1:2" ht="15" hidden="1" customHeight="1" x14ac:dyDescent="0.25">
      <c r="A312" s="467" t="s">
        <v>320</v>
      </c>
      <c r="B312" s="468"/>
    </row>
    <row r="313" spans="1:2" ht="15" hidden="1" customHeight="1" x14ac:dyDescent="0.25">
      <c r="A313" s="467" t="s">
        <v>321</v>
      </c>
      <c r="B313" s="468"/>
    </row>
    <row r="314" spans="1:2" ht="15" hidden="1" customHeight="1" x14ac:dyDescent="0.25">
      <c r="A314" s="467" t="s">
        <v>322</v>
      </c>
      <c r="B314" s="468"/>
    </row>
    <row r="315" spans="1:2" ht="15" hidden="1" customHeight="1" x14ac:dyDescent="0.25">
      <c r="A315" s="467" t="s">
        <v>323</v>
      </c>
      <c r="B315" s="468"/>
    </row>
    <row r="316" spans="1:2" ht="15" hidden="1" customHeight="1" x14ac:dyDescent="0.25">
      <c r="A316" s="467" t="s">
        <v>324</v>
      </c>
      <c r="B316" s="468"/>
    </row>
    <row r="317" spans="1:2" ht="15" hidden="1" customHeight="1" x14ac:dyDescent="0.25">
      <c r="A317" s="467" t="s">
        <v>325</v>
      </c>
      <c r="B317" s="468"/>
    </row>
    <row r="318" spans="1:2" ht="15" hidden="1" customHeight="1" x14ac:dyDescent="0.25">
      <c r="A318" s="467" t="s">
        <v>326</v>
      </c>
      <c r="B318" s="468"/>
    </row>
    <row r="319" spans="1:2" ht="15" hidden="1" customHeight="1" x14ac:dyDescent="0.25">
      <c r="A319" s="467" t="s">
        <v>327</v>
      </c>
      <c r="B319" s="468"/>
    </row>
    <row r="320" spans="1:2" ht="15" hidden="1" customHeight="1" x14ac:dyDescent="0.25">
      <c r="A320" s="467" t="s">
        <v>328</v>
      </c>
      <c r="B320" s="468"/>
    </row>
    <row r="321" spans="1:2" ht="15" hidden="1" customHeight="1" x14ac:dyDescent="0.25">
      <c r="A321" s="467" t="s">
        <v>329</v>
      </c>
      <c r="B321" s="468"/>
    </row>
    <row r="322" spans="1:2" ht="15" hidden="1" customHeight="1" x14ac:dyDescent="0.25">
      <c r="A322" s="467" t="s">
        <v>330</v>
      </c>
      <c r="B322" s="468"/>
    </row>
    <row r="323" spans="1:2" ht="15" hidden="1" customHeight="1" x14ac:dyDescent="0.25">
      <c r="A323" s="467" t="s">
        <v>331</v>
      </c>
      <c r="B323" s="468"/>
    </row>
    <row r="324" spans="1:2" ht="15" hidden="1" customHeight="1" x14ac:dyDescent="0.25">
      <c r="A324" s="467" t="s">
        <v>332</v>
      </c>
      <c r="B324" s="468"/>
    </row>
    <row r="325" spans="1:2" ht="15" hidden="1" customHeight="1" x14ac:dyDescent="0.25">
      <c r="A325" s="467" t="s">
        <v>333</v>
      </c>
      <c r="B325" s="468"/>
    </row>
    <row r="326" spans="1:2" ht="15" hidden="1" customHeight="1" x14ac:dyDescent="0.25">
      <c r="A326" s="467" t="s">
        <v>334</v>
      </c>
      <c r="B326" s="468"/>
    </row>
    <row r="327" spans="1:2" ht="15" hidden="1" customHeight="1" x14ac:dyDescent="0.25">
      <c r="A327" s="467" t="s">
        <v>335</v>
      </c>
      <c r="B327" s="468"/>
    </row>
    <row r="328" spans="1:2" ht="15" hidden="1" customHeight="1" x14ac:dyDescent="0.25">
      <c r="A328" s="467" t="s">
        <v>336</v>
      </c>
      <c r="B328" s="468"/>
    </row>
    <row r="329" spans="1:2" ht="15" hidden="1" customHeight="1" x14ac:dyDescent="0.25">
      <c r="A329" s="467" t="s">
        <v>337</v>
      </c>
      <c r="B329" s="468"/>
    </row>
    <row r="330" spans="1:2" ht="15" hidden="1" customHeight="1" x14ac:dyDescent="0.25">
      <c r="A330" s="467" t="s">
        <v>338</v>
      </c>
      <c r="B330" s="468"/>
    </row>
    <row r="331" spans="1:2" ht="15" hidden="1" customHeight="1" x14ac:dyDescent="0.25">
      <c r="A331" s="467" t="s">
        <v>339</v>
      </c>
      <c r="B331" s="468"/>
    </row>
    <row r="332" spans="1:2" ht="15" hidden="1" customHeight="1" x14ac:dyDescent="0.25">
      <c r="A332" s="467" t="s">
        <v>340</v>
      </c>
      <c r="B332" s="468"/>
    </row>
    <row r="333" spans="1:2" ht="15" hidden="1" customHeight="1" x14ac:dyDescent="0.25">
      <c r="A333" s="467" t="s">
        <v>341</v>
      </c>
      <c r="B333" s="468"/>
    </row>
    <row r="334" spans="1:2" ht="15" hidden="1" customHeight="1" x14ac:dyDescent="0.25">
      <c r="A334" s="467" t="s">
        <v>342</v>
      </c>
      <c r="B334" s="468"/>
    </row>
    <row r="335" spans="1:2" ht="15" hidden="1" customHeight="1" x14ac:dyDescent="0.25">
      <c r="A335" s="467" t="s">
        <v>343</v>
      </c>
      <c r="B335" s="468"/>
    </row>
    <row r="336" spans="1:2" ht="15" hidden="1" customHeight="1" x14ac:dyDescent="0.25">
      <c r="A336" s="467" t="s">
        <v>344</v>
      </c>
      <c r="B336" s="468"/>
    </row>
    <row r="337" spans="1:2" ht="15" hidden="1" customHeight="1" x14ac:dyDescent="0.25">
      <c r="A337" s="467" t="s">
        <v>345</v>
      </c>
      <c r="B337" s="468"/>
    </row>
    <row r="338" spans="1:2" ht="15" hidden="1" customHeight="1" x14ac:dyDescent="0.25">
      <c r="A338" s="467" t="s">
        <v>346</v>
      </c>
      <c r="B338" s="468"/>
    </row>
    <row r="339" spans="1:2" ht="15" hidden="1" customHeight="1" x14ac:dyDescent="0.25">
      <c r="A339" s="467" t="s">
        <v>347</v>
      </c>
      <c r="B339" s="468"/>
    </row>
    <row r="340" spans="1:2" ht="15" hidden="1" customHeight="1" x14ac:dyDescent="0.25">
      <c r="A340" s="467" t="s">
        <v>348</v>
      </c>
      <c r="B340" s="468"/>
    </row>
    <row r="341" spans="1:2" ht="15" hidden="1" customHeight="1" x14ac:dyDescent="0.25">
      <c r="A341" s="467" t="s">
        <v>349</v>
      </c>
      <c r="B341" s="468"/>
    </row>
    <row r="342" spans="1:2" ht="15" hidden="1" customHeight="1" x14ac:dyDescent="0.25">
      <c r="A342" s="467" t="s">
        <v>350</v>
      </c>
      <c r="B342" s="468"/>
    </row>
    <row r="343" spans="1:2" ht="15" hidden="1" customHeight="1" x14ac:dyDescent="0.25">
      <c r="A343" s="467" t="s">
        <v>351</v>
      </c>
      <c r="B343" s="468"/>
    </row>
    <row r="344" spans="1:2" ht="15" hidden="1" customHeight="1" x14ac:dyDescent="0.25">
      <c r="A344" s="467" t="s">
        <v>352</v>
      </c>
      <c r="B344" s="468"/>
    </row>
    <row r="345" spans="1:2" ht="15" hidden="1" customHeight="1" x14ac:dyDescent="0.25">
      <c r="A345" s="467" t="s">
        <v>353</v>
      </c>
      <c r="B345" s="468"/>
    </row>
    <row r="346" spans="1:2" ht="15" hidden="1" customHeight="1" x14ac:dyDescent="0.25">
      <c r="A346" s="467" t="s">
        <v>354</v>
      </c>
      <c r="B346" s="468"/>
    </row>
    <row r="347" spans="1:2" ht="15" hidden="1" customHeight="1" x14ac:dyDescent="0.25">
      <c r="A347" s="467" t="s">
        <v>355</v>
      </c>
      <c r="B347" s="468"/>
    </row>
    <row r="348" spans="1:2" ht="15" hidden="1" customHeight="1" x14ac:dyDescent="0.25">
      <c r="A348" s="467" t="s">
        <v>356</v>
      </c>
      <c r="B348" s="468"/>
    </row>
    <row r="349" spans="1:2" ht="15" hidden="1" customHeight="1" x14ac:dyDescent="0.25">
      <c r="A349" s="467" t="s">
        <v>357</v>
      </c>
      <c r="B349" s="468"/>
    </row>
    <row r="350" spans="1:2" ht="15" hidden="1" customHeight="1" x14ac:dyDescent="0.25">
      <c r="A350" s="467" t="s">
        <v>358</v>
      </c>
      <c r="B350" s="468"/>
    </row>
    <row r="351" spans="1:2" ht="15" hidden="1" customHeight="1" x14ac:dyDescent="0.25">
      <c r="A351" s="467" t="s">
        <v>359</v>
      </c>
      <c r="B351" s="468"/>
    </row>
    <row r="352" spans="1:2" ht="15" hidden="1" customHeight="1" x14ac:dyDescent="0.25">
      <c r="A352" s="467" t="s">
        <v>360</v>
      </c>
      <c r="B352" s="468"/>
    </row>
    <row r="353" spans="1:2" ht="15" hidden="1" customHeight="1" x14ac:dyDescent="0.25">
      <c r="A353" s="467" t="s">
        <v>361</v>
      </c>
      <c r="B353" s="468"/>
    </row>
    <row r="354" spans="1:2" ht="15" hidden="1" customHeight="1" x14ac:dyDescent="0.25">
      <c r="A354" s="467" t="s">
        <v>362</v>
      </c>
      <c r="B354" s="468"/>
    </row>
    <row r="355" spans="1:2" ht="15" hidden="1" customHeight="1" x14ac:dyDescent="0.25">
      <c r="A355" s="467" t="s">
        <v>363</v>
      </c>
      <c r="B355" s="468"/>
    </row>
    <row r="356" spans="1:2" ht="15" hidden="1" customHeight="1" x14ac:dyDescent="0.25">
      <c r="A356" s="467" t="s">
        <v>364</v>
      </c>
      <c r="B356" s="468"/>
    </row>
    <row r="357" spans="1:2" ht="15" hidden="1" customHeight="1" x14ac:dyDescent="0.25">
      <c r="A357" s="467" t="s">
        <v>365</v>
      </c>
      <c r="B357" s="468"/>
    </row>
    <row r="358" spans="1:2" ht="15" hidden="1" customHeight="1" x14ac:dyDescent="0.25">
      <c r="A358" s="467" t="s">
        <v>366</v>
      </c>
      <c r="B358" s="468"/>
    </row>
    <row r="359" spans="1:2" ht="15" hidden="1" customHeight="1" x14ac:dyDescent="0.25">
      <c r="A359" s="467" t="s">
        <v>367</v>
      </c>
      <c r="B359" s="468"/>
    </row>
    <row r="360" spans="1:2" ht="15" hidden="1" customHeight="1" x14ac:dyDescent="0.25">
      <c r="A360" s="467" t="s">
        <v>368</v>
      </c>
      <c r="B360" s="468"/>
    </row>
    <row r="361" spans="1:2" ht="15" hidden="1" customHeight="1" x14ac:dyDescent="0.25">
      <c r="A361" s="467" t="s">
        <v>369</v>
      </c>
      <c r="B361" s="468"/>
    </row>
    <row r="362" spans="1:2" ht="15" hidden="1" customHeight="1" x14ac:dyDescent="0.25">
      <c r="A362" s="467" t="s">
        <v>370</v>
      </c>
      <c r="B362" s="468"/>
    </row>
    <row r="363" spans="1:2" ht="15" hidden="1" customHeight="1" x14ac:dyDescent="0.25">
      <c r="A363" s="467" t="s">
        <v>371</v>
      </c>
      <c r="B363" s="468"/>
    </row>
    <row r="364" spans="1:2" ht="15" hidden="1" customHeight="1" x14ac:dyDescent="0.25">
      <c r="A364" s="467" t="s">
        <v>372</v>
      </c>
      <c r="B364" s="468"/>
    </row>
    <row r="365" spans="1:2" ht="15" hidden="1" customHeight="1" x14ac:dyDescent="0.25">
      <c r="A365" s="467" t="s">
        <v>373</v>
      </c>
      <c r="B365" s="468"/>
    </row>
    <row r="366" spans="1:2" ht="15" hidden="1" customHeight="1" x14ac:dyDescent="0.25">
      <c r="A366" s="467" t="s">
        <v>374</v>
      </c>
      <c r="B366" s="468"/>
    </row>
    <row r="367" spans="1:2" ht="15" hidden="1" customHeight="1" x14ac:dyDescent="0.25">
      <c r="A367" s="467" t="s">
        <v>375</v>
      </c>
      <c r="B367" s="468"/>
    </row>
    <row r="368" spans="1:2" ht="15" hidden="1" customHeight="1" x14ac:dyDescent="0.25">
      <c r="A368" s="467" t="s">
        <v>376</v>
      </c>
      <c r="B368" s="468"/>
    </row>
    <row r="369" spans="1:2" ht="15" hidden="1" customHeight="1" x14ac:dyDescent="0.25">
      <c r="A369" s="467" t="s">
        <v>377</v>
      </c>
      <c r="B369" s="468"/>
    </row>
    <row r="370" spans="1:2" ht="15" hidden="1" customHeight="1" x14ac:dyDescent="0.25">
      <c r="A370" s="467" t="s">
        <v>378</v>
      </c>
      <c r="B370" s="468"/>
    </row>
    <row r="371" spans="1:2" ht="15" hidden="1" customHeight="1" x14ac:dyDescent="0.25">
      <c r="A371" s="467" t="s">
        <v>379</v>
      </c>
      <c r="B371" s="468"/>
    </row>
    <row r="372" spans="1:2" ht="15" hidden="1" customHeight="1" x14ac:dyDescent="0.25">
      <c r="A372" s="467" t="s">
        <v>380</v>
      </c>
      <c r="B372" s="468"/>
    </row>
    <row r="373" spans="1:2" ht="15" hidden="1" customHeight="1" x14ac:dyDescent="0.25">
      <c r="A373" s="467" t="s">
        <v>381</v>
      </c>
      <c r="B373" s="468"/>
    </row>
    <row r="374" spans="1:2" ht="15" hidden="1" customHeight="1" x14ac:dyDescent="0.25">
      <c r="A374" s="467" t="s">
        <v>382</v>
      </c>
      <c r="B374" s="468"/>
    </row>
    <row r="375" spans="1:2" ht="15" hidden="1" customHeight="1" x14ac:dyDescent="0.25">
      <c r="A375" s="467" t="s">
        <v>383</v>
      </c>
      <c r="B375" s="468"/>
    </row>
    <row r="376" spans="1:2" ht="15" hidden="1" customHeight="1" x14ac:dyDescent="0.25">
      <c r="A376" s="467" t="s">
        <v>384</v>
      </c>
      <c r="B376" s="468"/>
    </row>
    <row r="377" spans="1:2" ht="15" hidden="1" customHeight="1" x14ac:dyDescent="0.25">
      <c r="A377" s="467" t="s">
        <v>385</v>
      </c>
      <c r="B377" s="468"/>
    </row>
    <row r="378" spans="1:2" ht="15" hidden="1" customHeight="1" x14ac:dyDescent="0.25">
      <c r="A378" s="467" t="s">
        <v>386</v>
      </c>
      <c r="B378" s="468"/>
    </row>
    <row r="379" spans="1:2" ht="15" hidden="1" customHeight="1" x14ac:dyDescent="0.25">
      <c r="A379" s="467" t="s">
        <v>387</v>
      </c>
      <c r="B379" s="468"/>
    </row>
    <row r="380" spans="1:2" ht="15" hidden="1" customHeight="1" x14ac:dyDescent="0.25">
      <c r="A380" s="467" t="s">
        <v>388</v>
      </c>
      <c r="B380" s="468"/>
    </row>
    <row r="381" spans="1:2" ht="15" hidden="1" customHeight="1" x14ac:dyDescent="0.25">
      <c r="A381" s="467" t="s">
        <v>389</v>
      </c>
      <c r="B381" s="468"/>
    </row>
    <row r="382" spans="1:2" ht="15" hidden="1" customHeight="1" x14ac:dyDescent="0.25">
      <c r="A382" s="467" t="s">
        <v>390</v>
      </c>
      <c r="B382" s="468"/>
    </row>
    <row r="383" spans="1:2" ht="15" hidden="1" customHeight="1" x14ac:dyDescent="0.25">
      <c r="A383" s="467" t="s">
        <v>391</v>
      </c>
      <c r="B383" s="468"/>
    </row>
  </sheetData>
  <sheetProtection password="CDA8" sheet="1" objects="1" scenarios="1"/>
  <mergeCells count="289">
    <mergeCell ref="K28:L29"/>
    <mergeCell ref="B30:D30"/>
    <mergeCell ref="F30:I30"/>
    <mergeCell ref="K30:L30"/>
    <mergeCell ref="A106:B106"/>
    <mergeCell ref="A108:B108"/>
    <mergeCell ref="A109:B109"/>
    <mergeCell ref="A110:B110"/>
    <mergeCell ref="A111:B111"/>
    <mergeCell ref="C4:H4"/>
    <mergeCell ref="C6:D6"/>
    <mergeCell ref="C8:E8"/>
    <mergeCell ref="C10:H10"/>
    <mergeCell ref="B28:D29"/>
    <mergeCell ref="F28:I29"/>
    <mergeCell ref="A105:B105"/>
    <mergeCell ref="A107:B107"/>
    <mergeCell ref="A112:B112"/>
    <mergeCell ref="A118:B118"/>
    <mergeCell ref="A119:B119"/>
    <mergeCell ref="A120:B120"/>
    <mergeCell ref="A121:B121"/>
    <mergeCell ref="A122:B122"/>
    <mergeCell ref="A113:B113"/>
    <mergeCell ref="A114:B114"/>
    <mergeCell ref="A115:B115"/>
    <mergeCell ref="A116:B116"/>
    <mergeCell ref="A117:B117"/>
    <mergeCell ref="A128:B128"/>
    <mergeCell ref="A129:B129"/>
    <mergeCell ref="A130:B130"/>
    <mergeCell ref="A131:B131"/>
    <mergeCell ref="A132:B132"/>
    <mergeCell ref="A123:B123"/>
    <mergeCell ref="A124:B124"/>
    <mergeCell ref="A125:B125"/>
    <mergeCell ref="A126:B126"/>
    <mergeCell ref="A127:B127"/>
    <mergeCell ref="A138:B138"/>
    <mergeCell ref="A139:B139"/>
    <mergeCell ref="A140:B140"/>
    <mergeCell ref="A141:B141"/>
    <mergeCell ref="A142:B142"/>
    <mergeCell ref="A133:B133"/>
    <mergeCell ref="A134:B134"/>
    <mergeCell ref="A135:B135"/>
    <mergeCell ref="A136:B136"/>
    <mergeCell ref="A137:B137"/>
    <mergeCell ref="A148:B148"/>
    <mergeCell ref="A149:B149"/>
    <mergeCell ref="A150:B150"/>
    <mergeCell ref="A151:B151"/>
    <mergeCell ref="A152:B152"/>
    <mergeCell ref="A143:B143"/>
    <mergeCell ref="A144:B144"/>
    <mergeCell ref="A145:B145"/>
    <mergeCell ref="A146:B146"/>
    <mergeCell ref="A147:B147"/>
    <mergeCell ref="A158:B158"/>
    <mergeCell ref="A159:B159"/>
    <mergeCell ref="A160:B160"/>
    <mergeCell ref="A161:B161"/>
    <mergeCell ref="A162:B162"/>
    <mergeCell ref="A153:B153"/>
    <mergeCell ref="A154:B154"/>
    <mergeCell ref="A155:B155"/>
    <mergeCell ref="A156:B156"/>
    <mergeCell ref="A157:B157"/>
    <mergeCell ref="A168:B168"/>
    <mergeCell ref="A169:B169"/>
    <mergeCell ref="A170:B170"/>
    <mergeCell ref="A171:B171"/>
    <mergeCell ref="A172:B172"/>
    <mergeCell ref="A163:B163"/>
    <mergeCell ref="A164:B164"/>
    <mergeCell ref="A165:B165"/>
    <mergeCell ref="A166:B166"/>
    <mergeCell ref="A167:B167"/>
    <mergeCell ref="A178:B178"/>
    <mergeCell ref="A179:B179"/>
    <mergeCell ref="A180:B180"/>
    <mergeCell ref="A181:B181"/>
    <mergeCell ref="A182:B182"/>
    <mergeCell ref="A173:B173"/>
    <mergeCell ref="A174:B174"/>
    <mergeCell ref="A175:B175"/>
    <mergeCell ref="A176:B176"/>
    <mergeCell ref="A177:B177"/>
    <mergeCell ref="A188:B188"/>
    <mergeCell ref="A189:B189"/>
    <mergeCell ref="A190:B190"/>
    <mergeCell ref="A191:B191"/>
    <mergeCell ref="A192:B192"/>
    <mergeCell ref="A183:B183"/>
    <mergeCell ref="A184:B184"/>
    <mergeCell ref="A185:B185"/>
    <mergeCell ref="A186:B186"/>
    <mergeCell ref="A187:B187"/>
    <mergeCell ref="A198:B198"/>
    <mergeCell ref="A199:B199"/>
    <mergeCell ref="A200:B200"/>
    <mergeCell ref="A201:B201"/>
    <mergeCell ref="A202:B202"/>
    <mergeCell ref="A193:B193"/>
    <mergeCell ref="A194:B194"/>
    <mergeCell ref="A195:B195"/>
    <mergeCell ref="A196:B196"/>
    <mergeCell ref="A197:B197"/>
    <mergeCell ref="A208:B208"/>
    <mergeCell ref="A209:B209"/>
    <mergeCell ref="A210:B210"/>
    <mergeCell ref="A211:B211"/>
    <mergeCell ref="A212:B212"/>
    <mergeCell ref="A203:B203"/>
    <mergeCell ref="A204:B204"/>
    <mergeCell ref="A205:B205"/>
    <mergeCell ref="A206:B206"/>
    <mergeCell ref="A207:B207"/>
    <mergeCell ref="A218:B218"/>
    <mergeCell ref="A219:B219"/>
    <mergeCell ref="A220:B220"/>
    <mergeCell ref="A221:B221"/>
    <mergeCell ref="A222:B222"/>
    <mergeCell ref="A213:B213"/>
    <mergeCell ref="A214:B214"/>
    <mergeCell ref="A215:B215"/>
    <mergeCell ref="A216:B216"/>
    <mergeCell ref="A217:B217"/>
    <mergeCell ref="A228:B228"/>
    <mergeCell ref="A229:B229"/>
    <mergeCell ref="A230:B230"/>
    <mergeCell ref="A231:B231"/>
    <mergeCell ref="A232:B232"/>
    <mergeCell ref="A223:B223"/>
    <mergeCell ref="A224:B224"/>
    <mergeCell ref="A225:B225"/>
    <mergeCell ref="A226:B226"/>
    <mergeCell ref="A227:B227"/>
    <mergeCell ref="A238:B238"/>
    <mergeCell ref="A239:B239"/>
    <mergeCell ref="A240:B240"/>
    <mergeCell ref="A241:B241"/>
    <mergeCell ref="A242:B242"/>
    <mergeCell ref="A233:B233"/>
    <mergeCell ref="A234:B234"/>
    <mergeCell ref="A235:B235"/>
    <mergeCell ref="A236:B236"/>
    <mergeCell ref="A237:B237"/>
    <mergeCell ref="A248:B248"/>
    <mergeCell ref="A249:B249"/>
    <mergeCell ref="A250:B250"/>
    <mergeCell ref="A251:B251"/>
    <mergeCell ref="A252:B252"/>
    <mergeCell ref="A243:B243"/>
    <mergeCell ref="A244:B244"/>
    <mergeCell ref="A245:B245"/>
    <mergeCell ref="A246:B246"/>
    <mergeCell ref="A247:B247"/>
    <mergeCell ref="A258:B258"/>
    <mergeCell ref="A259:B259"/>
    <mergeCell ref="A260:B260"/>
    <mergeCell ref="A261:B261"/>
    <mergeCell ref="A262:B262"/>
    <mergeCell ref="A253:B253"/>
    <mergeCell ref="A254:B254"/>
    <mergeCell ref="A255:B255"/>
    <mergeCell ref="A256:B256"/>
    <mergeCell ref="A257:B257"/>
    <mergeCell ref="A268:B268"/>
    <mergeCell ref="A269:B269"/>
    <mergeCell ref="A270:B270"/>
    <mergeCell ref="A271:B271"/>
    <mergeCell ref="A272:B272"/>
    <mergeCell ref="A263:B263"/>
    <mergeCell ref="A264:B264"/>
    <mergeCell ref="A265:B265"/>
    <mergeCell ref="A266:B266"/>
    <mergeCell ref="A267:B267"/>
    <mergeCell ref="A278:B278"/>
    <mergeCell ref="A279:B279"/>
    <mergeCell ref="A280:B280"/>
    <mergeCell ref="A281:B281"/>
    <mergeCell ref="A282:B282"/>
    <mergeCell ref="A273:B273"/>
    <mergeCell ref="A274:B274"/>
    <mergeCell ref="A275:B275"/>
    <mergeCell ref="A276:B276"/>
    <mergeCell ref="A277:B277"/>
    <mergeCell ref="A288:B288"/>
    <mergeCell ref="A289:B289"/>
    <mergeCell ref="A290:B290"/>
    <mergeCell ref="A291:B291"/>
    <mergeCell ref="A292:B292"/>
    <mergeCell ref="A283:B283"/>
    <mergeCell ref="A284:B284"/>
    <mergeCell ref="A285:B285"/>
    <mergeCell ref="A286:B286"/>
    <mergeCell ref="A287:B287"/>
    <mergeCell ref="A298:B298"/>
    <mergeCell ref="A299:B299"/>
    <mergeCell ref="A300:B300"/>
    <mergeCell ref="A301:B301"/>
    <mergeCell ref="A302:B302"/>
    <mergeCell ref="A293:B293"/>
    <mergeCell ref="A294:B294"/>
    <mergeCell ref="A295:B295"/>
    <mergeCell ref="A296:B296"/>
    <mergeCell ref="A297:B297"/>
    <mergeCell ref="A308:B308"/>
    <mergeCell ref="A309:B309"/>
    <mergeCell ref="A310:B310"/>
    <mergeCell ref="A311:B311"/>
    <mergeCell ref="A312:B312"/>
    <mergeCell ref="A303:B303"/>
    <mergeCell ref="A304:B304"/>
    <mergeCell ref="A305:B305"/>
    <mergeCell ref="A306:B306"/>
    <mergeCell ref="A307:B307"/>
    <mergeCell ref="A318:B318"/>
    <mergeCell ref="A319:B319"/>
    <mergeCell ref="A320:B320"/>
    <mergeCell ref="A321:B321"/>
    <mergeCell ref="A322:B322"/>
    <mergeCell ref="A313:B313"/>
    <mergeCell ref="A314:B314"/>
    <mergeCell ref="A315:B315"/>
    <mergeCell ref="A316:B316"/>
    <mergeCell ref="A317:B317"/>
    <mergeCell ref="A328:B328"/>
    <mergeCell ref="A329:B329"/>
    <mergeCell ref="A330:B330"/>
    <mergeCell ref="A331:B331"/>
    <mergeCell ref="A332:B332"/>
    <mergeCell ref="A323:B323"/>
    <mergeCell ref="A324:B324"/>
    <mergeCell ref="A325:B325"/>
    <mergeCell ref="A326:B326"/>
    <mergeCell ref="A327:B327"/>
    <mergeCell ref="A338:B338"/>
    <mergeCell ref="A339:B339"/>
    <mergeCell ref="A340:B340"/>
    <mergeCell ref="A341:B341"/>
    <mergeCell ref="A342:B342"/>
    <mergeCell ref="A333:B333"/>
    <mergeCell ref="A334:B334"/>
    <mergeCell ref="A335:B335"/>
    <mergeCell ref="A336:B336"/>
    <mergeCell ref="A337:B337"/>
    <mergeCell ref="A348:B348"/>
    <mergeCell ref="A349:B349"/>
    <mergeCell ref="A350:B350"/>
    <mergeCell ref="A351:B351"/>
    <mergeCell ref="A352:B352"/>
    <mergeCell ref="A343:B343"/>
    <mergeCell ref="A344:B344"/>
    <mergeCell ref="A345:B345"/>
    <mergeCell ref="A346:B346"/>
    <mergeCell ref="A347:B347"/>
    <mergeCell ref="A358:B358"/>
    <mergeCell ref="A359:B359"/>
    <mergeCell ref="A360:B360"/>
    <mergeCell ref="A361:B361"/>
    <mergeCell ref="A362:B362"/>
    <mergeCell ref="A353:B353"/>
    <mergeCell ref="A354:B354"/>
    <mergeCell ref="A355:B355"/>
    <mergeCell ref="A356:B356"/>
    <mergeCell ref="A357:B357"/>
    <mergeCell ref="A368:B368"/>
    <mergeCell ref="A369:B369"/>
    <mergeCell ref="A370:B370"/>
    <mergeCell ref="A371:B371"/>
    <mergeCell ref="A372:B372"/>
    <mergeCell ref="A363:B363"/>
    <mergeCell ref="A364:B364"/>
    <mergeCell ref="A365:B365"/>
    <mergeCell ref="A366:B366"/>
    <mergeCell ref="A367:B367"/>
    <mergeCell ref="A383:B383"/>
    <mergeCell ref="A378:B378"/>
    <mergeCell ref="A379:B379"/>
    <mergeCell ref="A380:B380"/>
    <mergeCell ref="A381:B381"/>
    <mergeCell ref="A382:B382"/>
    <mergeCell ref="A373:B373"/>
    <mergeCell ref="A374:B374"/>
    <mergeCell ref="A375:B375"/>
    <mergeCell ref="A376:B376"/>
    <mergeCell ref="A377:B377"/>
  </mergeCells>
  <dataValidations count="3">
    <dataValidation type="list" allowBlank="1" showInputMessage="1" showErrorMessage="1" sqref="C8:E8" xr:uid="{00000000-0002-0000-0000-000000000000}">
      <formula1>$A$78:$A$80</formula1>
    </dataValidation>
    <dataValidation type="list" allowBlank="1" showInputMessage="1" showErrorMessage="1" sqref="C6:D6" xr:uid="{00000000-0002-0000-0000-000001000000}">
      <formula1>$A$82:$A$103</formula1>
    </dataValidation>
    <dataValidation type="list" allowBlank="1" showInputMessage="1" showErrorMessage="1" sqref="C4:H4" xr:uid="{00000000-0002-0000-0000-000002000000}">
      <formula1>$A$104:$A$385</formula1>
    </dataValidation>
  </dataValidations>
  <pageMargins left="0.25" right="0.25" top="0.75" bottom="0.25" header="0.3" footer="0.05"/>
  <pageSetup paperSize="5" orientation="landscape" r:id="rId1"/>
  <headerFooter>
    <oddHeader>&amp;C&amp;"-,Bold"&amp;14DDS Expense Report (Attachment 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54"/>
  <sheetViews>
    <sheetView topLeftCell="A9" zoomScaleNormal="100" workbookViewId="0">
      <selection activeCell="B2" sqref="B2:F2"/>
    </sheetView>
  </sheetViews>
  <sheetFormatPr defaultRowHeight="15" x14ac:dyDescent="0.25"/>
  <cols>
    <col min="1" max="1" width="8.7109375" customWidth="1"/>
    <col min="2" max="2" width="27.140625" customWidth="1"/>
    <col min="3" max="3" width="6.85546875" customWidth="1"/>
    <col min="4" max="4" width="14.42578125" customWidth="1"/>
    <col min="5" max="5" width="10.5703125" customWidth="1"/>
    <col min="6" max="6" width="9.42578125" customWidth="1"/>
    <col min="7" max="7" width="9.42578125" style="190" customWidth="1"/>
    <col min="8" max="12" width="9.42578125" customWidth="1"/>
    <col min="13" max="13" width="8.140625" customWidth="1"/>
    <col min="14" max="14" width="9.42578125" customWidth="1"/>
    <col min="15" max="15" width="18.5703125" customWidth="1"/>
  </cols>
  <sheetData>
    <row r="1" spans="1:15" ht="19.5" thickBot="1" x14ac:dyDescent="0.35">
      <c r="A1" s="272" t="s">
        <v>63</v>
      </c>
    </row>
    <row r="2" spans="1:15" s="84" customFormat="1" ht="15" customHeight="1" thickBot="1" x14ac:dyDescent="0.3">
      <c r="A2" s="12" t="s">
        <v>10</v>
      </c>
      <c r="B2" s="506">
        <f>ProvderName1</f>
        <v>0</v>
      </c>
      <c r="C2" s="506"/>
      <c r="D2" s="506"/>
      <c r="E2" s="506"/>
      <c r="F2" s="506"/>
      <c r="G2" s="314"/>
      <c r="H2" s="81"/>
      <c r="I2" s="9" t="s">
        <v>16</v>
      </c>
      <c r="J2" s="506" t="str">
        <f>ReportType1</f>
        <v>End of Year Report</v>
      </c>
      <c r="K2" s="506"/>
      <c r="L2" s="506"/>
      <c r="M2" s="81"/>
      <c r="N2" s="82" t="s">
        <v>15</v>
      </c>
      <c r="O2" s="83">
        <f>FiscalYear1</f>
        <v>2020</v>
      </c>
    </row>
    <row r="3" spans="1:15" ht="15" customHeight="1" x14ac:dyDescent="0.25">
      <c r="A3" s="41"/>
      <c r="B3" s="8"/>
      <c r="C3" s="30"/>
      <c r="D3" s="3"/>
      <c r="E3" s="3"/>
      <c r="F3" s="3"/>
      <c r="G3" s="315"/>
      <c r="H3" s="3"/>
      <c r="I3" s="3"/>
      <c r="J3" s="3"/>
      <c r="K3" s="3"/>
      <c r="L3" s="3"/>
      <c r="M3" s="3"/>
      <c r="N3" s="8"/>
      <c r="O3" s="38"/>
    </row>
    <row r="4" spans="1:15" ht="15" customHeight="1" x14ac:dyDescent="0.25">
      <c r="A4" s="42"/>
      <c r="B4" s="3"/>
      <c r="C4" s="3"/>
      <c r="D4" s="3"/>
      <c r="E4" s="3"/>
      <c r="F4" s="8"/>
      <c r="G4" s="316"/>
      <c r="H4" s="8"/>
      <c r="I4" s="8"/>
      <c r="J4" s="8"/>
      <c r="K4" s="8"/>
      <c r="L4" s="8"/>
      <c r="M4" s="8"/>
      <c r="N4" s="8"/>
      <c r="O4" s="38"/>
    </row>
    <row r="5" spans="1:15" ht="15" customHeight="1" x14ac:dyDescent="0.25">
      <c r="A5" s="42"/>
      <c r="B5" s="514" t="s">
        <v>91</v>
      </c>
      <c r="C5" s="515"/>
      <c r="D5" s="515"/>
      <c r="E5" s="515"/>
      <c r="F5" s="516"/>
      <c r="G5" s="7"/>
      <c r="H5" s="16"/>
      <c r="I5" s="16"/>
      <c r="J5" s="523" t="s">
        <v>90</v>
      </c>
      <c r="K5" s="515"/>
      <c r="L5" s="515"/>
      <c r="M5" s="515"/>
      <c r="N5" s="516"/>
      <c r="O5" s="38"/>
    </row>
    <row r="6" spans="1:15" ht="15" customHeight="1" x14ac:dyDescent="0.25">
      <c r="A6" s="41"/>
      <c r="B6" s="517"/>
      <c r="C6" s="518"/>
      <c r="D6" s="518"/>
      <c r="E6" s="518"/>
      <c r="F6" s="519"/>
      <c r="G6" s="16"/>
      <c r="H6" s="16"/>
      <c r="I6" s="16"/>
      <c r="J6" s="517"/>
      <c r="K6" s="518"/>
      <c r="L6" s="518"/>
      <c r="M6" s="518"/>
      <c r="N6" s="519"/>
      <c r="O6" s="38"/>
    </row>
    <row r="7" spans="1:15" ht="15" customHeight="1" x14ac:dyDescent="0.25">
      <c r="A7" s="41"/>
      <c r="B7" s="517"/>
      <c r="C7" s="518"/>
      <c r="D7" s="518"/>
      <c r="E7" s="518"/>
      <c r="F7" s="519"/>
      <c r="G7" s="16"/>
      <c r="H7" s="16"/>
      <c r="I7" s="16"/>
      <c r="J7" s="517"/>
      <c r="K7" s="518"/>
      <c r="L7" s="518"/>
      <c r="M7" s="518"/>
      <c r="N7" s="519"/>
      <c r="O7" s="38"/>
    </row>
    <row r="8" spans="1:15" ht="15" customHeight="1" x14ac:dyDescent="0.25">
      <c r="A8" s="41"/>
      <c r="B8" s="517"/>
      <c r="C8" s="518"/>
      <c r="D8" s="518"/>
      <c r="E8" s="518"/>
      <c r="F8" s="519"/>
      <c r="G8" s="16"/>
      <c r="H8" s="16"/>
      <c r="I8" s="16"/>
      <c r="J8" s="517"/>
      <c r="K8" s="518"/>
      <c r="L8" s="518"/>
      <c r="M8" s="518"/>
      <c r="N8" s="519"/>
      <c r="O8" s="38"/>
    </row>
    <row r="9" spans="1:15" ht="15" customHeight="1" x14ac:dyDescent="0.25">
      <c r="A9" s="41"/>
      <c r="B9" s="517"/>
      <c r="C9" s="518"/>
      <c r="D9" s="518"/>
      <c r="E9" s="518"/>
      <c r="F9" s="519"/>
      <c r="G9" s="16"/>
      <c r="H9" s="16"/>
      <c r="I9" s="16"/>
      <c r="J9" s="517"/>
      <c r="K9" s="518"/>
      <c r="L9" s="518"/>
      <c r="M9" s="518"/>
      <c r="N9" s="519"/>
      <c r="O9" s="38"/>
    </row>
    <row r="10" spans="1:15" ht="15" customHeight="1" x14ac:dyDescent="0.25">
      <c r="A10" s="41"/>
      <c r="B10" s="517"/>
      <c r="C10" s="518"/>
      <c r="D10" s="518"/>
      <c r="E10" s="518"/>
      <c r="F10" s="519"/>
      <c r="G10" s="16"/>
      <c r="H10" s="16"/>
      <c r="I10" s="16"/>
      <c r="J10" s="517"/>
      <c r="K10" s="518"/>
      <c r="L10" s="518"/>
      <c r="M10" s="518"/>
      <c r="N10" s="519"/>
      <c r="O10" s="38"/>
    </row>
    <row r="11" spans="1:15" ht="15" customHeight="1" x14ac:dyDescent="0.25">
      <c r="A11" s="41"/>
      <c r="B11" s="520"/>
      <c r="C11" s="521"/>
      <c r="D11" s="521"/>
      <c r="E11" s="521"/>
      <c r="F11" s="522"/>
      <c r="G11" s="316"/>
      <c r="H11" s="8"/>
      <c r="I11" s="8"/>
      <c r="J11" s="520"/>
      <c r="K11" s="521"/>
      <c r="L11" s="521"/>
      <c r="M11" s="521"/>
      <c r="N11" s="522"/>
      <c r="O11" s="38"/>
    </row>
    <row r="12" spans="1:15" ht="15" customHeight="1" thickBot="1" x14ac:dyDescent="0.3">
      <c r="A12" s="41"/>
      <c r="B12" s="8"/>
      <c r="C12" s="30"/>
      <c r="D12" s="3"/>
      <c r="E12" s="3"/>
      <c r="F12" s="3"/>
      <c r="G12" s="315"/>
      <c r="H12" s="3"/>
      <c r="I12" s="3"/>
      <c r="J12" s="3"/>
      <c r="K12" s="3"/>
      <c r="L12" s="3"/>
      <c r="M12" s="3"/>
      <c r="N12" s="8"/>
      <c r="O12" s="38"/>
    </row>
    <row r="13" spans="1:15" ht="15" customHeight="1" thickBot="1" x14ac:dyDescent="0.3">
      <c r="A13" s="44" t="s">
        <v>14</v>
      </c>
      <c r="B13" s="32" t="s">
        <v>33</v>
      </c>
      <c r="C13" s="396"/>
      <c r="D13" s="23"/>
      <c r="E13" s="27"/>
      <c r="F13" s="7"/>
      <c r="G13" s="317"/>
      <c r="H13" s="3"/>
      <c r="I13" s="15" t="s">
        <v>88</v>
      </c>
      <c r="J13" s="15"/>
      <c r="K13" s="26"/>
      <c r="L13" s="23"/>
      <c r="M13" s="3"/>
      <c r="N13" s="8"/>
      <c r="O13" s="38"/>
    </row>
    <row r="14" spans="1:15" ht="15" customHeight="1" x14ac:dyDescent="0.25">
      <c r="A14" s="22"/>
      <c r="B14" s="73" t="s">
        <v>86</v>
      </c>
      <c r="C14" s="7"/>
      <c r="D14" s="23"/>
      <c r="E14" s="513"/>
      <c r="F14" s="512"/>
      <c r="G14" s="318"/>
      <c r="H14" s="3"/>
      <c r="I14" s="21"/>
      <c r="J14" s="21" t="s">
        <v>2</v>
      </c>
      <c r="K14" s="26"/>
      <c r="L14" s="8"/>
      <c r="M14" s="511"/>
      <c r="N14" s="512"/>
      <c r="O14" s="38"/>
    </row>
    <row r="15" spans="1:15" ht="15" customHeight="1" x14ac:dyDescent="0.25">
      <c r="A15" s="22"/>
      <c r="B15" s="73" t="s">
        <v>87</v>
      </c>
      <c r="C15" s="26"/>
      <c r="D15" s="23"/>
      <c r="E15" s="507"/>
      <c r="F15" s="508"/>
      <c r="G15" s="319"/>
      <c r="H15" s="3"/>
      <c r="I15" s="21"/>
      <c r="J15" s="21" t="s">
        <v>3</v>
      </c>
      <c r="K15" s="26"/>
      <c r="L15" s="8"/>
      <c r="M15" s="502"/>
      <c r="N15" s="503"/>
      <c r="O15" s="38"/>
    </row>
    <row r="16" spans="1:15" ht="15" customHeight="1" x14ac:dyDescent="0.25">
      <c r="A16" s="22"/>
      <c r="B16" s="24" t="s">
        <v>24</v>
      </c>
      <c r="C16" s="26"/>
      <c r="D16" s="23"/>
      <c r="E16" s="507"/>
      <c r="F16" s="508"/>
      <c r="G16" s="319"/>
      <c r="H16" s="3"/>
      <c r="I16" s="21"/>
      <c r="J16" s="21" t="s">
        <v>4</v>
      </c>
      <c r="K16" s="26"/>
      <c r="L16" s="8"/>
      <c r="M16" s="502"/>
      <c r="N16" s="503"/>
      <c r="O16" s="38"/>
    </row>
    <row r="17" spans="1:15" ht="15" customHeight="1" x14ac:dyDescent="0.25">
      <c r="A17" s="22"/>
      <c r="B17" s="24" t="s">
        <v>25</v>
      </c>
      <c r="C17" s="26"/>
      <c r="D17" s="23"/>
      <c r="E17" s="504"/>
      <c r="F17" s="505"/>
      <c r="G17" s="319"/>
      <c r="H17" s="3"/>
      <c r="I17" s="21"/>
      <c r="J17" s="21" t="s">
        <v>5</v>
      </c>
      <c r="K17" s="26"/>
      <c r="L17" s="8"/>
      <c r="M17" s="502"/>
      <c r="N17" s="503"/>
      <c r="O17" s="38"/>
    </row>
    <row r="18" spans="1:15" ht="15" customHeight="1" x14ac:dyDescent="0.25">
      <c r="A18" s="22"/>
      <c r="B18" s="24" t="s">
        <v>26</v>
      </c>
      <c r="C18" s="26"/>
      <c r="D18" s="23"/>
      <c r="E18" s="507"/>
      <c r="F18" s="508"/>
      <c r="G18" s="319"/>
      <c r="H18" s="3"/>
      <c r="I18" s="21"/>
      <c r="J18" s="21" t="s">
        <v>6</v>
      </c>
      <c r="K18" s="26"/>
      <c r="L18" s="8"/>
      <c r="M18" s="502"/>
      <c r="N18" s="503"/>
      <c r="O18" s="38"/>
    </row>
    <row r="19" spans="1:15" ht="15" customHeight="1" x14ac:dyDescent="0.25">
      <c r="A19" s="22"/>
      <c r="B19" s="24" t="s">
        <v>27</v>
      </c>
      <c r="C19" s="26"/>
      <c r="D19" s="23"/>
      <c r="E19" s="507"/>
      <c r="F19" s="508"/>
      <c r="G19" s="319"/>
      <c r="H19" s="3"/>
      <c r="I19" s="21"/>
      <c r="J19" s="21" t="s">
        <v>0</v>
      </c>
      <c r="K19" s="26"/>
      <c r="L19" s="8"/>
      <c r="M19" s="502"/>
      <c r="N19" s="503"/>
      <c r="O19" s="38"/>
    </row>
    <row r="20" spans="1:15" ht="15" customHeight="1" x14ac:dyDescent="0.25">
      <c r="A20" s="22"/>
      <c r="B20" s="24" t="s">
        <v>28</v>
      </c>
      <c r="C20" s="26"/>
      <c r="D20" s="23"/>
      <c r="E20" s="507"/>
      <c r="F20" s="508"/>
      <c r="G20" s="319"/>
      <c r="H20" s="3"/>
      <c r="I20" s="21"/>
      <c r="J20" s="8"/>
      <c r="K20" s="8"/>
      <c r="L20" s="8"/>
      <c r="M20" s="63"/>
      <c r="N20" s="64"/>
      <c r="O20" s="38"/>
    </row>
    <row r="21" spans="1:15" ht="15" customHeight="1" thickBot="1" x14ac:dyDescent="0.3">
      <c r="A21" s="312"/>
      <c r="B21" s="21"/>
      <c r="C21" s="26"/>
      <c r="D21" s="7"/>
      <c r="E21" s="74"/>
      <c r="F21" s="75"/>
      <c r="G21" s="319"/>
      <c r="H21" s="3"/>
      <c r="I21" s="21"/>
      <c r="J21" s="32" t="s">
        <v>30</v>
      </c>
      <c r="K21" s="26"/>
      <c r="L21" s="8"/>
      <c r="M21" s="509">
        <f>SUM(M14:N19)</f>
        <v>0</v>
      </c>
      <c r="N21" s="510"/>
      <c r="O21" s="38"/>
    </row>
    <row r="22" spans="1:15" ht="15" customHeight="1" x14ac:dyDescent="0.25">
      <c r="A22" s="312"/>
      <c r="B22" s="21" t="s">
        <v>7</v>
      </c>
      <c r="C22" s="26"/>
      <c r="D22" s="7"/>
      <c r="E22" s="498"/>
      <c r="F22" s="499"/>
      <c r="G22" s="319"/>
      <c r="H22" s="3"/>
      <c r="I22" s="21"/>
      <c r="J22" s="32"/>
      <c r="K22" s="26"/>
      <c r="L22" s="8"/>
      <c r="M22" s="23"/>
      <c r="N22" s="73"/>
      <c r="O22" s="38"/>
    </row>
    <row r="23" spans="1:15" ht="15" customHeight="1" x14ac:dyDescent="0.25">
      <c r="A23" s="312"/>
      <c r="B23" s="21"/>
      <c r="C23" s="26"/>
      <c r="D23" s="7"/>
      <c r="E23" s="76"/>
      <c r="F23" s="77"/>
      <c r="G23" s="319"/>
      <c r="H23" s="3"/>
      <c r="I23" s="14"/>
      <c r="J23" s="6"/>
      <c r="K23" s="45"/>
      <c r="L23" s="8"/>
      <c r="M23" s="23"/>
      <c r="N23" s="7"/>
      <c r="O23" s="38"/>
    </row>
    <row r="24" spans="1:15" ht="15" customHeight="1" thickBot="1" x14ac:dyDescent="0.3">
      <c r="A24" s="312"/>
      <c r="B24" s="21"/>
      <c r="C24" s="26"/>
      <c r="D24" s="10" t="s">
        <v>32</v>
      </c>
      <c r="E24" s="500">
        <f>SUM(E14:E20)-E22</f>
        <v>0</v>
      </c>
      <c r="F24" s="501"/>
      <c r="G24" s="320"/>
      <c r="H24" s="3"/>
      <c r="I24" s="14"/>
      <c r="J24" s="8"/>
      <c r="K24" s="30"/>
      <c r="L24" s="8"/>
      <c r="M24" s="23"/>
      <c r="N24" s="3"/>
      <c r="O24" s="38"/>
    </row>
    <row r="25" spans="1:15" ht="15" customHeight="1" x14ac:dyDescent="0.25">
      <c r="A25" s="41"/>
      <c r="B25" s="8"/>
      <c r="C25" s="30"/>
      <c r="D25" s="3"/>
      <c r="E25" s="3"/>
      <c r="F25" s="8"/>
      <c r="G25" s="316"/>
      <c r="H25" s="3"/>
      <c r="I25" s="14"/>
      <c r="J25" s="8"/>
      <c r="K25" s="30"/>
      <c r="L25" s="8"/>
      <c r="M25" s="3"/>
      <c r="N25" s="3"/>
      <c r="O25" s="38"/>
    </row>
    <row r="26" spans="1:15" ht="15" customHeight="1" x14ac:dyDescent="0.25">
      <c r="A26" s="313"/>
      <c r="B26" s="8"/>
      <c r="C26" s="30"/>
      <c r="D26" s="33" t="s">
        <v>34</v>
      </c>
      <c r="E26" s="46">
        <f>IF(E24=0,0,E24/(('Vendor Service Page '!D16+'Vendor Service Page '!D18+'Vendor Service Page '!D24)+('Contract Service Page'!D18+'Contract Service Page'!D20+'Contract Service Page'!D26)))</f>
        <v>0</v>
      </c>
      <c r="F26" s="8"/>
      <c r="G26" s="316"/>
      <c r="H26" s="3"/>
      <c r="I26" s="270" t="s">
        <v>31</v>
      </c>
      <c r="J26" s="8"/>
      <c r="K26" s="30"/>
      <c r="L26" s="8"/>
      <c r="M26" s="46">
        <f>IF(M21=0,0,M21/(E14+'Vendor Service Page '!D16+'Contract Service Page'!D18))</f>
        <v>0</v>
      </c>
      <c r="N26" s="3"/>
      <c r="O26" s="38"/>
    </row>
    <row r="27" spans="1:15" ht="15" customHeight="1" x14ac:dyDescent="0.25">
      <c r="A27" s="79"/>
      <c r="B27" s="8"/>
      <c r="C27" s="8"/>
      <c r="D27" s="8"/>
      <c r="E27" s="8"/>
      <c r="F27" s="8"/>
      <c r="G27" s="316"/>
      <c r="H27" s="8"/>
      <c r="I27" s="8"/>
      <c r="J27" s="8"/>
      <c r="K27" s="8"/>
      <c r="L27" s="8"/>
      <c r="M27" s="3"/>
      <c r="N27" s="8"/>
      <c r="O27" s="38"/>
    </row>
    <row r="28" spans="1:15" ht="15" customHeight="1" x14ac:dyDescent="0.25">
      <c r="A28" s="79"/>
      <c r="B28" s="8"/>
      <c r="C28" s="8"/>
      <c r="D28" s="8"/>
      <c r="E28" s="8"/>
      <c r="F28" s="8"/>
      <c r="G28" s="316"/>
      <c r="H28" s="8"/>
      <c r="I28" s="8"/>
      <c r="J28" s="8"/>
      <c r="K28" s="8"/>
      <c r="L28" s="8"/>
      <c r="M28" s="3"/>
      <c r="N28" s="8"/>
      <c r="O28" s="38"/>
    </row>
    <row r="29" spans="1:15" ht="15" customHeight="1" x14ac:dyDescent="0.25">
      <c r="E29" s="8"/>
      <c r="F29" s="8"/>
      <c r="G29" s="316"/>
      <c r="H29" s="8"/>
      <c r="I29" s="8"/>
      <c r="J29" s="8"/>
      <c r="K29" s="8"/>
      <c r="L29" s="8"/>
      <c r="M29" s="3"/>
      <c r="N29" s="8"/>
      <c r="O29" s="38"/>
    </row>
    <row r="30" spans="1:15" ht="48" customHeight="1" x14ac:dyDescent="0.25">
      <c r="A30" s="79"/>
      <c r="E30" s="8"/>
      <c r="F30" s="8"/>
      <c r="G30" s="316"/>
      <c r="H30" s="8"/>
      <c r="I30" s="8"/>
      <c r="J30" s="8"/>
      <c r="K30" s="8"/>
      <c r="L30" s="8"/>
      <c r="M30" s="3"/>
      <c r="N30" s="8"/>
      <c r="O30" s="38"/>
    </row>
    <row r="31" spans="1:15" ht="15" customHeight="1" x14ac:dyDescent="0.25">
      <c r="A31" s="79"/>
      <c r="B31" s="8"/>
      <c r="C31" s="8"/>
      <c r="D31" s="8"/>
      <c r="E31" s="8"/>
      <c r="F31" s="8"/>
      <c r="G31" s="316"/>
      <c r="H31" s="8"/>
      <c r="I31" s="8"/>
      <c r="J31" s="8"/>
      <c r="K31" s="8"/>
      <c r="L31" s="8"/>
      <c r="M31" s="3"/>
      <c r="N31" s="8"/>
      <c r="O31" s="38"/>
    </row>
    <row r="32" spans="1:15" ht="15" customHeight="1" x14ac:dyDescent="0.25">
      <c r="A32" s="79"/>
      <c r="B32" s="8"/>
      <c r="C32" s="30"/>
      <c r="D32" s="3"/>
      <c r="E32" s="3"/>
      <c r="F32" s="3"/>
      <c r="G32" s="315"/>
      <c r="H32" s="3"/>
      <c r="I32" s="3"/>
      <c r="J32" s="3"/>
      <c r="K32" s="3"/>
      <c r="L32" s="3"/>
      <c r="M32" s="3"/>
      <c r="N32" s="8"/>
      <c r="O32" s="38"/>
    </row>
    <row r="33" spans="1:15" ht="15" customHeight="1" x14ac:dyDescent="0.25">
      <c r="A33" s="79"/>
      <c r="G33" s="315"/>
      <c r="H33" s="3"/>
      <c r="I33" s="3"/>
      <c r="J33" s="3"/>
      <c r="K33" s="3"/>
      <c r="L33" s="3"/>
      <c r="M33" s="3"/>
      <c r="N33" s="8"/>
      <c r="O33" s="38"/>
    </row>
    <row r="34" spans="1:15" ht="15" customHeight="1" x14ac:dyDescent="0.25">
      <c r="A34" s="290"/>
      <c r="G34" s="255"/>
      <c r="H34" s="256"/>
      <c r="I34" s="256"/>
      <c r="J34" s="256"/>
      <c r="K34" s="7"/>
      <c r="L34" s="257"/>
      <c r="M34" s="3"/>
      <c r="N34" s="8"/>
      <c r="O34" s="38"/>
    </row>
    <row r="35" spans="1:15" ht="15" customHeight="1" x14ac:dyDescent="0.35">
      <c r="A35" s="290"/>
      <c r="B35" s="254"/>
      <c r="C35" s="254"/>
      <c r="D35" s="254"/>
      <c r="E35" s="7"/>
      <c r="F35" s="256"/>
      <c r="G35" s="256"/>
      <c r="H35" s="256"/>
      <c r="I35" s="256"/>
      <c r="J35" s="256"/>
      <c r="K35" s="23"/>
      <c r="L35" s="258"/>
      <c r="M35" s="3"/>
      <c r="N35" s="8"/>
      <c r="O35" s="38"/>
    </row>
    <row r="36" spans="1:15" ht="15" customHeight="1" x14ac:dyDescent="0.25">
      <c r="A36" s="79"/>
      <c r="B36" s="262"/>
      <c r="C36" s="263"/>
      <c r="D36" s="263"/>
      <c r="E36" s="6"/>
      <c r="F36" s="264"/>
      <c r="G36" s="321"/>
      <c r="H36" s="265"/>
      <c r="I36" s="265"/>
      <c r="J36" s="265"/>
      <c r="K36" s="23"/>
      <c r="L36" s="266"/>
      <c r="M36" s="3"/>
      <c r="N36" s="8"/>
      <c r="O36" s="38"/>
    </row>
    <row r="37" spans="1:15" ht="15" customHeight="1" x14ac:dyDescent="0.25">
      <c r="A37" s="79"/>
      <c r="B37" s="8"/>
      <c r="C37" s="8"/>
      <c r="D37" s="8"/>
      <c r="E37" s="8"/>
      <c r="F37" s="8"/>
      <c r="G37" s="316"/>
      <c r="H37" s="8"/>
      <c r="I37" s="8"/>
      <c r="J37" s="8"/>
      <c r="K37" s="8"/>
      <c r="L37" s="8"/>
      <c r="M37" s="3"/>
      <c r="N37" s="8"/>
      <c r="O37" s="38"/>
    </row>
    <row r="38" spans="1:15" ht="15" customHeight="1" thickBot="1" x14ac:dyDescent="0.3">
      <c r="A38" s="11"/>
      <c r="B38" s="13"/>
      <c r="C38" s="47"/>
      <c r="D38" s="48"/>
      <c r="E38" s="37"/>
      <c r="F38" s="37"/>
      <c r="G38" s="322"/>
      <c r="H38" s="37"/>
      <c r="I38" s="13"/>
      <c r="J38" s="47"/>
      <c r="K38" s="49"/>
      <c r="L38" s="48"/>
      <c r="M38" s="37"/>
      <c r="N38" s="13"/>
      <c r="O38" s="50"/>
    </row>
    <row r="39" spans="1:15" ht="15" customHeight="1" x14ac:dyDescent="0.25">
      <c r="A39" s="5"/>
      <c r="C39" s="25"/>
      <c r="D39" s="2"/>
      <c r="E39" s="2"/>
      <c r="F39" s="2"/>
      <c r="G39" s="56"/>
      <c r="H39" s="2"/>
      <c r="I39" s="2"/>
      <c r="J39" s="2"/>
      <c r="K39" s="2"/>
      <c r="L39" s="2"/>
    </row>
    <row r="41" spans="1:15" x14ac:dyDescent="0.25">
      <c r="F41" s="3"/>
      <c r="G41" s="315"/>
    </row>
    <row r="42" spans="1:15" x14ac:dyDescent="0.25">
      <c r="F42" s="3"/>
      <c r="G42" s="315"/>
    </row>
    <row r="43" spans="1:15" x14ac:dyDescent="0.25">
      <c r="F43" s="3"/>
      <c r="G43" s="315"/>
    </row>
    <row r="44" spans="1:15" x14ac:dyDescent="0.25">
      <c r="F44" s="3"/>
      <c r="G44" s="315"/>
    </row>
    <row r="45" spans="1:15" x14ac:dyDescent="0.25">
      <c r="F45" s="3"/>
      <c r="G45" s="315"/>
    </row>
    <row r="46" spans="1:15" x14ac:dyDescent="0.25">
      <c r="F46" s="3"/>
      <c r="G46" s="315"/>
    </row>
    <row r="47" spans="1:15" x14ac:dyDescent="0.25">
      <c r="F47" s="3"/>
      <c r="G47" s="315"/>
    </row>
    <row r="48" spans="1:15" x14ac:dyDescent="0.25">
      <c r="F48" s="3"/>
      <c r="G48" s="315"/>
    </row>
    <row r="49" spans="6:7" x14ac:dyDescent="0.25">
      <c r="F49" s="3"/>
      <c r="G49" s="315"/>
    </row>
    <row r="50" spans="6:7" x14ac:dyDescent="0.25">
      <c r="F50" s="20"/>
      <c r="G50" s="58"/>
    </row>
    <row r="51" spans="6:7" x14ac:dyDescent="0.25">
      <c r="F51" s="3"/>
      <c r="G51" s="315"/>
    </row>
    <row r="52" spans="6:7" x14ac:dyDescent="0.25">
      <c r="F52" s="3"/>
      <c r="G52" s="315"/>
    </row>
    <row r="53" spans="6:7" x14ac:dyDescent="0.25">
      <c r="F53" s="3"/>
      <c r="G53" s="315"/>
    </row>
    <row r="54" spans="6:7" x14ac:dyDescent="0.25">
      <c r="F54" s="3"/>
      <c r="G54" s="315"/>
    </row>
  </sheetData>
  <sheetProtection password="CDA8" sheet="1" objects="1" scenarios="1"/>
  <mergeCells count="20">
    <mergeCell ref="B2:F2"/>
    <mergeCell ref="J2:L2"/>
    <mergeCell ref="M19:N19"/>
    <mergeCell ref="E19:F19"/>
    <mergeCell ref="M21:N21"/>
    <mergeCell ref="E20:F20"/>
    <mergeCell ref="M14:N14"/>
    <mergeCell ref="E14:F14"/>
    <mergeCell ref="M15:N15"/>
    <mergeCell ref="E15:F15"/>
    <mergeCell ref="M16:N16"/>
    <mergeCell ref="E16:F16"/>
    <mergeCell ref="E18:F18"/>
    <mergeCell ref="B5:F11"/>
    <mergeCell ref="J5:N11"/>
    <mergeCell ref="E22:F22"/>
    <mergeCell ref="E24:F24"/>
    <mergeCell ref="M17:N17"/>
    <mergeCell ref="E17:F17"/>
    <mergeCell ref="M18:N18"/>
  </mergeCells>
  <pageMargins left="0" right="0" top="0.5" bottom="0.25" header="0.25" footer="0.05"/>
  <pageSetup paperSize="5" orientation="landscape" r:id="rId1"/>
  <headerFooter>
    <oddHeader>&amp;C&amp;"-,Bold"DDS Expense Report (Attachment 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V59"/>
  <sheetViews>
    <sheetView zoomScaleNormal="100" workbookViewId="0">
      <pane xSplit="2" topLeftCell="I1" activePane="topRight" state="frozen"/>
      <selection activeCell="A37" sqref="A37"/>
      <selection pane="topRight" activeCell="M47" sqref="M47"/>
    </sheetView>
  </sheetViews>
  <sheetFormatPr defaultRowHeight="15" x14ac:dyDescent="0.25"/>
  <cols>
    <col min="1" max="1" width="10.7109375" style="5" customWidth="1"/>
    <col min="2" max="2" width="25.7109375" customWidth="1"/>
    <col min="3" max="3" width="8.85546875" style="25" customWidth="1"/>
    <col min="4" max="4" width="11.85546875" style="69" customWidth="1"/>
    <col min="5" max="6" width="9.28515625" style="94" customWidth="1"/>
    <col min="7" max="11" width="9.28515625" style="2" customWidth="1"/>
    <col min="12" max="12" width="11.42578125" style="2" customWidth="1"/>
    <col min="13" max="13" width="9.28515625" style="2" customWidth="1"/>
    <col min="14" max="14" width="12" style="2" customWidth="1"/>
    <col min="15" max="15" width="9.28515625" style="2" customWidth="1"/>
    <col min="16" max="16" width="10.7109375" style="2" bestFit="1" customWidth="1"/>
    <col min="17" max="17" width="10.7109375" style="2" customWidth="1"/>
    <col min="18" max="20" width="9.28515625" style="2" customWidth="1"/>
    <col min="21" max="21" width="12.85546875" style="2" customWidth="1"/>
    <col min="22" max="22" width="9.28515625" customWidth="1"/>
  </cols>
  <sheetData>
    <row r="1" spans="1:22" ht="19.5" thickBot="1" x14ac:dyDescent="0.35">
      <c r="A1" s="272" t="s">
        <v>61</v>
      </c>
    </row>
    <row r="2" spans="1:22" s="16" customFormat="1" ht="15.75" thickBot="1" x14ac:dyDescent="0.3">
      <c r="A2" s="12" t="s">
        <v>10</v>
      </c>
      <c r="B2" s="538">
        <f>ProvderName1</f>
        <v>0</v>
      </c>
      <c r="C2" s="539"/>
      <c r="D2" s="539"/>
      <c r="E2" s="539"/>
      <c r="F2" s="539"/>
      <c r="G2" s="539"/>
      <c r="H2" s="54"/>
      <c r="I2" s="54"/>
      <c r="J2" s="9" t="s">
        <v>16</v>
      </c>
      <c r="K2" s="538" t="str">
        <f>ReportType1</f>
        <v>End of Year Report</v>
      </c>
      <c r="L2" s="538"/>
      <c r="M2" s="539"/>
      <c r="N2" s="539"/>
      <c r="O2" s="55"/>
      <c r="P2" s="55"/>
      <c r="Q2" s="55"/>
      <c r="R2" s="51"/>
      <c r="S2" s="9" t="s">
        <v>15</v>
      </c>
      <c r="T2" s="9"/>
      <c r="U2" s="53">
        <f>FiscalYear1</f>
        <v>2020</v>
      </c>
      <c r="V2" s="6"/>
    </row>
    <row r="3" spans="1:22" ht="5.0999999999999996" customHeight="1" thickBot="1" x14ac:dyDescent="0.3">
      <c r="A3" s="261"/>
      <c r="B3" s="260"/>
      <c r="C3" s="28"/>
      <c r="D3" s="68"/>
      <c r="E3" s="155"/>
      <c r="F3" s="155"/>
      <c r="G3" s="6"/>
      <c r="H3" s="6"/>
      <c r="I3" s="6"/>
      <c r="J3" s="10"/>
      <c r="K3" s="3"/>
      <c r="L3" s="3"/>
      <c r="M3" s="3"/>
      <c r="N3" s="10"/>
      <c r="O3" s="7"/>
      <c r="P3" s="7"/>
      <c r="Q3" s="7"/>
      <c r="R3" s="3"/>
      <c r="S3" s="3"/>
      <c r="T3" s="3"/>
      <c r="U3" s="36"/>
      <c r="V3" s="8"/>
    </row>
    <row r="4" spans="1:22" s="1" customFormat="1" ht="15.75" thickBot="1" x14ac:dyDescent="0.3">
      <c r="A4" s="545"/>
      <c r="B4" s="546"/>
      <c r="C4" s="29"/>
      <c r="D4" s="68"/>
      <c r="E4" s="524" t="s">
        <v>9</v>
      </c>
      <c r="F4" s="527"/>
      <c r="G4" s="525"/>
      <c r="H4" s="525"/>
      <c r="I4" s="525"/>
      <c r="J4" s="525"/>
      <c r="K4" s="525"/>
      <c r="L4" s="525"/>
      <c r="M4" s="526"/>
      <c r="N4" s="540" t="s">
        <v>8</v>
      </c>
      <c r="O4" s="541"/>
      <c r="P4" s="542"/>
      <c r="Q4" s="428"/>
      <c r="R4" s="524" t="s">
        <v>113</v>
      </c>
      <c r="S4" s="525"/>
      <c r="T4" s="525"/>
      <c r="U4" s="526"/>
      <c r="V4" s="89"/>
    </row>
    <row r="5" spans="1:22" s="1" customFormat="1" ht="60" customHeight="1" x14ac:dyDescent="0.25">
      <c r="A5" s="545"/>
      <c r="B5" s="546"/>
      <c r="C5" s="29"/>
      <c r="D5" s="173" t="s">
        <v>45</v>
      </c>
      <c r="E5" s="343" t="s">
        <v>105</v>
      </c>
      <c r="F5" s="450" t="s">
        <v>103</v>
      </c>
      <c r="G5" s="340" t="s">
        <v>101</v>
      </c>
      <c r="H5" s="340" t="s">
        <v>100</v>
      </c>
      <c r="I5" s="340" t="s">
        <v>102</v>
      </c>
      <c r="J5" s="340" t="s">
        <v>99</v>
      </c>
      <c r="K5" s="340" t="s">
        <v>98</v>
      </c>
      <c r="L5" s="429" t="s">
        <v>112</v>
      </c>
      <c r="M5" s="341" t="s">
        <v>97</v>
      </c>
      <c r="N5" s="339" t="s">
        <v>395</v>
      </c>
      <c r="O5" s="340" t="s">
        <v>109</v>
      </c>
      <c r="P5" s="340" t="s">
        <v>110</v>
      </c>
      <c r="Q5" s="429" t="s">
        <v>104</v>
      </c>
      <c r="R5" s="339" t="s">
        <v>106</v>
      </c>
      <c r="S5" s="340" t="s">
        <v>107</v>
      </c>
      <c r="T5" s="429" t="s">
        <v>108</v>
      </c>
      <c r="U5" s="341" t="s">
        <v>396</v>
      </c>
    </row>
    <row r="6" spans="1:22" s="1" customFormat="1" ht="5.0999999999999996" customHeight="1" x14ac:dyDescent="0.25">
      <c r="A6" s="168"/>
      <c r="B6" s="160"/>
      <c r="C6" s="161"/>
      <c r="D6" s="174"/>
      <c r="E6" s="175"/>
      <c r="F6" s="451"/>
      <c r="G6" s="162"/>
      <c r="H6" s="162"/>
      <c r="I6" s="162"/>
      <c r="J6" s="162"/>
      <c r="K6" s="162"/>
      <c r="L6" s="162"/>
      <c r="M6" s="164"/>
      <c r="N6" s="163"/>
      <c r="O6" s="162"/>
      <c r="P6" s="162"/>
      <c r="Q6" s="162"/>
      <c r="R6" s="163"/>
      <c r="S6" s="162"/>
      <c r="T6" s="162"/>
      <c r="U6" s="169"/>
    </row>
    <row r="7" spans="1:22" ht="15.95" customHeight="1" x14ac:dyDescent="0.25">
      <c r="A7" s="543" t="s">
        <v>11</v>
      </c>
      <c r="B7" s="544"/>
      <c r="C7" s="28"/>
      <c r="D7" s="246">
        <f>SUM(E7:U7)</f>
        <v>0</v>
      </c>
      <c r="E7" s="191"/>
      <c r="F7" s="191"/>
      <c r="G7" s="192"/>
      <c r="H7" s="192"/>
      <c r="I7" s="192"/>
      <c r="J7" s="192"/>
      <c r="K7" s="192"/>
      <c r="L7" s="456"/>
      <c r="M7" s="193"/>
      <c r="N7" s="194"/>
      <c r="O7" s="195"/>
      <c r="P7" s="195"/>
      <c r="Q7" s="436"/>
      <c r="R7" s="196"/>
      <c r="S7" s="197"/>
      <c r="T7" s="444"/>
      <c r="U7" s="198"/>
    </row>
    <row r="8" spans="1:22" s="190" customFormat="1" ht="5.0999999999999996" customHeight="1" thickBot="1" x14ac:dyDescent="0.3">
      <c r="A8" s="187"/>
      <c r="B8" s="188"/>
      <c r="C8" s="189"/>
      <c r="D8" s="247"/>
      <c r="E8" s="199"/>
      <c r="F8" s="199"/>
      <c r="G8" s="200"/>
      <c r="H8" s="200"/>
      <c r="I8" s="200"/>
      <c r="J8" s="200"/>
      <c r="K8" s="200"/>
      <c r="L8" s="437"/>
      <c r="M8" s="201"/>
      <c r="N8" s="202"/>
      <c r="O8" s="200"/>
      <c r="P8" s="200"/>
      <c r="Q8" s="437"/>
      <c r="R8" s="202"/>
      <c r="S8" s="200"/>
      <c r="T8" s="437"/>
      <c r="U8" s="203"/>
    </row>
    <row r="9" spans="1:22" ht="15.95" customHeight="1" x14ac:dyDescent="0.25">
      <c r="A9" s="543" t="s">
        <v>74</v>
      </c>
      <c r="B9" s="544"/>
      <c r="C9" s="326">
        <f>SUM(C11:C15)</f>
        <v>0</v>
      </c>
      <c r="D9" s="397">
        <f>SUM(E9:U9)</f>
        <v>0</v>
      </c>
      <c r="E9" s="348"/>
      <c r="F9" s="348"/>
      <c r="G9" s="349"/>
      <c r="H9" s="349"/>
      <c r="I9" s="349"/>
      <c r="J9" s="349"/>
      <c r="K9" s="349"/>
      <c r="L9" s="438"/>
      <c r="M9" s="350"/>
      <c r="N9" s="348"/>
      <c r="O9" s="349"/>
      <c r="P9" s="349"/>
      <c r="Q9" s="438"/>
      <c r="R9" s="348"/>
      <c r="S9" s="349"/>
      <c r="T9" s="438"/>
      <c r="U9" s="350"/>
    </row>
    <row r="10" spans="1:22" ht="5.0999999999999996" customHeight="1" x14ac:dyDescent="0.25">
      <c r="A10" s="323"/>
      <c r="B10" s="324"/>
      <c r="C10" s="327"/>
      <c r="D10" s="251"/>
      <c r="E10" s="383"/>
      <c r="F10" s="383"/>
      <c r="G10" s="325"/>
      <c r="H10" s="325"/>
      <c r="I10" s="325"/>
      <c r="J10" s="325"/>
      <c r="K10" s="325"/>
      <c r="L10" s="325"/>
      <c r="M10" s="384"/>
      <c r="N10" s="383"/>
      <c r="O10" s="325"/>
      <c r="P10" s="325"/>
      <c r="Q10" s="325"/>
      <c r="R10" s="383"/>
      <c r="S10" s="325"/>
      <c r="T10" s="325"/>
      <c r="U10" s="384"/>
    </row>
    <row r="11" spans="1:22" ht="45" x14ac:dyDescent="0.25">
      <c r="A11" s="269" t="s">
        <v>12</v>
      </c>
      <c r="B11" s="465" t="s">
        <v>392</v>
      </c>
      <c r="C11" s="328"/>
      <c r="D11" s="248">
        <f>SUM(E11:U11)</f>
        <v>0</v>
      </c>
      <c r="E11" s="204"/>
      <c r="F11" s="204"/>
      <c r="G11" s="205"/>
      <c r="H11" s="205"/>
      <c r="I11" s="205"/>
      <c r="J11" s="205"/>
      <c r="K11" s="205"/>
      <c r="L11" s="457"/>
      <c r="M11" s="206" t="s">
        <v>60</v>
      </c>
      <c r="N11" s="207"/>
      <c r="O11" s="208"/>
      <c r="P11" s="208"/>
      <c r="Q11" s="439"/>
      <c r="R11" s="209"/>
      <c r="S11" s="210"/>
      <c r="T11" s="445"/>
      <c r="U11" s="211"/>
    </row>
    <row r="12" spans="1:22" s="455" customFormat="1" ht="45" x14ac:dyDescent="0.25">
      <c r="A12" s="269"/>
      <c r="B12" s="461" t="s">
        <v>393</v>
      </c>
      <c r="C12" s="328"/>
      <c r="D12" s="248"/>
      <c r="E12" s="204"/>
      <c r="F12" s="204"/>
      <c r="G12" s="205"/>
      <c r="H12" s="205"/>
      <c r="I12" s="205"/>
      <c r="J12" s="205"/>
      <c r="K12" s="205"/>
      <c r="L12" s="457"/>
      <c r="M12" s="206"/>
      <c r="N12" s="207"/>
      <c r="O12" s="208"/>
      <c r="P12" s="208"/>
      <c r="Q12" s="439"/>
      <c r="R12" s="464"/>
      <c r="S12" s="221"/>
      <c r="T12" s="445"/>
      <c r="U12" s="211"/>
    </row>
    <row r="13" spans="1:22" ht="15.95" customHeight="1" x14ac:dyDescent="0.25">
      <c r="A13" s="261"/>
      <c r="B13" s="61" t="s">
        <v>55</v>
      </c>
      <c r="C13" s="328"/>
      <c r="D13" s="248">
        <f>SUM(E13:U13)</f>
        <v>0</v>
      </c>
      <c r="E13" s="212"/>
      <c r="F13" s="212"/>
      <c r="G13" s="213"/>
      <c r="H13" s="213"/>
      <c r="I13" s="213"/>
      <c r="J13" s="213"/>
      <c r="K13" s="213"/>
      <c r="L13" s="240"/>
      <c r="M13" s="214"/>
      <c r="N13" s="215"/>
      <c r="O13" s="216"/>
      <c r="P13" s="216"/>
      <c r="Q13" s="440"/>
      <c r="R13" s="464"/>
      <c r="S13" s="221"/>
      <c r="T13" s="445"/>
      <c r="U13" s="218"/>
    </row>
    <row r="14" spans="1:22" ht="15.95" customHeight="1" x14ac:dyDescent="0.25">
      <c r="A14" s="261"/>
      <c r="B14" s="61" t="s">
        <v>22</v>
      </c>
      <c r="C14" s="328"/>
      <c r="D14" s="248">
        <f>SUM(E14:U14)</f>
        <v>0</v>
      </c>
      <c r="E14" s="212"/>
      <c r="F14" s="212"/>
      <c r="G14" s="213"/>
      <c r="H14" s="213"/>
      <c r="I14" s="213"/>
      <c r="J14" s="213"/>
      <c r="K14" s="213"/>
      <c r="L14" s="240"/>
      <c r="M14" s="214"/>
      <c r="N14" s="215"/>
      <c r="O14" s="216"/>
      <c r="P14" s="216"/>
      <c r="Q14" s="440"/>
      <c r="R14" s="217"/>
      <c r="S14" s="219"/>
      <c r="T14" s="445"/>
      <c r="U14" s="218"/>
    </row>
    <row r="15" spans="1:22" ht="15.95" customHeight="1" x14ac:dyDescent="0.25">
      <c r="A15" s="261"/>
      <c r="B15" s="61" t="s">
        <v>21</v>
      </c>
      <c r="C15" s="328"/>
      <c r="D15" s="248">
        <f>SUM(E15:U15)</f>
        <v>0</v>
      </c>
      <c r="E15" s="212"/>
      <c r="F15" s="212"/>
      <c r="G15" s="213"/>
      <c r="H15" s="213"/>
      <c r="I15" s="213"/>
      <c r="J15" s="213"/>
      <c r="K15" s="213"/>
      <c r="L15" s="240"/>
      <c r="M15" s="214"/>
      <c r="N15" s="215"/>
      <c r="O15" s="216"/>
      <c r="P15" s="216"/>
      <c r="Q15" s="440"/>
      <c r="R15" s="220"/>
      <c r="S15" s="221"/>
      <c r="T15" s="445"/>
      <c r="U15" s="218"/>
    </row>
    <row r="16" spans="1:22" ht="15.95" customHeight="1" x14ac:dyDescent="0.25">
      <c r="A16" s="261"/>
      <c r="B16" s="33" t="s">
        <v>36</v>
      </c>
      <c r="C16" s="134"/>
      <c r="D16" s="249">
        <f>SUM(E16:U16)</f>
        <v>0</v>
      </c>
      <c r="E16" s="222">
        <f>SUM(E11:E15)</f>
        <v>0</v>
      </c>
      <c r="F16" s="222">
        <f>SUM(F11:F15)</f>
        <v>0</v>
      </c>
      <c r="G16" s="223">
        <f t="shared" ref="G16:U16" si="0">SUM(G11:G15)</f>
        <v>0</v>
      </c>
      <c r="H16" s="223">
        <f t="shared" si="0"/>
        <v>0</v>
      </c>
      <c r="I16" s="223">
        <f t="shared" si="0"/>
        <v>0</v>
      </c>
      <c r="J16" s="223">
        <f t="shared" si="0"/>
        <v>0</v>
      </c>
      <c r="K16" s="223">
        <f t="shared" si="0"/>
        <v>0</v>
      </c>
      <c r="L16" s="223">
        <f t="shared" si="0"/>
        <v>0</v>
      </c>
      <c r="M16" s="224">
        <f t="shared" si="0"/>
        <v>0</v>
      </c>
      <c r="N16" s="222">
        <f t="shared" si="0"/>
        <v>0</v>
      </c>
      <c r="O16" s="223">
        <f t="shared" si="0"/>
        <v>0</v>
      </c>
      <c r="P16" s="223">
        <f t="shared" si="0"/>
        <v>0</v>
      </c>
      <c r="Q16" s="223">
        <f t="shared" si="0"/>
        <v>0</v>
      </c>
      <c r="R16" s="222">
        <f t="shared" si="0"/>
        <v>0</v>
      </c>
      <c r="S16" s="223">
        <f t="shared" si="0"/>
        <v>0</v>
      </c>
      <c r="T16" s="223">
        <f t="shared" si="0"/>
        <v>0</v>
      </c>
      <c r="U16" s="224">
        <f t="shared" si="0"/>
        <v>0</v>
      </c>
    </row>
    <row r="17" spans="1:21" ht="5.0999999999999996" customHeight="1" x14ac:dyDescent="0.25">
      <c r="A17" s="168"/>
      <c r="B17" s="159"/>
      <c r="C17" s="176"/>
      <c r="D17" s="250"/>
      <c r="E17" s="225">
        <v>0</v>
      </c>
      <c r="F17" s="225">
        <v>0</v>
      </c>
      <c r="G17" s="226"/>
      <c r="H17" s="226"/>
      <c r="I17" s="226"/>
      <c r="J17" s="226"/>
      <c r="K17" s="226"/>
      <c r="L17" s="226"/>
      <c r="M17" s="227"/>
      <c r="N17" s="225"/>
      <c r="O17" s="226"/>
      <c r="P17" s="226"/>
      <c r="Q17" s="226"/>
      <c r="R17" s="225"/>
      <c r="S17" s="226"/>
      <c r="T17" s="226"/>
      <c r="U17" s="227"/>
    </row>
    <row r="18" spans="1:21" ht="15.95" customHeight="1" x14ac:dyDescent="0.25">
      <c r="A18" s="52" t="s">
        <v>13</v>
      </c>
      <c r="B18" s="395" t="s">
        <v>92</v>
      </c>
      <c r="C18" s="97"/>
      <c r="D18" s="249">
        <f>SUM(E18:U18)</f>
        <v>0</v>
      </c>
      <c r="E18" s="191"/>
      <c r="F18" s="191"/>
      <c r="G18" s="228"/>
      <c r="H18" s="228"/>
      <c r="I18" s="228"/>
      <c r="J18" s="228"/>
      <c r="K18" s="228"/>
      <c r="L18" s="458"/>
      <c r="M18" s="229"/>
      <c r="N18" s="230"/>
      <c r="O18" s="231"/>
      <c r="P18" s="231"/>
      <c r="Q18" s="441"/>
      <c r="R18" s="232"/>
      <c r="S18" s="233"/>
      <c r="T18" s="447"/>
      <c r="U18" s="234"/>
    </row>
    <row r="19" spans="1:21" ht="5.0999999999999996" customHeight="1" x14ac:dyDescent="0.25">
      <c r="A19" s="168"/>
      <c r="B19" s="159"/>
      <c r="C19" s="176"/>
      <c r="D19" s="250"/>
      <c r="E19" s="225"/>
      <c r="F19" s="225"/>
      <c r="G19" s="226"/>
      <c r="H19" s="226"/>
      <c r="I19" s="226"/>
      <c r="J19" s="226"/>
      <c r="K19" s="226"/>
      <c r="L19" s="226"/>
      <c r="M19" s="227"/>
      <c r="N19" s="225"/>
      <c r="O19" s="226"/>
      <c r="P19" s="226"/>
      <c r="Q19" s="226"/>
      <c r="R19" s="225"/>
      <c r="S19" s="226"/>
      <c r="T19" s="226"/>
      <c r="U19" s="227"/>
    </row>
    <row r="20" spans="1:21" ht="15.95" customHeight="1" x14ac:dyDescent="0.25">
      <c r="A20" s="269" t="s">
        <v>37</v>
      </c>
      <c r="B20" s="60" t="s">
        <v>1</v>
      </c>
      <c r="C20" s="177"/>
      <c r="D20" s="248">
        <f>SUM(E20:U20)</f>
        <v>0</v>
      </c>
      <c r="E20" s="212"/>
      <c r="F20" s="212"/>
      <c r="G20" s="213"/>
      <c r="H20" s="213"/>
      <c r="I20" s="213"/>
      <c r="J20" s="213"/>
      <c r="K20" s="213"/>
      <c r="L20" s="240"/>
      <c r="M20" s="214"/>
      <c r="N20" s="215"/>
      <c r="O20" s="216"/>
      <c r="P20" s="216"/>
      <c r="Q20" s="440"/>
      <c r="R20" s="220"/>
      <c r="S20" s="219"/>
      <c r="T20" s="446"/>
      <c r="U20" s="218"/>
    </row>
    <row r="21" spans="1:21" ht="15.95" customHeight="1" x14ac:dyDescent="0.25">
      <c r="A21" s="261"/>
      <c r="B21" s="61" t="s">
        <v>23</v>
      </c>
      <c r="C21" s="177"/>
      <c r="D21" s="248">
        <f>SUM(E21:U21)</f>
        <v>0</v>
      </c>
      <c r="E21" s="212"/>
      <c r="F21" s="212"/>
      <c r="G21" s="213"/>
      <c r="H21" s="235"/>
      <c r="I21" s="235"/>
      <c r="J21" s="235"/>
      <c r="K21" s="235"/>
      <c r="L21" s="459"/>
      <c r="M21" s="214"/>
      <c r="N21" s="236"/>
      <c r="O21" s="237"/>
      <c r="P21" s="237"/>
      <c r="Q21" s="442"/>
      <c r="R21" s="238"/>
      <c r="S21" s="239"/>
      <c r="T21" s="448"/>
      <c r="U21" s="218"/>
    </row>
    <row r="22" spans="1:21" ht="15.95" customHeight="1" x14ac:dyDescent="0.25">
      <c r="A22" s="261"/>
      <c r="B22" s="62" t="s">
        <v>29</v>
      </c>
      <c r="C22" s="178"/>
      <c r="D22" s="248">
        <f>SUM(E22:U22)</f>
        <v>0</v>
      </c>
      <c r="E22" s="212"/>
      <c r="F22" s="212"/>
      <c r="G22" s="240"/>
      <c r="H22" s="241"/>
      <c r="I22" s="242"/>
      <c r="J22" s="243"/>
      <c r="K22" s="244"/>
      <c r="L22" s="460"/>
      <c r="M22" s="245"/>
      <c r="N22" s="215"/>
      <c r="O22" s="216"/>
      <c r="P22" s="216"/>
      <c r="Q22" s="440"/>
      <c r="R22" s="220"/>
      <c r="S22" s="219"/>
      <c r="T22" s="446"/>
      <c r="U22" s="218"/>
    </row>
    <row r="23" spans="1:21" ht="15.95" customHeight="1" x14ac:dyDescent="0.25">
      <c r="A23" s="261"/>
      <c r="B23" s="61" t="s">
        <v>44</v>
      </c>
      <c r="C23" s="178"/>
      <c r="D23" s="248">
        <f>SUM(E23:U23)</f>
        <v>0</v>
      </c>
      <c r="E23" s="358"/>
      <c r="F23" s="358"/>
      <c r="G23" s="235"/>
      <c r="H23" s="235"/>
      <c r="I23" s="228"/>
      <c r="J23" s="228"/>
      <c r="K23" s="235"/>
      <c r="L23" s="459"/>
      <c r="M23" s="359"/>
      <c r="N23" s="236"/>
      <c r="O23" s="237"/>
      <c r="P23" s="237"/>
      <c r="Q23" s="442"/>
      <c r="R23" s="238"/>
      <c r="S23" s="239"/>
      <c r="T23" s="448"/>
      <c r="U23" s="360"/>
    </row>
    <row r="24" spans="1:21" ht="15.95" customHeight="1" x14ac:dyDescent="0.25">
      <c r="A24" s="261"/>
      <c r="B24" s="33" t="s">
        <v>35</v>
      </c>
      <c r="C24" s="179"/>
      <c r="D24" s="249">
        <f>SUM(E24:U24)</f>
        <v>0</v>
      </c>
      <c r="E24" s="222" t="str">
        <f>IF(E16&gt;0,SUM(E20:E23)," ")</f>
        <v xml:space="preserve"> </v>
      </c>
      <c r="F24" s="222" t="str">
        <f>IF(F16&gt;0,SUM(F20:F23)," ")</f>
        <v xml:space="preserve"> </v>
      </c>
      <c r="G24" s="223" t="str">
        <f t="shared" ref="G24:U24" si="1">IF(G16&gt;0,SUM(G20:G23)," ")</f>
        <v xml:space="preserve"> </v>
      </c>
      <c r="H24" s="223" t="str">
        <f t="shared" si="1"/>
        <v xml:space="preserve"> </v>
      </c>
      <c r="I24" s="223" t="str">
        <f t="shared" si="1"/>
        <v xml:space="preserve"> </v>
      </c>
      <c r="J24" s="223" t="str">
        <f t="shared" si="1"/>
        <v xml:space="preserve"> </v>
      </c>
      <c r="K24" s="223" t="str">
        <f t="shared" si="1"/>
        <v xml:space="preserve"> </v>
      </c>
      <c r="L24" s="223" t="str">
        <f t="shared" ref="L24" si="2">IF(L16&gt;0,SUM(L20:L23)," ")</f>
        <v xml:space="preserve"> </v>
      </c>
      <c r="M24" s="224" t="str">
        <f t="shared" si="1"/>
        <v xml:space="preserve"> </v>
      </c>
      <c r="N24" s="222" t="str">
        <f t="shared" si="1"/>
        <v xml:space="preserve"> </v>
      </c>
      <c r="O24" s="223" t="str">
        <f t="shared" si="1"/>
        <v xml:space="preserve"> </v>
      </c>
      <c r="P24" s="223" t="str">
        <f t="shared" si="1"/>
        <v xml:space="preserve"> </v>
      </c>
      <c r="Q24" s="223" t="str">
        <f t="shared" si="1"/>
        <v xml:space="preserve"> </v>
      </c>
      <c r="R24" s="223" t="str">
        <f t="shared" ref="R24" si="3">IF(R16&gt;0,SUM(R20:R23)," ")</f>
        <v xml:space="preserve"> </v>
      </c>
      <c r="S24" s="223" t="str">
        <f t="shared" ref="S24" si="4">IF(S16&gt;0,SUM(S20:S23)," ")</f>
        <v xml:space="preserve"> </v>
      </c>
      <c r="T24" s="223" t="str">
        <f t="shared" si="1"/>
        <v xml:space="preserve"> </v>
      </c>
      <c r="U24" s="224" t="str">
        <f t="shared" si="1"/>
        <v xml:space="preserve"> </v>
      </c>
    </row>
    <row r="25" spans="1:21" ht="5.0999999999999996" customHeight="1" x14ac:dyDescent="0.25">
      <c r="A25" s="168"/>
      <c r="B25" s="159"/>
      <c r="C25" s="176"/>
      <c r="D25" s="250"/>
      <c r="E25" s="361"/>
      <c r="F25" s="361"/>
      <c r="G25" s="362"/>
      <c r="H25" s="362"/>
      <c r="I25" s="362"/>
      <c r="J25" s="362"/>
      <c r="K25" s="362"/>
      <c r="L25" s="362"/>
      <c r="M25" s="363"/>
      <c r="N25" s="361"/>
      <c r="O25" s="362"/>
      <c r="P25" s="362"/>
      <c r="Q25" s="362"/>
      <c r="R25" s="362"/>
      <c r="S25" s="362"/>
      <c r="T25" s="362"/>
      <c r="U25" s="363"/>
    </row>
    <row r="26" spans="1:21" ht="15.95" customHeight="1" x14ac:dyDescent="0.25">
      <c r="A26" s="259" t="s">
        <v>14</v>
      </c>
      <c r="B26" s="34" t="s">
        <v>93</v>
      </c>
      <c r="C26" s="97"/>
      <c r="D26" s="398">
        <f>SUM(E26:U26)</f>
        <v>0</v>
      </c>
      <c r="E26" s="191"/>
      <c r="F26" s="191"/>
      <c r="G26" s="228"/>
      <c r="H26" s="228"/>
      <c r="I26" s="228"/>
      <c r="J26" s="228"/>
      <c r="K26" s="228"/>
      <c r="L26" s="228"/>
      <c r="M26" s="229"/>
      <c r="N26" s="230"/>
      <c r="O26" s="231"/>
      <c r="P26" s="231"/>
      <c r="Q26" s="441"/>
      <c r="R26" s="441"/>
      <c r="S26" s="447"/>
      <c r="T26" s="447"/>
      <c r="U26" s="234"/>
    </row>
    <row r="27" spans="1:21" ht="5.0999999999999996" customHeight="1" x14ac:dyDescent="0.25">
      <c r="A27" s="168"/>
      <c r="B27" s="159"/>
      <c r="C27" s="176"/>
      <c r="D27" s="250"/>
      <c r="E27" s="364"/>
      <c r="F27" s="364"/>
      <c r="G27" s="365"/>
      <c r="H27" s="365"/>
      <c r="I27" s="365"/>
      <c r="J27" s="365"/>
      <c r="K27" s="365"/>
      <c r="L27" s="365"/>
      <c r="M27" s="366"/>
      <c r="N27" s="364"/>
      <c r="O27" s="365"/>
      <c r="P27" s="365"/>
      <c r="Q27" s="443"/>
      <c r="R27" s="443"/>
      <c r="S27" s="443"/>
      <c r="T27" s="443"/>
      <c r="U27" s="366"/>
    </row>
    <row r="28" spans="1:21" ht="15.95" customHeight="1" x14ac:dyDescent="0.25">
      <c r="A28" s="41"/>
      <c r="B28" s="32" t="s">
        <v>57</v>
      </c>
      <c r="C28" s="98"/>
      <c r="D28" s="249">
        <f>SUM(E28:U28)</f>
        <v>0</v>
      </c>
      <c r="E28" s="357" t="str">
        <f>IF(E16&gt;0,SUM(E16+E18+E24+E26)," ")</f>
        <v xml:space="preserve"> </v>
      </c>
      <c r="F28" s="357" t="str">
        <f>IF(F16&gt;0,SUM(F16+F18+F24+F26)," ")</f>
        <v xml:space="preserve"> </v>
      </c>
      <c r="G28" s="367" t="str">
        <f t="shared" ref="G28:U28" si="5">IF(G16&gt;0,SUM(G16+G18+G24+G26)," ")</f>
        <v xml:space="preserve"> </v>
      </c>
      <c r="H28" s="367" t="str">
        <f t="shared" si="5"/>
        <v xml:space="preserve"> </v>
      </c>
      <c r="I28" s="367" t="str">
        <f t="shared" si="5"/>
        <v xml:space="preserve"> </v>
      </c>
      <c r="J28" s="367" t="str">
        <f t="shared" si="5"/>
        <v xml:space="preserve"> </v>
      </c>
      <c r="K28" s="367" t="str">
        <f t="shared" si="5"/>
        <v xml:space="preserve"> </v>
      </c>
      <c r="L28" s="367" t="str">
        <f t="shared" ref="L28" si="6">IF(L16&gt;0,SUM(L16+L18+L24+L26)," ")</f>
        <v xml:space="preserve"> </v>
      </c>
      <c r="M28" s="385" t="str">
        <f t="shared" si="5"/>
        <v xml:space="preserve"> </v>
      </c>
      <c r="N28" s="357" t="str">
        <f t="shared" si="5"/>
        <v xml:space="preserve"> </v>
      </c>
      <c r="O28" s="367" t="str">
        <f t="shared" si="5"/>
        <v xml:space="preserve"> </v>
      </c>
      <c r="P28" s="367" t="str">
        <f t="shared" si="5"/>
        <v xml:space="preserve"> </v>
      </c>
      <c r="Q28" s="367" t="str">
        <f t="shared" si="5"/>
        <v xml:space="preserve"> </v>
      </c>
      <c r="R28" s="367" t="str">
        <f t="shared" ref="R28" si="7">IF(R16&gt;0,SUM(R16+R18+R24+R26)," ")</f>
        <v xml:space="preserve"> </v>
      </c>
      <c r="S28" s="367" t="str">
        <f t="shared" ref="S28" si="8">IF(S16&gt;0,SUM(S16+S18+S24+S26)," ")</f>
        <v xml:space="preserve"> </v>
      </c>
      <c r="T28" s="367" t="str">
        <f t="shared" si="5"/>
        <v xml:space="preserve"> </v>
      </c>
      <c r="U28" s="385" t="str">
        <f t="shared" si="5"/>
        <v xml:space="preserve"> </v>
      </c>
    </row>
    <row r="29" spans="1:21" ht="5.0999999999999996" customHeight="1" x14ac:dyDescent="0.25">
      <c r="A29" s="170"/>
      <c r="B29" s="165"/>
      <c r="C29" s="176"/>
      <c r="D29" s="251"/>
      <c r="E29" s="361"/>
      <c r="F29" s="361"/>
      <c r="G29" s="362"/>
      <c r="H29" s="362"/>
      <c r="I29" s="362"/>
      <c r="J29" s="362"/>
      <c r="K29" s="362"/>
      <c r="L29" s="362"/>
      <c r="M29" s="363"/>
      <c r="N29" s="361"/>
      <c r="O29" s="362"/>
      <c r="P29" s="362"/>
      <c r="Q29" s="362"/>
      <c r="R29" s="362"/>
      <c r="S29" s="362"/>
      <c r="T29" s="362"/>
      <c r="U29" s="363"/>
    </row>
    <row r="30" spans="1:21" ht="15.95" customHeight="1" x14ac:dyDescent="0.25">
      <c r="A30" s="17" t="s">
        <v>67</v>
      </c>
      <c r="B30" s="8"/>
      <c r="C30" s="98"/>
      <c r="D30" s="249">
        <f>SUM(E30:U30)</f>
        <v>0</v>
      </c>
      <c r="E30" s="191"/>
      <c r="F30" s="191"/>
      <c r="G30" s="228"/>
      <c r="H30" s="228"/>
      <c r="I30" s="228"/>
      <c r="J30" s="228"/>
      <c r="K30" s="228"/>
      <c r="L30" s="228"/>
      <c r="M30" s="229"/>
      <c r="N30" s="230"/>
      <c r="O30" s="231"/>
      <c r="P30" s="231"/>
      <c r="Q30" s="441"/>
      <c r="R30" s="441"/>
      <c r="S30" s="447"/>
      <c r="T30" s="447"/>
      <c r="U30" s="234"/>
    </row>
    <row r="31" spans="1:21" ht="5.0999999999999996" customHeight="1" x14ac:dyDescent="0.25">
      <c r="A31" s="170"/>
      <c r="B31" s="166"/>
      <c r="C31" s="176"/>
      <c r="D31" s="251"/>
      <c r="E31" s="364"/>
      <c r="F31" s="364"/>
      <c r="G31" s="365"/>
      <c r="H31" s="365"/>
      <c r="I31" s="365"/>
      <c r="J31" s="365"/>
      <c r="K31" s="365"/>
      <c r="L31" s="365"/>
      <c r="M31" s="366"/>
      <c r="N31" s="364"/>
      <c r="O31" s="365"/>
      <c r="P31" s="365"/>
      <c r="Q31" s="443"/>
      <c r="R31" s="443"/>
      <c r="S31" s="443"/>
      <c r="T31" s="443"/>
      <c r="U31" s="366"/>
    </row>
    <row r="32" spans="1:21" ht="15.95" customHeight="1" x14ac:dyDescent="0.25">
      <c r="A32" s="41"/>
      <c r="B32" s="32" t="s">
        <v>54</v>
      </c>
      <c r="C32" s="98"/>
      <c r="D32" s="249">
        <f>SUM(E32:U32)</f>
        <v>0</v>
      </c>
      <c r="E32" s="184" t="str">
        <f>IF(E16&gt;0,E28-E30," ")</f>
        <v xml:space="preserve"> </v>
      </c>
      <c r="F32" s="184" t="str">
        <f>IF(F16&gt;0,F28-F30," ")</f>
        <v xml:space="preserve"> </v>
      </c>
      <c r="G32" s="371" t="str">
        <f t="shared" ref="G32:U32" si="9">IF(G16&gt;0,G28-G30," ")</f>
        <v xml:space="preserve"> </v>
      </c>
      <c r="H32" s="371" t="str">
        <f t="shared" si="9"/>
        <v xml:space="preserve"> </v>
      </c>
      <c r="I32" s="371" t="str">
        <f t="shared" si="9"/>
        <v xml:space="preserve"> </v>
      </c>
      <c r="J32" s="371" t="str">
        <f t="shared" si="9"/>
        <v xml:space="preserve"> </v>
      </c>
      <c r="K32" s="371" t="str">
        <f t="shared" si="9"/>
        <v xml:space="preserve"> </v>
      </c>
      <c r="L32" s="371" t="str">
        <f t="shared" ref="L32" si="10">IF(L16&gt;0,L28-L30," ")</f>
        <v xml:space="preserve"> </v>
      </c>
      <c r="M32" s="386" t="str">
        <f t="shared" si="9"/>
        <v xml:space="preserve"> </v>
      </c>
      <c r="N32" s="184" t="str">
        <f t="shared" si="9"/>
        <v xml:space="preserve"> </v>
      </c>
      <c r="O32" s="371" t="str">
        <f t="shared" si="9"/>
        <v xml:space="preserve"> </v>
      </c>
      <c r="P32" s="371" t="str">
        <f t="shared" si="9"/>
        <v xml:space="preserve"> </v>
      </c>
      <c r="Q32" s="371" t="str">
        <f t="shared" si="9"/>
        <v xml:space="preserve"> </v>
      </c>
      <c r="R32" s="371" t="str">
        <f t="shared" ref="R32" si="11">IF(R16&gt;0,R28-R30," ")</f>
        <v xml:space="preserve"> </v>
      </c>
      <c r="S32" s="371" t="str">
        <f t="shared" ref="S32" si="12">IF(S16&gt;0,S28-S30," ")</f>
        <v xml:space="preserve"> </v>
      </c>
      <c r="T32" s="371" t="str">
        <f t="shared" si="9"/>
        <v xml:space="preserve"> </v>
      </c>
      <c r="U32" s="386" t="str">
        <f t="shared" si="9"/>
        <v xml:space="preserve"> </v>
      </c>
    </row>
    <row r="33" spans="1:21" s="346" customFormat="1" ht="5.0999999999999996" customHeight="1" x14ac:dyDescent="0.25">
      <c r="A33" s="148"/>
      <c r="B33" s="92"/>
      <c r="C33" s="344"/>
      <c r="D33" s="345"/>
      <c r="E33" s="368"/>
      <c r="F33" s="368"/>
      <c r="G33" s="369"/>
      <c r="H33" s="369"/>
      <c r="I33" s="369"/>
      <c r="J33" s="369"/>
      <c r="K33" s="369"/>
      <c r="L33" s="369"/>
      <c r="M33" s="370"/>
      <c r="N33" s="368"/>
      <c r="O33" s="369"/>
      <c r="P33" s="369"/>
      <c r="Q33" s="369"/>
      <c r="R33" s="369"/>
      <c r="S33" s="369"/>
      <c r="T33" s="369"/>
      <c r="U33" s="370"/>
    </row>
    <row r="34" spans="1:21" ht="15.95" customHeight="1" x14ac:dyDescent="0.25">
      <c r="A34" s="269" t="s">
        <v>40</v>
      </c>
      <c r="B34" s="91" t="s">
        <v>59</v>
      </c>
      <c r="C34" s="180"/>
      <c r="D34" s="248">
        <f>SUM(E34:U34)</f>
        <v>0</v>
      </c>
      <c r="E34" s="212"/>
      <c r="F34" s="212"/>
      <c r="G34" s="213"/>
      <c r="H34" s="213"/>
      <c r="I34" s="213"/>
      <c r="J34" s="213"/>
      <c r="K34" s="213"/>
      <c r="L34" s="213"/>
      <c r="M34" s="214"/>
      <c r="N34" s="215"/>
      <c r="O34" s="216"/>
      <c r="P34" s="216"/>
      <c r="Q34" s="440"/>
      <c r="R34" s="440"/>
      <c r="S34" s="446"/>
      <c r="T34" s="446"/>
      <c r="U34" s="218"/>
    </row>
    <row r="35" spans="1:21" ht="42.75" customHeight="1" x14ac:dyDescent="0.25">
      <c r="A35" s="41"/>
      <c r="B35" s="308" t="s">
        <v>66</v>
      </c>
      <c r="C35" s="180"/>
      <c r="D35" s="248">
        <f>SUM(E35:U35)</f>
        <v>0</v>
      </c>
      <c r="E35" s="358"/>
      <c r="F35" s="358"/>
      <c r="G35" s="235"/>
      <c r="H35" s="235"/>
      <c r="I35" s="235"/>
      <c r="J35" s="235"/>
      <c r="K35" s="235"/>
      <c r="L35" s="235"/>
      <c r="M35" s="359"/>
      <c r="N35" s="236"/>
      <c r="O35" s="237"/>
      <c r="P35" s="237"/>
      <c r="Q35" s="442"/>
      <c r="R35" s="442"/>
      <c r="S35" s="448"/>
      <c r="T35" s="448"/>
      <c r="U35" s="360"/>
    </row>
    <row r="36" spans="1:21" ht="15.95" customHeight="1" x14ac:dyDescent="0.25">
      <c r="A36" s="41"/>
      <c r="B36" s="32" t="s">
        <v>17</v>
      </c>
      <c r="C36" s="99"/>
      <c r="D36" s="249">
        <f>SUM(E36:U36)</f>
        <v>0</v>
      </c>
      <c r="E36" s="184" t="str">
        <f>IF(E16&gt;0,(E34+E35)," ")</f>
        <v xml:space="preserve"> </v>
      </c>
      <c r="F36" s="184" t="str">
        <f>IF(F16&gt;0,(F34+F35)," ")</f>
        <v xml:space="preserve"> </v>
      </c>
      <c r="G36" s="371" t="str">
        <f t="shared" ref="G36:U36" si="13">IF(G16&gt;0,(G34+G35)," ")</f>
        <v xml:space="preserve"> </v>
      </c>
      <c r="H36" s="371" t="str">
        <f t="shared" si="13"/>
        <v xml:space="preserve"> </v>
      </c>
      <c r="I36" s="371" t="str">
        <f t="shared" si="13"/>
        <v xml:space="preserve"> </v>
      </c>
      <c r="J36" s="371" t="str">
        <f t="shared" si="13"/>
        <v xml:space="preserve"> </v>
      </c>
      <c r="K36" s="371" t="str">
        <f t="shared" si="13"/>
        <v xml:space="preserve"> </v>
      </c>
      <c r="L36" s="371" t="str">
        <f t="shared" ref="L36" si="14">IF(L16&gt;0,(L34+L35)," ")</f>
        <v xml:space="preserve"> </v>
      </c>
      <c r="M36" s="386" t="str">
        <f t="shared" si="13"/>
        <v xml:space="preserve"> </v>
      </c>
      <c r="N36" s="184" t="str">
        <f t="shared" si="13"/>
        <v xml:space="preserve"> </v>
      </c>
      <c r="O36" s="371" t="str">
        <f t="shared" si="13"/>
        <v xml:space="preserve"> </v>
      </c>
      <c r="P36" s="371" t="str">
        <f t="shared" si="13"/>
        <v xml:space="preserve"> </v>
      </c>
      <c r="Q36" s="371" t="str">
        <f t="shared" ref="Q36:R36" si="15">IF(Q16&gt;0,(Q34+Q35)," ")</f>
        <v xml:space="preserve"> </v>
      </c>
      <c r="R36" s="371" t="str">
        <f t="shared" si="15"/>
        <v xml:space="preserve"> </v>
      </c>
      <c r="S36" s="371" t="str">
        <f t="shared" ref="S36:T36" si="16">IF(S16&gt;0,(S34+S35)," ")</f>
        <v xml:space="preserve"> </v>
      </c>
      <c r="T36" s="371" t="str">
        <f t="shared" si="16"/>
        <v xml:space="preserve"> </v>
      </c>
      <c r="U36" s="386" t="str">
        <f t="shared" si="13"/>
        <v xml:space="preserve"> </v>
      </c>
    </row>
    <row r="37" spans="1:21" s="8" customFormat="1" ht="5.0999999999999996" customHeight="1" x14ac:dyDescent="0.25">
      <c r="A37" s="171"/>
      <c r="B37" s="167"/>
      <c r="C37" s="181"/>
      <c r="D37" s="250"/>
      <c r="E37" s="372"/>
      <c r="F37" s="372"/>
      <c r="G37" s="373"/>
      <c r="H37" s="373"/>
      <c r="I37" s="373"/>
      <c r="J37" s="373"/>
      <c r="K37" s="373"/>
      <c r="L37" s="373"/>
      <c r="M37" s="374"/>
      <c r="N37" s="372"/>
      <c r="O37" s="373"/>
      <c r="P37" s="373"/>
      <c r="Q37" s="373"/>
      <c r="R37" s="373"/>
      <c r="S37" s="373"/>
      <c r="T37" s="373"/>
      <c r="U37" s="374"/>
    </row>
    <row r="38" spans="1:21" s="94" customFormat="1" ht="15.95" customHeight="1" x14ac:dyDescent="0.25">
      <c r="A38" s="156"/>
      <c r="B38" s="157" t="s">
        <v>51</v>
      </c>
      <c r="C38" s="110"/>
      <c r="D38" s="249">
        <f>SUM(E38:U38)</f>
        <v>0</v>
      </c>
      <c r="E38" s="184" t="str">
        <f>IF(E16&gt;0,E36-E28," ")</f>
        <v xml:space="preserve"> </v>
      </c>
      <c r="F38" s="184" t="str">
        <f>IF(F16&gt;0,F36-F28," ")</f>
        <v xml:space="preserve"> </v>
      </c>
      <c r="G38" s="371" t="str">
        <f t="shared" ref="G38:U38" si="17">IF(G16&gt;0,G36-G28," ")</f>
        <v xml:space="preserve"> </v>
      </c>
      <c r="H38" s="371" t="str">
        <f t="shared" si="17"/>
        <v xml:space="preserve"> </v>
      </c>
      <c r="I38" s="371" t="str">
        <f t="shared" si="17"/>
        <v xml:space="preserve"> </v>
      </c>
      <c r="J38" s="371" t="str">
        <f t="shared" si="17"/>
        <v xml:space="preserve"> </v>
      </c>
      <c r="K38" s="371" t="str">
        <f t="shared" si="17"/>
        <v xml:space="preserve"> </v>
      </c>
      <c r="L38" s="371" t="str">
        <f t="shared" ref="L38" si="18">IF(L16&gt;0,L36-L28," ")</f>
        <v xml:space="preserve"> </v>
      </c>
      <c r="M38" s="386" t="str">
        <f t="shared" si="17"/>
        <v xml:space="preserve"> </v>
      </c>
      <c r="N38" s="184" t="str">
        <f t="shared" si="17"/>
        <v xml:space="preserve"> </v>
      </c>
      <c r="O38" s="371" t="str">
        <f t="shared" si="17"/>
        <v xml:space="preserve"> </v>
      </c>
      <c r="P38" s="371" t="str">
        <f t="shared" si="17"/>
        <v xml:space="preserve"> </v>
      </c>
      <c r="Q38" s="371" t="str">
        <f t="shared" ref="Q38:R38" si="19">IF(Q16&gt;0,Q36-Q28," ")</f>
        <v xml:space="preserve"> </v>
      </c>
      <c r="R38" s="371" t="str">
        <f t="shared" si="19"/>
        <v xml:space="preserve"> </v>
      </c>
      <c r="S38" s="371" t="str">
        <f t="shared" ref="S38:T38" si="20">IF(S16&gt;0,S36-S28," ")</f>
        <v xml:space="preserve"> </v>
      </c>
      <c r="T38" s="371" t="str">
        <f t="shared" si="20"/>
        <v xml:space="preserve"> </v>
      </c>
      <c r="U38" s="386" t="str">
        <f t="shared" si="17"/>
        <v xml:space="preserve"> </v>
      </c>
    </row>
    <row r="39" spans="1:21" s="94" customFormat="1" ht="5.0999999999999996" customHeight="1" x14ac:dyDescent="0.25">
      <c r="A39" s="172"/>
      <c r="B39" s="158"/>
      <c r="C39" s="182"/>
      <c r="D39" s="252"/>
      <c r="E39" s="375"/>
      <c r="F39" s="375"/>
      <c r="G39" s="376"/>
      <c r="H39" s="376"/>
      <c r="I39" s="376"/>
      <c r="J39" s="376"/>
      <c r="K39" s="376"/>
      <c r="L39" s="376"/>
      <c r="M39" s="377"/>
      <c r="N39" s="375"/>
      <c r="O39" s="376"/>
      <c r="P39" s="376"/>
      <c r="Q39" s="376"/>
      <c r="R39" s="376"/>
      <c r="S39" s="376"/>
      <c r="T39" s="376"/>
      <c r="U39" s="377"/>
    </row>
    <row r="40" spans="1:21" s="94" customFormat="1" ht="15.95" customHeight="1" x14ac:dyDescent="0.25">
      <c r="A40" s="156"/>
      <c r="B40" s="157" t="s">
        <v>52</v>
      </c>
      <c r="C40" s="110"/>
      <c r="D40" s="253">
        <f>SUM(E40:U40)</f>
        <v>0</v>
      </c>
      <c r="E40" s="184" t="str">
        <f>IF(E16&gt;0,E32-E35," ")</f>
        <v xml:space="preserve"> </v>
      </c>
      <c r="F40" s="184" t="str">
        <f>IF(F16&gt;0,F32-F35," ")</f>
        <v xml:space="preserve"> </v>
      </c>
      <c r="G40" s="371" t="str">
        <f t="shared" ref="G40:U40" si="21">IF(G16&gt;0,G32-G35," ")</f>
        <v xml:space="preserve"> </v>
      </c>
      <c r="H40" s="371" t="str">
        <f t="shared" si="21"/>
        <v xml:space="preserve"> </v>
      </c>
      <c r="I40" s="371" t="str">
        <f t="shared" si="21"/>
        <v xml:space="preserve"> </v>
      </c>
      <c r="J40" s="371" t="str">
        <f t="shared" si="21"/>
        <v xml:space="preserve"> </v>
      </c>
      <c r="K40" s="371" t="str">
        <f t="shared" si="21"/>
        <v xml:space="preserve"> </v>
      </c>
      <c r="L40" s="371" t="str">
        <f t="shared" ref="L40" si="22">IF(L16&gt;0,L32-L35," ")</f>
        <v xml:space="preserve"> </v>
      </c>
      <c r="M40" s="386" t="str">
        <f t="shared" si="21"/>
        <v xml:space="preserve"> </v>
      </c>
      <c r="N40" s="184" t="str">
        <f t="shared" si="21"/>
        <v xml:space="preserve"> </v>
      </c>
      <c r="O40" s="371" t="str">
        <f t="shared" si="21"/>
        <v xml:space="preserve"> </v>
      </c>
      <c r="P40" s="371" t="str">
        <f t="shared" si="21"/>
        <v xml:space="preserve"> </v>
      </c>
      <c r="Q40" s="371" t="str">
        <f t="shared" ref="Q40:R40" si="23">IF(Q16&gt;0,Q32-Q35," ")</f>
        <v xml:space="preserve"> </v>
      </c>
      <c r="R40" s="371" t="str">
        <f t="shared" si="23"/>
        <v xml:space="preserve"> </v>
      </c>
      <c r="S40" s="371" t="str">
        <f t="shared" ref="S40:T40" si="24">IF(S16&gt;0,S32-S35," ")</f>
        <v xml:space="preserve"> </v>
      </c>
      <c r="T40" s="371" t="str">
        <f t="shared" si="24"/>
        <v xml:space="preserve"> </v>
      </c>
      <c r="U40" s="386" t="str">
        <f t="shared" si="21"/>
        <v xml:space="preserve"> </v>
      </c>
    </row>
    <row r="41" spans="1:21" s="8" customFormat="1" ht="5.0999999999999996" customHeight="1" thickBot="1" x14ac:dyDescent="0.3">
      <c r="A41" s="292"/>
      <c r="B41" s="293"/>
      <c r="C41" s="294"/>
      <c r="D41" s="295"/>
      <c r="E41" s="378"/>
      <c r="F41" s="378"/>
      <c r="G41" s="379"/>
      <c r="H41" s="379"/>
      <c r="I41" s="379"/>
      <c r="J41" s="379"/>
      <c r="K41" s="379"/>
      <c r="L41" s="379"/>
      <c r="M41" s="380"/>
      <c r="N41" s="381"/>
      <c r="O41" s="382"/>
      <c r="P41" s="382"/>
      <c r="Q41" s="382"/>
      <c r="R41" s="378"/>
      <c r="S41" s="379"/>
      <c r="T41" s="379"/>
      <c r="U41" s="380"/>
    </row>
    <row r="42" spans="1:21" ht="15.75" thickBot="1" x14ac:dyDescent="0.3"/>
    <row r="43" spans="1:21" x14ac:dyDescent="0.25">
      <c r="A43" s="528" t="s">
        <v>397</v>
      </c>
      <c r="B43" s="529"/>
      <c r="C43" s="45"/>
      <c r="D43" s="45"/>
      <c r="E43" s="45"/>
      <c r="F43" s="45"/>
      <c r="G43" s="45"/>
      <c r="H43" s="45"/>
      <c r="I43" s="532"/>
      <c r="J43" s="533"/>
      <c r="K43" s="533"/>
      <c r="L43" s="533"/>
      <c r="M43" s="534"/>
      <c r="N43" s="45"/>
      <c r="O43" s="45"/>
      <c r="P43" s="45"/>
      <c r="Q43" s="45"/>
      <c r="R43" s="45"/>
      <c r="S43" s="45"/>
      <c r="T43" s="45"/>
      <c r="U43" s="45"/>
    </row>
    <row r="44" spans="1:21" ht="15.75" thickBot="1" x14ac:dyDescent="0.3">
      <c r="A44" s="530"/>
      <c r="B44" s="531"/>
      <c r="C44" s="45"/>
      <c r="D44" s="45"/>
      <c r="E44" s="45"/>
      <c r="F44" s="45"/>
      <c r="G44" s="45"/>
      <c r="H44" s="45"/>
      <c r="I44" s="535"/>
      <c r="J44" s="536"/>
      <c r="K44" s="536"/>
      <c r="L44" s="536"/>
      <c r="M44" s="537"/>
      <c r="N44" s="45"/>
      <c r="O44" s="45"/>
      <c r="P44" s="45"/>
      <c r="Q44" s="45"/>
      <c r="R44" s="45"/>
      <c r="S44" s="45"/>
      <c r="T44" s="45"/>
      <c r="U44" s="45"/>
    </row>
    <row r="46" spans="1:21" x14ac:dyDescent="0.25">
      <c r="P46" s="56"/>
      <c r="Q46" s="56"/>
    </row>
    <row r="47" spans="1:21" x14ac:dyDescent="0.25">
      <c r="C47" s="31"/>
      <c r="D47" s="70"/>
      <c r="G47"/>
      <c r="P47" s="56"/>
      <c r="Q47" s="56"/>
    </row>
    <row r="48" spans="1:21" x14ac:dyDescent="0.25">
      <c r="C48" s="31"/>
      <c r="D48" s="70"/>
      <c r="G48"/>
      <c r="N48" s="20"/>
      <c r="O48" s="15"/>
      <c r="P48" s="35"/>
      <c r="Q48" s="35"/>
      <c r="R48" s="19"/>
    </row>
    <row r="49" spans="3:18" x14ac:dyDescent="0.25">
      <c r="J49"/>
      <c r="N49" s="20"/>
      <c r="O49" s="18"/>
      <c r="P49" s="35"/>
      <c r="Q49" s="35"/>
      <c r="R49" s="19"/>
    </row>
    <row r="50" spans="3:18" x14ac:dyDescent="0.25">
      <c r="J50"/>
      <c r="N50" s="20"/>
      <c r="O50" s="18"/>
      <c r="P50" s="35"/>
      <c r="Q50" s="35"/>
      <c r="R50" s="19"/>
    </row>
    <row r="51" spans="3:18" x14ac:dyDescent="0.25">
      <c r="J51"/>
      <c r="N51" s="20"/>
      <c r="O51" s="19"/>
      <c r="P51" s="57"/>
      <c r="Q51" s="57"/>
      <c r="R51" s="19"/>
    </row>
    <row r="52" spans="3:18" x14ac:dyDescent="0.25">
      <c r="J52"/>
      <c r="N52" s="20"/>
      <c r="O52" s="19"/>
      <c r="P52" s="57"/>
      <c r="Q52" s="57"/>
      <c r="R52" s="19"/>
    </row>
    <row r="53" spans="3:18" x14ac:dyDescent="0.25">
      <c r="J53"/>
      <c r="N53" s="20"/>
      <c r="O53" s="19"/>
      <c r="P53" s="57"/>
      <c r="Q53" s="57"/>
      <c r="R53" s="19"/>
    </row>
    <row r="54" spans="3:18" x14ac:dyDescent="0.25">
      <c r="J54"/>
      <c r="N54" s="20"/>
      <c r="O54" s="19"/>
      <c r="P54" s="57"/>
      <c r="Q54" s="57"/>
      <c r="R54" s="19"/>
    </row>
    <row r="55" spans="3:18" x14ac:dyDescent="0.25">
      <c r="J55"/>
      <c r="N55" s="20"/>
      <c r="O55" s="19"/>
      <c r="P55" s="57"/>
      <c r="Q55" s="57"/>
      <c r="R55" s="19"/>
    </row>
    <row r="56" spans="3:18" x14ac:dyDescent="0.25">
      <c r="C56" s="31"/>
      <c r="D56" s="70"/>
      <c r="G56"/>
      <c r="N56" s="20"/>
      <c r="O56" s="20"/>
      <c r="P56" s="58"/>
      <c r="Q56" s="58"/>
      <c r="R56" s="20"/>
    </row>
    <row r="57" spans="3:18" x14ac:dyDescent="0.25">
      <c r="C57" s="31"/>
      <c r="D57" s="70"/>
      <c r="G57"/>
      <c r="N57" s="20"/>
      <c r="O57" s="18"/>
      <c r="P57" s="35"/>
      <c r="Q57" s="35"/>
      <c r="R57" s="20"/>
    </row>
    <row r="58" spans="3:18" x14ac:dyDescent="0.25">
      <c r="C58" s="31"/>
      <c r="D58" s="70"/>
      <c r="G58"/>
      <c r="M58"/>
      <c r="N58" s="20"/>
      <c r="O58" s="18"/>
      <c r="P58" s="35"/>
      <c r="Q58" s="35"/>
      <c r="R58" s="20"/>
    </row>
    <row r="59" spans="3:18" x14ac:dyDescent="0.25">
      <c r="N59" s="20"/>
      <c r="O59" s="20"/>
      <c r="P59" s="58"/>
      <c r="Q59" s="58"/>
      <c r="R59" s="20"/>
    </row>
  </sheetData>
  <sheetProtection password="CDA8" sheet="1" objects="1" scenarios="1"/>
  <mergeCells count="11">
    <mergeCell ref="R4:U4"/>
    <mergeCell ref="E4:M4"/>
    <mergeCell ref="A43:B44"/>
    <mergeCell ref="I43:M44"/>
    <mergeCell ref="B2:G2"/>
    <mergeCell ref="K2:N2"/>
    <mergeCell ref="N4:P4"/>
    <mergeCell ref="A7:B7"/>
    <mergeCell ref="A9:B9"/>
    <mergeCell ref="A5:B5"/>
    <mergeCell ref="A4:B4"/>
  </mergeCells>
  <pageMargins left="0" right="0" top="0.5" bottom="0.25" header="0" footer="0"/>
  <pageSetup paperSize="5" orientation="landscape" r:id="rId1"/>
  <headerFooter>
    <oddHeader>&amp;C&amp;"-,Bold"&amp;14DDS Expense Report (Attachment 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47"/>
  <sheetViews>
    <sheetView zoomScale="70" zoomScaleNormal="70" workbookViewId="0">
      <pane xSplit="2" ySplit="2" topLeftCell="C3" activePane="bottomRight" state="frozen"/>
      <selection pane="topRight" activeCell="C1" sqref="C1"/>
      <selection pane="bottomLeft" activeCell="A2" sqref="A2"/>
      <selection pane="bottomRight" activeCell="D9" sqref="D9"/>
    </sheetView>
  </sheetViews>
  <sheetFormatPr defaultRowHeight="15" x14ac:dyDescent="0.25"/>
  <cols>
    <col min="1" max="1" width="11.140625" customWidth="1"/>
    <col min="2" max="2" width="36.5703125" customWidth="1"/>
    <col min="3" max="3" width="7" customWidth="1"/>
    <col min="4" max="4" width="9.7109375" style="72" customWidth="1"/>
    <col min="5" max="5" width="11.42578125" style="72" customWidth="1"/>
    <col min="6" max="11" width="9.7109375" customWidth="1"/>
    <col min="12" max="12" width="11.42578125" style="455" customWidth="1"/>
    <col min="13" max="15" width="9.7109375" customWidth="1"/>
    <col min="16" max="16" width="10.7109375" bestFit="1" customWidth="1"/>
    <col min="17" max="17" width="9.7109375" customWidth="1"/>
    <col min="18" max="18" width="11.5703125" customWidth="1"/>
    <col min="19" max="19" width="9.140625" customWidth="1"/>
    <col min="20" max="20" width="15.42578125" customWidth="1"/>
    <col min="21" max="21" width="15.42578125" style="455" customWidth="1"/>
    <col min="22" max="22" width="10.42578125" customWidth="1"/>
  </cols>
  <sheetData>
    <row r="1" spans="1:22" ht="19.5" thickBot="1" x14ac:dyDescent="0.35">
      <c r="A1" s="272" t="s">
        <v>62</v>
      </c>
    </row>
    <row r="2" spans="1:22" ht="15.75" thickBot="1" x14ac:dyDescent="0.3">
      <c r="A2" s="12" t="s">
        <v>10</v>
      </c>
      <c r="B2" s="538">
        <f>ProvderName1</f>
        <v>0</v>
      </c>
      <c r="C2" s="539"/>
      <c r="D2" s="539"/>
      <c r="E2" s="539"/>
      <c r="F2" s="539"/>
      <c r="G2" s="539"/>
      <c r="H2" s="539"/>
      <c r="I2" s="54"/>
      <c r="J2" s="9" t="s">
        <v>16</v>
      </c>
      <c r="K2" s="538" t="str">
        <f>ReportType1</f>
        <v>End of Year Report</v>
      </c>
      <c r="L2" s="538"/>
      <c r="M2" s="539"/>
      <c r="N2" s="539"/>
      <c r="O2" s="78"/>
      <c r="P2" s="55"/>
      <c r="Q2" s="55"/>
      <c r="R2" s="55"/>
      <c r="S2" s="9" t="s">
        <v>15</v>
      </c>
      <c r="T2" s="401">
        <f>FiscalYear1</f>
        <v>2020</v>
      </c>
      <c r="U2" s="401"/>
      <c r="V2" s="402"/>
    </row>
    <row r="3" spans="1:22" ht="5.0999999999999996" customHeight="1" thickBot="1" x14ac:dyDescent="0.3">
      <c r="A3" s="269"/>
      <c r="B3" s="268"/>
      <c r="C3" s="28"/>
      <c r="D3" s="71"/>
      <c r="E3" s="71"/>
      <c r="F3" s="6"/>
      <c r="G3" s="6"/>
      <c r="H3" s="6"/>
      <c r="I3" s="6"/>
      <c r="J3" s="10"/>
      <c r="K3" s="3"/>
      <c r="L3" s="3"/>
      <c r="M3" s="3"/>
      <c r="N3" s="10"/>
      <c r="O3" s="10"/>
      <c r="P3" s="7"/>
      <c r="Q3" s="7"/>
      <c r="R3" s="7"/>
      <c r="S3" s="90"/>
      <c r="T3" s="95"/>
      <c r="U3" s="462"/>
    </row>
    <row r="4" spans="1:22" ht="15.75" thickBot="1" x14ac:dyDescent="0.3">
      <c r="A4" s="545"/>
      <c r="B4" s="546"/>
      <c r="C4" s="29"/>
      <c r="D4" s="71"/>
      <c r="E4" s="71"/>
      <c r="F4" s="524" t="s">
        <v>9</v>
      </c>
      <c r="G4" s="527"/>
      <c r="H4" s="527"/>
      <c r="I4" s="527"/>
      <c r="J4" s="527"/>
      <c r="K4" s="527"/>
      <c r="L4" s="527"/>
      <c r="M4" s="549"/>
      <c r="N4" s="524" t="s">
        <v>8</v>
      </c>
      <c r="O4" s="525"/>
      <c r="P4" s="526"/>
      <c r="Q4" s="427"/>
      <c r="R4" s="403"/>
      <c r="S4" s="524" t="s">
        <v>113</v>
      </c>
      <c r="T4" s="525"/>
      <c r="U4" s="525"/>
      <c r="V4" s="526"/>
    </row>
    <row r="5" spans="1:22" ht="45" x14ac:dyDescent="0.25">
      <c r="A5" s="545"/>
      <c r="B5" s="546"/>
      <c r="C5" s="29"/>
      <c r="D5" s="276" t="s">
        <v>45</v>
      </c>
      <c r="E5" s="404" t="s">
        <v>94</v>
      </c>
      <c r="F5" s="343" t="s">
        <v>105</v>
      </c>
      <c r="G5" s="340" t="s">
        <v>101</v>
      </c>
      <c r="H5" s="340" t="s">
        <v>100</v>
      </c>
      <c r="I5" s="340" t="s">
        <v>102</v>
      </c>
      <c r="J5" s="340" t="s">
        <v>99</v>
      </c>
      <c r="K5" s="340" t="s">
        <v>98</v>
      </c>
      <c r="L5" s="429" t="s">
        <v>112</v>
      </c>
      <c r="M5" s="341" t="s">
        <v>97</v>
      </c>
      <c r="N5" s="339" t="s">
        <v>85</v>
      </c>
      <c r="O5" s="340" t="s">
        <v>42</v>
      </c>
      <c r="P5" s="340" t="s">
        <v>110</v>
      </c>
      <c r="Q5" s="429" t="s">
        <v>104</v>
      </c>
      <c r="R5" s="341" t="s">
        <v>395</v>
      </c>
      <c r="S5" s="339" t="s">
        <v>106</v>
      </c>
      <c r="T5" s="340" t="s">
        <v>107</v>
      </c>
      <c r="U5" s="429" t="s">
        <v>394</v>
      </c>
      <c r="V5" s="342" t="s">
        <v>108</v>
      </c>
    </row>
    <row r="6" spans="1:22" ht="5.0999999999999996" customHeight="1" x14ac:dyDescent="0.25">
      <c r="A6" s="148"/>
      <c r="B6" s="100"/>
      <c r="C6" s="101"/>
      <c r="D6" s="277"/>
      <c r="E6" s="405"/>
      <c r="F6" s="102"/>
      <c r="G6" s="103"/>
      <c r="H6" s="103"/>
      <c r="I6" s="103"/>
      <c r="J6" s="103"/>
      <c r="K6" s="103"/>
      <c r="L6" s="103"/>
      <c r="M6" s="104"/>
      <c r="N6" s="102"/>
      <c r="O6" s="103"/>
      <c r="P6" s="103"/>
      <c r="Q6" s="103"/>
      <c r="R6" s="108"/>
      <c r="S6" s="163"/>
      <c r="T6" s="162"/>
      <c r="U6" s="162"/>
      <c r="V6" s="169"/>
    </row>
    <row r="7" spans="1:22" x14ac:dyDescent="0.25">
      <c r="A7" s="543" t="s">
        <v>41</v>
      </c>
      <c r="B7" s="544"/>
      <c r="C7" s="109"/>
      <c r="D7" s="278">
        <f>SUM(F7:V7)</f>
        <v>0</v>
      </c>
      <c r="E7" s="406"/>
      <c r="F7" s="111"/>
      <c r="G7" s="112"/>
      <c r="H7" s="112"/>
      <c r="I7" s="112"/>
      <c r="J7" s="112"/>
      <c r="K7" s="112"/>
      <c r="L7" s="454"/>
      <c r="M7" s="113"/>
      <c r="N7" s="114"/>
      <c r="O7" s="115"/>
      <c r="P7" s="115"/>
      <c r="Q7" s="430"/>
      <c r="R7" s="116"/>
      <c r="S7" s="196"/>
      <c r="T7" s="197"/>
      <c r="U7" s="197"/>
      <c r="V7" s="198"/>
    </row>
    <row r="8" spans="1:22" ht="5.0999999999999996" customHeight="1" x14ac:dyDescent="0.25">
      <c r="A8" s="330"/>
      <c r="B8" s="331"/>
      <c r="C8" s="151"/>
      <c r="D8" s="279"/>
      <c r="E8" s="407"/>
      <c r="F8" s="152"/>
      <c r="G8" s="153"/>
      <c r="H8" s="153"/>
      <c r="I8" s="153"/>
      <c r="J8" s="153"/>
      <c r="K8" s="153"/>
      <c r="L8" s="431"/>
      <c r="M8" s="154"/>
      <c r="N8" s="152"/>
      <c r="O8" s="153"/>
      <c r="P8" s="153"/>
      <c r="Q8" s="431"/>
      <c r="R8" s="154"/>
      <c r="S8" s="202"/>
      <c r="T8" s="200"/>
      <c r="U8" s="200"/>
      <c r="V8" s="203"/>
    </row>
    <row r="9" spans="1:22" s="455" customFormat="1" x14ac:dyDescent="0.25">
      <c r="A9" s="543" t="s">
        <v>11</v>
      </c>
      <c r="B9" s="544"/>
      <c r="C9" s="109"/>
      <c r="D9" s="278">
        <f>SUM(F9:V9)</f>
        <v>0</v>
      </c>
      <c r="E9" s="406"/>
      <c r="F9" s="111"/>
      <c r="G9" s="112"/>
      <c r="H9" s="112"/>
      <c r="I9" s="112"/>
      <c r="J9" s="112"/>
      <c r="K9" s="112"/>
      <c r="L9" s="454"/>
      <c r="M9" s="113"/>
      <c r="N9" s="114"/>
      <c r="O9" s="115"/>
      <c r="P9" s="115"/>
      <c r="Q9" s="430"/>
      <c r="R9" s="116"/>
      <c r="S9" s="196"/>
      <c r="T9" s="197"/>
      <c r="U9" s="197"/>
      <c r="V9" s="198"/>
    </row>
    <row r="10" spans="1:22" s="455" customFormat="1" ht="5.0999999999999996" customHeight="1" thickBot="1" x14ac:dyDescent="0.3">
      <c r="A10" s="330"/>
      <c r="B10" s="331"/>
      <c r="C10" s="151"/>
      <c r="D10" s="279"/>
      <c r="E10" s="407"/>
      <c r="F10" s="152"/>
      <c r="G10" s="153"/>
      <c r="H10" s="153"/>
      <c r="I10" s="153"/>
      <c r="J10" s="153"/>
      <c r="K10" s="153"/>
      <c r="L10" s="431"/>
      <c r="M10" s="154"/>
      <c r="N10" s="152"/>
      <c r="O10" s="153"/>
      <c r="P10" s="153"/>
      <c r="Q10" s="431"/>
      <c r="R10" s="154"/>
      <c r="S10" s="202"/>
      <c r="T10" s="200"/>
      <c r="U10" s="200"/>
      <c r="V10" s="203"/>
    </row>
    <row r="11" spans="1:22" x14ac:dyDescent="0.25">
      <c r="A11" s="547" t="s">
        <v>74</v>
      </c>
      <c r="B11" s="548"/>
      <c r="C11" s="335">
        <f>SUM(C13:C17)</f>
        <v>0</v>
      </c>
      <c r="D11" s="302">
        <f>SUM(F11:V11)</f>
        <v>0</v>
      </c>
      <c r="E11" s="408"/>
      <c r="F11" s="351"/>
      <c r="G11" s="352" t="s">
        <v>60</v>
      </c>
      <c r="H11" s="352"/>
      <c r="I11" s="352"/>
      <c r="J11" s="352"/>
      <c r="K11" s="352"/>
      <c r="L11" s="432"/>
      <c r="M11" s="353"/>
      <c r="N11" s="354"/>
      <c r="O11" s="352"/>
      <c r="P11" s="352"/>
      <c r="Q11" s="432"/>
      <c r="R11" s="353"/>
      <c r="S11" s="348"/>
      <c r="T11" s="349"/>
      <c r="U11" s="349"/>
      <c r="V11" s="350"/>
    </row>
    <row r="12" spans="1:22" s="190" customFormat="1" ht="5.0999999999999996" customHeight="1" x14ac:dyDescent="0.25">
      <c r="A12" s="347"/>
      <c r="B12" s="324"/>
      <c r="C12" s="327"/>
      <c r="D12" s="332"/>
      <c r="E12" s="409"/>
      <c r="F12" s="336"/>
      <c r="G12" s="333"/>
      <c r="H12" s="333"/>
      <c r="I12" s="333"/>
      <c r="J12" s="333"/>
      <c r="K12" s="333"/>
      <c r="L12" s="333"/>
      <c r="M12" s="337"/>
      <c r="N12" s="338"/>
      <c r="O12" s="333"/>
      <c r="P12" s="333"/>
      <c r="Q12" s="333"/>
      <c r="R12" s="337"/>
      <c r="S12" s="383"/>
      <c r="T12" s="325"/>
      <c r="U12" s="325"/>
      <c r="V12" s="384"/>
    </row>
    <row r="13" spans="1:22" ht="30" x14ac:dyDescent="0.25">
      <c r="A13" s="269" t="s">
        <v>12</v>
      </c>
      <c r="B13" s="463" t="s">
        <v>392</v>
      </c>
      <c r="C13" s="328"/>
      <c r="D13" s="300">
        <f>SUM(F13:V13)</f>
        <v>0</v>
      </c>
      <c r="E13" s="410"/>
      <c r="F13" s="185"/>
      <c r="G13" s="120"/>
      <c r="H13" s="120"/>
      <c r="I13" s="120"/>
      <c r="J13" s="120"/>
      <c r="K13" s="120"/>
      <c r="L13" s="452"/>
      <c r="M13" s="121"/>
      <c r="N13" s="122"/>
      <c r="O13" s="123"/>
      <c r="P13" s="123"/>
      <c r="Q13" s="433"/>
      <c r="R13" s="124"/>
      <c r="S13" s="209"/>
      <c r="T13" s="210"/>
      <c r="U13" s="211"/>
      <c r="V13" s="211"/>
    </row>
    <row r="14" spans="1:22" s="455" customFormat="1" ht="30" x14ac:dyDescent="0.25">
      <c r="A14" s="269"/>
      <c r="B14" s="463" t="s">
        <v>393</v>
      </c>
      <c r="C14" s="328"/>
      <c r="D14" s="300"/>
      <c r="E14" s="410"/>
      <c r="F14" s="185"/>
      <c r="G14" s="120"/>
      <c r="H14" s="120"/>
      <c r="I14" s="120"/>
      <c r="J14" s="120"/>
      <c r="K14" s="120"/>
      <c r="L14" s="452"/>
      <c r="M14" s="121"/>
      <c r="N14" s="122"/>
      <c r="O14" s="123"/>
      <c r="P14" s="123"/>
      <c r="Q14" s="433"/>
      <c r="R14" s="124"/>
      <c r="S14" s="464"/>
      <c r="T14" s="221"/>
      <c r="U14" s="466"/>
      <c r="V14" s="211"/>
    </row>
    <row r="15" spans="1:22" x14ac:dyDescent="0.25">
      <c r="A15" s="269"/>
      <c r="B15" s="61" t="s">
        <v>55</v>
      </c>
      <c r="C15" s="329" t="s">
        <v>60</v>
      </c>
      <c r="D15" s="301">
        <f>SUM(F15:V15)</f>
        <v>0</v>
      </c>
      <c r="E15" s="409"/>
      <c r="F15" s="186"/>
      <c r="G15" s="126"/>
      <c r="H15" s="126"/>
      <c r="I15" s="126"/>
      <c r="J15" s="126"/>
      <c r="K15" s="126"/>
      <c r="L15" s="453"/>
      <c r="M15" s="127"/>
      <c r="N15" s="128"/>
      <c r="O15" s="129"/>
      <c r="P15" s="129"/>
      <c r="Q15" s="434"/>
      <c r="R15" s="130"/>
      <c r="S15" s="464"/>
      <c r="T15" s="221"/>
      <c r="U15" s="218"/>
      <c r="V15" s="218"/>
    </row>
    <row r="16" spans="1:22" x14ac:dyDescent="0.25">
      <c r="A16" s="269"/>
      <c r="B16" s="61" t="s">
        <v>22</v>
      </c>
      <c r="C16" s="329"/>
      <c r="D16" s="301">
        <f>SUM(F16:V16)</f>
        <v>0</v>
      </c>
      <c r="E16" s="409"/>
      <c r="F16" s="186"/>
      <c r="G16" s="126"/>
      <c r="H16" s="126"/>
      <c r="I16" s="126"/>
      <c r="J16" s="126"/>
      <c r="K16" s="126"/>
      <c r="L16" s="453"/>
      <c r="M16" s="127"/>
      <c r="N16" s="128"/>
      <c r="O16" s="129"/>
      <c r="P16" s="129"/>
      <c r="Q16" s="434"/>
      <c r="R16" s="130"/>
      <c r="S16" s="217"/>
      <c r="T16" s="219"/>
      <c r="U16" s="218"/>
      <c r="V16" s="218"/>
    </row>
    <row r="17" spans="1:22" ht="15.75" thickBot="1" x14ac:dyDescent="0.3">
      <c r="A17" s="269"/>
      <c r="B17" s="61" t="s">
        <v>21</v>
      </c>
      <c r="C17" s="334" t="s">
        <v>60</v>
      </c>
      <c r="D17" s="301">
        <f>SUM(F17:V17)</f>
        <v>0</v>
      </c>
      <c r="E17" s="409"/>
      <c r="F17" s="186"/>
      <c r="G17" s="126" t="s">
        <v>60</v>
      </c>
      <c r="H17" s="126"/>
      <c r="I17" s="126"/>
      <c r="J17" s="126"/>
      <c r="K17" s="126"/>
      <c r="L17" s="453"/>
      <c r="M17" s="127"/>
      <c r="N17" s="128"/>
      <c r="O17" s="129"/>
      <c r="P17" s="129"/>
      <c r="Q17" s="434"/>
      <c r="R17" s="130"/>
      <c r="S17" s="220"/>
      <c r="T17" s="221"/>
      <c r="U17" s="218"/>
      <c r="V17" s="218"/>
    </row>
    <row r="18" spans="1:22" x14ac:dyDescent="0.25">
      <c r="A18" s="269"/>
      <c r="B18" s="33" t="s">
        <v>36</v>
      </c>
      <c r="C18" s="280"/>
      <c r="D18" s="301">
        <f>SUM(F18:V18)</f>
        <v>0</v>
      </c>
      <c r="E18" s="408"/>
      <c r="F18" s="131">
        <f t="shared" ref="F18:N18" si="0">SUM(F13:F17)</f>
        <v>0</v>
      </c>
      <c r="G18" s="132">
        <f t="shared" ref="G18" si="1">SUM(G13:G17)</f>
        <v>0</v>
      </c>
      <c r="H18" s="132">
        <f t="shared" si="0"/>
        <v>0</v>
      </c>
      <c r="I18" s="132">
        <f t="shared" si="0"/>
        <v>0</v>
      </c>
      <c r="J18" s="132">
        <f t="shared" si="0"/>
        <v>0</v>
      </c>
      <c r="K18" s="132">
        <f t="shared" si="0"/>
        <v>0</v>
      </c>
      <c r="L18" s="132">
        <f t="shared" ref="L18" si="2">SUM(L13:L17)</f>
        <v>0</v>
      </c>
      <c r="M18" s="133">
        <f t="shared" si="0"/>
        <v>0</v>
      </c>
      <c r="N18" s="131">
        <f t="shared" si="0"/>
        <v>0</v>
      </c>
      <c r="O18" s="132">
        <f>SUM(O13:O17)</f>
        <v>0</v>
      </c>
      <c r="P18" s="132">
        <f>SUM(P13:P17)</f>
        <v>0</v>
      </c>
      <c r="Q18" s="132">
        <f>SUM(Q13:Q17)</f>
        <v>0</v>
      </c>
      <c r="R18" s="132">
        <f>SUM(R13:R17)</f>
        <v>0</v>
      </c>
      <c r="S18" s="222">
        <f t="shared" ref="S18:V18" si="3">SUM(S13:S17)</f>
        <v>0</v>
      </c>
      <c r="T18" s="223">
        <f t="shared" si="3"/>
        <v>0</v>
      </c>
      <c r="U18" s="223">
        <f t="shared" ref="U18" si="4">SUM(U13:U17)</f>
        <v>0</v>
      </c>
      <c r="V18" s="224">
        <f t="shared" si="3"/>
        <v>0</v>
      </c>
    </row>
    <row r="19" spans="1:22" ht="5.0999999999999996" customHeight="1" x14ac:dyDescent="0.25">
      <c r="A19" s="148"/>
      <c r="B19" s="92"/>
      <c r="C19" s="281"/>
      <c r="D19" s="303"/>
      <c r="E19" s="411"/>
      <c r="F19" s="117"/>
      <c r="G19" s="118"/>
      <c r="H19" s="118"/>
      <c r="I19" s="118"/>
      <c r="J19" s="118"/>
      <c r="K19" s="118"/>
      <c r="L19" s="118"/>
      <c r="M19" s="119"/>
      <c r="N19" s="117"/>
      <c r="O19" s="118"/>
      <c r="P19" s="118"/>
      <c r="Q19" s="118"/>
      <c r="R19" s="119"/>
      <c r="S19" s="225"/>
      <c r="T19" s="226"/>
      <c r="U19" s="226"/>
      <c r="V19" s="227"/>
    </row>
    <row r="20" spans="1:22" x14ac:dyDescent="0.25">
      <c r="A20" s="52" t="s">
        <v>13</v>
      </c>
      <c r="B20" s="34" t="s">
        <v>92</v>
      </c>
      <c r="C20" s="134"/>
      <c r="D20" s="304">
        <f>SUM(F20:V20)</f>
        <v>0</v>
      </c>
      <c r="E20" s="406"/>
      <c r="F20" s="111"/>
      <c r="G20" s="112"/>
      <c r="H20" s="112"/>
      <c r="I20" s="112"/>
      <c r="J20" s="112"/>
      <c r="K20" s="112"/>
      <c r="L20" s="112"/>
      <c r="M20" s="113"/>
      <c r="N20" s="114"/>
      <c r="O20" s="115"/>
      <c r="P20" s="115"/>
      <c r="Q20" s="430"/>
      <c r="R20" s="116"/>
      <c r="S20" s="232"/>
      <c r="T20" s="233"/>
      <c r="U20" s="233"/>
      <c r="V20" s="234"/>
    </row>
    <row r="21" spans="1:22" ht="5.0999999999999996" customHeight="1" x14ac:dyDescent="0.25">
      <c r="A21" s="148"/>
      <c r="B21" s="92"/>
      <c r="C21" s="281"/>
      <c r="D21" s="303"/>
      <c r="E21" s="411"/>
      <c r="F21" s="117"/>
      <c r="G21" s="118"/>
      <c r="H21" s="118"/>
      <c r="I21" s="118"/>
      <c r="J21" s="118"/>
      <c r="K21" s="118"/>
      <c r="L21" s="118"/>
      <c r="M21" s="119"/>
      <c r="N21" s="117"/>
      <c r="O21" s="118"/>
      <c r="P21" s="118"/>
      <c r="Q21" s="118"/>
      <c r="R21" s="119"/>
      <c r="S21" s="225"/>
      <c r="T21" s="226"/>
      <c r="U21" s="226"/>
      <c r="V21" s="227"/>
    </row>
    <row r="22" spans="1:22" x14ac:dyDescent="0.25">
      <c r="A22" s="269" t="s">
        <v>37</v>
      </c>
      <c r="B22" s="60" t="s">
        <v>1</v>
      </c>
      <c r="C22" s="283"/>
      <c r="D22" s="301">
        <f>SUM(F22:V22)</f>
        <v>0</v>
      </c>
      <c r="E22" s="409"/>
      <c r="F22" s="125"/>
      <c r="G22" s="126"/>
      <c r="H22" s="126"/>
      <c r="I22" s="126"/>
      <c r="J22" s="126"/>
      <c r="K22" s="126"/>
      <c r="L22" s="126"/>
      <c r="M22" s="127"/>
      <c r="N22" s="128"/>
      <c r="O22" s="129"/>
      <c r="P22" s="129"/>
      <c r="Q22" s="434"/>
      <c r="R22" s="130"/>
      <c r="S22" s="220"/>
      <c r="T22" s="219"/>
      <c r="U22" s="219"/>
      <c r="V22" s="218"/>
    </row>
    <row r="23" spans="1:22" x14ac:dyDescent="0.25">
      <c r="A23" s="269"/>
      <c r="B23" s="61" t="s">
        <v>23</v>
      </c>
      <c r="C23" s="283"/>
      <c r="D23" s="301">
        <f>SUM(F23:V23)</f>
        <v>0</v>
      </c>
      <c r="E23" s="409"/>
      <c r="F23" s="125"/>
      <c r="G23" s="135"/>
      <c r="H23" s="135"/>
      <c r="I23" s="136"/>
      <c r="J23" s="136"/>
      <c r="K23" s="126"/>
      <c r="L23" s="126"/>
      <c r="M23" s="127"/>
      <c r="N23" s="128"/>
      <c r="O23" s="129"/>
      <c r="P23" s="129"/>
      <c r="Q23" s="434"/>
      <c r="R23" s="130"/>
      <c r="S23" s="238"/>
      <c r="T23" s="239"/>
      <c r="U23" s="239"/>
      <c r="V23" s="218"/>
    </row>
    <row r="24" spans="1:22" ht="15" customHeight="1" x14ac:dyDescent="0.25">
      <c r="A24" s="269"/>
      <c r="B24" s="62" t="s">
        <v>29</v>
      </c>
      <c r="C24" s="283"/>
      <c r="D24" s="301">
        <f>SUM(F24:V24)</f>
        <v>0</v>
      </c>
      <c r="E24" s="409"/>
      <c r="F24" s="125"/>
      <c r="G24" s="137"/>
      <c r="H24" s="126"/>
      <c r="I24" s="126"/>
      <c r="J24" s="138"/>
      <c r="K24" s="135"/>
      <c r="L24" s="135"/>
      <c r="M24" s="121"/>
      <c r="N24" s="128"/>
      <c r="O24" s="129"/>
      <c r="P24" s="129"/>
      <c r="Q24" s="434"/>
      <c r="R24" s="130"/>
      <c r="S24" s="220"/>
      <c r="T24" s="219"/>
      <c r="U24" s="219"/>
      <c r="V24" s="218"/>
    </row>
    <row r="25" spans="1:22" x14ac:dyDescent="0.25">
      <c r="A25" s="269"/>
      <c r="B25" s="61" t="s">
        <v>44</v>
      </c>
      <c r="C25" s="283"/>
      <c r="D25" s="301">
        <f>SUM(F25:V25)</f>
        <v>0</v>
      </c>
      <c r="E25" s="408"/>
      <c r="F25" s="139"/>
      <c r="G25" s="136"/>
      <c r="H25" s="136"/>
      <c r="I25" s="112"/>
      <c r="J25" s="112"/>
      <c r="K25" s="136"/>
      <c r="L25" s="136"/>
      <c r="M25" s="140"/>
      <c r="N25" s="141"/>
      <c r="O25" s="142"/>
      <c r="P25" s="142"/>
      <c r="Q25" s="435"/>
      <c r="R25" s="143"/>
      <c r="S25" s="238"/>
      <c r="T25" s="239"/>
      <c r="U25" s="239"/>
      <c r="V25" s="360"/>
    </row>
    <row r="26" spans="1:22" x14ac:dyDescent="0.25">
      <c r="A26" s="269"/>
      <c r="B26" s="33" t="s">
        <v>35</v>
      </c>
      <c r="C26" s="134"/>
      <c r="D26" s="302">
        <f>SUM(F26:V26)</f>
        <v>0</v>
      </c>
      <c r="E26" s="408"/>
      <c r="F26" s="392" t="str">
        <f>IF(F18&gt;0,SUM(F22:F25)," ")</f>
        <v xml:space="preserve"> </v>
      </c>
      <c r="G26" s="390" t="str">
        <f>IF(G18&gt;0,SUM(G22:G25)," ")</f>
        <v xml:space="preserve"> </v>
      </c>
      <c r="H26" s="390" t="str">
        <f t="shared" ref="H26:V26" si="5">IF(H18&gt;0,SUM(H22:H25)," ")</f>
        <v xml:space="preserve"> </v>
      </c>
      <c r="I26" s="390" t="str">
        <f t="shared" si="5"/>
        <v xml:space="preserve"> </v>
      </c>
      <c r="J26" s="390" t="str">
        <f t="shared" si="5"/>
        <v xml:space="preserve"> </v>
      </c>
      <c r="K26" s="390" t="str">
        <f t="shared" si="5"/>
        <v xml:space="preserve"> </v>
      </c>
      <c r="L26" s="390" t="str">
        <f t="shared" ref="L26" si="6">IF(L18&gt;0,SUM(L22:L25)," ")</f>
        <v xml:space="preserve"> </v>
      </c>
      <c r="M26" s="393" t="str">
        <f t="shared" si="5"/>
        <v xml:space="preserve"> </v>
      </c>
      <c r="N26" s="392" t="str">
        <f t="shared" si="5"/>
        <v xml:space="preserve"> </v>
      </c>
      <c r="O26" s="390" t="str">
        <f t="shared" si="5"/>
        <v xml:space="preserve"> </v>
      </c>
      <c r="P26" s="390" t="str">
        <f t="shared" si="5"/>
        <v xml:space="preserve"> </v>
      </c>
      <c r="Q26" s="390" t="str">
        <f t="shared" si="5"/>
        <v xml:space="preserve"> </v>
      </c>
      <c r="R26" s="390" t="str">
        <f t="shared" si="5"/>
        <v xml:space="preserve"> </v>
      </c>
      <c r="S26" s="222" t="str">
        <f t="shared" si="5"/>
        <v xml:space="preserve"> </v>
      </c>
      <c r="T26" s="223" t="str">
        <f t="shared" si="5"/>
        <v xml:space="preserve"> </v>
      </c>
      <c r="U26" s="223" t="str">
        <f t="shared" ref="U26" si="7">IF(U18&gt;0,SUM(U22:U25)," ")</f>
        <v xml:space="preserve"> </v>
      </c>
      <c r="V26" s="224" t="str">
        <f t="shared" si="5"/>
        <v xml:space="preserve"> </v>
      </c>
    </row>
    <row r="27" spans="1:22" ht="5.0999999999999996" customHeight="1" x14ac:dyDescent="0.25">
      <c r="A27" s="148"/>
      <c r="B27" s="92"/>
      <c r="C27" s="281"/>
      <c r="D27" s="303"/>
      <c r="E27" s="412"/>
      <c r="F27" s="387"/>
      <c r="G27" s="388"/>
      <c r="H27" s="388"/>
      <c r="I27" s="388"/>
      <c r="J27" s="388"/>
      <c r="K27" s="388"/>
      <c r="L27" s="388"/>
      <c r="M27" s="389"/>
      <c r="N27" s="387"/>
      <c r="O27" s="388"/>
      <c r="P27" s="388"/>
      <c r="Q27" s="388"/>
      <c r="R27" s="389"/>
      <c r="S27" s="361"/>
      <c r="T27" s="362"/>
      <c r="U27" s="362"/>
      <c r="V27" s="363"/>
    </row>
    <row r="28" spans="1:22" x14ac:dyDescent="0.25">
      <c r="A28" s="267" t="s">
        <v>14</v>
      </c>
      <c r="B28" s="34" t="s">
        <v>93</v>
      </c>
      <c r="C28" s="134"/>
      <c r="D28" s="304">
        <f>SUM(F28:V28)</f>
        <v>0</v>
      </c>
      <c r="E28" s="406"/>
      <c r="F28" s="111"/>
      <c r="G28" s="112"/>
      <c r="H28" s="112"/>
      <c r="I28" s="112"/>
      <c r="J28" s="112"/>
      <c r="K28" s="112"/>
      <c r="L28" s="112"/>
      <c r="M28" s="113"/>
      <c r="N28" s="114"/>
      <c r="O28" s="115"/>
      <c r="P28" s="115"/>
      <c r="Q28" s="430"/>
      <c r="R28" s="116"/>
      <c r="S28" s="232"/>
      <c r="T28" s="233"/>
      <c r="U28" s="233"/>
      <c r="V28" s="234"/>
    </row>
    <row r="29" spans="1:22" ht="5.0999999999999996" customHeight="1" x14ac:dyDescent="0.25">
      <c r="A29" s="148"/>
      <c r="B29" s="92"/>
      <c r="C29" s="281"/>
      <c r="D29" s="303"/>
      <c r="E29" s="407"/>
      <c r="F29" s="152"/>
      <c r="G29" s="153"/>
      <c r="H29" s="153"/>
      <c r="I29" s="153"/>
      <c r="J29" s="153"/>
      <c r="K29" s="153"/>
      <c r="L29" s="153"/>
      <c r="M29" s="154"/>
      <c r="N29" s="152"/>
      <c r="O29" s="153"/>
      <c r="P29" s="153"/>
      <c r="Q29" s="431"/>
      <c r="R29" s="154"/>
      <c r="S29" s="364"/>
      <c r="T29" s="365"/>
      <c r="U29" s="365"/>
      <c r="V29" s="366"/>
    </row>
    <row r="30" spans="1:22" x14ac:dyDescent="0.25">
      <c r="A30" s="41"/>
      <c r="B30" s="32" t="s">
        <v>57</v>
      </c>
      <c r="C30" s="284"/>
      <c r="D30" s="304">
        <f>SUM(F30:V30)</f>
        <v>0</v>
      </c>
      <c r="E30" s="406"/>
      <c r="F30" s="147" t="str">
        <f>IF(F18&gt;0,F18+F20+F26+F28," ")</f>
        <v xml:space="preserve"> </v>
      </c>
      <c r="G30" s="391" t="str">
        <f>IF(G18&gt;0,G18+G20+G26+G28," ")</f>
        <v xml:space="preserve"> </v>
      </c>
      <c r="H30" s="391" t="str">
        <f t="shared" ref="H30:V30" si="8">IF(H18&gt;0,H18+H20+H26+H28," ")</f>
        <v xml:space="preserve"> </v>
      </c>
      <c r="I30" s="391" t="str">
        <f t="shared" si="8"/>
        <v xml:space="preserve"> </v>
      </c>
      <c r="J30" s="391" t="str">
        <f t="shared" si="8"/>
        <v xml:space="preserve"> </v>
      </c>
      <c r="K30" s="391" t="str">
        <f t="shared" si="8"/>
        <v xml:space="preserve"> </v>
      </c>
      <c r="L30" s="391" t="str">
        <f t="shared" ref="L30" si="9">IF(L18&gt;0,L18+L20+L26+L28," ")</f>
        <v xml:space="preserve"> </v>
      </c>
      <c r="M30" s="394" t="str">
        <f t="shared" si="8"/>
        <v xml:space="preserve"> </v>
      </c>
      <c r="N30" s="147" t="str">
        <f t="shared" si="8"/>
        <v xml:space="preserve"> </v>
      </c>
      <c r="O30" s="391" t="str">
        <f t="shared" si="8"/>
        <v xml:space="preserve"> </v>
      </c>
      <c r="P30" s="391" t="str">
        <f t="shared" si="8"/>
        <v xml:space="preserve"> </v>
      </c>
      <c r="Q30" s="391" t="str">
        <f t="shared" si="8"/>
        <v xml:space="preserve"> </v>
      </c>
      <c r="R30" s="391" t="str">
        <f t="shared" si="8"/>
        <v xml:space="preserve"> </v>
      </c>
      <c r="S30" s="391" t="str">
        <f t="shared" si="8"/>
        <v xml:space="preserve"> </v>
      </c>
      <c r="T30" s="391" t="str">
        <f t="shared" si="8"/>
        <v xml:space="preserve"> </v>
      </c>
      <c r="U30" s="391" t="str">
        <f t="shared" ref="U30" si="10">IF(U18&gt;0,U18+U20+U26+U28," ")</f>
        <v xml:space="preserve"> </v>
      </c>
      <c r="V30" s="394" t="str">
        <f t="shared" si="8"/>
        <v xml:space="preserve"> </v>
      </c>
    </row>
    <row r="31" spans="1:22" ht="5.0999999999999996" customHeight="1" x14ac:dyDescent="0.25">
      <c r="A31" s="149"/>
      <c r="B31" s="105"/>
      <c r="C31" s="281"/>
      <c r="D31" s="305"/>
      <c r="E31" s="410"/>
      <c r="F31" s="387"/>
      <c r="G31" s="388"/>
      <c r="H31" s="388"/>
      <c r="I31" s="388"/>
      <c r="J31" s="388"/>
      <c r="K31" s="388"/>
      <c r="L31" s="388"/>
      <c r="M31" s="389"/>
      <c r="N31" s="387"/>
      <c r="O31" s="388"/>
      <c r="P31" s="388"/>
      <c r="Q31" s="388"/>
      <c r="R31" s="389"/>
      <c r="S31" s="361"/>
      <c r="T31" s="362"/>
      <c r="U31" s="362"/>
      <c r="V31" s="363"/>
    </row>
    <row r="32" spans="1:22" x14ac:dyDescent="0.25">
      <c r="A32" s="17" t="s">
        <v>67</v>
      </c>
      <c r="B32" s="8"/>
      <c r="C32" s="284"/>
      <c r="D32" s="304">
        <f>SUM(F32:V32)</f>
        <v>0</v>
      </c>
      <c r="E32" s="406"/>
      <c r="F32" s="111"/>
      <c r="G32" s="112"/>
      <c r="H32" s="112"/>
      <c r="I32" s="112"/>
      <c r="J32" s="112"/>
      <c r="K32" s="112"/>
      <c r="L32" s="112"/>
      <c r="M32" s="113"/>
      <c r="N32" s="114"/>
      <c r="O32" s="115"/>
      <c r="P32" s="115"/>
      <c r="Q32" s="430"/>
      <c r="R32" s="116"/>
      <c r="S32" s="232"/>
      <c r="T32" s="233"/>
      <c r="U32" s="233"/>
      <c r="V32" s="234"/>
    </row>
    <row r="33" spans="1:22" ht="5.0999999999999996" customHeight="1" x14ac:dyDescent="0.25">
      <c r="A33" s="149"/>
      <c r="B33" s="106"/>
      <c r="C33" s="281"/>
      <c r="D33" s="305"/>
      <c r="E33" s="408"/>
      <c r="F33" s="152"/>
      <c r="G33" s="153"/>
      <c r="H33" s="153"/>
      <c r="I33" s="153"/>
      <c r="J33" s="153"/>
      <c r="K33" s="153"/>
      <c r="L33" s="153"/>
      <c r="M33" s="154"/>
      <c r="N33" s="152"/>
      <c r="O33" s="153"/>
      <c r="P33" s="153"/>
      <c r="Q33" s="431"/>
      <c r="R33" s="154"/>
      <c r="S33" s="364"/>
      <c r="T33" s="365"/>
      <c r="U33" s="365"/>
      <c r="V33" s="366"/>
    </row>
    <row r="34" spans="1:22" x14ac:dyDescent="0.25">
      <c r="A34" s="41"/>
      <c r="B34" s="32" t="s">
        <v>54</v>
      </c>
      <c r="C34" s="284"/>
      <c r="D34" s="306">
        <f>SUM(F34:V34)</f>
        <v>0</v>
      </c>
      <c r="E34" s="413"/>
      <c r="F34" s="147" t="str">
        <f>IF(F18&gt;0,F30-F32," ")</f>
        <v xml:space="preserve"> </v>
      </c>
      <c r="G34" s="391" t="str">
        <f>IF(G18&gt;0,G30-G32," ")</f>
        <v xml:space="preserve"> </v>
      </c>
      <c r="H34" s="391" t="str">
        <f t="shared" ref="H34:V34" si="11">IF(H18&gt;0,H30-H32," ")</f>
        <v xml:space="preserve"> </v>
      </c>
      <c r="I34" s="391" t="str">
        <f t="shared" si="11"/>
        <v xml:space="preserve"> </v>
      </c>
      <c r="J34" s="391" t="str">
        <f t="shared" si="11"/>
        <v xml:space="preserve"> </v>
      </c>
      <c r="K34" s="391" t="str">
        <f t="shared" si="11"/>
        <v xml:space="preserve"> </v>
      </c>
      <c r="L34" s="391" t="str">
        <f t="shared" ref="L34" si="12">IF(L18&gt;0,L30-L32," ")</f>
        <v xml:space="preserve"> </v>
      </c>
      <c r="M34" s="394" t="str">
        <f t="shared" si="11"/>
        <v xml:space="preserve"> </v>
      </c>
      <c r="N34" s="147" t="str">
        <f t="shared" si="11"/>
        <v xml:space="preserve"> </v>
      </c>
      <c r="O34" s="391" t="str">
        <f t="shared" si="11"/>
        <v xml:space="preserve"> </v>
      </c>
      <c r="P34" s="391" t="str">
        <f t="shared" si="11"/>
        <v xml:space="preserve"> </v>
      </c>
      <c r="Q34" s="391" t="str">
        <f t="shared" si="11"/>
        <v xml:space="preserve"> </v>
      </c>
      <c r="R34" s="391" t="str">
        <f t="shared" si="11"/>
        <v xml:space="preserve"> </v>
      </c>
      <c r="S34" s="391" t="str">
        <f t="shared" si="11"/>
        <v xml:space="preserve"> </v>
      </c>
      <c r="T34" s="391" t="str">
        <f t="shared" si="11"/>
        <v xml:space="preserve"> </v>
      </c>
      <c r="U34" s="391" t="str">
        <f t="shared" ref="U34" si="13">IF(U18&gt;0,U30-U32," ")</f>
        <v xml:space="preserve"> </v>
      </c>
      <c r="V34" s="394" t="str">
        <f t="shared" si="11"/>
        <v xml:space="preserve"> </v>
      </c>
    </row>
    <row r="35" spans="1:22" ht="5.0999999999999996" customHeight="1" x14ac:dyDescent="0.25">
      <c r="A35" s="148"/>
      <c r="B35" s="92"/>
      <c r="C35" s="281"/>
      <c r="D35" s="303"/>
      <c r="E35" s="412"/>
      <c r="F35" s="387"/>
      <c r="G35" s="388"/>
      <c r="H35" s="388"/>
      <c r="I35" s="388"/>
      <c r="J35" s="388"/>
      <c r="K35" s="388"/>
      <c r="L35" s="388"/>
      <c r="M35" s="389"/>
      <c r="N35" s="387"/>
      <c r="O35" s="388"/>
      <c r="P35" s="388"/>
      <c r="Q35" s="388"/>
      <c r="R35" s="389"/>
      <c r="S35" s="368"/>
      <c r="T35" s="369"/>
      <c r="U35" s="369"/>
      <c r="V35" s="370"/>
    </row>
    <row r="36" spans="1:22" x14ac:dyDescent="0.25">
      <c r="A36" s="269" t="s">
        <v>40</v>
      </c>
      <c r="B36" s="91" t="s">
        <v>53</v>
      </c>
      <c r="C36" s="282"/>
      <c r="D36" s="301">
        <f>SUM(F36:V36)</f>
        <v>0</v>
      </c>
      <c r="E36" s="409"/>
      <c r="F36" s="125"/>
      <c r="G36" s="126"/>
      <c r="H36" s="126"/>
      <c r="I36" s="126"/>
      <c r="J36" s="126"/>
      <c r="K36" s="126"/>
      <c r="L36" s="126"/>
      <c r="M36" s="127"/>
      <c r="N36" s="128"/>
      <c r="O36" s="129"/>
      <c r="P36" s="129"/>
      <c r="Q36" s="434"/>
      <c r="R36" s="130"/>
      <c r="S36" s="239"/>
      <c r="T36" s="239"/>
      <c r="U36" s="239"/>
      <c r="V36" s="239"/>
    </row>
    <row r="37" spans="1:22" x14ac:dyDescent="0.25">
      <c r="A37" s="41"/>
      <c r="B37" s="91" t="s">
        <v>59</v>
      </c>
      <c r="C37" s="282"/>
      <c r="D37" s="301">
        <f>SUM(F37:V37)</f>
        <v>0</v>
      </c>
      <c r="E37" s="408"/>
      <c r="F37" s="139"/>
      <c r="G37" s="136"/>
      <c r="H37" s="136"/>
      <c r="I37" s="136"/>
      <c r="J37" s="136"/>
      <c r="K37" s="136"/>
      <c r="L37" s="136"/>
      <c r="M37" s="140"/>
      <c r="N37" s="141"/>
      <c r="O37" s="142"/>
      <c r="P37" s="142"/>
      <c r="Q37" s="435"/>
      <c r="R37" s="143"/>
      <c r="S37" s="239"/>
      <c r="T37" s="239"/>
      <c r="U37" s="239"/>
      <c r="V37" s="239"/>
    </row>
    <row r="38" spans="1:22" ht="30.75" thickBot="1" x14ac:dyDescent="0.3">
      <c r="A38" s="41"/>
      <c r="B38" s="308" t="s">
        <v>66</v>
      </c>
      <c r="C38" s="282"/>
      <c r="D38" s="302">
        <f>SUM(F38:V38)</f>
        <v>0</v>
      </c>
      <c r="E38" s="408"/>
      <c r="F38" s="139"/>
      <c r="G38" s="136"/>
      <c r="H38" s="136"/>
      <c r="I38" s="136"/>
      <c r="J38" s="136"/>
      <c r="K38" s="136"/>
      <c r="L38" s="136"/>
      <c r="M38" s="140"/>
      <c r="N38" s="141"/>
      <c r="O38" s="142"/>
      <c r="P38" s="142"/>
      <c r="Q38" s="435"/>
      <c r="R38" s="143"/>
      <c r="S38" s="239"/>
      <c r="T38" s="239"/>
      <c r="U38" s="239"/>
      <c r="V38" s="239"/>
    </row>
    <row r="39" spans="1:22" ht="15.75" thickBot="1" x14ac:dyDescent="0.3">
      <c r="A39" s="41"/>
      <c r="B39" s="308" t="s">
        <v>95</v>
      </c>
      <c r="C39" s="422"/>
      <c r="D39" s="302">
        <f>E39</f>
        <v>0</v>
      </c>
      <c r="E39" s="426"/>
      <c r="F39" s="414"/>
      <c r="G39" s="415"/>
      <c r="H39" s="415"/>
      <c r="I39" s="415"/>
      <c r="J39" s="415"/>
      <c r="K39" s="415"/>
      <c r="L39" s="415"/>
      <c r="M39" s="416"/>
      <c r="N39" s="414"/>
      <c r="O39" s="415"/>
      <c r="P39" s="415"/>
      <c r="Q39" s="417"/>
      <c r="R39" s="417"/>
      <c r="S39" s="418"/>
      <c r="T39" s="418"/>
      <c r="U39" s="418"/>
      <c r="V39" s="419"/>
    </row>
    <row r="40" spans="1:22" x14ac:dyDescent="0.25">
      <c r="A40" s="150"/>
      <c r="B40" s="107" t="s">
        <v>17</v>
      </c>
      <c r="C40" s="110"/>
      <c r="D40" s="302">
        <f>SUM(F40:V40)+D39</f>
        <v>0</v>
      </c>
      <c r="E40" s="408"/>
      <c r="F40" s="147" t="str">
        <f>IF(F18&gt;0,SUM(F36:F38)," ")</f>
        <v xml:space="preserve"> </v>
      </c>
      <c r="G40" s="391" t="str">
        <f>IF(G18&gt;0,SUM(G36:G38)," ")</f>
        <v xml:space="preserve"> </v>
      </c>
      <c r="H40" s="391" t="str">
        <f t="shared" ref="H40:V40" si="14">IF(H18&gt;0,SUM(H36:H38)," ")</f>
        <v xml:space="preserve"> </v>
      </c>
      <c r="I40" s="391" t="str">
        <f t="shared" si="14"/>
        <v xml:space="preserve"> </v>
      </c>
      <c r="J40" s="391" t="str">
        <f t="shared" si="14"/>
        <v xml:space="preserve"> </v>
      </c>
      <c r="K40" s="391" t="str">
        <f t="shared" si="14"/>
        <v xml:space="preserve"> </v>
      </c>
      <c r="L40" s="391" t="str">
        <f t="shared" ref="L40" si="15">IF(L18&gt;0,SUM(L36:L38)," ")</f>
        <v xml:space="preserve"> </v>
      </c>
      <c r="M40" s="394" t="str">
        <f t="shared" si="14"/>
        <v xml:space="preserve"> </v>
      </c>
      <c r="N40" s="147" t="str">
        <f t="shared" si="14"/>
        <v xml:space="preserve"> </v>
      </c>
      <c r="O40" s="391" t="str">
        <f t="shared" si="14"/>
        <v xml:space="preserve"> </v>
      </c>
      <c r="P40" s="391" t="str">
        <f t="shared" si="14"/>
        <v xml:space="preserve"> </v>
      </c>
      <c r="Q40" s="391" t="str">
        <f t="shared" ref="Q40" si="16">IF(Q18&gt;0,SUM(Q36:Q38)," ")</f>
        <v xml:space="preserve"> </v>
      </c>
      <c r="R40" s="391" t="str">
        <f t="shared" si="14"/>
        <v xml:space="preserve"> </v>
      </c>
      <c r="S40" s="391" t="str">
        <f t="shared" si="14"/>
        <v xml:space="preserve"> </v>
      </c>
      <c r="T40" s="391" t="str">
        <f t="shared" si="14"/>
        <v xml:space="preserve"> </v>
      </c>
      <c r="U40" s="391" t="str">
        <f t="shared" ref="U40" si="17">IF(U18&gt;0,SUM(U36:U38)," ")</f>
        <v xml:space="preserve"> </v>
      </c>
      <c r="V40" s="394" t="str">
        <f t="shared" si="14"/>
        <v xml:space="preserve"> </v>
      </c>
    </row>
    <row r="41" spans="1:22" ht="5.0999999999999996" customHeight="1" x14ac:dyDescent="0.25">
      <c r="A41" s="96"/>
      <c r="B41" s="93"/>
      <c r="C41" s="285"/>
      <c r="D41" s="303"/>
      <c r="E41" s="423"/>
      <c r="F41" s="274"/>
      <c r="G41" s="274"/>
      <c r="H41" s="274"/>
      <c r="I41" s="274"/>
      <c r="J41" s="274"/>
      <c r="K41" s="274"/>
      <c r="L41" s="274"/>
      <c r="M41" s="275"/>
      <c r="N41" s="273"/>
      <c r="O41" s="274"/>
      <c r="P41" s="274"/>
      <c r="Q41" s="274"/>
      <c r="R41" s="275"/>
      <c r="S41" s="273"/>
      <c r="T41" s="274"/>
      <c r="U41" s="274"/>
      <c r="V41" s="275"/>
    </row>
    <row r="42" spans="1:22" ht="15" customHeight="1" x14ac:dyDescent="0.25">
      <c r="A42" s="41"/>
      <c r="B42" s="32" t="s">
        <v>51</v>
      </c>
      <c r="C42" s="110"/>
      <c r="D42" s="304">
        <f>SUM(F42:V42)+D39</f>
        <v>0</v>
      </c>
      <c r="E42" s="406"/>
      <c r="F42" s="184" t="str">
        <f>IF(F18&gt;0,F40-F30," ")</f>
        <v xml:space="preserve"> </v>
      </c>
      <c r="G42" s="371" t="str">
        <f>IF(G18&gt;0,G40-G30," ")</f>
        <v xml:space="preserve"> </v>
      </c>
      <c r="H42" s="371" t="str">
        <f t="shared" ref="H42:T42" si="18">IF(H18&gt;0,H40-H30," ")</f>
        <v xml:space="preserve"> </v>
      </c>
      <c r="I42" s="371" t="str">
        <f t="shared" si="18"/>
        <v xml:space="preserve"> </v>
      </c>
      <c r="J42" s="371" t="str">
        <f t="shared" si="18"/>
        <v xml:space="preserve"> </v>
      </c>
      <c r="K42" s="371" t="str">
        <f t="shared" si="18"/>
        <v xml:space="preserve"> </v>
      </c>
      <c r="L42" s="371" t="str">
        <f t="shared" ref="L42" si="19">IF(L18&gt;0,L40-L30," ")</f>
        <v xml:space="preserve"> </v>
      </c>
      <c r="M42" s="386" t="str">
        <f t="shared" si="18"/>
        <v xml:space="preserve"> </v>
      </c>
      <c r="N42" s="184" t="str">
        <f t="shared" si="18"/>
        <v xml:space="preserve"> </v>
      </c>
      <c r="O42" s="371" t="str">
        <f t="shared" si="18"/>
        <v xml:space="preserve"> </v>
      </c>
      <c r="P42" s="371" t="str">
        <f t="shared" si="18"/>
        <v xml:space="preserve"> </v>
      </c>
      <c r="Q42" s="371" t="str">
        <f t="shared" ref="Q42" si="20">IF(Q18&gt;0,Q40-Q30," ")</f>
        <v xml:space="preserve"> </v>
      </c>
      <c r="R42" s="371" t="str">
        <f t="shared" si="18"/>
        <v xml:space="preserve"> </v>
      </c>
      <c r="S42" s="391" t="str">
        <f t="shared" si="18"/>
        <v xml:space="preserve"> </v>
      </c>
      <c r="T42" s="391" t="str">
        <f t="shared" si="18"/>
        <v xml:space="preserve"> </v>
      </c>
      <c r="U42" s="391" t="str">
        <f t="shared" ref="U42" si="21">IF(U18&gt;0,U40-U30," ")</f>
        <v xml:space="preserve"> </v>
      </c>
      <c r="V42" s="391" t="str">
        <f t="shared" ref="V42" si="22">IF(V18&gt;0,V40-V30," ")</f>
        <v xml:space="preserve"> </v>
      </c>
    </row>
    <row r="43" spans="1:22" ht="5.0999999999999996" customHeight="1" x14ac:dyDescent="0.25">
      <c r="A43" s="96"/>
      <c r="B43" s="93"/>
      <c r="C43" s="285"/>
      <c r="D43" s="303"/>
      <c r="E43" s="423"/>
      <c r="F43" s="274"/>
      <c r="G43" s="274"/>
      <c r="H43" s="274"/>
      <c r="I43" s="274"/>
      <c r="J43" s="274"/>
      <c r="K43" s="274"/>
      <c r="L43" s="274"/>
      <c r="M43" s="275"/>
      <c r="N43" s="273"/>
      <c r="O43" s="274"/>
      <c r="P43" s="274"/>
      <c r="Q43" s="274"/>
      <c r="R43" s="275"/>
      <c r="S43" s="273"/>
      <c r="T43" s="274"/>
      <c r="U43" s="274"/>
      <c r="V43" s="274"/>
    </row>
    <row r="44" spans="1:22" x14ac:dyDescent="0.25">
      <c r="A44" s="79"/>
      <c r="B44" s="33" t="s">
        <v>56</v>
      </c>
      <c r="C44" s="286"/>
      <c r="D44" s="304">
        <f>SUM(F44:V44)</f>
        <v>0</v>
      </c>
      <c r="E44" s="406"/>
      <c r="F44" s="144" t="str">
        <f>IF(F7=0," ",F46/F7)</f>
        <v xml:space="preserve"> </v>
      </c>
      <c r="G44" s="145" t="str">
        <f>IF(G7=0," ",G46/G7)</f>
        <v xml:space="preserve"> </v>
      </c>
      <c r="H44" s="145" t="str">
        <f t="shared" ref="H44:T44" si="23">IF(H7=0," ",H46/H7)</f>
        <v xml:space="preserve"> </v>
      </c>
      <c r="I44" s="145" t="str">
        <f t="shared" si="23"/>
        <v xml:space="preserve"> </v>
      </c>
      <c r="J44" s="145" t="str">
        <f t="shared" si="23"/>
        <v xml:space="preserve"> </v>
      </c>
      <c r="K44" s="145" t="str">
        <f t="shared" si="23"/>
        <v xml:space="preserve"> </v>
      </c>
      <c r="L44" s="145" t="str">
        <f t="shared" ref="L44" si="24">IF(L7=0," ",L46/L7)</f>
        <v xml:space="preserve"> </v>
      </c>
      <c r="M44" s="146" t="str">
        <f t="shared" si="23"/>
        <v xml:space="preserve"> </v>
      </c>
      <c r="N44" s="144" t="str">
        <f t="shared" si="23"/>
        <v xml:space="preserve"> </v>
      </c>
      <c r="O44" s="145" t="str">
        <f t="shared" si="23"/>
        <v xml:space="preserve"> </v>
      </c>
      <c r="P44" s="145" t="str">
        <f t="shared" si="23"/>
        <v xml:space="preserve"> </v>
      </c>
      <c r="Q44" s="145" t="str">
        <f t="shared" ref="Q44" si="25">IF(Q7=0," ",Q46/Q7)</f>
        <v xml:space="preserve"> </v>
      </c>
      <c r="R44" s="145" t="str">
        <f t="shared" si="23"/>
        <v xml:space="preserve"> </v>
      </c>
      <c r="S44" s="391" t="str">
        <f t="shared" si="23"/>
        <v xml:space="preserve"> </v>
      </c>
      <c r="T44" s="391" t="str">
        <f t="shared" si="23"/>
        <v xml:space="preserve"> </v>
      </c>
      <c r="U44" s="391" t="str">
        <f t="shared" ref="U44" si="26">IF(U7=0," ",U46/U7)</f>
        <v xml:space="preserve"> </v>
      </c>
      <c r="V44" s="391" t="str">
        <f t="shared" ref="V44" si="27">IF(V7=0," ",V46/V7)</f>
        <v xml:space="preserve"> </v>
      </c>
    </row>
    <row r="45" spans="1:22" ht="5.0999999999999996" customHeight="1" x14ac:dyDescent="0.25">
      <c r="A45" s="96"/>
      <c r="B45" s="93"/>
      <c r="C45" s="421"/>
      <c r="D45" s="420"/>
      <c r="E45" s="423"/>
      <c r="F45" s="274"/>
      <c r="G45" s="274"/>
      <c r="H45" s="274"/>
      <c r="I45" s="274"/>
      <c r="J45" s="274"/>
      <c r="K45" s="274"/>
      <c r="L45" s="274"/>
      <c r="M45" s="275"/>
      <c r="N45" s="273"/>
      <c r="O45" s="274"/>
      <c r="P45" s="274"/>
      <c r="Q45" s="274"/>
      <c r="R45" s="275"/>
      <c r="S45" s="273"/>
      <c r="T45" s="274"/>
      <c r="U45" s="274"/>
      <c r="V45" s="274"/>
    </row>
    <row r="46" spans="1:22" ht="15" customHeight="1" x14ac:dyDescent="0.25">
      <c r="A46" s="79"/>
      <c r="B46" s="33" t="s">
        <v>52</v>
      </c>
      <c r="C46" s="286"/>
      <c r="D46" s="296">
        <f>SUM(F46:V46)</f>
        <v>0</v>
      </c>
      <c r="E46" s="424"/>
      <c r="F46" s="144" t="str">
        <f>IF(F18&gt;0,F34-F38," ")</f>
        <v xml:space="preserve"> </v>
      </c>
      <c r="G46" s="145" t="str">
        <f>IF(G18&gt;0,G34-G38," ")</f>
        <v xml:space="preserve"> </v>
      </c>
      <c r="H46" s="145" t="str">
        <f t="shared" ref="H46:T46" si="28">IF(H18&gt;0,H34-H38," ")</f>
        <v xml:space="preserve"> </v>
      </c>
      <c r="I46" s="145" t="str">
        <f t="shared" si="28"/>
        <v xml:space="preserve"> </v>
      </c>
      <c r="J46" s="145" t="str">
        <f t="shared" si="28"/>
        <v xml:space="preserve"> </v>
      </c>
      <c r="K46" s="145" t="str">
        <f t="shared" si="28"/>
        <v xml:space="preserve"> </v>
      </c>
      <c r="L46" s="145" t="str">
        <f t="shared" ref="L46" si="29">IF(L18&gt;0,L34-L38," ")</f>
        <v xml:space="preserve"> </v>
      </c>
      <c r="M46" s="146" t="str">
        <f t="shared" si="28"/>
        <v xml:space="preserve"> </v>
      </c>
      <c r="N46" s="144" t="str">
        <f t="shared" si="28"/>
        <v xml:space="preserve"> </v>
      </c>
      <c r="O46" s="145" t="str">
        <f t="shared" si="28"/>
        <v xml:space="preserve"> </v>
      </c>
      <c r="P46" s="145" t="str">
        <f t="shared" si="28"/>
        <v xml:space="preserve"> </v>
      </c>
      <c r="Q46" s="145" t="str">
        <f t="shared" ref="Q46" si="30">IF(Q18&gt;0,Q34-Q38," ")</f>
        <v xml:space="preserve"> </v>
      </c>
      <c r="R46" s="145" t="str">
        <f t="shared" si="28"/>
        <v xml:space="preserve"> </v>
      </c>
      <c r="S46" s="391" t="str">
        <f t="shared" si="28"/>
        <v xml:space="preserve"> </v>
      </c>
      <c r="T46" s="391" t="str">
        <f t="shared" si="28"/>
        <v xml:space="preserve"> </v>
      </c>
      <c r="U46" s="391" t="str">
        <f t="shared" ref="U46" si="31">IF(U18&gt;0,U34-U38," ")</f>
        <v xml:space="preserve"> </v>
      </c>
      <c r="V46" s="391" t="str">
        <f t="shared" ref="V46" si="32">IF(V18&gt;0,V34-V38," ")</f>
        <v xml:space="preserve"> </v>
      </c>
    </row>
    <row r="47" spans="1:22" ht="5.0999999999999996" customHeight="1" thickBot="1" x14ac:dyDescent="0.3">
      <c r="A47" s="288"/>
      <c r="B47" s="289"/>
      <c r="C47" s="287"/>
      <c r="D47" s="307"/>
      <c r="E47" s="425"/>
      <c r="F47" s="297"/>
      <c r="G47" s="298"/>
      <c r="H47" s="298"/>
      <c r="I47" s="298"/>
      <c r="J47" s="298"/>
      <c r="K47" s="298"/>
      <c r="L47" s="298"/>
      <c r="M47" s="299"/>
      <c r="N47" s="297"/>
      <c r="O47" s="298"/>
      <c r="P47" s="299"/>
      <c r="Q47" s="298"/>
      <c r="R47" s="298"/>
      <c r="S47" s="297"/>
      <c r="T47" s="298"/>
      <c r="U47" s="298"/>
      <c r="V47" s="299"/>
    </row>
  </sheetData>
  <sheetProtection password="CDA8" sheet="1" objects="1" scenarios="1"/>
  <mergeCells count="10">
    <mergeCell ref="S4:V4"/>
    <mergeCell ref="A7:B7"/>
    <mergeCell ref="A11:B11"/>
    <mergeCell ref="B2:H2"/>
    <mergeCell ref="K2:N2"/>
    <mergeCell ref="A4:B4"/>
    <mergeCell ref="F4:M4"/>
    <mergeCell ref="N4:P4"/>
    <mergeCell ref="A5:B5"/>
    <mergeCell ref="A9:B9"/>
  </mergeCells>
  <pageMargins left="0" right="0" top="0.5" bottom="0.25" header="0.25" footer="0.05"/>
  <pageSetup paperSize="5" orientation="landscape" r:id="rId1"/>
  <headerFooter>
    <oddHeader>&amp;C&amp;"-,Bold"&amp;14DDS Expense Report (Attachment 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38"/>
  <sheetViews>
    <sheetView tabSelected="1" topLeftCell="A7" zoomScaleNormal="100" workbookViewId="0">
      <selection activeCell="B41" sqref="B41"/>
    </sheetView>
  </sheetViews>
  <sheetFormatPr defaultRowHeight="15" x14ac:dyDescent="0.25"/>
  <cols>
    <col min="1" max="1" width="20.5703125" style="59" customWidth="1"/>
    <col min="2" max="2" width="28.5703125" customWidth="1"/>
    <col min="3" max="3" width="5.7109375" customWidth="1"/>
    <col min="4" max="4" width="3.42578125" customWidth="1"/>
    <col min="5" max="5" width="29.28515625" customWidth="1"/>
    <col min="6" max="6" width="10.5703125" bestFit="1" customWidth="1"/>
    <col min="10" max="10" width="10.5703125" bestFit="1" customWidth="1"/>
    <col min="16" max="16" width="15.7109375" customWidth="1"/>
  </cols>
  <sheetData>
    <row r="1" spans="1:18" ht="19.5" thickBot="1" x14ac:dyDescent="0.35">
      <c r="A1" s="291" t="s">
        <v>64</v>
      </c>
    </row>
    <row r="2" spans="1:18" ht="15.75" thickBot="1" x14ac:dyDescent="0.3">
      <c r="A2" s="65" t="s">
        <v>10</v>
      </c>
      <c r="B2" s="538">
        <f>ProvderName1</f>
        <v>0</v>
      </c>
      <c r="C2" s="539"/>
      <c r="D2" s="539"/>
      <c r="E2" s="539"/>
      <c r="F2" s="54"/>
      <c r="G2" s="9" t="s">
        <v>16</v>
      </c>
      <c r="H2" s="538" t="str">
        <f>ReportType1</f>
        <v>End of Year Report</v>
      </c>
      <c r="I2" s="550"/>
      <c r="J2" s="550"/>
      <c r="K2" s="78"/>
      <c r="L2" s="55"/>
      <c r="M2" s="55"/>
      <c r="N2" s="55"/>
      <c r="O2" s="9" t="s">
        <v>15</v>
      </c>
      <c r="P2" s="53">
        <f>FiscalYear1</f>
        <v>2020</v>
      </c>
    </row>
    <row r="3" spans="1:18" ht="6.75" customHeight="1" x14ac:dyDescent="0.25">
      <c r="A3" s="66"/>
      <c r="B3" s="8"/>
      <c r="C3" s="8"/>
      <c r="D3" s="8"/>
      <c r="E3" s="8"/>
      <c r="F3" s="8"/>
      <c r="G3" s="8"/>
      <c r="H3" s="8"/>
      <c r="I3" s="8"/>
      <c r="J3" s="8"/>
      <c r="K3" s="8"/>
      <c r="L3" s="8"/>
      <c r="M3" s="8"/>
      <c r="N3" s="8"/>
      <c r="O3" s="8"/>
      <c r="P3" s="38"/>
    </row>
    <row r="4" spans="1:18" x14ac:dyDescent="0.25">
      <c r="A4" s="66" t="s">
        <v>43</v>
      </c>
      <c r="B4" s="8"/>
      <c r="C4" s="8"/>
      <c r="D4" s="8"/>
      <c r="E4" s="8"/>
      <c r="F4" s="8"/>
      <c r="G4" s="8"/>
      <c r="H4" s="8"/>
      <c r="I4" s="8"/>
      <c r="J4" s="8"/>
      <c r="K4" s="8"/>
      <c r="L4" s="8"/>
      <c r="M4" s="8"/>
      <c r="N4" s="8"/>
      <c r="O4" s="8"/>
      <c r="P4" s="38"/>
    </row>
    <row r="5" spans="1:18" ht="6.75" customHeight="1" x14ac:dyDescent="0.25">
      <c r="A5" s="66"/>
      <c r="B5" s="8"/>
      <c r="C5" s="8"/>
      <c r="D5" s="8"/>
      <c r="E5" s="8"/>
      <c r="F5" s="8"/>
      <c r="G5" s="8"/>
      <c r="H5" s="8"/>
      <c r="I5" s="8"/>
      <c r="J5" s="8"/>
      <c r="K5" s="8"/>
      <c r="L5" s="8"/>
      <c r="M5" s="8"/>
      <c r="N5" s="8"/>
      <c r="O5" s="8"/>
      <c r="P5" s="38"/>
    </row>
    <row r="6" spans="1:18" x14ac:dyDescent="0.25">
      <c r="A6" s="309" t="s">
        <v>68</v>
      </c>
      <c r="B6" s="183">
        <f>IF(('Vendor Service Page '!D34+'Contract Service Page'!D36)=0,0,IF(('Vendor Service Page '!D34+'Contract Service Page'!D36)&gt;299999,"NO","Yes"))</f>
        <v>0</v>
      </c>
      <c r="C6" s="355">
        <v>1</v>
      </c>
      <c r="D6" s="8" t="s">
        <v>58</v>
      </c>
      <c r="E6" s="8"/>
      <c r="F6" s="8"/>
      <c r="G6" s="8"/>
      <c r="H6" s="8"/>
      <c r="I6" s="8"/>
      <c r="J6" s="8"/>
      <c r="K6" s="8"/>
      <c r="L6" s="8"/>
      <c r="M6" s="8"/>
      <c r="N6" s="8"/>
      <c r="O6" s="8"/>
      <c r="P6" s="38"/>
      <c r="Q6" s="8"/>
      <c r="R6" s="8"/>
    </row>
    <row r="7" spans="1:18" x14ac:dyDescent="0.25">
      <c r="A7" s="309" t="s">
        <v>20</v>
      </c>
      <c r="B7" s="183" t="str">
        <f>IF(BenefitsPercent&gt;0,"Yes","NO")</f>
        <v>NO</v>
      </c>
      <c r="C7" s="355">
        <v>2</v>
      </c>
      <c r="D7" s="8" t="s">
        <v>75</v>
      </c>
      <c r="E7" s="8"/>
      <c r="F7" s="8"/>
      <c r="G7" s="8"/>
      <c r="H7" s="8"/>
      <c r="I7" s="8"/>
      <c r="J7" s="8"/>
      <c r="K7" s="8"/>
      <c r="L7" s="8"/>
      <c r="M7" s="8"/>
      <c r="N7" s="8"/>
      <c r="O7" s="8"/>
      <c r="P7" s="38"/>
      <c r="Q7" s="8"/>
      <c r="R7" s="8"/>
    </row>
    <row r="8" spans="1:18" ht="15.75" thickBot="1" x14ac:dyDescent="0.3">
      <c r="A8" s="79"/>
      <c r="B8" s="183">
        <f>IF(BenefitsPercent=0,0,IF(BenefitsPercent&gt;0.3,"NO","Yes"))</f>
        <v>0</v>
      </c>
      <c r="C8" s="355">
        <v>3</v>
      </c>
      <c r="D8" s="8" t="s">
        <v>77</v>
      </c>
      <c r="E8" s="8"/>
      <c r="F8" s="8"/>
      <c r="G8" s="8"/>
      <c r="H8" s="8"/>
      <c r="I8" s="8"/>
      <c r="J8" s="8"/>
      <c r="K8" s="8"/>
      <c r="L8" s="8"/>
      <c r="M8" s="8"/>
      <c r="N8" s="8"/>
      <c r="O8" s="8"/>
      <c r="P8" s="38"/>
      <c r="Q8" s="8"/>
      <c r="R8" s="8"/>
    </row>
    <row r="9" spans="1:18" x14ac:dyDescent="0.25">
      <c r="A9" s="79"/>
      <c r="B9" s="183"/>
      <c r="C9" s="355"/>
      <c r="D9" s="552"/>
      <c r="E9" s="553"/>
      <c r="F9" s="553"/>
      <c r="G9" s="553"/>
      <c r="H9" s="553"/>
      <c r="I9" s="553"/>
      <c r="J9" s="553"/>
      <c r="K9" s="553"/>
      <c r="L9" s="553"/>
      <c r="M9" s="553"/>
      <c r="N9" s="553"/>
      <c r="O9" s="553"/>
      <c r="P9" s="554"/>
      <c r="Q9" s="8"/>
      <c r="R9" s="8"/>
    </row>
    <row r="10" spans="1:18" ht="15.75" thickBot="1" x14ac:dyDescent="0.3">
      <c r="A10" s="79"/>
      <c r="B10" s="183"/>
      <c r="C10" s="355"/>
      <c r="D10" s="555"/>
      <c r="E10" s="556"/>
      <c r="F10" s="556"/>
      <c r="G10" s="556"/>
      <c r="H10" s="556"/>
      <c r="I10" s="556"/>
      <c r="J10" s="556"/>
      <c r="K10" s="556"/>
      <c r="L10" s="556"/>
      <c r="M10" s="556"/>
      <c r="N10" s="556"/>
      <c r="O10" s="556"/>
      <c r="P10" s="557"/>
      <c r="Q10" s="8"/>
      <c r="R10" s="8"/>
    </row>
    <row r="11" spans="1:18" ht="30.75" customHeight="1" x14ac:dyDescent="0.25">
      <c r="A11" s="79"/>
      <c r="B11" s="183">
        <f>IF(TotalBenefits=0,0,IF(ROUND(TotalBenefits,0)=ROUND(('Vendor Service Page '!D18+'Contract Service Page'!D20+'A&amp;G and Benefits Page'!E15),0),"Yes","NO"))</f>
        <v>0</v>
      </c>
      <c r="C11" s="355">
        <v>4</v>
      </c>
      <c r="D11" s="558" t="s">
        <v>89</v>
      </c>
      <c r="E11" s="559"/>
      <c r="F11" s="559"/>
      <c r="G11" s="559"/>
      <c r="H11" s="559"/>
      <c r="I11" s="559"/>
      <c r="J11" s="559"/>
      <c r="K11" s="559"/>
      <c r="L11" s="559"/>
      <c r="M11" s="559"/>
      <c r="N11" s="559"/>
      <c r="O11" s="559"/>
      <c r="P11" s="560"/>
      <c r="Q11" s="8"/>
      <c r="R11" s="8"/>
    </row>
    <row r="12" spans="1:18" x14ac:dyDescent="0.25">
      <c r="A12" s="309" t="s">
        <v>69</v>
      </c>
      <c r="B12" s="183" t="str">
        <f>IF(AandGPercent&gt;0,"Yes","NO")</f>
        <v>NO</v>
      </c>
      <c r="C12" s="355">
        <v>5</v>
      </c>
      <c r="D12" s="19" t="s">
        <v>76</v>
      </c>
      <c r="E12" s="8"/>
      <c r="F12" s="8"/>
      <c r="G12" s="8"/>
      <c r="H12" s="8"/>
      <c r="I12" s="8"/>
      <c r="J12" s="8"/>
      <c r="K12" s="8"/>
      <c r="L12" s="8"/>
      <c r="M12" s="8"/>
      <c r="N12" s="8"/>
      <c r="O12" s="8"/>
      <c r="P12" s="38"/>
      <c r="Q12" s="8"/>
      <c r="R12" s="8"/>
    </row>
    <row r="13" spans="1:18" ht="15.75" thickBot="1" x14ac:dyDescent="0.3">
      <c r="A13" s="79"/>
      <c r="B13" s="183">
        <f>IF(AandGPercent=0,0,IF(AandGPercent&gt;0.18,"NO","Yes"))</f>
        <v>0</v>
      </c>
      <c r="C13" s="355">
        <v>6</v>
      </c>
      <c r="D13" s="8" t="s">
        <v>96</v>
      </c>
      <c r="E13" s="8"/>
      <c r="F13" s="8"/>
      <c r="G13" s="8"/>
      <c r="H13" s="8"/>
      <c r="I13" s="8"/>
      <c r="J13" s="8"/>
      <c r="K13" s="8"/>
      <c r="L13" s="8"/>
      <c r="M13" s="8"/>
      <c r="N13" s="8"/>
      <c r="O13" s="8"/>
      <c r="P13" s="38"/>
      <c r="Q13" s="8"/>
      <c r="R13" s="8"/>
    </row>
    <row r="14" spans="1:18" x14ac:dyDescent="0.25">
      <c r="A14" s="79"/>
      <c r="B14" s="183"/>
      <c r="C14" s="355"/>
      <c r="D14" s="552"/>
      <c r="E14" s="553"/>
      <c r="F14" s="553"/>
      <c r="G14" s="553"/>
      <c r="H14" s="553"/>
      <c r="I14" s="553"/>
      <c r="J14" s="553"/>
      <c r="K14" s="553"/>
      <c r="L14" s="553"/>
      <c r="M14" s="553"/>
      <c r="N14" s="553"/>
      <c r="O14" s="553"/>
      <c r="P14" s="554"/>
      <c r="Q14" s="8"/>
      <c r="R14" s="8"/>
    </row>
    <row r="15" spans="1:18" ht="15.75" thickBot="1" x14ac:dyDescent="0.3">
      <c r="A15" s="79"/>
      <c r="B15" s="183"/>
      <c r="C15" s="355"/>
      <c r="D15" s="555"/>
      <c r="E15" s="556"/>
      <c r="F15" s="556"/>
      <c r="G15" s="556"/>
      <c r="H15" s="556"/>
      <c r="I15" s="556"/>
      <c r="J15" s="556"/>
      <c r="K15" s="556"/>
      <c r="L15" s="556"/>
      <c r="M15" s="556"/>
      <c r="N15" s="556"/>
      <c r="O15" s="556"/>
      <c r="P15" s="557"/>
      <c r="Q15" s="8"/>
      <c r="R15" s="8"/>
    </row>
    <row r="16" spans="1:18" x14ac:dyDescent="0.25">
      <c r="A16" s="79"/>
      <c r="B16" s="183">
        <f>IF(TotalAandG=0,0,IF(ROUND(TotalAandG,0)=ROUND(('Vendor Service Page '!D26+'Contract Service Page'!D28),0),"Yes","NO"))</f>
        <v>0</v>
      </c>
      <c r="C16" s="355">
        <v>7</v>
      </c>
      <c r="D16" s="19" t="s">
        <v>78</v>
      </c>
      <c r="E16" s="8"/>
      <c r="F16" s="8"/>
      <c r="G16" s="8"/>
      <c r="H16" s="8"/>
      <c r="I16" s="8"/>
      <c r="J16" s="8"/>
      <c r="K16" s="8"/>
      <c r="L16" s="8"/>
      <c r="M16" s="8"/>
      <c r="N16" s="8"/>
      <c r="O16" s="8"/>
      <c r="P16" s="38"/>
      <c r="Q16" s="8"/>
      <c r="R16" s="8"/>
    </row>
    <row r="17" spans="1:18" x14ac:dyDescent="0.25">
      <c r="A17" s="79"/>
      <c r="B17" s="183"/>
      <c r="C17" s="355"/>
      <c r="D17" s="19"/>
      <c r="E17" s="8" t="s">
        <v>79</v>
      </c>
      <c r="F17" s="8"/>
      <c r="G17" s="8"/>
      <c r="H17" s="8"/>
      <c r="I17" s="8"/>
      <c r="J17" s="8"/>
      <c r="K17" s="8"/>
      <c r="L17" s="8"/>
      <c r="M17" s="8"/>
      <c r="N17" s="8"/>
      <c r="O17" s="8"/>
      <c r="P17" s="38"/>
      <c r="Q17" s="8"/>
      <c r="R17" s="8"/>
    </row>
    <row r="18" spans="1:18" ht="29.25" customHeight="1" x14ac:dyDescent="0.25">
      <c r="A18" s="309" t="s">
        <v>70</v>
      </c>
      <c r="B18" s="311">
        <f>IF('Vendor Service Page '!D16=0,0,IF('Vendor Service Page '!D9=0,"NO",IF(ROUND('Vendor Service Page '!D9,2)=ROUND('Vendor Service Page '!C9,2),"Yes","NO")))</f>
        <v>0</v>
      </c>
      <c r="C18" s="355">
        <v>8</v>
      </c>
      <c r="D18" s="561" t="s">
        <v>83</v>
      </c>
      <c r="E18" s="562"/>
      <c r="F18" s="562"/>
      <c r="G18" s="562"/>
      <c r="H18" s="562"/>
      <c r="I18" s="562"/>
      <c r="J18" s="562"/>
      <c r="K18" s="562"/>
      <c r="L18" s="562"/>
      <c r="M18" s="562"/>
      <c r="N18" s="562"/>
      <c r="O18" s="562"/>
      <c r="P18" s="563"/>
      <c r="Q18" s="8"/>
      <c r="R18" s="8"/>
    </row>
    <row r="19" spans="1:18" ht="30.75" customHeight="1" x14ac:dyDescent="0.25">
      <c r="A19" s="79"/>
      <c r="B19" s="311">
        <f>IF('Contract Service Page'!D18=0,0,IF('Contract Service Page'!D11=0,"NO",IF(ROUND(SUM('Contract Service Page'!F11:V11),2)=ROUND(SUM('Contract Service Page'!C13:C17),2),"Yes","NO")))</f>
        <v>0</v>
      </c>
      <c r="C19" s="355">
        <v>9</v>
      </c>
      <c r="D19" s="561" t="s">
        <v>84</v>
      </c>
      <c r="E19" s="562"/>
      <c r="F19" s="562"/>
      <c r="G19" s="562"/>
      <c r="H19" s="562"/>
      <c r="I19" s="562"/>
      <c r="J19" s="562"/>
      <c r="K19" s="562"/>
      <c r="L19" s="562"/>
      <c r="M19" s="562"/>
      <c r="N19" s="562"/>
      <c r="O19" s="562"/>
      <c r="P19" s="563"/>
      <c r="Q19" s="8"/>
      <c r="R19" s="8"/>
    </row>
    <row r="20" spans="1:18" ht="15.75" thickBot="1" x14ac:dyDescent="0.3">
      <c r="A20" s="309" t="s">
        <v>7</v>
      </c>
      <c r="B20" s="183" t="str">
        <f>IF(('Vendor Service Page '!D30+'Contract Service Page'!D32+'A&amp;G and Benefits Page'!E22)&gt;0,"NO","Yes")</f>
        <v>Yes</v>
      </c>
      <c r="C20" s="355">
        <v>10</v>
      </c>
      <c r="D20" s="564" t="s">
        <v>82</v>
      </c>
      <c r="E20" s="562"/>
      <c r="F20" s="562"/>
      <c r="G20" s="562"/>
      <c r="H20" s="562"/>
      <c r="I20" s="562"/>
      <c r="J20" s="562"/>
      <c r="K20" s="562"/>
      <c r="L20" s="562"/>
      <c r="M20" s="562"/>
      <c r="N20" s="562"/>
      <c r="O20" s="562"/>
      <c r="P20" s="563"/>
      <c r="Q20" s="8"/>
      <c r="R20" s="8"/>
    </row>
    <row r="21" spans="1:18" x14ac:dyDescent="0.25">
      <c r="A21" s="79"/>
      <c r="B21" s="183"/>
      <c r="C21" s="355"/>
      <c r="D21" s="552"/>
      <c r="E21" s="553"/>
      <c r="F21" s="553"/>
      <c r="G21" s="553"/>
      <c r="H21" s="553"/>
      <c r="I21" s="553"/>
      <c r="J21" s="553"/>
      <c r="K21" s="553"/>
      <c r="L21" s="553"/>
      <c r="M21" s="553"/>
      <c r="N21" s="553"/>
      <c r="O21" s="553"/>
      <c r="P21" s="554"/>
      <c r="Q21" s="8"/>
      <c r="R21" s="8"/>
    </row>
    <row r="22" spans="1:18" ht="15.75" thickBot="1" x14ac:dyDescent="0.3">
      <c r="B22" s="8"/>
      <c r="C22" s="355"/>
      <c r="D22" s="555"/>
      <c r="E22" s="556"/>
      <c r="F22" s="556"/>
      <c r="G22" s="556"/>
      <c r="H22" s="556"/>
      <c r="I22" s="556"/>
      <c r="J22" s="556"/>
      <c r="K22" s="556"/>
      <c r="L22" s="556"/>
      <c r="M22" s="556"/>
      <c r="N22" s="556"/>
      <c r="O22" s="556"/>
      <c r="P22" s="557"/>
      <c r="R22" s="8"/>
    </row>
    <row r="23" spans="1:18" ht="15.75" thickBot="1" x14ac:dyDescent="0.3">
      <c r="A23" s="310" t="s">
        <v>71</v>
      </c>
      <c r="B23" s="183">
        <f>IF(SUM('Vendor Service Page '!H23:M23)=0,0,IF((SUM('Vendor Service Page '!H35:M35)+0.01)&gt;SUM('Vendor Service Page '!H23:M23),"Yes","NO"))</f>
        <v>0</v>
      </c>
      <c r="C23" s="355">
        <v>11</v>
      </c>
      <c r="D23" s="8" t="s">
        <v>80</v>
      </c>
      <c r="E23" s="8"/>
      <c r="F23" s="8"/>
      <c r="G23" s="8"/>
      <c r="H23" s="8"/>
      <c r="I23" s="8"/>
      <c r="J23" s="8"/>
      <c r="K23" s="8"/>
      <c r="L23" s="8"/>
      <c r="M23" s="8"/>
      <c r="N23" s="8"/>
      <c r="O23" s="8"/>
      <c r="P23" s="38"/>
      <c r="Q23" s="8"/>
      <c r="R23" s="8"/>
    </row>
    <row r="24" spans="1:18" x14ac:dyDescent="0.25">
      <c r="A24" s="79"/>
      <c r="B24" s="183"/>
      <c r="C24" s="355"/>
      <c r="D24" s="552"/>
      <c r="E24" s="553"/>
      <c r="F24" s="553"/>
      <c r="G24" s="553"/>
      <c r="H24" s="553"/>
      <c r="I24" s="553"/>
      <c r="J24" s="553"/>
      <c r="K24" s="553"/>
      <c r="L24" s="553"/>
      <c r="M24" s="553"/>
      <c r="N24" s="553"/>
      <c r="O24" s="553"/>
      <c r="P24" s="554"/>
      <c r="Q24" s="8"/>
      <c r="R24" s="8"/>
    </row>
    <row r="25" spans="1:18" ht="15.75" thickBot="1" x14ac:dyDescent="0.3">
      <c r="A25" s="79"/>
      <c r="B25" s="183"/>
      <c r="C25" s="355"/>
      <c r="D25" s="555"/>
      <c r="E25" s="556"/>
      <c r="F25" s="556"/>
      <c r="G25" s="556"/>
      <c r="H25" s="556"/>
      <c r="I25" s="556"/>
      <c r="J25" s="556"/>
      <c r="K25" s="556"/>
      <c r="L25" s="556"/>
      <c r="M25" s="556"/>
      <c r="N25" s="556"/>
      <c r="O25" s="556"/>
      <c r="P25" s="557"/>
      <c r="Q25" s="8"/>
      <c r="R25" s="8"/>
    </row>
    <row r="26" spans="1:18" ht="15.75" thickBot="1" x14ac:dyDescent="0.3">
      <c r="A26" s="79"/>
      <c r="B26" s="183">
        <f>IF(SUM('Contract Service Page'!H25:M25)=0,0,IF(SUM('Contract Service Page'!H38:M38)+0.1&gt;(SUM('Contract Service Page'!H25:M25)),"Yes","No"))</f>
        <v>0</v>
      </c>
      <c r="C26" s="356">
        <v>12</v>
      </c>
      <c r="D26" s="8" t="s">
        <v>81</v>
      </c>
      <c r="E26" s="8"/>
      <c r="F26" s="8"/>
      <c r="G26" s="8"/>
      <c r="H26" s="8"/>
      <c r="I26" s="8"/>
      <c r="J26" s="8"/>
      <c r="K26" s="8"/>
      <c r="L26" s="8"/>
      <c r="M26" s="8"/>
      <c r="N26" s="8"/>
      <c r="O26" s="8"/>
      <c r="P26" s="38"/>
      <c r="Q26" s="8"/>
      <c r="R26" s="8"/>
    </row>
    <row r="27" spans="1:18" x14ac:dyDescent="0.25">
      <c r="A27" s="79"/>
      <c r="B27" s="183"/>
      <c r="C27" s="356"/>
      <c r="D27" s="552"/>
      <c r="E27" s="553"/>
      <c r="F27" s="553"/>
      <c r="G27" s="553"/>
      <c r="H27" s="553"/>
      <c r="I27" s="553"/>
      <c r="J27" s="553"/>
      <c r="K27" s="553"/>
      <c r="L27" s="553"/>
      <c r="M27" s="553"/>
      <c r="N27" s="553"/>
      <c r="O27" s="553"/>
      <c r="P27" s="554"/>
      <c r="Q27" s="8"/>
      <c r="R27" s="8"/>
    </row>
    <row r="28" spans="1:18" ht="15.75" thickBot="1" x14ac:dyDescent="0.3">
      <c r="A28" s="79"/>
      <c r="B28" s="183"/>
      <c r="C28" s="356"/>
      <c r="D28" s="555"/>
      <c r="E28" s="556"/>
      <c r="F28" s="556"/>
      <c r="G28" s="556"/>
      <c r="H28" s="556"/>
      <c r="I28" s="556"/>
      <c r="J28" s="556"/>
      <c r="K28" s="556"/>
      <c r="L28" s="556"/>
      <c r="M28" s="556"/>
      <c r="N28" s="556"/>
      <c r="O28" s="556"/>
      <c r="P28" s="557"/>
      <c r="Q28" s="8"/>
      <c r="R28" s="8"/>
    </row>
    <row r="29" spans="1:18" x14ac:dyDescent="0.25">
      <c r="A29" s="309" t="s">
        <v>72</v>
      </c>
      <c r="B29" s="311">
        <f>'Vendor Service Page '!D38+'Contract Service Page'!D42</f>
        <v>0</v>
      </c>
      <c r="C29" s="356">
        <v>13</v>
      </c>
      <c r="D29" s="19" t="s">
        <v>73</v>
      </c>
      <c r="E29" s="8"/>
      <c r="F29" s="8"/>
      <c r="G29" s="8"/>
      <c r="H29" s="8"/>
      <c r="I29" s="8"/>
      <c r="J29" s="8"/>
      <c r="K29" s="551"/>
      <c r="L29" s="551"/>
      <c r="M29" s="271"/>
      <c r="N29" s="271"/>
      <c r="O29" s="8"/>
      <c r="P29" s="38"/>
    </row>
    <row r="30" spans="1:18" x14ac:dyDescent="0.25">
      <c r="A30" s="66"/>
      <c r="B30" s="8"/>
      <c r="C30" s="19"/>
      <c r="D30" s="8"/>
      <c r="E30" s="8"/>
      <c r="F30" s="8"/>
      <c r="G30" s="8"/>
      <c r="H30" s="8"/>
      <c r="I30" s="8"/>
      <c r="J30" s="8"/>
      <c r="K30" s="8"/>
      <c r="L30" s="8"/>
      <c r="M30" s="8"/>
      <c r="N30" s="8"/>
      <c r="O30" s="8"/>
      <c r="P30" s="38"/>
    </row>
    <row r="31" spans="1:18" ht="15.75" thickBot="1" x14ac:dyDescent="0.3">
      <c r="A31" s="565" t="s">
        <v>111</v>
      </c>
      <c r="B31" s="449"/>
      <c r="C31" s="356">
        <v>14</v>
      </c>
      <c r="D31" s="19" t="s">
        <v>398</v>
      </c>
      <c r="E31" s="399"/>
      <c r="F31" s="399"/>
      <c r="G31" s="19"/>
      <c r="H31" s="19"/>
      <c r="I31" s="19"/>
      <c r="J31" s="399"/>
      <c r="K31" s="8"/>
      <c r="L31" s="8"/>
      <c r="M31" s="8"/>
      <c r="N31" s="8"/>
      <c r="O31" s="8"/>
      <c r="P31" s="38"/>
    </row>
    <row r="32" spans="1:18" x14ac:dyDescent="0.25">
      <c r="A32" s="565"/>
      <c r="B32" s="19"/>
      <c r="C32" s="19"/>
      <c r="D32" s="566">
        <f>'Vendor Service Page '!I43</f>
        <v>0</v>
      </c>
      <c r="E32" s="567"/>
      <c r="F32" s="567"/>
      <c r="G32" s="567"/>
      <c r="H32" s="567"/>
      <c r="I32" s="567"/>
      <c r="J32" s="567"/>
      <c r="K32" s="567"/>
      <c r="L32" s="567"/>
      <c r="M32" s="567"/>
      <c r="N32" s="567"/>
      <c r="O32" s="567"/>
      <c r="P32" s="568"/>
    </row>
    <row r="33" spans="1:16" ht="15.75" thickBot="1" x14ac:dyDescent="0.3">
      <c r="A33" s="66"/>
      <c r="B33" s="19"/>
      <c r="C33" s="19"/>
      <c r="D33" s="569"/>
      <c r="E33" s="570"/>
      <c r="F33" s="570"/>
      <c r="G33" s="570"/>
      <c r="H33" s="570"/>
      <c r="I33" s="570"/>
      <c r="J33" s="570"/>
      <c r="K33" s="570"/>
      <c r="L33" s="570"/>
      <c r="M33" s="570"/>
      <c r="N33" s="570"/>
      <c r="O33" s="570"/>
      <c r="P33" s="571"/>
    </row>
    <row r="34" spans="1:16" x14ac:dyDescent="0.25">
      <c r="A34" s="66"/>
      <c r="B34" s="19"/>
      <c r="C34" s="19"/>
      <c r="D34" s="19"/>
      <c r="E34" s="19"/>
      <c r="F34" s="19"/>
      <c r="G34" s="19"/>
      <c r="H34" s="19"/>
      <c r="I34" s="19"/>
      <c r="J34" s="399"/>
      <c r="K34" s="8"/>
      <c r="L34" s="8"/>
      <c r="M34" s="8"/>
      <c r="N34" s="8"/>
      <c r="O34" s="8"/>
      <c r="P34" s="38"/>
    </row>
    <row r="35" spans="1:16" ht="15.75" thickBot="1" x14ac:dyDescent="0.3">
      <c r="A35" s="67"/>
      <c r="B35" s="400"/>
      <c r="C35" s="400"/>
      <c r="D35" s="400"/>
      <c r="E35" s="400"/>
      <c r="F35" s="400"/>
      <c r="G35" s="400"/>
      <c r="H35" s="400"/>
      <c r="I35" s="400"/>
      <c r="J35" s="400"/>
      <c r="K35" s="13"/>
      <c r="L35" s="13"/>
      <c r="M35" s="13"/>
      <c r="N35" s="13"/>
      <c r="O35" s="13"/>
      <c r="P35" s="50"/>
    </row>
    <row r="36" spans="1:16" x14ac:dyDescent="0.25">
      <c r="A36" s="183"/>
      <c r="B36" s="19"/>
      <c r="C36" s="19"/>
      <c r="D36" s="19"/>
      <c r="E36" s="399"/>
      <c r="F36" s="399"/>
      <c r="G36" s="19"/>
      <c r="H36" s="19"/>
      <c r="I36" s="19"/>
      <c r="J36" s="399"/>
      <c r="K36" s="8"/>
      <c r="L36" s="8"/>
      <c r="M36" s="8"/>
      <c r="N36" s="8"/>
      <c r="O36" s="8"/>
      <c r="P36" s="8"/>
    </row>
    <row r="37" spans="1:16" x14ac:dyDescent="0.25">
      <c r="B37" s="19"/>
      <c r="C37" s="19"/>
      <c r="D37" s="19"/>
      <c r="E37" s="399"/>
      <c r="F37" s="399"/>
      <c r="G37" s="19"/>
      <c r="H37" s="19"/>
      <c r="I37" s="19"/>
      <c r="J37" s="399"/>
    </row>
    <row r="38" spans="1:16" x14ac:dyDescent="0.25">
      <c r="B38" s="19"/>
      <c r="C38" s="19"/>
      <c r="D38" s="19"/>
      <c r="E38" s="19"/>
      <c r="F38" s="399"/>
      <c r="G38" s="19"/>
      <c r="H38" s="19"/>
      <c r="I38" s="19"/>
      <c r="J38" s="399"/>
    </row>
  </sheetData>
  <mergeCells count="14">
    <mergeCell ref="A31:A32"/>
    <mergeCell ref="D32:P33"/>
    <mergeCell ref="B2:E2"/>
    <mergeCell ref="H2:J2"/>
    <mergeCell ref="K29:L29"/>
    <mergeCell ref="D9:P10"/>
    <mergeCell ref="D11:P11"/>
    <mergeCell ref="D14:P15"/>
    <mergeCell ref="D18:P18"/>
    <mergeCell ref="D19:P19"/>
    <mergeCell ref="D20:P20"/>
    <mergeCell ref="D21:P22"/>
    <mergeCell ref="D24:P25"/>
    <mergeCell ref="D27:P28"/>
  </mergeCells>
  <pageMargins left="0" right="0" top="0.5" bottom="0.25" header="0.25" footer="0.05"/>
  <pageSetup paperSize="5" orientation="landscape" r:id="rId1"/>
  <headerFooter>
    <oddHeader>&amp;C&amp;"-,Bold"&amp;14DDS Expense Report (Attachment 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Demographics Page</vt:lpstr>
      <vt:lpstr>A&amp;G and Benefits Page</vt:lpstr>
      <vt:lpstr>Vendor Service Page </vt:lpstr>
      <vt:lpstr>Contract Service Page</vt:lpstr>
      <vt:lpstr>Review Page</vt:lpstr>
      <vt:lpstr>AandGPercent</vt:lpstr>
      <vt:lpstr>BenefitsPercent</vt:lpstr>
      <vt:lpstr>FiscalYear1</vt:lpstr>
      <vt:lpstr>NonAllowableAandG</vt:lpstr>
      <vt:lpstr>'Demographics Page'!Print_Area</vt:lpstr>
      <vt:lpstr>ProvderName1</vt:lpstr>
      <vt:lpstr>ReportType1</vt:lpstr>
      <vt:lpstr>TotalAandG</vt:lpstr>
      <vt:lpstr>TotalBenefits</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SecchiaroliC</dc:creator>
  <cp:lastModifiedBy>Sienna, Jamie</cp:lastModifiedBy>
  <cp:lastPrinted>2013-01-14T19:23:28Z</cp:lastPrinted>
  <dcterms:created xsi:type="dcterms:W3CDTF">2010-11-17T19:22:18Z</dcterms:created>
  <dcterms:modified xsi:type="dcterms:W3CDTF">2020-10-13T13:58:16Z</dcterms:modified>
</cp:coreProperties>
</file>