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530"/>
  <workbookPr/>
  <mc:AlternateContent xmlns:mc="http://schemas.openxmlformats.org/markup-compatibility/2006">
    <mc:Choice Requires="x15">
      <x15ac:absPath xmlns:x15ac="http://schemas.microsoft.com/office/spreadsheetml/2010/11/ac" url="K:\SFIORE\A New Web Folder Structure\FDP\"/>
    </mc:Choice>
  </mc:AlternateContent>
  <xr:revisionPtr revIDLastSave="0" documentId="13_ncr:1_{801AF311-DFF7-42C9-ADB0-C18D0E7E00B1}" xr6:coauthVersionLast="47" xr6:coauthVersionMax="47" xr10:uidLastSave="{00000000-0000-0000-0000-000000000000}"/>
  <bookViews>
    <workbookView xWindow="-98" yWindow="-98" windowWidth="28996" windowHeight="15675" activeTab="1" xr2:uid="{00000000-000D-0000-FFFF-FFFF00000000}"/>
  </bookViews>
  <sheets>
    <sheet name="Processing " sheetId="1" r:id="rId1"/>
    <sheet name="Direct Delivery" sheetId="2" r:id="rId2"/>
  </sheets>
  <definedNames>
    <definedName name="_xlnm.Print_Area" localSheetId="1">'Direct Delivery'!$A$1:$F$86</definedName>
    <definedName name="_xlnm.Print_Area" localSheetId="0">'Processing '!$A$1:$F$67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4" i="2" l="1"/>
  <c r="F33" i="2"/>
  <c r="F25" i="1"/>
  <c r="F22" i="1"/>
  <c r="F68" i="2"/>
  <c r="F67" i="2"/>
  <c r="F56" i="2"/>
  <c r="F48" i="2" l="1"/>
  <c r="F47" i="2"/>
  <c r="F46" i="2"/>
  <c r="F31" i="2"/>
  <c r="F20" i="2"/>
  <c r="F65" i="1"/>
  <c r="F64" i="1"/>
  <c r="F60" i="1"/>
  <c r="F56" i="1"/>
  <c r="F57" i="1" s="1"/>
  <c r="D8" i="2"/>
  <c r="F49" i="2" l="1"/>
  <c r="F66" i="1"/>
  <c r="F61" i="1"/>
  <c r="F69" i="1" l="1"/>
  <c r="F70" i="1" s="1"/>
  <c r="F44" i="1"/>
  <c r="F77" i="2"/>
  <c r="F78" i="2"/>
  <c r="F79" i="2"/>
  <c r="F80" i="2"/>
  <c r="F81" i="2"/>
  <c r="F82" i="2"/>
  <c r="F83" i="2"/>
  <c r="F84" i="2"/>
  <c r="F85" i="2"/>
  <c r="F76" i="2"/>
  <c r="F72" i="2"/>
  <c r="F73" i="2" s="1"/>
  <c r="F61" i="2"/>
  <c r="F62" i="2"/>
  <c r="F63" i="2"/>
  <c r="F64" i="2"/>
  <c r="F65" i="2"/>
  <c r="F66" i="2"/>
  <c r="F60" i="2"/>
  <c r="F53" i="2"/>
  <c r="F54" i="2"/>
  <c r="F55" i="2"/>
  <c r="F52" i="2"/>
  <c r="F32" i="2"/>
  <c r="F35" i="2"/>
  <c r="F36" i="2"/>
  <c r="F37" i="2"/>
  <c r="F38" i="2"/>
  <c r="F39" i="2"/>
  <c r="F40" i="2"/>
  <c r="F41" i="2"/>
  <c r="F42" i="2"/>
  <c r="F30" i="2"/>
  <c r="F25" i="2"/>
  <c r="F26" i="2"/>
  <c r="F21" i="2"/>
  <c r="F19" i="2"/>
  <c r="F21" i="1"/>
  <c r="F23" i="1"/>
  <c r="F24" i="1"/>
  <c r="F26" i="1"/>
  <c r="F30" i="1"/>
  <c r="F31" i="1" s="1"/>
  <c r="F34" i="1"/>
  <c r="F35" i="1"/>
  <c r="F36" i="1"/>
  <c r="F37" i="1"/>
  <c r="F41" i="1"/>
  <c r="F42" i="1"/>
  <c r="F43" i="1"/>
  <c r="F45" i="1"/>
  <c r="F49" i="1"/>
  <c r="F50" i="1"/>
  <c r="F51" i="1"/>
  <c r="F52" i="1"/>
  <c r="F69" i="2" l="1"/>
  <c r="F46" i="1"/>
  <c r="F27" i="1"/>
  <c r="F53" i="1"/>
  <c r="F38" i="1"/>
  <c r="F22" i="2"/>
  <c r="F43" i="2"/>
  <c r="F57" i="2"/>
  <c r="F86" i="2"/>
  <c r="F27" i="2"/>
  <c r="D12" i="2" l="1"/>
  <c r="E14" i="1" s="1"/>
  <c r="E12" i="1"/>
  <c r="E16" i="1" l="1"/>
  <c r="D14" i="2" s="1"/>
  <c r="D10" i="2"/>
</calcChain>
</file>

<file path=xl/sharedStrings.xml><?xml version="1.0" encoding="utf-8"?>
<sst xmlns="http://schemas.openxmlformats.org/spreadsheetml/2006/main" count="247" uniqueCount="130">
  <si>
    <t>Product Name/Description</t>
  </si>
  <si>
    <t>Product Code</t>
  </si>
  <si>
    <t>Cheese</t>
  </si>
  <si>
    <t>Number of pounds</t>
  </si>
  <si>
    <t>Cheese Moz LM Part Skim Processor Pack</t>
  </si>
  <si>
    <t>Cheese Ched White Block</t>
  </si>
  <si>
    <t>Cheese Ched Yel Block</t>
  </si>
  <si>
    <t>Cheese Natural American Barrel</t>
  </si>
  <si>
    <t>Cheese Subtotal:</t>
  </si>
  <si>
    <t>Fruit</t>
  </si>
  <si>
    <t>Fresh Apples for Processing</t>
  </si>
  <si>
    <t>Fruit Subtotal:</t>
  </si>
  <si>
    <t>Meat</t>
  </si>
  <si>
    <t>Beef Boneless Fresh</t>
  </si>
  <si>
    <t>Beef Course Ground</t>
  </si>
  <si>
    <t>Beef Special Trim Fzn</t>
  </si>
  <si>
    <t>Boneless Picnic Pork</t>
  </si>
  <si>
    <t>Meat Subtotal:</t>
  </si>
  <si>
    <t>Poultry</t>
  </si>
  <si>
    <t xml:space="preserve">Chicken Legs Chilled  </t>
  </si>
  <si>
    <t xml:space="preserve">Chix Chilled Large </t>
  </si>
  <si>
    <t>Eggs Whole Liquid</t>
  </si>
  <si>
    <t xml:space="preserve">Turkey Whole Chilled </t>
  </si>
  <si>
    <t>Poultry Subtotal:</t>
  </si>
  <si>
    <t>Vegetables</t>
  </si>
  <si>
    <t>Potato for Processing to Dehydrated</t>
  </si>
  <si>
    <t>Potatoes for Processing to Frozen</t>
  </si>
  <si>
    <t>Sweet Potatoes for Processing</t>
  </si>
  <si>
    <t>Tomato Paste</t>
  </si>
  <si>
    <t>Vegetables Subtotal:</t>
  </si>
  <si>
    <t>Peanut Butter</t>
  </si>
  <si>
    <t xml:space="preserve">Peanuts Raw Shelled </t>
  </si>
  <si>
    <t>Peanut Butter Subtotal:</t>
  </si>
  <si>
    <t>Delivery Months Available</t>
  </si>
  <si>
    <t>Total $ Amount</t>
  </si>
  <si>
    <t>Fruits and Juice</t>
  </si>
  <si>
    <t>Applesauce Can 6 # 10 cans (Kosher)</t>
  </si>
  <si>
    <t>Applesauce Cups 96-4.5 oz cups</t>
  </si>
  <si>
    <t>Blueberries Wild Frozen, 8-3 lb bags</t>
  </si>
  <si>
    <t>Mixed Berry Cup 96-4 oz cups</t>
  </si>
  <si>
    <t>Mixed Fruit Ex LT Syrup 6 # 10 cans</t>
  </si>
  <si>
    <t>Peaches, Diced Ex Lt Syrup 6 #10 cans</t>
  </si>
  <si>
    <t>Peaches, Sliced, Frozen, 12-2 lb bags</t>
  </si>
  <si>
    <t xml:space="preserve">Raisins, Unsweetened, Individual Package 144/1.33 oz </t>
  </si>
  <si>
    <t>Strawberries Frozen - Sliced, 6-5 lb bags</t>
  </si>
  <si>
    <t>Strawberry Cup Frozen 96-4.5 oz cups</t>
  </si>
  <si>
    <t>Brocolli Frozen Pkg 30 lb.</t>
  </si>
  <si>
    <t>Carrots Diced Frozen 12-2 lb</t>
  </si>
  <si>
    <t>Corn Can 6 #10 cans (Kosher)</t>
  </si>
  <si>
    <t xml:space="preserve">Corn Frozen 12-2.5 lb </t>
  </si>
  <si>
    <t>Green Beans Frozen 12-2.5 lb</t>
  </si>
  <si>
    <t>Mixed Vegetables Frozen, 6-5 lb</t>
  </si>
  <si>
    <t>Potato Wedges 6-5 lb</t>
  </si>
  <si>
    <t>Potatoes Oven Fry 6-5 lb</t>
  </si>
  <si>
    <t>Sweet Potato,Crinkle Cut Oven Fries,Frozen, 6-5 lb</t>
  </si>
  <si>
    <t>Tomato Salsa Pouch 6-106 oz.</t>
  </si>
  <si>
    <t>Beans</t>
  </si>
  <si>
    <t>Beans Vegetarian Can-6# 10</t>
  </si>
  <si>
    <t>Dairy</t>
  </si>
  <si>
    <t>Cheese Sliced White 6/5 lb sleeves</t>
  </si>
  <si>
    <t>Cheese Sliced Yellow 6/5 lb sleeves</t>
  </si>
  <si>
    <t>Fish</t>
  </si>
  <si>
    <t>Beef 100% Patty Raw Frozen, 90/10 2 MMA 40 lb</t>
  </si>
  <si>
    <t>Beef Crumbles Frozen, W/SPP 40 lb</t>
  </si>
  <si>
    <t>Beef Fine Ground Frozen, 40 lb</t>
  </si>
  <si>
    <t>Beef Patties 100% Beef Cooked, Frozen, 2 MMA 40 lb</t>
  </si>
  <si>
    <t>Chicken Cut-Up Frozen 40 lb</t>
  </si>
  <si>
    <t>Chicken Diced 40 lb</t>
  </si>
  <si>
    <t>Chicken Fajita 30 lb</t>
  </si>
  <si>
    <t>Egg Patties, Cooked, 25 lb case</t>
  </si>
  <si>
    <t>Grilled Chicken Filet Unbreaded Frozen 30 lb</t>
  </si>
  <si>
    <t>Turkey Breast Deli Sliced 40 lb (8-5 lb)</t>
  </si>
  <si>
    <t>Turkey Roasts Frozen Count 32-48 lb</t>
  </si>
  <si>
    <t>Unseasoned Chicken Strips 30 lb, (3-10 lb)</t>
  </si>
  <si>
    <t>Sunflower Seed Butter, Smooth (Kosher)</t>
  </si>
  <si>
    <t>Estimated $/Case</t>
  </si>
  <si>
    <t>Beans Subtotal:</t>
  </si>
  <si>
    <t>Dairy Subtotal:</t>
  </si>
  <si>
    <t>Fruits and Juice Subtotal:</t>
  </si>
  <si>
    <t>September</t>
  </si>
  <si>
    <t>October</t>
  </si>
  <si>
    <t>August</t>
  </si>
  <si>
    <t>Remaining Balance of Entitlement Dollars:</t>
  </si>
  <si>
    <t>Fish Subtotal:</t>
  </si>
  <si>
    <t>Nuts and Seeds Subtotal:</t>
  </si>
  <si>
    <t>Nuts and Seeds</t>
  </si>
  <si>
    <t>Estimated $/pound</t>
  </si>
  <si>
    <t xml:space="preserve">Total $ Amount </t>
  </si>
  <si>
    <t>Estimated $/case</t>
  </si>
  <si>
    <t>Number of cases</t>
  </si>
  <si>
    <t>Turkey Thighs Boneless/Skinless</t>
  </si>
  <si>
    <t>Alaska Pollock, Frozen</t>
  </si>
  <si>
    <t>Direct Delivery Order Amount:</t>
  </si>
  <si>
    <t xml:space="preserve">Processing Order Amount: </t>
  </si>
  <si>
    <t>Vegetables Subtotals:</t>
  </si>
  <si>
    <t>Beans Garbanzo Can-6 # 10 (Kosher)</t>
  </si>
  <si>
    <t>Pears Diced Ex LT Syrup 6 #10 cans  (Kosher)</t>
  </si>
  <si>
    <t xml:space="preserve">October   </t>
  </si>
  <si>
    <t xml:space="preserve">October </t>
  </si>
  <si>
    <t>Grains</t>
  </si>
  <si>
    <t xml:space="preserve">Flour, bakers Hard Wheat, Unbleached                               </t>
  </si>
  <si>
    <t xml:space="preserve">Flour, bakers Hard Wheat, Hearth, Unbleached              </t>
  </si>
  <si>
    <t>Grains Subtotal:</t>
  </si>
  <si>
    <t>Black Bean Burger,  2 MMA CTN 30 lb</t>
  </si>
  <si>
    <t>Apple Juice, 100% Unsweetened Cups FZN, 96/4 oz cups</t>
  </si>
  <si>
    <t>Dried Cranberries PKG – 300/1.6 oz</t>
  </si>
  <si>
    <t>Chicken, Pulled, CKD, FRZN PKG 15#/ 2 per case</t>
  </si>
  <si>
    <t>Pancakes, Whole Wheat FZN, 144 count</t>
  </si>
  <si>
    <t>Tortilla Whole Wheat FZN 8 inches, 24 packs of 12</t>
  </si>
  <si>
    <t>Whole Grain Blend Macaroni, CTN 20 lb</t>
  </si>
  <si>
    <t>Processing Order Amount:</t>
  </si>
  <si>
    <t>Beef SPP 100% Patty Raw 85/15, Frozen,  2 MMA 40 lb</t>
  </si>
  <si>
    <t>Cheese, Blended American, Yellow,                    Reduced Fat, Sliced, Chilled, 6/5 lb package</t>
  </si>
  <si>
    <t>Cheese Mozz LM Part-Skim Wrapped</t>
  </si>
  <si>
    <t>USDA Foods Worksheet for Direct Delivery Items for School Year 2026-27</t>
  </si>
  <si>
    <t>Remaining Entitlement Available for SY 2026-27:</t>
  </si>
  <si>
    <t>Total Amount Allocated for DOD and/or Produce Pilot for SY 2026-27:</t>
  </si>
  <si>
    <t>USDA Foods Worksheet for Further Processed Items for School Year 2026-27</t>
  </si>
  <si>
    <t>Total Entitlement Dollars for SY 2026-27:</t>
  </si>
  <si>
    <t>Grains and Pasta</t>
  </si>
  <si>
    <t>For instructions, refer to the Connecticut State Department of Education's (CSDE) document below.</t>
  </si>
  <si>
    <r>
      <t xml:space="preserve">Requests are due in Web-based Supply Chain Management (WBSCM) by </t>
    </r>
    <r>
      <rPr>
        <b/>
        <sz val="11"/>
        <color rgb="FF990033"/>
        <rFont val="Arial"/>
        <family val="2"/>
      </rPr>
      <t>March 11, 2026</t>
    </r>
    <r>
      <rPr>
        <b/>
        <sz val="11"/>
        <rFont val="Arial"/>
        <family val="2"/>
      </rPr>
      <t>.</t>
    </r>
  </si>
  <si>
    <t>August and January</t>
  </si>
  <si>
    <t>August and November</t>
  </si>
  <si>
    <t xml:space="preserve">August and January </t>
  </si>
  <si>
    <t>October and December</t>
  </si>
  <si>
    <t>October and January</t>
  </si>
  <si>
    <t>September and January</t>
  </si>
  <si>
    <t>August and December</t>
  </si>
  <si>
    <t>Instructions for Completing the USDA Foods Ordering Worksheets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</si>
</sst>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7" formatCode="&quot;$&quot;#,##0.00_);\(&quot;$&quot;#,##0.00\)"/>
    <numFmt numFmtId="8" formatCode="&quot;$&quot;#,##0.00_);[Red]\(&quot;$&quot;#,##0.00\)"/>
    <numFmt numFmtId="164" formatCode="&quot;$&quot;#,##0.0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6"/>
      <color theme="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b/>
      <sz val="11"/>
      <color rgb="FFFF0000"/>
      <name val="Arial"/>
      <family val="2"/>
    </font>
    <font>
      <b/>
      <sz val="11"/>
      <color theme="0"/>
      <name val="Arial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"/>
      <family val="2"/>
    </font>
    <font>
      <b/>
      <sz val="11"/>
      <color rgb="FF990033"/>
      <name val="Arial"/>
      <family val="2"/>
    </font>
    <font>
      <b/>
      <sz val="14"/>
      <color theme="0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b/>
      <sz val="12"/>
      <name val="Arial"/>
      <family val="2"/>
    </font>
    <font>
      <b/>
      <sz val="12"/>
      <color theme="0"/>
      <name val="Arial"/>
      <family val="2"/>
    </font>
    <font>
      <i/>
      <sz val="12"/>
      <color theme="1"/>
      <name val="Arial"/>
      <family val="2"/>
    </font>
    <font>
      <b/>
      <u/>
      <sz val="11"/>
      <color theme="1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rgb="FF0066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305496"/>
        <bgColor indexed="64"/>
      </patternFill>
    </fill>
    <fill>
      <patternFill patternType="solid">
        <fgColor rgb="FFF8CBAD"/>
        <bgColor indexed="64"/>
      </patternFill>
    </fill>
    <fill>
      <patternFill patternType="solid">
        <fgColor rgb="FFFFF2CC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124">
    <xf numFmtId="0" fontId="0" fillId="0" borderId="0" xfId="0"/>
    <xf numFmtId="0" fontId="1" fillId="0" borderId="0" xfId="0" applyFont="1" applyAlignment="1">
      <alignment horizontal="center" wrapText="1"/>
    </xf>
    <xf numFmtId="0" fontId="1" fillId="0" borderId="0" xfId="0" applyFont="1" applyAlignment="1">
      <alignment wrapText="1"/>
    </xf>
    <xf numFmtId="0" fontId="2" fillId="2" borderId="0" xfId="0" applyFont="1" applyFill="1" applyAlignment="1">
      <alignment horizontal="centerContinuous" wrapText="1"/>
    </xf>
    <xf numFmtId="0" fontId="3" fillId="0" borderId="0" xfId="0" applyFont="1"/>
    <xf numFmtId="0" fontId="1" fillId="0" borderId="0" xfId="0" applyFont="1" applyAlignment="1">
      <alignment horizontal="left"/>
    </xf>
    <xf numFmtId="0" fontId="1" fillId="0" borderId="0" xfId="0" applyFont="1" applyAlignment="1">
      <alignment horizontal="left" wrapText="1"/>
    </xf>
    <xf numFmtId="0" fontId="4" fillId="0" borderId="0" xfId="0" quotePrefix="1" applyFont="1" applyAlignment="1">
      <alignment wrapText="1"/>
    </xf>
    <xf numFmtId="7" fontId="3" fillId="7" borderId="1" xfId="0" quotePrefix="1" applyNumberFormat="1" applyFont="1" applyFill="1" applyBorder="1" applyAlignment="1" applyProtection="1">
      <alignment horizontal="center" wrapText="1"/>
      <protection locked="0"/>
    </xf>
    <xf numFmtId="0" fontId="4" fillId="0" borderId="0" xfId="0" quotePrefix="1" applyFont="1" applyAlignment="1">
      <alignment horizontal="right"/>
    </xf>
    <xf numFmtId="0" fontId="4" fillId="0" borderId="0" xfId="0" quotePrefix="1" applyFont="1" applyAlignment="1">
      <alignment horizontal="right" wrapText="1"/>
    </xf>
    <xf numFmtId="7" fontId="3" fillId="0" borderId="0" xfId="0" quotePrefix="1" applyNumberFormat="1" applyFont="1" applyAlignment="1">
      <alignment horizontal="center" wrapText="1"/>
    </xf>
    <xf numFmtId="7" fontId="3" fillId="4" borderId="1" xfId="0" quotePrefix="1" applyNumberFormat="1" applyFont="1" applyFill="1" applyBorder="1" applyAlignment="1" applyProtection="1">
      <alignment horizontal="center" wrapText="1"/>
      <protection locked="0"/>
    </xf>
    <xf numFmtId="0" fontId="4" fillId="0" borderId="0" xfId="0" applyFont="1" applyAlignment="1">
      <alignment wrapText="1"/>
    </xf>
    <xf numFmtId="7" fontId="3" fillId="5" borderId="1" xfId="0" quotePrefix="1" applyNumberFormat="1" applyFont="1" applyFill="1" applyBorder="1" applyAlignment="1">
      <alignment horizontal="center" wrapText="1"/>
    </xf>
    <xf numFmtId="0" fontId="4" fillId="0" borderId="0" xfId="0" applyFont="1" applyAlignment="1">
      <alignment horizontal="right"/>
    </xf>
    <xf numFmtId="0" fontId="4" fillId="0" borderId="0" xfId="0" applyFont="1" applyAlignment="1">
      <alignment horizontal="right" wrapText="1"/>
    </xf>
    <xf numFmtId="0" fontId="5" fillId="0" borderId="0" xfId="0" applyFont="1" applyAlignment="1">
      <alignment horizontal="center"/>
    </xf>
    <xf numFmtId="0" fontId="3" fillId="0" borderId="0" xfId="0" applyFont="1" applyAlignment="1">
      <alignment wrapText="1"/>
    </xf>
    <xf numFmtId="0" fontId="4" fillId="0" borderId="0" xfId="0" applyFont="1" applyAlignment="1">
      <alignment horizontal="center" wrapText="1"/>
    </xf>
    <xf numFmtId="0" fontId="4" fillId="4" borderId="1" xfId="0" applyFont="1" applyFill="1" applyBorder="1" applyAlignment="1">
      <alignment horizontal="center" wrapText="1"/>
    </xf>
    <xf numFmtId="7" fontId="4" fillId="0" borderId="0" xfId="0" quotePrefix="1" applyNumberFormat="1" applyFont="1" applyAlignment="1">
      <alignment horizontal="center" wrapText="1"/>
    </xf>
    <xf numFmtId="0" fontId="3" fillId="0" borderId="0" xfId="0" quotePrefix="1" applyFont="1" applyAlignment="1">
      <alignment horizontal="center" wrapText="1"/>
    </xf>
    <xf numFmtId="0" fontId="6" fillId="2" borderId="2" xfId="0" applyFont="1" applyFill="1" applyBorder="1" applyAlignment="1">
      <alignment horizontal="left" wrapText="1"/>
    </xf>
    <xf numFmtId="0" fontId="6" fillId="2" borderId="2" xfId="0" quotePrefix="1" applyFont="1" applyFill="1" applyBorder="1" applyAlignment="1">
      <alignment horizontal="left" wrapText="1"/>
    </xf>
    <xf numFmtId="0" fontId="6" fillId="2" borderId="2" xfId="0" applyFont="1" applyFill="1" applyBorder="1" applyAlignment="1">
      <alignment horizontal="left"/>
    </xf>
    <xf numFmtId="0" fontId="3" fillId="3" borderId="1" xfId="0" applyFont="1" applyFill="1" applyBorder="1" applyAlignment="1">
      <alignment horizontal="center" wrapText="1"/>
    </xf>
    <xf numFmtId="0" fontId="3" fillId="3" borderId="1" xfId="0" applyFont="1" applyFill="1" applyBorder="1" applyAlignment="1">
      <alignment wrapText="1"/>
    </xf>
    <xf numFmtId="7" fontId="4" fillId="3" borderId="1" xfId="0" applyNumberFormat="1" applyFont="1" applyFill="1" applyBorder="1" applyAlignment="1">
      <alignment wrapText="1"/>
    </xf>
    <xf numFmtId="1" fontId="3" fillId="6" borderId="1" xfId="0" quotePrefix="1" applyNumberFormat="1" applyFont="1" applyFill="1" applyBorder="1" applyAlignment="1" applyProtection="1">
      <alignment horizontal="center"/>
      <protection locked="0"/>
    </xf>
    <xf numFmtId="7" fontId="3" fillId="3" borderId="1" xfId="0" quotePrefix="1" applyNumberFormat="1" applyFont="1" applyFill="1" applyBorder="1" applyAlignment="1">
      <alignment horizontal="center" wrapText="1"/>
    </xf>
    <xf numFmtId="0" fontId="3" fillId="3" borderId="0" xfId="0" applyFont="1" applyFill="1" applyAlignment="1">
      <alignment horizontal="center" wrapText="1"/>
    </xf>
    <xf numFmtId="0" fontId="4" fillId="4" borderId="3" xfId="0" applyFont="1" applyFill="1" applyBorder="1" applyAlignment="1">
      <alignment wrapText="1"/>
    </xf>
    <xf numFmtId="0" fontId="4" fillId="4" borderId="9" xfId="0" applyFont="1" applyFill="1" applyBorder="1" applyAlignment="1">
      <alignment wrapText="1"/>
    </xf>
    <xf numFmtId="0" fontId="4" fillId="4" borderId="3" xfId="0" applyFont="1" applyFill="1" applyBorder="1" applyAlignment="1">
      <alignment horizontal="right"/>
    </xf>
    <xf numFmtId="7" fontId="4" fillId="4" borderId="2" xfId="0" quotePrefix="1" applyNumberFormat="1" applyFont="1" applyFill="1" applyBorder="1" applyAlignment="1">
      <alignment horizontal="center" wrapText="1"/>
    </xf>
    <xf numFmtId="0" fontId="4" fillId="3" borderId="0" xfId="0" applyFont="1" applyFill="1" applyAlignment="1">
      <alignment horizontal="center" wrapText="1"/>
    </xf>
    <xf numFmtId="0" fontId="4" fillId="3" borderId="0" xfId="0" quotePrefix="1" applyFont="1" applyFill="1" applyAlignment="1">
      <alignment wrapText="1"/>
    </xf>
    <xf numFmtId="7" fontId="4" fillId="3" borderId="0" xfId="0" quotePrefix="1" applyNumberFormat="1" applyFont="1" applyFill="1" applyAlignment="1">
      <alignment horizontal="center"/>
    </xf>
    <xf numFmtId="1" fontId="3" fillId="3" borderId="0" xfId="0" quotePrefix="1" applyNumberFormat="1" applyFont="1" applyFill="1" applyAlignment="1">
      <alignment horizontal="center" wrapText="1"/>
    </xf>
    <xf numFmtId="0" fontId="6" fillId="2" borderId="1" xfId="0" applyFont="1" applyFill="1" applyBorder="1" applyAlignment="1">
      <alignment horizontal="left" wrapText="1"/>
    </xf>
    <xf numFmtId="0" fontId="6" fillId="2" borderId="1" xfId="0" applyFont="1" applyFill="1" applyBorder="1" applyAlignment="1">
      <alignment horizontal="left"/>
    </xf>
    <xf numFmtId="0" fontId="3" fillId="0" borderId="1" xfId="0" applyFont="1" applyBorder="1" applyAlignment="1">
      <alignment horizontal="center" wrapText="1"/>
    </xf>
    <xf numFmtId="0" fontId="3" fillId="0" borderId="1" xfId="0" applyFont="1" applyBorder="1" applyAlignment="1">
      <alignment wrapText="1"/>
    </xf>
    <xf numFmtId="0" fontId="3" fillId="3" borderId="1" xfId="0" applyFont="1" applyFill="1" applyBorder="1" applyAlignment="1">
      <alignment horizontal="left" wrapText="1"/>
    </xf>
    <xf numFmtId="7" fontId="4" fillId="0" borderId="1" xfId="0" applyNumberFormat="1" applyFont="1" applyBorder="1" applyAlignment="1">
      <alignment wrapText="1"/>
    </xf>
    <xf numFmtId="7" fontId="3" fillId="0" borderId="1" xfId="0" quotePrefix="1" applyNumberFormat="1" applyFont="1" applyBorder="1" applyAlignment="1">
      <alignment horizontal="center" wrapText="1"/>
    </xf>
    <xf numFmtId="0" fontId="6" fillId="2" borderId="1" xfId="0" applyFont="1" applyFill="1" applyBorder="1" applyAlignment="1">
      <alignment horizontal="center"/>
    </xf>
    <xf numFmtId="7" fontId="4" fillId="3" borderId="0" xfId="0" quotePrefix="1" applyNumberFormat="1" applyFont="1" applyFill="1" applyAlignment="1">
      <alignment horizontal="center" wrapText="1"/>
    </xf>
    <xf numFmtId="0" fontId="6" fillId="2" borderId="1" xfId="0" applyFont="1" applyFill="1" applyBorder="1" applyAlignment="1">
      <alignment horizontal="center" wrapText="1"/>
    </xf>
    <xf numFmtId="0" fontId="6" fillId="2" borderId="2" xfId="0" quotePrefix="1" applyFont="1" applyFill="1" applyBorder="1" applyAlignment="1">
      <alignment horizontal="center" wrapText="1"/>
    </xf>
    <xf numFmtId="1" fontId="3" fillId="6" borderId="1" xfId="0" quotePrefix="1" applyNumberFormat="1" applyFont="1" applyFill="1" applyBorder="1" applyAlignment="1" applyProtection="1">
      <alignment horizontal="center" wrapText="1"/>
      <protection locked="0"/>
    </xf>
    <xf numFmtId="0" fontId="4" fillId="4" borderId="3" xfId="0" applyFont="1" applyFill="1" applyBorder="1" applyAlignment="1">
      <alignment horizontal="right" wrapText="1"/>
    </xf>
    <xf numFmtId="0" fontId="4" fillId="4" borderId="9" xfId="0" applyFont="1" applyFill="1" applyBorder="1" applyAlignment="1">
      <alignment horizontal="right" wrapText="1"/>
    </xf>
    <xf numFmtId="0" fontId="4" fillId="4" borderId="4" xfId="0" applyFont="1" applyFill="1" applyBorder="1" applyAlignment="1">
      <alignment horizontal="right" wrapText="1"/>
    </xf>
    <xf numFmtId="0" fontId="8" fillId="0" borderId="0" xfId="1" applyFont="1" applyAlignment="1"/>
    <xf numFmtId="0" fontId="10" fillId="8" borderId="0" xfId="0" applyFont="1" applyFill="1" applyAlignment="1">
      <alignment horizontal="centerContinuous" vertical="center"/>
    </xf>
    <xf numFmtId="0" fontId="11" fillId="0" borderId="0" xfId="0" applyFont="1" applyAlignment="1">
      <alignment wrapText="1"/>
    </xf>
    <xf numFmtId="0" fontId="11" fillId="0" borderId="0" xfId="0" applyFont="1" applyAlignment="1">
      <alignment horizontal="center" wrapText="1"/>
    </xf>
    <xf numFmtId="0" fontId="11" fillId="0" borderId="0" xfId="0" applyFont="1" applyAlignment="1">
      <alignment horizontal="left" wrapText="1"/>
    </xf>
    <xf numFmtId="0" fontId="11" fillId="0" borderId="0" xfId="0" applyFont="1" applyAlignment="1">
      <alignment horizontal="left"/>
    </xf>
    <xf numFmtId="0" fontId="12" fillId="0" borderId="0" xfId="0" applyFont="1" applyAlignment="1">
      <alignment horizontal="left" wrapText="1"/>
    </xf>
    <xf numFmtId="0" fontId="12" fillId="0" borderId="0" xfId="0" applyFont="1" applyAlignment="1">
      <alignment horizontal="right" wrapText="1"/>
    </xf>
    <xf numFmtId="8" fontId="11" fillId="0" borderId="0" xfId="0" applyNumberFormat="1" applyFont="1" applyAlignment="1">
      <alignment horizontal="center" wrapText="1"/>
    </xf>
    <xf numFmtId="0" fontId="13" fillId="0" borderId="7" xfId="0" quotePrefix="1" applyFont="1" applyBorder="1" applyAlignment="1">
      <alignment wrapText="1"/>
    </xf>
    <xf numFmtId="8" fontId="11" fillId="4" borderId="1" xfId="0" applyNumberFormat="1" applyFont="1" applyFill="1" applyBorder="1" applyAlignment="1">
      <alignment horizontal="center" wrapText="1"/>
    </xf>
    <xf numFmtId="8" fontId="11" fillId="0" borderId="0" xfId="0" applyNumberFormat="1" applyFont="1" applyAlignment="1">
      <alignment wrapText="1"/>
    </xf>
    <xf numFmtId="0" fontId="12" fillId="0" borderId="0" xfId="0" applyFont="1" applyAlignment="1">
      <alignment horizontal="left"/>
    </xf>
    <xf numFmtId="0" fontId="12" fillId="0" borderId="7" xfId="0" applyFont="1" applyBorder="1" applyAlignment="1">
      <alignment wrapText="1"/>
    </xf>
    <xf numFmtId="8" fontId="11" fillId="5" borderId="1" xfId="0" applyNumberFormat="1" applyFont="1" applyFill="1" applyBorder="1" applyAlignment="1">
      <alignment horizontal="center" wrapText="1"/>
    </xf>
    <xf numFmtId="164" fontId="11" fillId="9" borderId="1" xfId="0" applyNumberFormat="1" applyFont="1" applyFill="1" applyBorder="1" applyAlignment="1">
      <alignment horizontal="center" wrapText="1"/>
    </xf>
    <xf numFmtId="164" fontId="11" fillId="0" borderId="0" xfId="0" applyNumberFormat="1" applyFont="1" applyAlignment="1">
      <alignment wrapText="1"/>
    </xf>
    <xf numFmtId="164" fontId="11" fillId="0" borderId="0" xfId="0" applyNumberFormat="1" applyFont="1" applyAlignment="1">
      <alignment horizontal="center" wrapText="1"/>
    </xf>
    <xf numFmtId="0" fontId="13" fillId="4" borderId="5" xfId="0" applyFont="1" applyFill="1" applyBorder="1" applyAlignment="1">
      <alignment horizontal="center" wrapText="1"/>
    </xf>
    <xf numFmtId="0" fontId="14" fillId="8" borderId="1" xfId="0" applyFont="1" applyFill="1" applyBorder="1" applyAlignment="1">
      <alignment wrapText="1"/>
    </xf>
    <xf numFmtId="0" fontId="14" fillId="8" borderId="1" xfId="0" quotePrefix="1" applyFont="1" applyFill="1" applyBorder="1" applyAlignment="1">
      <alignment wrapText="1"/>
    </xf>
    <xf numFmtId="0" fontId="11" fillId="0" borderId="6" xfId="0" applyFont="1" applyBorder="1" applyAlignment="1">
      <alignment horizontal="center" wrapText="1"/>
    </xf>
    <xf numFmtId="0" fontId="11" fillId="0" borderId="6" xfId="0" applyFont="1" applyBorder="1" applyAlignment="1">
      <alignment wrapText="1"/>
    </xf>
    <xf numFmtId="164" fontId="12" fillId="0" borderId="6" xfId="0" applyNumberFormat="1" applyFont="1" applyBorder="1" applyAlignment="1">
      <alignment horizontal="center" wrapText="1"/>
    </xf>
    <xf numFmtId="0" fontId="11" fillId="6" borderId="6" xfId="0" applyFont="1" applyFill="1" applyBorder="1" applyAlignment="1" applyProtection="1">
      <alignment horizontal="center" wrapText="1"/>
      <protection locked="0"/>
    </xf>
    <xf numFmtId="164" fontId="11" fillId="0" borderId="1" xfId="0" applyNumberFormat="1" applyFont="1" applyBorder="1" applyAlignment="1">
      <alignment horizontal="center" wrapText="1"/>
    </xf>
    <xf numFmtId="0" fontId="11" fillId="0" borderId="1" xfId="0" applyFont="1" applyBorder="1" applyAlignment="1">
      <alignment horizontal="center" wrapText="1"/>
    </xf>
    <xf numFmtId="0" fontId="15" fillId="0" borderId="0" xfId="0" applyFont="1" applyAlignment="1">
      <alignment horizontal="left" wrapText="1"/>
    </xf>
    <xf numFmtId="0" fontId="12" fillId="0" borderId="0" xfId="0" applyFont="1" applyAlignment="1">
      <alignment wrapText="1"/>
    </xf>
    <xf numFmtId="0" fontId="12" fillId="4" borderId="1" xfId="0" applyFont="1" applyFill="1" applyBorder="1" applyAlignment="1">
      <alignment wrapText="1"/>
    </xf>
    <xf numFmtId="164" fontId="12" fillId="4" borderId="1" xfId="0" applyNumberFormat="1" applyFont="1" applyFill="1" applyBorder="1" applyAlignment="1">
      <alignment wrapText="1"/>
    </xf>
    <xf numFmtId="164" fontId="12" fillId="4" borderId="1" xfId="0" applyNumberFormat="1" applyFont="1" applyFill="1" applyBorder="1" applyAlignment="1">
      <alignment horizontal="right"/>
    </xf>
    <xf numFmtId="164" fontId="12" fillId="4" borderId="1" xfId="0" applyNumberFormat="1" applyFont="1" applyFill="1" applyBorder="1" applyAlignment="1">
      <alignment horizontal="center" wrapText="1"/>
    </xf>
    <xf numFmtId="0" fontId="12" fillId="0" borderId="0" xfId="0" applyFont="1" applyAlignment="1">
      <alignment horizontal="center" wrapText="1"/>
    </xf>
    <xf numFmtId="164" fontId="12" fillId="0" borderId="0" xfId="0" applyNumberFormat="1" applyFont="1" applyAlignment="1">
      <alignment horizontal="center" wrapText="1"/>
    </xf>
    <xf numFmtId="0" fontId="14" fillId="8" borderId="2" xfId="0" applyFont="1" applyFill="1" applyBorder="1" applyAlignment="1">
      <alignment wrapText="1"/>
    </xf>
    <xf numFmtId="0" fontId="14" fillId="8" borderId="2" xfId="0" quotePrefix="1" applyFont="1" applyFill="1" applyBorder="1" applyAlignment="1">
      <alignment wrapText="1"/>
    </xf>
    <xf numFmtId="0" fontId="11" fillId="4" borderId="1" xfId="0" applyFont="1" applyFill="1" applyBorder="1" applyAlignment="1">
      <alignment wrapText="1"/>
    </xf>
    <xf numFmtId="0" fontId="12" fillId="4" borderId="1" xfId="0" applyFont="1" applyFill="1" applyBorder="1" applyAlignment="1">
      <alignment horizontal="right"/>
    </xf>
    <xf numFmtId="0" fontId="14" fillId="10" borderId="1" xfId="0" applyFont="1" applyFill="1" applyBorder="1" applyAlignment="1">
      <alignment wrapText="1"/>
    </xf>
    <xf numFmtId="164" fontId="12" fillId="4" borderId="1" xfId="0" applyNumberFormat="1" applyFont="1" applyFill="1" applyBorder="1" applyAlignment="1">
      <alignment horizontal="center"/>
    </xf>
    <xf numFmtId="0" fontId="12" fillId="4" borderId="3" xfId="0" applyFont="1" applyFill="1" applyBorder="1" applyAlignment="1">
      <alignment wrapText="1"/>
    </xf>
    <xf numFmtId="0" fontId="12" fillId="4" borderId="3" xfId="0" applyFont="1" applyFill="1" applyBorder="1" applyAlignment="1">
      <alignment horizontal="right"/>
    </xf>
    <xf numFmtId="164" fontId="12" fillId="0" borderId="1" xfId="0" applyNumberFormat="1" applyFont="1" applyBorder="1" applyAlignment="1">
      <alignment horizontal="center" wrapText="1"/>
    </xf>
    <xf numFmtId="0" fontId="11" fillId="6" borderId="1" xfId="0" applyFont="1" applyFill="1" applyBorder="1" applyAlignment="1" applyProtection="1">
      <alignment horizontal="center" wrapText="1"/>
      <protection locked="0"/>
    </xf>
    <xf numFmtId="0" fontId="11" fillId="0" borderId="8" xfId="0" applyFont="1" applyBorder="1" applyAlignment="1">
      <alignment horizontal="center" wrapText="1"/>
    </xf>
    <xf numFmtId="0" fontId="11" fillId="0" borderId="8" xfId="0" applyFont="1" applyBorder="1" applyAlignment="1">
      <alignment wrapText="1"/>
    </xf>
    <xf numFmtId="164" fontId="12" fillId="0" borderId="8" xfId="0" applyNumberFormat="1" applyFont="1" applyBorder="1" applyAlignment="1">
      <alignment horizontal="center" wrapText="1"/>
    </xf>
    <xf numFmtId="0" fontId="11" fillId="6" borderId="8" xfId="0" applyFont="1" applyFill="1" applyBorder="1" applyAlignment="1" applyProtection="1">
      <alignment horizontal="center" wrapText="1"/>
      <protection locked="0"/>
    </xf>
    <xf numFmtId="164" fontId="11" fillId="0" borderId="2" xfId="0" applyNumberFormat="1" applyFont="1" applyBorder="1" applyAlignment="1">
      <alignment horizontal="center" wrapText="1"/>
    </xf>
    <xf numFmtId="0" fontId="13" fillId="0" borderId="0" xfId="0" quotePrefix="1" applyFont="1" applyAlignment="1">
      <alignment horizontal="left" indent="5"/>
    </xf>
    <xf numFmtId="0" fontId="12" fillId="0" borderId="0" xfId="0" applyFont="1" applyAlignment="1">
      <alignment horizontal="left" indent="5"/>
    </xf>
    <xf numFmtId="0" fontId="4" fillId="0" borderId="0" xfId="0" quotePrefix="1" applyFont="1" applyAlignment="1">
      <alignment horizontal="left" indent="3"/>
    </xf>
    <xf numFmtId="0" fontId="4" fillId="0" borderId="0" xfId="0" applyFont="1" applyAlignment="1">
      <alignment horizontal="left" indent="3"/>
    </xf>
    <xf numFmtId="0" fontId="11" fillId="0" borderId="6" xfId="0" applyFont="1" applyBorder="1" applyAlignment="1">
      <alignment horizontal="left" wrapText="1"/>
    </xf>
    <xf numFmtId="0" fontId="11" fillId="0" borderId="1" xfId="0" applyFont="1" applyBorder="1" applyAlignment="1">
      <alignment horizontal="left" wrapText="1"/>
    </xf>
    <xf numFmtId="0" fontId="11" fillId="0" borderId="3" xfId="0" applyFont="1" applyBorder="1" applyAlignment="1">
      <alignment horizontal="left" wrapText="1"/>
    </xf>
    <xf numFmtId="0" fontId="11" fillId="0" borderId="8" xfId="0" applyFont="1" applyBorder="1" applyAlignment="1">
      <alignment horizontal="left" wrapText="1"/>
    </xf>
    <xf numFmtId="7" fontId="3" fillId="11" borderId="1" xfId="0" quotePrefix="1" applyNumberFormat="1" applyFont="1" applyFill="1" applyBorder="1" applyAlignment="1">
      <alignment horizontal="center" wrapText="1"/>
    </xf>
    <xf numFmtId="8" fontId="11" fillId="12" borderId="1" xfId="0" applyNumberFormat="1" applyFont="1" applyFill="1" applyBorder="1" applyAlignment="1">
      <alignment horizontal="center" wrapText="1"/>
    </xf>
    <xf numFmtId="8" fontId="3" fillId="12" borderId="1" xfId="0" quotePrefix="1" applyNumberFormat="1" applyFont="1" applyFill="1" applyBorder="1" applyAlignment="1">
      <alignment horizontal="center" wrapText="1"/>
    </xf>
    <xf numFmtId="0" fontId="16" fillId="0" borderId="0" xfId="1" applyFont="1" applyAlignment="1" applyProtection="1">
      <protection locked="0"/>
    </xf>
    <xf numFmtId="0" fontId="16" fillId="0" borderId="0" xfId="1" applyFont="1" applyAlignment="1" applyProtection="1">
      <alignment horizontal="center" wrapText="1"/>
      <protection locked="0"/>
    </xf>
    <xf numFmtId="0" fontId="16" fillId="0" borderId="0" xfId="1" applyFont="1" applyAlignment="1" applyProtection="1">
      <alignment wrapText="1"/>
      <protection locked="0"/>
    </xf>
    <xf numFmtId="0" fontId="16" fillId="0" borderId="0" xfId="1" applyFont="1" applyFill="1" applyAlignment="1" applyProtection="1">
      <protection locked="0"/>
    </xf>
    <xf numFmtId="0" fontId="16" fillId="0" borderId="0" xfId="1" applyFont="1" applyFill="1" applyAlignment="1" applyProtection="1">
      <alignment horizontal="center" wrapText="1"/>
      <protection locked="0"/>
    </xf>
    <xf numFmtId="0" fontId="16" fillId="0" borderId="0" xfId="1" applyFont="1" applyFill="1" applyAlignment="1" applyProtection="1">
      <alignment wrapText="1"/>
      <protection locked="0"/>
    </xf>
    <xf numFmtId="0" fontId="16" fillId="0" borderId="0" xfId="1" applyFont="1" applyAlignment="1">
      <alignment wrapText="1"/>
    </xf>
    <xf numFmtId="0" fontId="16" fillId="0" borderId="0" xfId="1" applyFont="1" applyAlignment="1">
      <alignment horizont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colors>
    <mruColors>
      <color rgb="FFFFF2CC"/>
      <color rgb="FFF8CBAD"/>
      <color rgb="FF990033"/>
      <color rgb="FF660033"/>
      <color rgb="FF305496"/>
      <color rgb="FF006600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Custom 3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645AD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portal.ct.gov/-/media/sde/nutrition/fdp/instructions_completing_usda_foods_ordering_worksheets.pdf" TargetMode="External"/><Relationship Id="rId1" Type="http://schemas.openxmlformats.org/officeDocument/2006/relationships/hyperlink" Target="https://portal.ct.gov/-/media/sde/nutrition/fdp/instructions_completing_usda_foods_ordering_worksheets.pdf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portal.ct.gov/-/media/sde/nutrition/fdp/instructions_completing_usda_foods_ordering_worksheets.pdf" TargetMode="External"/><Relationship Id="rId1" Type="http://schemas.openxmlformats.org/officeDocument/2006/relationships/hyperlink" Target="https://portal.ct.gov/-/media/sde/nutrition/fdp/instructions_completing_usda_foods_ordering_worksheets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70"/>
  <sheetViews>
    <sheetView showGridLines="0" zoomScaleNormal="100" zoomScaleSheetLayoutView="100" workbookViewId="0">
      <selection activeCell="A4" sqref="A4"/>
    </sheetView>
  </sheetViews>
  <sheetFormatPr defaultColWidth="0" defaultRowHeight="13.5" zeroHeight="1" x14ac:dyDescent="0.35"/>
  <cols>
    <col min="1" max="1" width="2.1328125" style="2" customWidth="1"/>
    <col min="2" max="2" width="16.265625" style="1" customWidth="1"/>
    <col min="3" max="3" width="42.86328125" style="2" customWidth="1"/>
    <col min="4" max="4" width="15.86328125" style="2" customWidth="1"/>
    <col min="5" max="5" width="20.1328125" style="1" bestFit="1" customWidth="1"/>
    <col min="6" max="6" width="28.1328125" style="1" customWidth="1"/>
    <col min="7" max="16384" width="8.73046875" style="2" hidden="1"/>
  </cols>
  <sheetData>
    <row r="1" spans="1:6" ht="21" customHeight="1" x14ac:dyDescent="0.6">
      <c r="A1" s="3" t="s">
        <v>117</v>
      </c>
      <c r="B1" s="3"/>
      <c r="C1" s="3"/>
      <c r="D1" s="3"/>
      <c r="E1" s="3"/>
      <c r="F1" s="3"/>
    </row>
    <row r="2" spans="1:6" x14ac:dyDescent="0.35">
      <c r="A2" s="18"/>
    </row>
    <row r="3" spans="1:6" x14ac:dyDescent="0.35">
      <c r="A3" s="4" t="s">
        <v>120</v>
      </c>
    </row>
    <row r="4" spans="1:6" s="122" customFormat="1" ht="13.9" x14ac:dyDescent="0.4">
      <c r="A4" s="116" t="s">
        <v>129</v>
      </c>
      <c r="B4" s="117"/>
      <c r="C4" s="118"/>
      <c r="E4" s="123"/>
      <c r="F4" s="123"/>
    </row>
    <row r="5" spans="1:6" x14ac:dyDescent="0.35">
      <c r="A5" s="4"/>
    </row>
    <row r="6" spans="1:6" ht="15.75" customHeight="1" x14ac:dyDescent="0.4">
      <c r="A6" s="5" t="s">
        <v>121</v>
      </c>
      <c r="B6" s="6"/>
      <c r="C6" s="6"/>
      <c r="D6" s="6"/>
      <c r="E6" s="6"/>
      <c r="F6" s="6"/>
    </row>
    <row r="7" spans="1:6" x14ac:dyDescent="0.35"/>
    <row r="8" spans="1:6" ht="15.75" customHeight="1" x14ac:dyDescent="0.4">
      <c r="B8" s="107" t="s">
        <v>118</v>
      </c>
      <c r="D8" s="7"/>
      <c r="E8" s="8">
        <v>0</v>
      </c>
    </row>
    <row r="9" spans="1:6" ht="13.9" x14ac:dyDescent="0.4">
      <c r="B9" s="9"/>
      <c r="D9" s="10"/>
      <c r="E9" s="11"/>
    </row>
    <row r="10" spans="1:6" ht="15.75" customHeight="1" x14ac:dyDescent="0.4">
      <c r="B10" s="107" t="s">
        <v>116</v>
      </c>
      <c r="D10" s="7"/>
      <c r="E10" s="12">
        <v>0</v>
      </c>
    </row>
    <row r="11" spans="1:6" ht="13.9" x14ac:dyDescent="0.4">
      <c r="B11" s="9"/>
      <c r="D11" s="10"/>
      <c r="E11" s="11"/>
    </row>
    <row r="12" spans="1:6" ht="13.9" x14ac:dyDescent="0.4">
      <c r="B12" s="108" t="s">
        <v>110</v>
      </c>
      <c r="D12" s="13"/>
      <c r="E12" s="14">
        <f>SUM(F27+F31+F38+F46+F53+F61+F70)</f>
        <v>0</v>
      </c>
    </row>
    <row r="13" spans="1:6" ht="13.9" x14ac:dyDescent="0.4">
      <c r="B13" s="15"/>
      <c r="D13" s="16"/>
      <c r="E13" s="11"/>
    </row>
    <row r="14" spans="1:6" ht="13.9" x14ac:dyDescent="0.4">
      <c r="B14" s="108" t="s">
        <v>92</v>
      </c>
      <c r="D14" s="13"/>
      <c r="E14" s="113">
        <f>'Direct Delivery'!D12</f>
        <v>0</v>
      </c>
    </row>
    <row r="15" spans="1:6" ht="13.9" x14ac:dyDescent="0.4">
      <c r="B15" s="17"/>
      <c r="D15" s="18"/>
      <c r="E15" s="11"/>
    </row>
    <row r="16" spans="1:6" ht="15.75" customHeight="1" x14ac:dyDescent="0.4">
      <c r="B16" s="108" t="s">
        <v>82</v>
      </c>
      <c r="D16" s="13"/>
      <c r="E16" s="115">
        <f>E8-(E10+E12+E14)</f>
        <v>0</v>
      </c>
    </row>
    <row r="17" spans="2:6" x14ac:dyDescent="0.35"/>
    <row r="18" spans="2:6" x14ac:dyDescent="0.35"/>
    <row r="19" spans="2:6" ht="13.9" x14ac:dyDescent="0.4">
      <c r="B19" s="19"/>
      <c r="C19" s="20" t="s">
        <v>0</v>
      </c>
      <c r="D19" s="7"/>
      <c r="E19" s="21"/>
      <c r="F19" s="22"/>
    </row>
    <row r="20" spans="2:6" s="6" customFormat="1" ht="27.75" x14ac:dyDescent="0.4">
      <c r="B20" s="23" t="s">
        <v>1</v>
      </c>
      <c r="C20" s="23" t="s">
        <v>2</v>
      </c>
      <c r="D20" s="24" t="s">
        <v>86</v>
      </c>
      <c r="E20" s="25" t="s">
        <v>3</v>
      </c>
      <c r="F20" s="24" t="s">
        <v>87</v>
      </c>
    </row>
    <row r="21" spans="2:6" ht="13.9" x14ac:dyDescent="0.4">
      <c r="B21" s="26">
        <v>110244</v>
      </c>
      <c r="C21" s="27" t="s">
        <v>4</v>
      </c>
      <c r="D21" s="28">
        <v>2.0299999999999998</v>
      </c>
      <c r="E21" s="29">
        <v>0</v>
      </c>
      <c r="F21" s="30">
        <f>+D21*E21</f>
        <v>0</v>
      </c>
    </row>
    <row r="22" spans="2:6" ht="27.4" x14ac:dyDescent="0.4">
      <c r="B22" s="26">
        <v>100036</v>
      </c>
      <c r="C22" s="27" t="s">
        <v>112</v>
      </c>
      <c r="D22" s="28">
        <v>1.88</v>
      </c>
      <c r="E22" s="29">
        <v>0</v>
      </c>
      <c r="F22" s="30">
        <f>+D22*E22</f>
        <v>0</v>
      </c>
    </row>
    <row r="23" spans="2:6" ht="13.9" x14ac:dyDescent="0.4">
      <c r="B23" s="26">
        <v>110253</v>
      </c>
      <c r="C23" s="27" t="s">
        <v>5</v>
      </c>
      <c r="D23" s="28">
        <v>1.97</v>
      </c>
      <c r="E23" s="29">
        <v>0</v>
      </c>
      <c r="F23" s="30">
        <f>+D23*E23</f>
        <v>0</v>
      </c>
    </row>
    <row r="24" spans="2:6" ht="13.9" x14ac:dyDescent="0.4">
      <c r="B24" s="26">
        <v>110254</v>
      </c>
      <c r="C24" s="27" t="s">
        <v>6</v>
      </c>
      <c r="D24" s="28">
        <v>1.56</v>
      </c>
      <c r="E24" s="29">
        <v>0</v>
      </c>
      <c r="F24" s="30">
        <f>+D24*E24</f>
        <v>0</v>
      </c>
    </row>
    <row r="25" spans="2:6" ht="13.9" x14ac:dyDescent="0.4">
      <c r="B25" s="26">
        <v>110242</v>
      </c>
      <c r="C25" s="27" t="s">
        <v>7</v>
      </c>
      <c r="D25" s="28">
        <v>1.76</v>
      </c>
      <c r="E25" s="29">
        <v>0</v>
      </c>
      <c r="F25" s="30">
        <f>D25*E25</f>
        <v>0</v>
      </c>
    </row>
    <row r="26" spans="2:6" ht="13.9" x14ac:dyDescent="0.4">
      <c r="B26" s="26">
        <v>111791</v>
      </c>
      <c r="C26" s="27" t="s">
        <v>113</v>
      </c>
      <c r="D26" s="28">
        <v>1.72</v>
      </c>
      <c r="E26" s="29">
        <v>0</v>
      </c>
      <c r="F26" s="30">
        <f>D26*E26</f>
        <v>0</v>
      </c>
    </row>
    <row r="27" spans="2:6" ht="13.9" x14ac:dyDescent="0.4">
      <c r="B27" s="31"/>
      <c r="C27" s="32"/>
      <c r="D27" s="33"/>
      <c r="E27" s="34" t="s">
        <v>8</v>
      </c>
      <c r="F27" s="35">
        <f>SUM(F21:F26)</f>
        <v>0</v>
      </c>
    </row>
    <row r="28" spans="2:6" ht="13.9" x14ac:dyDescent="0.4">
      <c r="B28" s="36"/>
      <c r="C28" s="36"/>
      <c r="D28" s="37"/>
      <c r="E28" s="38"/>
      <c r="F28" s="39"/>
    </row>
    <row r="29" spans="2:6" s="6" customFormat="1" ht="27.75" x14ac:dyDescent="0.4">
      <c r="B29" s="23" t="s">
        <v>1</v>
      </c>
      <c r="C29" s="23" t="s">
        <v>9</v>
      </c>
      <c r="D29" s="24" t="s">
        <v>86</v>
      </c>
      <c r="E29" s="25" t="s">
        <v>3</v>
      </c>
      <c r="F29" s="24" t="s">
        <v>87</v>
      </c>
    </row>
    <row r="30" spans="2:6" ht="13.9" x14ac:dyDescent="0.4">
      <c r="B30" s="26">
        <v>110149</v>
      </c>
      <c r="C30" s="27" t="s">
        <v>10</v>
      </c>
      <c r="D30" s="28">
        <v>0.32</v>
      </c>
      <c r="E30" s="29">
        <v>0</v>
      </c>
      <c r="F30" s="30">
        <f>D30*E30</f>
        <v>0</v>
      </c>
    </row>
    <row r="31" spans="2:6" ht="13.9" x14ac:dyDescent="0.4">
      <c r="B31" s="31"/>
      <c r="C31" s="32"/>
      <c r="D31" s="33"/>
      <c r="E31" s="34" t="s">
        <v>11</v>
      </c>
      <c r="F31" s="35">
        <f>F30</f>
        <v>0</v>
      </c>
    </row>
    <row r="32" spans="2:6" ht="13.9" x14ac:dyDescent="0.4">
      <c r="B32" s="36"/>
      <c r="C32" s="36"/>
      <c r="D32" s="37"/>
      <c r="E32" s="38"/>
      <c r="F32" s="39"/>
    </row>
    <row r="33" spans="2:6" s="6" customFormat="1" ht="27.75" x14ac:dyDescent="0.4">
      <c r="B33" s="40" t="s">
        <v>1</v>
      </c>
      <c r="C33" s="40" t="s">
        <v>12</v>
      </c>
      <c r="D33" s="24" t="s">
        <v>86</v>
      </c>
      <c r="E33" s="41" t="s">
        <v>3</v>
      </c>
      <c r="F33" s="24" t="s">
        <v>87</v>
      </c>
    </row>
    <row r="34" spans="2:6" ht="13.9" x14ac:dyDescent="0.4">
      <c r="B34" s="26">
        <v>100155</v>
      </c>
      <c r="C34" s="27" t="s">
        <v>13</v>
      </c>
      <c r="D34" s="28">
        <v>4.59</v>
      </c>
      <c r="E34" s="29">
        <v>0</v>
      </c>
      <c r="F34" s="30">
        <f>D34*E34</f>
        <v>0</v>
      </c>
    </row>
    <row r="35" spans="2:6" ht="13.9" x14ac:dyDescent="0.4">
      <c r="B35" s="26">
        <v>100154</v>
      </c>
      <c r="C35" s="27" t="s">
        <v>14</v>
      </c>
      <c r="D35" s="28">
        <v>4.0199999999999996</v>
      </c>
      <c r="E35" s="29">
        <v>0</v>
      </c>
      <c r="F35" s="30">
        <f>D35*E35</f>
        <v>0</v>
      </c>
    </row>
    <row r="36" spans="2:6" ht="13.9" x14ac:dyDescent="0.4">
      <c r="B36" s="26">
        <v>100156</v>
      </c>
      <c r="C36" s="27" t="s">
        <v>15</v>
      </c>
      <c r="D36" s="28">
        <v>4.74</v>
      </c>
      <c r="E36" s="29">
        <v>0</v>
      </c>
      <c r="F36" s="30">
        <f>D36*E36</f>
        <v>0</v>
      </c>
    </row>
    <row r="37" spans="2:6" ht="13.9" x14ac:dyDescent="0.4">
      <c r="B37" s="26">
        <v>100193</v>
      </c>
      <c r="C37" s="27" t="s">
        <v>16</v>
      </c>
      <c r="D37" s="28">
        <v>1.33</v>
      </c>
      <c r="E37" s="29">
        <v>0</v>
      </c>
      <c r="F37" s="30">
        <f>D37*E37</f>
        <v>0</v>
      </c>
    </row>
    <row r="38" spans="2:6" ht="13.9" x14ac:dyDescent="0.4">
      <c r="B38" s="31"/>
      <c r="C38" s="32"/>
      <c r="D38" s="33"/>
      <c r="E38" s="34" t="s">
        <v>17</v>
      </c>
      <c r="F38" s="35">
        <f>SUM(F34:F37)</f>
        <v>0</v>
      </c>
    </row>
    <row r="39" spans="2:6" ht="13.9" x14ac:dyDescent="0.4">
      <c r="B39" s="36"/>
      <c r="C39" s="36"/>
      <c r="D39" s="37"/>
      <c r="E39" s="38"/>
      <c r="F39" s="39"/>
    </row>
    <row r="40" spans="2:6" s="6" customFormat="1" ht="27.75" x14ac:dyDescent="0.4">
      <c r="B40" s="40" t="s">
        <v>1</v>
      </c>
      <c r="C40" s="40" t="s">
        <v>18</v>
      </c>
      <c r="D40" s="24" t="s">
        <v>86</v>
      </c>
      <c r="E40" s="41" t="s">
        <v>3</v>
      </c>
      <c r="F40" s="24" t="s">
        <v>87</v>
      </c>
    </row>
    <row r="41" spans="2:6" ht="13.9" x14ac:dyDescent="0.4">
      <c r="B41" s="26">
        <v>100113</v>
      </c>
      <c r="C41" s="27" t="s">
        <v>19</v>
      </c>
      <c r="D41" s="28">
        <v>0.7</v>
      </c>
      <c r="E41" s="29">
        <v>0</v>
      </c>
      <c r="F41" s="30">
        <f>D41*E41</f>
        <v>0</v>
      </c>
    </row>
    <row r="42" spans="2:6" ht="13.9" x14ac:dyDescent="0.4">
      <c r="B42" s="26">
        <v>100103</v>
      </c>
      <c r="C42" s="27" t="s">
        <v>20</v>
      </c>
      <c r="D42" s="28">
        <v>1.62</v>
      </c>
      <c r="E42" s="29">
        <v>0</v>
      </c>
      <c r="F42" s="30">
        <f>D42*E42</f>
        <v>0</v>
      </c>
    </row>
    <row r="43" spans="2:6" ht="13.9" x14ac:dyDescent="0.4">
      <c r="B43" s="26">
        <v>100047</v>
      </c>
      <c r="C43" s="27" t="s">
        <v>21</v>
      </c>
      <c r="D43" s="28">
        <v>1.25</v>
      </c>
      <c r="E43" s="29">
        <v>0</v>
      </c>
      <c r="F43" s="30">
        <f>D43*E43</f>
        <v>0</v>
      </c>
    </row>
    <row r="44" spans="2:6" ht="13.9" x14ac:dyDescent="0.4">
      <c r="B44" s="26">
        <v>100124</v>
      </c>
      <c r="C44" s="27" t="s">
        <v>22</v>
      </c>
      <c r="D44" s="28">
        <v>1.83</v>
      </c>
      <c r="E44" s="29">
        <v>0</v>
      </c>
      <c r="F44" s="30">
        <f>D44*E44</f>
        <v>0</v>
      </c>
    </row>
    <row r="45" spans="2:6" ht="13.9" x14ac:dyDescent="0.4">
      <c r="B45" s="42">
        <v>100883</v>
      </c>
      <c r="C45" s="43" t="s">
        <v>90</v>
      </c>
      <c r="D45" s="28">
        <v>3.69</v>
      </c>
      <c r="E45" s="29">
        <v>0</v>
      </c>
      <c r="F45" s="30">
        <f>D45*E45</f>
        <v>0</v>
      </c>
    </row>
    <row r="46" spans="2:6" ht="13.9" x14ac:dyDescent="0.4">
      <c r="B46" s="31"/>
      <c r="C46" s="32"/>
      <c r="D46" s="33"/>
      <c r="E46" s="34" t="s">
        <v>23</v>
      </c>
      <c r="F46" s="35">
        <f>SUM(F41:F45)</f>
        <v>0</v>
      </c>
    </row>
    <row r="47" spans="2:6" ht="13.9" x14ac:dyDescent="0.4">
      <c r="B47" s="36"/>
      <c r="C47" s="36"/>
      <c r="D47" s="37"/>
      <c r="E47" s="38"/>
      <c r="F47" s="39"/>
    </row>
    <row r="48" spans="2:6" s="6" customFormat="1" ht="27.75" x14ac:dyDescent="0.4">
      <c r="B48" s="40" t="s">
        <v>1</v>
      </c>
      <c r="C48" s="40" t="s">
        <v>24</v>
      </c>
      <c r="D48" s="24" t="s">
        <v>86</v>
      </c>
      <c r="E48" s="41" t="s">
        <v>3</v>
      </c>
      <c r="F48" s="24" t="s">
        <v>87</v>
      </c>
    </row>
    <row r="49" spans="2:6" ht="13.9" x14ac:dyDescent="0.4">
      <c r="B49" s="26">
        <v>110227</v>
      </c>
      <c r="C49" s="27" t="s">
        <v>25</v>
      </c>
      <c r="D49" s="28">
        <v>0.12</v>
      </c>
      <c r="E49" s="29">
        <v>0</v>
      </c>
      <c r="F49" s="30">
        <f>D49*E49</f>
        <v>0</v>
      </c>
    </row>
    <row r="50" spans="2:6" ht="13.9" x14ac:dyDescent="0.4">
      <c r="B50" s="26">
        <v>100506</v>
      </c>
      <c r="C50" s="27" t="s">
        <v>26</v>
      </c>
      <c r="D50" s="28">
        <v>0.18</v>
      </c>
      <c r="E50" s="29">
        <v>0</v>
      </c>
      <c r="F50" s="30">
        <f>D50*E50</f>
        <v>0</v>
      </c>
    </row>
    <row r="51" spans="2:6" ht="13.9" x14ac:dyDescent="0.4">
      <c r="B51" s="26">
        <v>100980</v>
      </c>
      <c r="C51" s="44" t="s">
        <v>27</v>
      </c>
      <c r="D51" s="28">
        <v>0.18</v>
      </c>
      <c r="E51" s="29">
        <v>0</v>
      </c>
      <c r="F51" s="30">
        <f>D51*E51</f>
        <v>0</v>
      </c>
    </row>
    <row r="52" spans="2:6" ht="13.9" x14ac:dyDescent="0.4">
      <c r="B52" s="26">
        <v>100332</v>
      </c>
      <c r="C52" s="27" t="s">
        <v>28</v>
      </c>
      <c r="D52" s="28">
        <v>0.61</v>
      </c>
      <c r="E52" s="29">
        <v>0</v>
      </c>
      <c r="F52" s="30">
        <f>D52*E52</f>
        <v>0</v>
      </c>
    </row>
    <row r="53" spans="2:6" ht="13.9" x14ac:dyDescent="0.4">
      <c r="B53" s="31"/>
      <c r="C53" s="32"/>
      <c r="D53" s="33"/>
      <c r="E53" s="34" t="s">
        <v>29</v>
      </c>
      <c r="F53" s="35">
        <f>SUM(F49:F52)</f>
        <v>0</v>
      </c>
    </row>
    <row r="54" spans="2:6" ht="13.9" x14ac:dyDescent="0.4">
      <c r="B54" s="36"/>
      <c r="C54" s="36"/>
      <c r="D54" s="37"/>
      <c r="E54" s="38"/>
      <c r="F54" s="39"/>
    </row>
    <row r="55" spans="2:6" s="6" customFormat="1" ht="27.75" x14ac:dyDescent="0.4">
      <c r="B55" s="40" t="s">
        <v>1</v>
      </c>
      <c r="C55" s="40" t="s">
        <v>61</v>
      </c>
      <c r="D55" s="24" t="s">
        <v>86</v>
      </c>
      <c r="E55" s="41" t="s">
        <v>3</v>
      </c>
      <c r="F55" s="24" t="s">
        <v>87</v>
      </c>
    </row>
    <row r="56" spans="2:6" ht="13.9" x14ac:dyDescent="0.4">
      <c r="B56" s="42">
        <v>110601</v>
      </c>
      <c r="C56" s="43" t="s">
        <v>91</v>
      </c>
      <c r="D56" s="45">
        <v>2.0699999999999998</v>
      </c>
      <c r="E56" s="29">
        <v>0</v>
      </c>
      <c r="F56" s="46">
        <f>D56*E56</f>
        <v>0</v>
      </c>
    </row>
    <row r="57" spans="2:6" ht="13.9" x14ac:dyDescent="0.4">
      <c r="B57" s="31"/>
      <c r="C57" s="32" t="s">
        <v>83</v>
      </c>
      <c r="D57" s="33"/>
      <c r="E57" s="34" t="s">
        <v>83</v>
      </c>
      <c r="F57" s="35">
        <f>SUM(F56)</f>
        <v>0</v>
      </c>
    </row>
    <row r="58" spans="2:6" ht="13.9" x14ac:dyDescent="0.4">
      <c r="B58" s="36"/>
      <c r="C58" s="36"/>
      <c r="D58" s="37"/>
      <c r="E58" s="38"/>
      <c r="F58" s="39"/>
    </row>
    <row r="59" spans="2:6" s="6" customFormat="1" ht="27.75" x14ac:dyDescent="0.4">
      <c r="B59" s="40" t="s">
        <v>1</v>
      </c>
      <c r="C59" s="40" t="s">
        <v>30</v>
      </c>
      <c r="D59" s="24" t="s">
        <v>86</v>
      </c>
      <c r="E59" s="41" t="s">
        <v>3</v>
      </c>
      <c r="F59" s="24" t="s">
        <v>87</v>
      </c>
    </row>
    <row r="60" spans="2:6" ht="13.9" x14ac:dyDescent="0.4">
      <c r="B60" s="42">
        <v>110700</v>
      </c>
      <c r="C60" s="43" t="s">
        <v>31</v>
      </c>
      <c r="D60" s="45">
        <v>0.52</v>
      </c>
      <c r="E60" s="29">
        <v>0</v>
      </c>
      <c r="F60" s="46">
        <f>D60*E60</f>
        <v>0</v>
      </c>
    </row>
    <row r="61" spans="2:6" ht="13.9" x14ac:dyDescent="0.4">
      <c r="B61" s="31"/>
      <c r="C61" s="32"/>
      <c r="D61" s="33"/>
      <c r="E61" s="34" t="s">
        <v>32</v>
      </c>
      <c r="F61" s="35">
        <f>SUM(F60)</f>
        <v>0</v>
      </c>
    </row>
    <row r="62" spans="2:6" ht="13.9" x14ac:dyDescent="0.4">
      <c r="B62" s="36"/>
      <c r="C62" s="36"/>
      <c r="D62" s="37"/>
      <c r="E62" s="38"/>
      <c r="F62" s="39"/>
    </row>
    <row r="63" spans="2:6" s="6" customFormat="1" ht="27.75" x14ac:dyDescent="0.4">
      <c r="B63" s="40" t="s">
        <v>1</v>
      </c>
      <c r="C63" s="40" t="s">
        <v>99</v>
      </c>
      <c r="D63" s="24" t="s">
        <v>86</v>
      </c>
      <c r="E63" s="47" t="s">
        <v>3</v>
      </c>
      <c r="F63" s="24" t="s">
        <v>87</v>
      </c>
    </row>
    <row r="64" spans="2:6" ht="13.9" x14ac:dyDescent="0.4">
      <c r="B64" s="26">
        <v>100418</v>
      </c>
      <c r="C64" s="27" t="s">
        <v>100</v>
      </c>
      <c r="D64" s="28">
        <v>0.25</v>
      </c>
      <c r="E64" s="29">
        <v>0</v>
      </c>
      <c r="F64" s="30">
        <f>D64*E64</f>
        <v>0</v>
      </c>
    </row>
    <row r="65" spans="2:6" ht="13.9" x14ac:dyDescent="0.4">
      <c r="B65" s="26">
        <v>100420</v>
      </c>
      <c r="C65" s="27" t="s">
        <v>101</v>
      </c>
      <c r="D65" s="28">
        <v>0.28000000000000003</v>
      </c>
      <c r="E65" s="29">
        <v>0</v>
      </c>
      <c r="F65" s="30">
        <f>D65*E65</f>
        <v>0</v>
      </c>
    </row>
    <row r="66" spans="2:6" ht="13.9" x14ac:dyDescent="0.4">
      <c r="B66" s="31"/>
      <c r="C66" s="32"/>
      <c r="D66" s="33"/>
      <c r="E66" s="34" t="s">
        <v>102</v>
      </c>
      <c r="F66" s="35">
        <f>SUM(F64:F65)</f>
        <v>0</v>
      </c>
    </row>
    <row r="67" spans="2:6" ht="15.75" hidden="1" customHeight="1" x14ac:dyDescent="0.4">
      <c r="B67" s="36"/>
      <c r="C67" s="36"/>
      <c r="D67" s="37"/>
      <c r="E67" s="48"/>
      <c r="F67" s="39"/>
    </row>
    <row r="68" spans="2:6" ht="31.5" hidden="1" customHeight="1" x14ac:dyDescent="0.4">
      <c r="B68" s="49" t="s">
        <v>1</v>
      </c>
      <c r="C68" s="49" t="s">
        <v>61</v>
      </c>
      <c r="D68" s="50" t="s">
        <v>86</v>
      </c>
      <c r="E68" s="49" t="s">
        <v>3</v>
      </c>
      <c r="F68" s="50" t="s">
        <v>87</v>
      </c>
    </row>
    <row r="69" spans="2:6" ht="15.75" hidden="1" customHeight="1" x14ac:dyDescent="0.4">
      <c r="B69" s="42">
        <v>110601</v>
      </c>
      <c r="C69" s="43" t="s">
        <v>91</v>
      </c>
      <c r="D69" s="45">
        <v>2.83</v>
      </c>
      <c r="E69" s="51">
        <v>0</v>
      </c>
      <c r="F69" s="46">
        <f>D69*E69</f>
        <v>0</v>
      </c>
    </row>
    <row r="70" spans="2:6" ht="15.75" hidden="1" customHeight="1" x14ac:dyDescent="0.4">
      <c r="B70" s="31"/>
      <c r="C70" s="52" t="s">
        <v>83</v>
      </c>
      <c r="D70" s="53"/>
      <c r="E70" s="54"/>
      <c r="F70" s="35">
        <f>SUM(F69)</f>
        <v>0</v>
      </c>
    </row>
  </sheetData>
  <sheetProtection algorithmName="SHA-512" hashValue="prcFqzC4u6ggF/RS8tw+Ak9tFVP0YnCEQUWKCrsEOzzUB9saCWnOJhnHGk4fq0Ul/Fw1QB+4Yd4LE+H9mWAtAQ==" saltValue="MwvBR7UrbRTBEVuJg/ig4Q==" spinCount="100000" sheet="1" selectLockedCells="1"/>
  <hyperlinks>
    <hyperlink ref="A4:XFD4" r:id="rId1" display="Instructions for Completing the USDA Foods Planning Worksheets" xr:uid="{C6691062-D237-4CB6-AFD5-9EAF17993D94}"/>
    <hyperlink ref="A4" r:id="rId2" xr:uid="{7ADA8676-35A7-44CD-8036-EF5AE20585DF}"/>
  </hyperlinks>
  <pageMargins left="0.2" right="0.2" top="0.75" bottom="0.75" header="0.3" footer="0.3"/>
  <pageSetup orientation="landscape" horizontalDpi="1200" verticalDpi="1200" r:id="rId3"/>
  <headerFooter>
    <oddFooter>&amp;CConnecticut Food Distribution Program</oddFooter>
  </headerFooter>
  <rowBreaks count="1" manualBreakCount="1">
    <brk id="28" max="5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86"/>
  <sheetViews>
    <sheetView showGridLines="0" tabSelected="1" zoomScaleNormal="100" zoomScaleSheetLayoutView="100" workbookViewId="0">
      <selection activeCell="A4" sqref="A4"/>
    </sheetView>
  </sheetViews>
  <sheetFormatPr defaultColWidth="0" defaultRowHeight="15" zeroHeight="1" x14ac:dyDescent="0.4"/>
  <cols>
    <col min="1" max="1" width="22.73046875" style="59" customWidth="1"/>
    <col min="2" max="2" width="10.73046875" style="57" customWidth="1"/>
    <col min="3" max="3" width="58.3984375" style="57" customWidth="1"/>
    <col min="4" max="4" width="15.3984375" style="58" customWidth="1"/>
    <col min="5" max="5" width="11" style="57" customWidth="1"/>
    <col min="6" max="6" width="18.1328125" style="58" customWidth="1"/>
    <col min="7" max="7" width="25.3984375" style="57" hidden="1" customWidth="1"/>
    <col min="8" max="8" width="23.59765625" style="58" hidden="1" customWidth="1"/>
    <col min="9" max="16384" width="8.73046875" style="57" hidden="1"/>
  </cols>
  <sheetData>
    <row r="1" spans="1:8" ht="18.75" customHeight="1" x14ac:dyDescent="0.4">
      <c r="A1" s="56" t="s">
        <v>114</v>
      </c>
      <c r="B1" s="56"/>
      <c r="C1" s="56"/>
      <c r="D1" s="56"/>
      <c r="E1" s="56"/>
      <c r="F1" s="56"/>
    </row>
    <row r="2" spans="1:8" x14ac:dyDescent="0.4"/>
    <row r="3" spans="1:8" s="2" customFormat="1" ht="13.5" x14ac:dyDescent="0.35">
      <c r="A3" s="4" t="s">
        <v>120</v>
      </c>
      <c r="B3" s="1"/>
      <c r="E3" s="1"/>
      <c r="F3" s="1"/>
    </row>
    <row r="4" spans="1:8" s="122" customFormat="1" ht="13.9" x14ac:dyDescent="0.4">
      <c r="A4" s="119" t="s">
        <v>129</v>
      </c>
      <c r="B4" s="120"/>
      <c r="C4" s="121"/>
      <c r="E4" s="123"/>
      <c r="F4" s="123"/>
    </row>
    <row r="5" spans="1:8" s="2" customFormat="1" ht="13.5" x14ac:dyDescent="0.35">
      <c r="A5" s="55"/>
      <c r="B5" s="1"/>
      <c r="E5" s="1"/>
      <c r="F5" s="1"/>
    </row>
    <row r="6" spans="1:8" ht="15.75" customHeight="1" x14ac:dyDescent="0.4">
      <c r="A6" s="5" t="s">
        <v>121</v>
      </c>
      <c r="B6" s="60"/>
      <c r="C6" s="60"/>
      <c r="D6" s="60"/>
      <c r="E6" s="60"/>
      <c r="F6" s="60"/>
    </row>
    <row r="7" spans="1:8" x14ac:dyDescent="0.4">
      <c r="A7" s="61"/>
      <c r="B7" s="62"/>
      <c r="C7" s="63"/>
      <c r="D7" s="57"/>
      <c r="E7" s="58"/>
      <c r="G7" s="58"/>
      <c r="H7" s="57"/>
    </row>
    <row r="8" spans="1:8" ht="15.75" customHeight="1" x14ac:dyDescent="0.4">
      <c r="A8" s="105" t="s">
        <v>116</v>
      </c>
      <c r="C8" s="64"/>
      <c r="D8" s="65">
        <f>'Processing '!E10</f>
        <v>0</v>
      </c>
      <c r="E8" s="66"/>
      <c r="G8" s="58"/>
      <c r="H8" s="57"/>
    </row>
    <row r="9" spans="1:8" x14ac:dyDescent="0.4">
      <c r="A9" s="67"/>
      <c r="C9" s="63"/>
      <c r="D9" s="63"/>
      <c r="E9" s="58"/>
      <c r="G9" s="58"/>
      <c r="H9" s="57"/>
    </row>
    <row r="10" spans="1:8" ht="15.75" customHeight="1" x14ac:dyDescent="0.4">
      <c r="A10" s="106" t="s">
        <v>93</v>
      </c>
      <c r="C10" s="68"/>
      <c r="D10" s="69">
        <f>'Processing '!E12</f>
        <v>0</v>
      </c>
      <c r="E10" s="66"/>
      <c r="G10" s="58"/>
      <c r="H10" s="57"/>
    </row>
    <row r="11" spans="1:8" x14ac:dyDescent="0.4">
      <c r="A11" s="67"/>
      <c r="C11" s="63"/>
      <c r="D11" s="63"/>
      <c r="E11" s="58"/>
      <c r="G11" s="58"/>
      <c r="H11" s="57"/>
    </row>
    <row r="12" spans="1:8" ht="15.75" customHeight="1" x14ac:dyDescent="0.4">
      <c r="A12" s="106" t="s">
        <v>92</v>
      </c>
      <c r="C12" s="68"/>
      <c r="D12" s="70">
        <f>F22+F27+F43+F57+F69+F73+F86</f>
        <v>0</v>
      </c>
      <c r="E12" s="71"/>
      <c r="G12" s="58"/>
      <c r="H12" s="57"/>
    </row>
    <row r="13" spans="1:8" x14ac:dyDescent="0.4">
      <c r="A13" s="67"/>
      <c r="C13" s="72"/>
      <c r="D13" s="72"/>
      <c r="E13" s="58"/>
      <c r="G13" s="58"/>
      <c r="H13" s="57"/>
    </row>
    <row r="14" spans="1:8" ht="15.75" customHeight="1" x14ac:dyDescent="0.4">
      <c r="A14" s="106" t="s">
        <v>115</v>
      </c>
      <c r="C14" s="68"/>
      <c r="D14" s="114">
        <f>'Processing '!E16</f>
        <v>0</v>
      </c>
      <c r="E14" s="66"/>
      <c r="G14" s="58"/>
      <c r="H14" s="57"/>
    </row>
    <row r="15" spans="1:8" x14ac:dyDescent="0.4">
      <c r="A15" s="62"/>
      <c r="C15" s="72"/>
      <c r="D15" s="57"/>
      <c r="E15" s="58"/>
      <c r="G15" s="58"/>
      <c r="H15" s="57"/>
    </row>
    <row r="16" spans="1:8" x14ac:dyDescent="0.4">
      <c r="C16" s="58"/>
      <c r="D16" s="57"/>
      <c r="E16" s="58"/>
      <c r="G16" s="58"/>
      <c r="H16" s="57"/>
    </row>
    <row r="17" spans="1:8" x14ac:dyDescent="0.4">
      <c r="C17" s="73" t="s">
        <v>0</v>
      </c>
      <c r="D17" s="57"/>
      <c r="E17" s="58"/>
      <c r="G17" s="58"/>
      <c r="H17" s="57"/>
    </row>
    <row r="18" spans="1:8" ht="30" x14ac:dyDescent="0.4">
      <c r="A18" s="74" t="s">
        <v>33</v>
      </c>
      <c r="B18" s="74" t="s">
        <v>1</v>
      </c>
      <c r="C18" s="74" t="s">
        <v>56</v>
      </c>
      <c r="D18" s="75" t="s">
        <v>88</v>
      </c>
      <c r="E18" s="74" t="s">
        <v>89</v>
      </c>
      <c r="F18" s="75" t="s">
        <v>87</v>
      </c>
      <c r="H18" s="57"/>
    </row>
    <row r="19" spans="1:8" x14ac:dyDescent="0.4">
      <c r="A19" s="109" t="s">
        <v>81</v>
      </c>
      <c r="B19" s="76">
        <v>100360</v>
      </c>
      <c r="C19" s="77" t="s">
        <v>95</v>
      </c>
      <c r="D19" s="78">
        <v>18.440000000000001</v>
      </c>
      <c r="E19" s="79">
        <v>0</v>
      </c>
      <c r="F19" s="80">
        <f>E19*D19</f>
        <v>0</v>
      </c>
      <c r="H19" s="57"/>
    </row>
    <row r="20" spans="1:8" x14ac:dyDescent="0.4">
      <c r="A20" s="110" t="s">
        <v>79</v>
      </c>
      <c r="B20" s="81">
        <v>100364</v>
      </c>
      <c r="C20" s="77" t="s">
        <v>57</v>
      </c>
      <c r="D20" s="78">
        <v>21.49</v>
      </c>
      <c r="E20" s="79">
        <v>0</v>
      </c>
      <c r="F20" s="80">
        <f>E20*D20</f>
        <v>0</v>
      </c>
      <c r="H20" s="57"/>
    </row>
    <row r="21" spans="1:8" x14ac:dyDescent="0.4">
      <c r="A21" s="110" t="s">
        <v>79</v>
      </c>
      <c r="B21" s="81">
        <v>111860</v>
      </c>
      <c r="C21" s="77" t="s">
        <v>103</v>
      </c>
      <c r="D21" s="78">
        <v>110.1</v>
      </c>
      <c r="E21" s="79">
        <v>0</v>
      </c>
      <c r="F21" s="80">
        <f>E21*D21</f>
        <v>0</v>
      </c>
      <c r="H21" s="57"/>
    </row>
    <row r="22" spans="1:8" ht="15.4" x14ac:dyDescent="0.45">
      <c r="A22" s="82"/>
      <c r="B22" s="83"/>
      <c r="C22" s="84"/>
      <c r="D22" s="85"/>
      <c r="E22" s="86" t="s">
        <v>76</v>
      </c>
      <c r="F22" s="87">
        <f>SUM(F19:F21)</f>
        <v>0</v>
      </c>
      <c r="H22" s="57"/>
    </row>
    <row r="23" spans="1:8" ht="15.4" x14ac:dyDescent="0.45">
      <c r="A23" s="82"/>
      <c r="B23" s="88"/>
      <c r="D23" s="89"/>
      <c r="E23" s="58"/>
      <c r="F23" s="72"/>
      <c r="H23" s="57"/>
    </row>
    <row r="24" spans="1:8" ht="30" x14ac:dyDescent="0.4">
      <c r="A24" s="90" t="s">
        <v>33</v>
      </c>
      <c r="B24" s="90" t="s">
        <v>1</v>
      </c>
      <c r="C24" s="90" t="s">
        <v>58</v>
      </c>
      <c r="D24" s="91" t="s">
        <v>88</v>
      </c>
      <c r="E24" s="90" t="s">
        <v>89</v>
      </c>
      <c r="F24" s="91" t="s">
        <v>87</v>
      </c>
      <c r="H24" s="57"/>
    </row>
    <row r="25" spans="1:8" x14ac:dyDescent="0.4">
      <c r="A25" s="109" t="s">
        <v>123</v>
      </c>
      <c r="B25" s="76">
        <v>100019</v>
      </c>
      <c r="C25" s="77" t="s">
        <v>59</v>
      </c>
      <c r="D25" s="78">
        <v>63.3</v>
      </c>
      <c r="E25" s="79">
        <v>0</v>
      </c>
      <c r="F25" s="80">
        <f t="shared" ref="F25:F26" si="0">E25*D25</f>
        <v>0</v>
      </c>
      <c r="H25" s="57"/>
    </row>
    <row r="26" spans="1:8" x14ac:dyDescent="0.4">
      <c r="A26" s="110" t="s">
        <v>79</v>
      </c>
      <c r="B26" s="81">
        <v>100018</v>
      </c>
      <c r="C26" s="77" t="s">
        <v>60</v>
      </c>
      <c r="D26" s="78">
        <v>62.47</v>
      </c>
      <c r="E26" s="79">
        <v>0</v>
      </c>
      <c r="F26" s="80">
        <f t="shared" si="0"/>
        <v>0</v>
      </c>
      <c r="H26" s="57"/>
    </row>
    <row r="27" spans="1:8" ht="15.4" x14ac:dyDescent="0.45">
      <c r="A27" s="82"/>
      <c r="B27" s="88"/>
      <c r="C27" s="92"/>
      <c r="D27" s="84"/>
      <c r="E27" s="93" t="s">
        <v>77</v>
      </c>
      <c r="F27" s="87">
        <f>SUM(F25:F26)</f>
        <v>0</v>
      </c>
      <c r="H27" s="57"/>
    </row>
    <row r="28" spans="1:8" ht="15.4" x14ac:dyDescent="0.45">
      <c r="A28" s="82"/>
      <c r="B28" s="88"/>
      <c r="D28" s="89"/>
      <c r="E28" s="58"/>
      <c r="F28" s="72"/>
      <c r="H28" s="57"/>
    </row>
    <row r="29" spans="1:8" ht="30" x14ac:dyDescent="0.4">
      <c r="A29" s="74" t="s">
        <v>33</v>
      </c>
      <c r="B29" s="74" t="s">
        <v>1</v>
      </c>
      <c r="C29" s="74" t="s">
        <v>35</v>
      </c>
      <c r="D29" s="75" t="s">
        <v>75</v>
      </c>
      <c r="E29" s="74" t="s">
        <v>89</v>
      </c>
      <c r="F29" s="75" t="s">
        <v>34</v>
      </c>
      <c r="H29" s="57"/>
    </row>
    <row r="30" spans="1:8" ht="15.75" customHeight="1" x14ac:dyDescent="0.4">
      <c r="A30" s="109" t="s">
        <v>122</v>
      </c>
      <c r="B30" s="76">
        <v>111790</v>
      </c>
      <c r="C30" s="77" t="s">
        <v>104</v>
      </c>
      <c r="D30" s="78">
        <v>19.399999999999999</v>
      </c>
      <c r="E30" s="79">
        <v>0</v>
      </c>
      <c r="F30" s="80">
        <f>E30*D30</f>
        <v>0</v>
      </c>
      <c r="H30" s="57"/>
    </row>
    <row r="31" spans="1:8" ht="15.75" customHeight="1" x14ac:dyDescent="0.4">
      <c r="A31" s="109" t="s">
        <v>122</v>
      </c>
      <c r="B31" s="76">
        <v>110541</v>
      </c>
      <c r="C31" s="77" t="s">
        <v>36</v>
      </c>
      <c r="D31" s="78">
        <v>26.08</v>
      </c>
      <c r="E31" s="79">
        <v>0</v>
      </c>
      <c r="F31" s="80">
        <f>E31*D31</f>
        <v>0</v>
      </c>
      <c r="H31" s="57"/>
    </row>
    <row r="32" spans="1:8" x14ac:dyDescent="0.4">
      <c r="A32" s="109" t="s">
        <v>123</v>
      </c>
      <c r="B32" s="76">
        <v>110361</v>
      </c>
      <c r="C32" s="77" t="s">
        <v>37</v>
      </c>
      <c r="D32" s="78">
        <v>19.48</v>
      </c>
      <c r="E32" s="79">
        <v>0</v>
      </c>
      <c r="F32" s="80">
        <f t="shared" ref="F32:F42" si="1">E32*D32</f>
        <v>0</v>
      </c>
      <c r="H32" s="57"/>
    </row>
    <row r="33" spans="1:8" x14ac:dyDescent="0.4">
      <c r="A33" s="109" t="s">
        <v>79</v>
      </c>
      <c r="B33" s="76">
        <v>100242</v>
      </c>
      <c r="C33" s="77" t="s">
        <v>38</v>
      </c>
      <c r="D33" s="78">
        <v>37.020000000000003</v>
      </c>
      <c r="E33" s="79">
        <v>0</v>
      </c>
      <c r="F33" s="80">
        <f>E33*D33</f>
        <v>0</v>
      </c>
      <c r="H33" s="57"/>
    </row>
    <row r="34" spans="1:8" ht="15.75" customHeight="1" x14ac:dyDescent="0.4">
      <c r="A34" s="109" t="s">
        <v>124</v>
      </c>
      <c r="B34" s="76">
        <v>110723</v>
      </c>
      <c r="C34" s="77" t="s">
        <v>105</v>
      </c>
      <c r="D34" s="78">
        <v>58.14</v>
      </c>
      <c r="E34" s="79">
        <v>0</v>
      </c>
      <c r="F34" s="80">
        <f>D34*E34</f>
        <v>0</v>
      </c>
      <c r="H34" s="57"/>
    </row>
    <row r="35" spans="1:8" ht="30" x14ac:dyDescent="0.4">
      <c r="A35" s="109" t="s">
        <v>125</v>
      </c>
      <c r="B35" s="76">
        <v>110859</v>
      </c>
      <c r="C35" s="77" t="s">
        <v>39</v>
      </c>
      <c r="D35" s="78">
        <v>39.33</v>
      </c>
      <c r="E35" s="79">
        <v>0</v>
      </c>
      <c r="F35" s="80">
        <f t="shared" si="1"/>
        <v>0</v>
      </c>
      <c r="H35" s="57"/>
    </row>
    <row r="36" spans="1:8" ht="30" x14ac:dyDescent="0.4">
      <c r="A36" s="109" t="s">
        <v>125</v>
      </c>
      <c r="B36" s="76">
        <v>100212</v>
      </c>
      <c r="C36" s="77" t="s">
        <v>40</v>
      </c>
      <c r="D36" s="78">
        <v>43.49</v>
      </c>
      <c r="E36" s="79">
        <v>0</v>
      </c>
      <c r="F36" s="80">
        <f t="shared" si="1"/>
        <v>0</v>
      </c>
      <c r="H36" s="57"/>
    </row>
    <row r="37" spans="1:8" x14ac:dyDescent="0.4">
      <c r="A37" s="109" t="s">
        <v>97</v>
      </c>
      <c r="B37" s="76">
        <v>100220</v>
      </c>
      <c r="C37" s="77" t="s">
        <v>41</v>
      </c>
      <c r="D37" s="78">
        <v>44.73</v>
      </c>
      <c r="E37" s="79">
        <v>0</v>
      </c>
      <c r="F37" s="80">
        <f t="shared" si="1"/>
        <v>0</v>
      </c>
      <c r="H37" s="57"/>
    </row>
    <row r="38" spans="1:8" x14ac:dyDescent="0.4">
      <c r="A38" s="109" t="s">
        <v>80</v>
      </c>
      <c r="B38" s="76">
        <v>100238</v>
      </c>
      <c r="C38" s="77" t="s">
        <v>42</v>
      </c>
      <c r="D38" s="78">
        <v>40.46</v>
      </c>
      <c r="E38" s="79">
        <v>0</v>
      </c>
      <c r="F38" s="80">
        <f t="shared" si="1"/>
        <v>0</v>
      </c>
      <c r="H38" s="57"/>
    </row>
    <row r="39" spans="1:8" x14ac:dyDescent="0.4">
      <c r="A39" s="109" t="s">
        <v>80</v>
      </c>
      <c r="B39" s="76">
        <v>100225</v>
      </c>
      <c r="C39" s="77" t="s">
        <v>96</v>
      </c>
      <c r="D39" s="78">
        <v>34.47</v>
      </c>
      <c r="E39" s="79">
        <v>0</v>
      </c>
      <c r="F39" s="80">
        <f t="shared" si="1"/>
        <v>0</v>
      </c>
      <c r="H39" s="57"/>
    </row>
    <row r="40" spans="1:8" ht="15.75" customHeight="1" x14ac:dyDescent="0.4">
      <c r="A40" s="109" t="s">
        <v>122</v>
      </c>
      <c r="B40" s="76">
        <v>100293</v>
      </c>
      <c r="C40" s="77" t="s">
        <v>43</v>
      </c>
      <c r="D40" s="78">
        <v>21.08</v>
      </c>
      <c r="E40" s="79">
        <v>0</v>
      </c>
      <c r="F40" s="80">
        <f t="shared" si="1"/>
        <v>0</v>
      </c>
      <c r="H40" s="57"/>
    </row>
    <row r="41" spans="1:8" x14ac:dyDescent="0.4">
      <c r="A41" s="109" t="s">
        <v>80</v>
      </c>
      <c r="B41" s="76">
        <v>110860</v>
      </c>
      <c r="C41" s="77" t="s">
        <v>44</v>
      </c>
      <c r="D41" s="78">
        <v>50.38</v>
      </c>
      <c r="E41" s="79">
        <v>0</v>
      </c>
      <c r="F41" s="80">
        <f t="shared" si="1"/>
        <v>0</v>
      </c>
      <c r="H41" s="57"/>
    </row>
    <row r="42" spans="1:8" x14ac:dyDescent="0.4">
      <c r="A42" s="110" t="s">
        <v>126</v>
      </c>
      <c r="B42" s="81">
        <v>100256</v>
      </c>
      <c r="C42" s="77" t="s">
        <v>45</v>
      </c>
      <c r="D42" s="78">
        <v>44.37</v>
      </c>
      <c r="E42" s="79">
        <v>0</v>
      </c>
      <c r="F42" s="80">
        <f t="shared" si="1"/>
        <v>0</v>
      </c>
      <c r="H42" s="57"/>
    </row>
    <row r="43" spans="1:8" ht="15.4" x14ac:dyDescent="0.45">
      <c r="A43" s="82"/>
      <c r="B43" s="88"/>
      <c r="C43" s="92"/>
      <c r="D43" s="84"/>
      <c r="E43" s="93" t="s">
        <v>78</v>
      </c>
      <c r="F43" s="87">
        <f>SUM(F30:F42)</f>
        <v>0</v>
      </c>
      <c r="H43" s="57"/>
    </row>
    <row r="44" spans="1:8" ht="15.4" x14ac:dyDescent="0.45">
      <c r="A44" s="82"/>
      <c r="B44" s="88"/>
      <c r="D44" s="89"/>
      <c r="E44" s="58"/>
      <c r="F44" s="72"/>
      <c r="H44" s="57"/>
    </row>
    <row r="45" spans="1:8" ht="30" x14ac:dyDescent="0.4">
      <c r="A45" s="74" t="s">
        <v>33</v>
      </c>
      <c r="B45" s="94" t="s">
        <v>1</v>
      </c>
      <c r="C45" s="94" t="s">
        <v>119</v>
      </c>
      <c r="D45" s="75" t="s">
        <v>88</v>
      </c>
      <c r="E45" s="74" t="s">
        <v>89</v>
      </c>
      <c r="F45" s="75" t="s">
        <v>87</v>
      </c>
      <c r="H45" s="57"/>
    </row>
    <row r="46" spans="1:8" x14ac:dyDescent="0.4">
      <c r="A46" s="109" t="s">
        <v>81</v>
      </c>
      <c r="B46" s="76">
        <v>110393</v>
      </c>
      <c r="C46" s="77" t="s">
        <v>107</v>
      </c>
      <c r="D46" s="78">
        <v>18.39</v>
      </c>
      <c r="E46" s="79">
        <v>0</v>
      </c>
      <c r="F46" s="80">
        <f>E46*D46</f>
        <v>0</v>
      </c>
      <c r="H46" s="57"/>
    </row>
    <row r="47" spans="1:8" x14ac:dyDescent="0.4">
      <c r="A47" s="110" t="s">
        <v>79</v>
      </c>
      <c r="B47" s="81">
        <v>110394</v>
      </c>
      <c r="C47" s="77" t="s">
        <v>108</v>
      </c>
      <c r="D47" s="78">
        <v>22.4</v>
      </c>
      <c r="E47" s="79">
        <v>0</v>
      </c>
      <c r="F47" s="80">
        <f>E47*D47</f>
        <v>0</v>
      </c>
      <c r="H47" s="57"/>
    </row>
    <row r="48" spans="1:8" x14ac:dyDescent="0.4">
      <c r="A48" s="110" t="s">
        <v>79</v>
      </c>
      <c r="B48" s="81">
        <v>110501</v>
      </c>
      <c r="C48" s="77" t="s">
        <v>109</v>
      </c>
      <c r="D48" s="78">
        <v>27</v>
      </c>
      <c r="E48" s="79">
        <v>0</v>
      </c>
      <c r="F48" s="80">
        <f>E48*D48</f>
        <v>0</v>
      </c>
      <c r="H48" s="57"/>
    </row>
    <row r="49" spans="1:8" ht="15.4" x14ac:dyDescent="0.45">
      <c r="A49" s="82"/>
      <c r="B49" s="83"/>
      <c r="C49" s="84"/>
      <c r="D49" s="85"/>
      <c r="E49" s="86" t="s">
        <v>102</v>
      </c>
      <c r="F49" s="87">
        <f>SUM(F46:F48)</f>
        <v>0</v>
      </c>
      <c r="H49" s="57"/>
    </row>
    <row r="50" spans="1:8" ht="15.4" x14ac:dyDescent="0.45">
      <c r="A50" s="82"/>
      <c r="B50" s="88"/>
      <c r="D50" s="89"/>
      <c r="E50" s="58"/>
      <c r="F50" s="72"/>
      <c r="H50" s="57"/>
    </row>
    <row r="51" spans="1:8" ht="30" x14ac:dyDescent="0.4">
      <c r="A51" s="74" t="s">
        <v>33</v>
      </c>
      <c r="B51" s="74" t="s">
        <v>1</v>
      </c>
      <c r="C51" s="74" t="s">
        <v>12</v>
      </c>
      <c r="D51" s="75" t="s">
        <v>75</v>
      </c>
      <c r="E51" s="74" t="s">
        <v>89</v>
      </c>
      <c r="F51" s="75" t="s">
        <v>34</v>
      </c>
      <c r="H51" s="57"/>
    </row>
    <row r="52" spans="1:8" x14ac:dyDescent="0.4">
      <c r="A52" s="109" t="s">
        <v>81</v>
      </c>
      <c r="B52" s="76">
        <v>110346</v>
      </c>
      <c r="C52" s="77" t="s">
        <v>62</v>
      </c>
      <c r="D52" s="78">
        <v>234.27</v>
      </c>
      <c r="E52" s="79">
        <v>0</v>
      </c>
      <c r="F52" s="80">
        <f>E52*D52</f>
        <v>0</v>
      </c>
      <c r="H52" s="57"/>
    </row>
    <row r="53" spans="1:8" ht="30" x14ac:dyDescent="0.4">
      <c r="A53" s="109" t="s">
        <v>127</v>
      </c>
      <c r="B53" s="76">
        <v>100134</v>
      </c>
      <c r="C53" s="77" t="s">
        <v>63</v>
      </c>
      <c r="D53" s="78">
        <v>174.67</v>
      </c>
      <c r="E53" s="79">
        <v>0</v>
      </c>
      <c r="F53" s="80">
        <f t="shared" ref="F53:F55" si="2">E53*D53</f>
        <v>0</v>
      </c>
      <c r="H53" s="57"/>
    </row>
    <row r="54" spans="1:8" ht="15.75" customHeight="1" x14ac:dyDescent="0.4">
      <c r="A54" s="109" t="s">
        <v>124</v>
      </c>
      <c r="B54" s="76">
        <v>100158</v>
      </c>
      <c r="C54" s="77" t="s">
        <v>64</v>
      </c>
      <c r="D54" s="78">
        <v>169.18</v>
      </c>
      <c r="E54" s="79">
        <v>0</v>
      </c>
      <c r="F54" s="80">
        <f t="shared" si="2"/>
        <v>0</v>
      </c>
      <c r="H54" s="57"/>
    </row>
    <row r="55" spans="1:8" ht="15.75" customHeight="1" x14ac:dyDescent="0.4">
      <c r="A55" s="109" t="s">
        <v>79</v>
      </c>
      <c r="B55" s="76">
        <v>110711</v>
      </c>
      <c r="C55" s="77" t="s">
        <v>65</v>
      </c>
      <c r="D55" s="78">
        <v>224.08</v>
      </c>
      <c r="E55" s="79">
        <v>0</v>
      </c>
      <c r="F55" s="80">
        <f t="shared" si="2"/>
        <v>0</v>
      </c>
      <c r="H55" s="57"/>
    </row>
    <row r="56" spans="1:8" ht="15.75" customHeight="1" x14ac:dyDescent="0.4">
      <c r="A56" s="111" t="s">
        <v>79</v>
      </c>
      <c r="B56" s="81">
        <v>110348</v>
      </c>
      <c r="C56" s="77" t="s">
        <v>111</v>
      </c>
      <c r="D56" s="78">
        <v>147.80000000000001</v>
      </c>
      <c r="E56" s="79">
        <v>0</v>
      </c>
      <c r="F56" s="80">
        <f t="shared" ref="F56" si="3">E56*D56</f>
        <v>0</v>
      </c>
      <c r="H56" s="57"/>
    </row>
    <row r="57" spans="1:8" ht="15.4" x14ac:dyDescent="0.45">
      <c r="A57" s="82"/>
      <c r="B57" s="88"/>
      <c r="C57" s="92"/>
      <c r="D57" s="84"/>
      <c r="E57" s="93" t="s">
        <v>17</v>
      </c>
      <c r="F57" s="95">
        <f>SUM(F52:F56)</f>
        <v>0</v>
      </c>
      <c r="H57" s="57"/>
    </row>
    <row r="58" spans="1:8" ht="15.4" x14ac:dyDescent="0.45">
      <c r="A58" s="82"/>
      <c r="B58" s="88"/>
      <c r="D58" s="89"/>
      <c r="E58" s="58"/>
      <c r="F58" s="72"/>
      <c r="H58" s="57"/>
    </row>
    <row r="59" spans="1:8" ht="30" x14ac:dyDescent="0.4">
      <c r="A59" s="74" t="s">
        <v>33</v>
      </c>
      <c r="B59" s="74" t="s">
        <v>1</v>
      </c>
      <c r="C59" s="74" t="s">
        <v>18</v>
      </c>
      <c r="D59" s="75" t="s">
        <v>75</v>
      </c>
      <c r="E59" s="74" t="s">
        <v>89</v>
      </c>
      <c r="F59" s="75" t="s">
        <v>34</v>
      </c>
      <c r="H59" s="57"/>
    </row>
    <row r="60" spans="1:8" x14ac:dyDescent="0.4">
      <c r="A60" s="109" t="s">
        <v>79</v>
      </c>
      <c r="B60" s="76">
        <v>111361</v>
      </c>
      <c r="C60" s="77" t="s">
        <v>66</v>
      </c>
      <c r="D60" s="78">
        <v>80.91</v>
      </c>
      <c r="E60" s="79">
        <v>0</v>
      </c>
      <c r="F60" s="80">
        <f>E60*D60</f>
        <v>0</v>
      </c>
      <c r="H60" s="57"/>
    </row>
    <row r="61" spans="1:8" x14ac:dyDescent="0.4">
      <c r="A61" s="109" t="s">
        <v>122</v>
      </c>
      <c r="B61" s="76">
        <v>100101</v>
      </c>
      <c r="C61" s="77" t="s">
        <v>67</v>
      </c>
      <c r="D61" s="78">
        <v>97.19</v>
      </c>
      <c r="E61" s="79">
        <v>0</v>
      </c>
      <c r="F61" s="80">
        <f t="shared" ref="F61:F66" si="4">E61*D61</f>
        <v>0</v>
      </c>
      <c r="H61" s="57"/>
    </row>
    <row r="62" spans="1:8" x14ac:dyDescent="0.4">
      <c r="A62" s="109" t="s">
        <v>128</v>
      </c>
      <c r="B62" s="76">
        <v>100117</v>
      </c>
      <c r="C62" s="77" t="s">
        <v>68</v>
      </c>
      <c r="D62" s="78">
        <v>81.42</v>
      </c>
      <c r="E62" s="79">
        <v>0</v>
      </c>
      <c r="F62" s="80">
        <f t="shared" si="4"/>
        <v>0</v>
      </c>
      <c r="H62" s="57"/>
    </row>
    <row r="63" spans="1:8" x14ac:dyDescent="0.4">
      <c r="A63" s="109" t="s">
        <v>128</v>
      </c>
      <c r="B63" s="76">
        <v>111751</v>
      </c>
      <c r="C63" s="77" t="s">
        <v>69</v>
      </c>
      <c r="D63" s="78">
        <v>53.59</v>
      </c>
      <c r="E63" s="79">
        <v>0</v>
      </c>
      <c r="F63" s="80">
        <f t="shared" si="4"/>
        <v>0</v>
      </c>
      <c r="H63" s="57"/>
    </row>
    <row r="64" spans="1:8" x14ac:dyDescent="0.4">
      <c r="A64" s="109" t="s">
        <v>81</v>
      </c>
      <c r="B64" s="76">
        <v>110921</v>
      </c>
      <c r="C64" s="77" t="s">
        <v>70</v>
      </c>
      <c r="D64" s="78">
        <v>85.72</v>
      </c>
      <c r="E64" s="79">
        <v>0</v>
      </c>
      <c r="F64" s="80">
        <f t="shared" si="4"/>
        <v>0</v>
      </c>
      <c r="H64" s="57"/>
    </row>
    <row r="65" spans="1:8" x14ac:dyDescent="0.4">
      <c r="A65" s="109" t="s">
        <v>79</v>
      </c>
      <c r="B65" s="76">
        <v>111900</v>
      </c>
      <c r="C65" s="77" t="s">
        <v>71</v>
      </c>
      <c r="D65" s="78">
        <v>164.71</v>
      </c>
      <c r="E65" s="79">
        <v>0</v>
      </c>
      <c r="F65" s="80">
        <f t="shared" si="4"/>
        <v>0</v>
      </c>
      <c r="H65" s="57"/>
    </row>
    <row r="66" spans="1:8" x14ac:dyDescent="0.4">
      <c r="A66" s="109" t="s">
        <v>79</v>
      </c>
      <c r="B66" s="76">
        <v>100125</v>
      </c>
      <c r="C66" s="77" t="s">
        <v>72</v>
      </c>
      <c r="D66" s="78">
        <v>170.26</v>
      </c>
      <c r="E66" s="79">
        <v>0</v>
      </c>
      <c r="F66" s="80">
        <f t="shared" si="4"/>
        <v>0</v>
      </c>
      <c r="H66" s="57"/>
    </row>
    <row r="67" spans="1:8" ht="15.75" customHeight="1" x14ac:dyDescent="0.4">
      <c r="A67" s="109" t="s">
        <v>122</v>
      </c>
      <c r="B67" s="81">
        <v>110462</v>
      </c>
      <c r="C67" s="77" t="s">
        <v>73</v>
      </c>
      <c r="D67" s="78">
        <v>74.55</v>
      </c>
      <c r="E67" s="79">
        <v>0</v>
      </c>
      <c r="F67" s="80">
        <f t="shared" ref="F67:F68" si="5">E67*D67</f>
        <v>0</v>
      </c>
      <c r="H67" s="57"/>
    </row>
    <row r="68" spans="1:8" x14ac:dyDescent="0.4">
      <c r="A68" s="111" t="s">
        <v>79</v>
      </c>
      <c r="B68" s="81">
        <v>111881</v>
      </c>
      <c r="C68" s="77" t="s">
        <v>106</v>
      </c>
      <c r="D68" s="78">
        <v>123.64</v>
      </c>
      <c r="E68" s="79">
        <v>0</v>
      </c>
      <c r="F68" s="80">
        <f t="shared" si="5"/>
        <v>0</v>
      </c>
      <c r="H68" s="57"/>
    </row>
    <row r="69" spans="1:8" ht="15.75" customHeight="1" x14ac:dyDescent="0.45">
      <c r="A69" s="82"/>
      <c r="B69" s="88"/>
      <c r="C69" s="92"/>
      <c r="D69" s="96"/>
      <c r="E69" s="97" t="s">
        <v>23</v>
      </c>
      <c r="F69" s="87">
        <f>SUM(F60:F68)</f>
        <v>0</v>
      </c>
      <c r="H69" s="57"/>
    </row>
    <row r="70" spans="1:8" ht="15.4" x14ac:dyDescent="0.45">
      <c r="A70" s="82"/>
      <c r="B70" s="88"/>
      <c r="D70" s="89"/>
      <c r="E70" s="58"/>
      <c r="F70" s="72"/>
      <c r="H70" s="57"/>
    </row>
    <row r="71" spans="1:8" ht="30" x14ac:dyDescent="0.4">
      <c r="A71" s="74" t="s">
        <v>33</v>
      </c>
      <c r="B71" s="74" t="s">
        <v>1</v>
      </c>
      <c r="C71" s="74" t="s">
        <v>85</v>
      </c>
      <c r="D71" s="75" t="s">
        <v>75</v>
      </c>
      <c r="E71" s="74" t="s">
        <v>89</v>
      </c>
      <c r="F71" s="75" t="s">
        <v>34</v>
      </c>
      <c r="H71" s="57"/>
    </row>
    <row r="72" spans="1:8" x14ac:dyDescent="0.4">
      <c r="A72" s="111" t="s">
        <v>79</v>
      </c>
      <c r="B72" s="81">
        <v>100935</v>
      </c>
      <c r="C72" s="77" t="s">
        <v>74</v>
      </c>
      <c r="D72" s="98">
        <v>45.5</v>
      </c>
      <c r="E72" s="99">
        <v>0</v>
      </c>
      <c r="F72" s="80">
        <f>E72*D72</f>
        <v>0</v>
      </c>
      <c r="H72" s="57"/>
    </row>
    <row r="73" spans="1:8" ht="15.75" customHeight="1" x14ac:dyDescent="0.45">
      <c r="A73" s="82"/>
      <c r="C73" s="92"/>
      <c r="D73" s="96"/>
      <c r="E73" s="93" t="s">
        <v>84</v>
      </c>
      <c r="F73" s="87">
        <f>F72</f>
        <v>0</v>
      </c>
      <c r="H73" s="57"/>
    </row>
    <row r="74" spans="1:8" ht="15.4" x14ac:dyDescent="0.45">
      <c r="A74" s="82"/>
      <c r="B74" s="88"/>
      <c r="D74" s="89"/>
      <c r="E74" s="58"/>
      <c r="F74" s="72"/>
      <c r="H74" s="57"/>
    </row>
    <row r="75" spans="1:8" ht="30" x14ac:dyDescent="0.4">
      <c r="A75" s="74" t="s">
        <v>33</v>
      </c>
      <c r="B75" s="74" t="s">
        <v>1</v>
      </c>
      <c r="C75" s="74" t="s">
        <v>24</v>
      </c>
      <c r="D75" s="75" t="s">
        <v>75</v>
      </c>
      <c r="E75" s="74" t="s">
        <v>89</v>
      </c>
      <c r="F75" s="75" t="s">
        <v>34</v>
      </c>
      <c r="H75" s="57"/>
    </row>
    <row r="76" spans="1:8" ht="30" x14ac:dyDescent="0.4">
      <c r="A76" s="112" t="s">
        <v>125</v>
      </c>
      <c r="B76" s="100">
        <v>110473</v>
      </c>
      <c r="C76" s="101" t="s">
        <v>46</v>
      </c>
      <c r="D76" s="102">
        <v>56.6</v>
      </c>
      <c r="E76" s="103">
        <v>0</v>
      </c>
      <c r="F76" s="104">
        <f>E76*D76</f>
        <v>0</v>
      </c>
      <c r="H76" s="57"/>
    </row>
    <row r="77" spans="1:8" x14ac:dyDescent="0.4">
      <c r="A77" s="109" t="s">
        <v>80</v>
      </c>
      <c r="B77" s="76">
        <v>111052</v>
      </c>
      <c r="C77" s="77" t="s">
        <v>47</v>
      </c>
      <c r="D77" s="78">
        <v>14.04</v>
      </c>
      <c r="E77" s="79">
        <v>0</v>
      </c>
      <c r="F77" s="80">
        <f t="shared" ref="F77:F85" si="6">E77*D77</f>
        <v>0</v>
      </c>
      <c r="H77" s="57"/>
    </row>
    <row r="78" spans="1:8" x14ac:dyDescent="0.4">
      <c r="A78" s="109" t="s">
        <v>98</v>
      </c>
      <c r="B78" s="76">
        <v>100313</v>
      </c>
      <c r="C78" s="77" t="s">
        <v>48</v>
      </c>
      <c r="D78" s="78">
        <v>25.59</v>
      </c>
      <c r="E78" s="79">
        <v>0</v>
      </c>
      <c r="F78" s="80">
        <f t="shared" si="6"/>
        <v>0</v>
      </c>
      <c r="H78" s="57"/>
    </row>
    <row r="79" spans="1:8" ht="30" x14ac:dyDescent="0.4">
      <c r="A79" s="109" t="s">
        <v>125</v>
      </c>
      <c r="B79" s="76">
        <v>111053</v>
      </c>
      <c r="C79" s="77" t="s">
        <v>49</v>
      </c>
      <c r="D79" s="78">
        <v>21.83</v>
      </c>
      <c r="E79" s="79">
        <v>0</v>
      </c>
      <c r="F79" s="80">
        <f t="shared" si="6"/>
        <v>0</v>
      </c>
      <c r="H79" s="57"/>
    </row>
    <row r="80" spans="1:8" ht="30" x14ac:dyDescent="0.4">
      <c r="A80" s="109" t="s">
        <v>125</v>
      </c>
      <c r="B80" s="76">
        <v>111054</v>
      </c>
      <c r="C80" s="77" t="s">
        <v>50</v>
      </c>
      <c r="D80" s="78">
        <v>18.79</v>
      </c>
      <c r="E80" s="79">
        <v>0</v>
      </c>
      <c r="F80" s="80">
        <f t="shared" si="6"/>
        <v>0</v>
      </c>
      <c r="H80" s="57"/>
    </row>
    <row r="81" spans="1:8" x14ac:dyDescent="0.4">
      <c r="A81" s="109" t="s">
        <v>80</v>
      </c>
      <c r="B81" s="76">
        <v>111230</v>
      </c>
      <c r="C81" s="77" t="s">
        <v>51</v>
      </c>
      <c r="D81" s="78">
        <v>26.13</v>
      </c>
      <c r="E81" s="79">
        <v>0</v>
      </c>
      <c r="F81" s="80">
        <f t="shared" si="6"/>
        <v>0</v>
      </c>
      <c r="H81" s="57"/>
    </row>
    <row r="82" spans="1:8" x14ac:dyDescent="0.4">
      <c r="A82" s="109" t="s">
        <v>126</v>
      </c>
      <c r="B82" s="76">
        <v>100355</v>
      </c>
      <c r="C82" s="77" t="s">
        <v>52</v>
      </c>
      <c r="D82" s="78">
        <v>27.88</v>
      </c>
      <c r="E82" s="79">
        <v>0</v>
      </c>
      <c r="F82" s="80">
        <f t="shared" si="6"/>
        <v>0</v>
      </c>
      <c r="H82" s="57"/>
    </row>
    <row r="83" spans="1:8" x14ac:dyDescent="0.4">
      <c r="A83" s="109" t="s">
        <v>126</v>
      </c>
      <c r="B83" s="76">
        <v>100357</v>
      </c>
      <c r="C83" s="77" t="s">
        <v>53</v>
      </c>
      <c r="D83" s="78">
        <v>35.590000000000003</v>
      </c>
      <c r="E83" s="79">
        <v>0</v>
      </c>
      <c r="F83" s="80">
        <f t="shared" si="6"/>
        <v>0</v>
      </c>
      <c r="H83" s="57"/>
    </row>
    <row r="84" spans="1:8" x14ac:dyDescent="0.4">
      <c r="A84" s="109" t="s">
        <v>126</v>
      </c>
      <c r="B84" s="76">
        <v>110721</v>
      </c>
      <c r="C84" s="77" t="s">
        <v>54</v>
      </c>
      <c r="D84" s="78">
        <v>40.83</v>
      </c>
      <c r="E84" s="79">
        <v>0</v>
      </c>
      <c r="F84" s="80">
        <f t="shared" si="6"/>
        <v>0</v>
      </c>
      <c r="H84" s="57"/>
    </row>
    <row r="85" spans="1:8" x14ac:dyDescent="0.4">
      <c r="A85" s="111" t="s">
        <v>79</v>
      </c>
      <c r="B85" s="81">
        <v>110186</v>
      </c>
      <c r="C85" s="77" t="s">
        <v>55</v>
      </c>
      <c r="D85" s="78">
        <v>28.32</v>
      </c>
      <c r="E85" s="79">
        <v>0</v>
      </c>
      <c r="F85" s="80">
        <f t="shared" si="6"/>
        <v>0</v>
      </c>
      <c r="H85" s="57"/>
    </row>
    <row r="86" spans="1:8" ht="15.75" customHeight="1" x14ac:dyDescent="0.4">
      <c r="B86" s="88"/>
      <c r="C86" s="92"/>
      <c r="D86" s="96"/>
      <c r="E86" s="97" t="s">
        <v>94</v>
      </c>
      <c r="F86" s="87">
        <f>SUM(F76:F85)</f>
        <v>0</v>
      </c>
      <c r="H86" s="57"/>
    </row>
  </sheetData>
  <sheetProtection algorithmName="SHA-512" hashValue="KwkL9vJaE1HuqEyTGK+daBX3fh/q4HNq9um0SJyF/iWa53Gt8joFaEcLseioG5Ag+6sJLt48AV+zhtNmlBfrgg==" saltValue="/mfWVE8dUttEYuIHQSJbjA==" spinCount="100000" sheet="1" selectLockedCells="1"/>
  <hyperlinks>
    <hyperlink ref="A4:XFD4" r:id="rId1" display="Instructions for Completing the USDA Foods Planning Worksheets" xr:uid="{780B94D7-0A6F-4D07-AF74-CABEC28F6CA3}"/>
    <hyperlink ref="A4" r:id="rId2" xr:uid="{EA181C0E-8D20-4436-8B15-564DD84A9B31}"/>
  </hyperlinks>
  <pageMargins left="0.2" right="0.2" top="0.75" bottom="0.75" header="0.3" footer="0.3"/>
  <pageSetup orientation="landscape" horizontalDpi="1200" verticalDpi="1200" r:id="rId3"/>
  <headerFooter>
    <oddFooter>&amp;CConnecticut Food Distribution Program</oddFooter>
  </headerFooter>
  <rowBreaks count="3" manualBreakCount="3">
    <brk id="28" max="5" man="1"/>
    <brk id="50" max="5" man="1"/>
    <brk id="74" max="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Processing </vt:lpstr>
      <vt:lpstr>Direct Delivery</vt:lpstr>
      <vt:lpstr>'Direct Delivery'!Print_Area</vt:lpstr>
      <vt:lpstr>'Processing 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CSDE</dc:creator>
  <cp:lastModifiedBy>Fiore, Susan</cp:lastModifiedBy>
  <cp:lastPrinted>2026-02-02T21:23:43Z</cp:lastPrinted>
  <dcterms:created xsi:type="dcterms:W3CDTF">2022-02-03T16:43:47Z</dcterms:created>
  <dcterms:modified xsi:type="dcterms:W3CDTF">2026-02-03T20:32:35Z</dcterms:modified>
</cp:coreProperties>
</file>