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DULTSHR\Adult Education State Grant\PEP Spreadsheets\"/>
    </mc:Choice>
  </mc:AlternateContent>
  <xr:revisionPtr revIDLastSave="0" documentId="8_{161F0C92-4D1C-42B7-B465-F2BC27781049}" xr6:coauthVersionLast="47" xr6:coauthVersionMax="47" xr10:uidLastSave="{00000000-0000-0000-0000-000000000000}"/>
  <workbookProtection workbookAlgorithmName="SHA-512" workbookHashValue="t/7ffhaAZ3NGaC+DSWTOi0GEmGepNKG+y5PJPFasRZGxIFXX0EkryAYDjOG8LZUKEdKRR2D/Ep/6JVdmYpYqsQ==" workbookSaltValue="aQvpwlv/Xp89oHpoy7NXQA==" workbookSpinCount="100000" lockStructure="1"/>
  <bookViews>
    <workbookView xWindow="-90" yWindow="-90" windowWidth="19380" windowHeight="9765" tabRatio="742" activeTab="1" xr2:uid="{00000000-000D-0000-FFFF-FFFF00000000}"/>
  </bookViews>
  <sheets>
    <sheet name="Instructions" sheetId="36" r:id="rId1"/>
    <sheet name="IELCE ED114" sheetId="30" r:id="rId2"/>
    <sheet name="IELCE Budget Narrative" sheetId="35" r:id="rId3"/>
    <sheet name="IELCE Match Narrative" sheetId="37" r:id="rId4"/>
  </sheets>
  <definedNames>
    <definedName name="_xlnm.Print_Area" localSheetId="2">'IELCE Budget Narrative'!$A$1:$I$379</definedName>
    <definedName name="_xlnm.Print_Area" localSheetId="3">'IELCE Match Narrative'!$A$1:$I$361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5" i="35" l="1"/>
  <c r="I326" i="35"/>
  <c r="I339" i="35"/>
  <c r="I340" i="35"/>
  <c r="I341" i="35"/>
  <c r="I338" i="35"/>
  <c r="I337" i="35"/>
  <c r="I336" i="35"/>
  <c r="I335" i="35"/>
  <c r="I334" i="35"/>
  <c r="I333" i="35"/>
  <c r="I332" i="35"/>
  <c r="I331" i="35"/>
  <c r="I330" i="35"/>
  <c r="I329" i="35"/>
  <c r="I328" i="35"/>
  <c r="I327" i="35"/>
  <c r="I8" i="35"/>
  <c r="I48" i="35"/>
  <c r="I49" i="35"/>
  <c r="I50" i="35"/>
  <c r="I51" i="35"/>
  <c r="I52" i="35"/>
  <c r="I51" i="37"/>
  <c r="I52" i="37"/>
  <c r="I53" i="37"/>
  <c r="I54" i="37"/>
  <c r="I55" i="37"/>
  <c r="I56" i="37"/>
  <c r="I258" i="35"/>
  <c r="I259" i="35"/>
  <c r="I260" i="35"/>
  <c r="I261" i="35"/>
  <c r="I262" i="35"/>
  <c r="I263" i="35"/>
  <c r="I264" i="35"/>
  <c r="I258" i="37"/>
  <c r="I257" i="37"/>
  <c r="I256" i="37"/>
  <c r="I255" i="37"/>
  <c r="I254" i="37"/>
  <c r="I253" i="37"/>
  <c r="I252" i="37"/>
  <c r="I251" i="37"/>
  <c r="I250" i="37"/>
  <c r="I249" i="37"/>
  <c r="I248" i="37"/>
  <c r="I247" i="37"/>
  <c r="I240" i="37" s="1"/>
  <c r="I246" i="37"/>
  <c r="I245" i="37"/>
  <c r="I244" i="37"/>
  <c r="I243" i="37"/>
  <c r="I105" i="37"/>
  <c r="I104" i="37"/>
  <c r="I103" i="37"/>
  <c r="I102" i="37"/>
  <c r="I101" i="37"/>
  <c r="I100" i="37"/>
  <c r="I99" i="37"/>
  <c r="I98" i="37"/>
  <c r="I97" i="37"/>
  <c r="I96" i="37"/>
  <c r="I95" i="37"/>
  <c r="I94" i="37"/>
  <c r="I93" i="37"/>
  <c r="I92" i="37"/>
  <c r="I91" i="37"/>
  <c r="I90" i="37"/>
  <c r="I89" i="37"/>
  <c r="I88" i="37"/>
  <c r="I87" i="37"/>
  <c r="I84" i="37" s="1"/>
  <c r="I80" i="37"/>
  <c r="I79" i="37"/>
  <c r="I78" i="37"/>
  <c r="I77" i="37"/>
  <c r="I76" i="37"/>
  <c r="I75" i="37"/>
  <c r="I74" i="37"/>
  <c r="I73" i="37"/>
  <c r="I72" i="37"/>
  <c r="I71" i="37"/>
  <c r="I70" i="37"/>
  <c r="I69" i="37"/>
  <c r="I68" i="37"/>
  <c r="I67" i="37"/>
  <c r="I66" i="37"/>
  <c r="I65" i="37"/>
  <c r="I62" i="37" s="1"/>
  <c r="I58" i="37"/>
  <c r="I57" i="37"/>
  <c r="I50" i="37"/>
  <c r="I49" i="37"/>
  <c r="I48" i="37"/>
  <c r="I47" i="37"/>
  <c r="I46" i="37"/>
  <c r="I41" i="37" s="1"/>
  <c r="I45" i="37"/>
  <c r="I44" i="37"/>
  <c r="I37" i="37"/>
  <c r="I36" i="37"/>
  <c r="I35" i="37"/>
  <c r="I34" i="37"/>
  <c r="I33" i="37"/>
  <c r="I32" i="37"/>
  <c r="I23" i="37" s="1"/>
  <c r="I31" i="37"/>
  <c r="I30" i="37"/>
  <c r="I29" i="37"/>
  <c r="I28" i="37"/>
  <c r="I27" i="37"/>
  <c r="I26" i="37"/>
  <c r="I19" i="37"/>
  <c r="I18" i="37"/>
  <c r="I17" i="37"/>
  <c r="I16" i="37"/>
  <c r="I15" i="37"/>
  <c r="I14" i="37"/>
  <c r="I13" i="37"/>
  <c r="I12" i="37"/>
  <c r="I11" i="37"/>
  <c r="I5" i="37" s="1"/>
  <c r="I10" i="37"/>
  <c r="I9" i="37"/>
  <c r="I8" i="37"/>
  <c r="I268" i="35"/>
  <c r="I267" i="35"/>
  <c r="I266" i="35"/>
  <c r="I265" i="35"/>
  <c r="I257" i="35"/>
  <c r="I256" i="35"/>
  <c r="I255" i="35"/>
  <c r="I254" i="35"/>
  <c r="I253" i="35"/>
  <c r="I252" i="35"/>
  <c r="I251" i="35"/>
  <c r="I250" i="35"/>
  <c r="I249" i="35"/>
  <c r="I248" i="35"/>
  <c r="I247" i="35"/>
  <c r="I243" i="35" s="1"/>
  <c r="I246" i="35"/>
  <c r="I105" i="35"/>
  <c r="I104" i="35"/>
  <c r="I103" i="35"/>
  <c r="I102" i="35"/>
  <c r="I101" i="35"/>
  <c r="I100" i="35"/>
  <c r="I99" i="35"/>
  <c r="I98" i="35"/>
  <c r="I97" i="35"/>
  <c r="I96" i="35"/>
  <c r="I95" i="35"/>
  <c r="I94" i="35"/>
  <c r="I93" i="35"/>
  <c r="I92" i="35"/>
  <c r="I91" i="35"/>
  <c r="I88" i="35" s="1"/>
  <c r="I84" i="35"/>
  <c r="I83" i="35"/>
  <c r="I82" i="35"/>
  <c r="I81" i="35"/>
  <c r="I80" i="35"/>
  <c r="I79" i="35"/>
  <c r="I78" i="35"/>
  <c r="I77" i="35"/>
  <c r="I76" i="35"/>
  <c r="I75" i="35"/>
  <c r="I74" i="35"/>
  <c r="I73" i="35"/>
  <c r="I72" i="35"/>
  <c r="I71" i="35"/>
  <c r="I64" i="35"/>
  <c r="I63" i="35"/>
  <c r="I62" i="35"/>
  <c r="I61" i="35"/>
  <c r="I60" i="35"/>
  <c r="I59" i="35"/>
  <c r="I58" i="35"/>
  <c r="I57" i="35"/>
  <c r="I56" i="35"/>
  <c r="I55" i="35"/>
  <c r="I54" i="35"/>
  <c r="I53" i="35"/>
  <c r="I41" i="35"/>
  <c r="I40" i="35"/>
  <c r="I39" i="35"/>
  <c r="I38" i="35"/>
  <c r="I37" i="35"/>
  <c r="I36" i="35"/>
  <c r="I35" i="35"/>
  <c r="I34" i="35"/>
  <c r="I33" i="35"/>
  <c r="I32" i="35"/>
  <c r="I31" i="35"/>
  <c r="I30" i="35"/>
  <c r="I29" i="35"/>
  <c r="I28" i="35"/>
  <c r="I27" i="35"/>
  <c r="I26" i="35"/>
  <c r="I19" i="35"/>
  <c r="I18" i="35"/>
  <c r="I17" i="35"/>
  <c r="I16" i="35"/>
  <c r="I15" i="35"/>
  <c r="I14" i="35"/>
  <c r="I13" i="35"/>
  <c r="I12" i="35"/>
  <c r="I11" i="35"/>
  <c r="I10" i="35"/>
  <c r="I9" i="35"/>
  <c r="I281" i="37"/>
  <c r="I282" i="37"/>
  <c r="I359" i="37"/>
  <c r="I358" i="37"/>
  <c r="I357" i="37"/>
  <c r="I356" i="37"/>
  <c r="I355" i="37"/>
  <c r="I354" i="37"/>
  <c r="I353" i="37"/>
  <c r="I352" i="37"/>
  <c r="I351" i="37"/>
  <c r="I350" i="37"/>
  <c r="I344" i="37" s="1"/>
  <c r="I349" i="37"/>
  <c r="I348" i="37"/>
  <c r="I347" i="37"/>
  <c r="I341" i="37"/>
  <c r="I340" i="37"/>
  <c r="I339" i="37"/>
  <c r="I338" i="37"/>
  <c r="I337" i="37"/>
  <c r="I336" i="37"/>
  <c r="I335" i="37"/>
  <c r="I334" i="37"/>
  <c r="I333" i="37"/>
  <c r="I332" i="37"/>
  <c r="I331" i="37"/>
  <c r="I328" i="37"/>
  <c r="H325" i="37"/>
  <c r="H324" i="37"/>
  <c r="H323" i="37"/>
  <c r="H322" i="37"/>
  <c r="H321" i="37"/>
  <c r="H320" i="37"/>
  <c r="H319" i="37"/>
  <c r="H318" i="37"/>
  <c r="H317" i="37"/>
  <c r="H316" i="37"/>
  <c r="H315" i="37"/>
  <c r="H314" i="37"/>
  <c r="H313" i="37"/>
  <c r="H312" i="37"/>
  <c r="I308" i="37" s="1"/>
  <c r="H311" i="37"/>
  <c r="I304" i="37"/>
  <c r="I303" i="37"/>
  <c r="I302" i="37"/>
  <c r="I301" i="37"/>
  <c r="I300" i="37"/>
  <c r="I299" i="37"/>
  <c r="I298" i="37"/>
  <c r="I297" i="37"/>
  <c r="I296" i="37"/>
  <c r="I295" i="37"/>
  <c r="I294" i="37"/>
  <c r="I293" i="37"/>
  <c r="I292" i="37"/>
  <c r="I291" i="37"/>
  <c r="I290" i="37"/>
  <c r="I284" i="37" s="1"/>
  <c r="I289" i="37"/>
  <c r="I288" i="37"/>
  <c r="I287" i="37"/>
  <c r="I280" i="37"/>
  <c r="I279" i="37"/>
  <c r="I278" i="37"/>
  <c r="I277" i="37"/>
  <c r="I276" i="37"/>
  <c r="I275" i="37"/>
  <c r="I274" i="37"/>
  <c r="I273" i="37"/>
  <c r="I272" i="37"/>
  <c r="I271" i="37"/>
  <c r="I270" i="37"/>
  <c r="I264" i="37" s="1"/>
  <c r="I269" i="37"/>
  <c r="I268" i="37"/>
  <c r="I267" i="37"/>
  <c r="I236" i="37"/>
  <c r="I235" i="37"/>
  <c r="I234" i="37"/>
  <c r="I233" i="37"/>
  <c r="I232" i="37"/>
  <c r="I231" i="37"/>
  <c r="I230" i="37"/>
  <c r="I229" i="37"/>
  <c r="I228" i="37"/>
  <c r="I227" i="37"/>
  <c r="I226" i="37"/>
  <c r="I225" i="37"/>
  <c r="I220" i="37" s="1"/>
  <c r="I224" i="37"/>
  <c r="I223" i="37"/>
  <c r="I218" i="37"/>
  <c r="I217" i="37"/>
  <c r="I216" i="37"/>
  <c r="I215" i="37"/>
  <c r="I214" i="37"/>
  <c r="I213" i="37"/>
  <c r="I212" i="37"/>
  <c r="I211" i="37"/>
  <c r="I210" i="37"/>
  <c r="I209" i="37"/>
  <c r="I206" i="37" s="1"/>
  <c r="I204" i="37"/>
  <c r="I203" i="37"/>
  <c r="I202" i="37"/>
  <c r="I201" i="37"/>
  <c r="I200" i="37"/>
  <c r="I199" i="37"/>
  <c r="I198" i="37"/>
  <c r="I197" i="37"/>
  <c r="I196" i="37"/>
  <c r="I195" i="37"/>
  <c r="I194" i="37"/>
  <c r="I190" i="37" s="1"/>
  <c r="I193" i="37"/>
  <c r="I185" i="37"/>
  <c r="I184" i="37"/>
  <c r="I183" i="37"/>
  <c r="I182" i="37"/>
  <c r="I181" i="37"/>
  <c r="I180" i="37"/>
  <c r="I179" i="37"/>
  <c r="I178" i="37"/>
  <c r="I177" i="37"/>
  <c r="I176" i="37"/>
  <c r="I175" i="37"/>
  <c r="I174" i="37"/>
  <c r="I171" i="37" s="1"/>
  <c r="I166" i="37"/>
  <c r="I165" i="37"/>
  <c r="I164" i="37"/>
  <c r="I163" i="37"/>
  <c r="I162" i="37"/>
  <c r="I161" i="37"/>
  <c r="I160" i="37"/>
  <c r="I159" i="37"/>
  <c r="I158" i="37"/>
  <c r="I157" i="37"/>
  <c r="I156" i="37"/>
  <c r="I155" i="37"/>
  <c r="I154" i="37"/>
  <c r="I153" i="37"/>
  <c r="I152" i="37"/>
  <c r="I151" i="37"/>
  <c r="I148" i="37" s="1"/>
  <c r="I145" i="37"/>
  <c r="I144" i="37"/>
  <c r="I143" i="37"/>
  <c r="I142" i="37"/>
  <c r="I141" i="37"/>
  <c r="I140" i="37"/>
  <c r="I139" i="37"/>
  <c r="I138" i="37"/>
  <c r="I132" i="37" s="1"/>
  <c r="I137" i="37"/>
  <c r="I136" i="37"/>
  <c r="I135" i="37"/>
  <c r="H127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I109" i="37" s="1"/>
  <c r="H112" i="37"/>
  <c r="I377" i="35"/>
  <c r="I376" i="35"/>
  <c r="I375" i="35"/>
  <c r="I374" i="35"/>
  <c r="I373" i="35"/>
  <c r="I372" i="35"/>
  <c r="I371" i="35"/>
  <c r="I370" i="35"/>
  <c r="I369" i="35"/>
  <c r="I368" i="35"/>
  <c r="I367" i="35"/>
  <c r="I366" i="35"/>
  <c r="I365" i="35"/>
  <c r="I358" i="35"/>
  <c r="I357" i="35"/>
  <c r="I356" i="35"/>
  <c r="I355" i="35"/>
  <c r="I354" i="35"/>
  <c r="I353" i="35"/>
  <c r="I352" i="35"/>
  <c r="I351" i="35"/>
  <c r="I350" i="35"/>
  <c r="I349" i="35"/>
  <c r="I348" i="35"/>
  <c r="I318" i="35"/>
  <c r="I317" i="35"/>
  <c r="I316" i="35"/>
  <c r="I315" i="35"/>
  <c r="I314" i="35"/>
  <c r="I313" i="35"/>
  <c r="I312" i="35"/>
  <c r="I311" i="35"/>
  <c r="I310" i="35"/>
  <c r="I309" i="35"/>
  <c r="I308" i="35"/>
  <c r="I307" i="35"/>
  <c r="I306" i="35"/>
  <c r="I305" i="35"/>
  <c r="I304" i="35"/>
  <c r="I303" i="35"/>
  <c r="I302" i="35"/>
  <c r="I301" i="35"/>
  <c r="I294" i="35"/>
  <c r="I293" i="35"/>
  <c r="I292" i="35"/>
  <c r="I291" i="35"/>
  <c r="I290" i="35"/>
  <c r="I289" i="35"/>
  <c r="I288" i="35"/>
  <c r="I287" i="35"/>
  <c r="I286" i="35"/>
  <c r="I285" i="35"/>
  <c r="I284" i="35"/>
  <c r="I283" i="35"/>
  <c r="I282" i="35"/>
  <c r="I281" i="35"/>
  <c r="I280" i="35"/>
  <c r="I279" i="35"/>
  <c r="I278" i="35"/>
  <c r="I277" i="35"/>
  <c r="I239" i="35"/>
  <c r="I238" i="35"/>
  <c r="I237" i="35"/>
  <c r="I236" i="35"/>
  <c r="I235" i="35"/>
  <c r="I234" i="35"/>
  <c r="I233" i="35"/>
  <c r="I232" i="35"/>
  <c r="I231" i="35"/>
  <c r="I230" i="35"/>
  <c r="I229" i="35"/>
  <c r="I228" i="35"/>
  <c r="I222" i="35"/>
  <c r="I221" i="35"/>
  <c r="I220" i="35"/>
  <c r="I219" i="35"/>
  <c r="I218" i="35"/>
  <c r="I217" i="35"/>
  <c r="I216" i="35"/>
  <c r="I215" i="35"/>
  <c r="I214" i="35"/>
  <c r="I213" i="35"/>
  <c r="I207" i="35"/>
  <c r="I206" i="35"/>
  <c r="I205" i="35"/>
  <c r="I204" i="35"/>
  <c r="I203" i="35"/>
  <c r="I202" i="35"/>
  <c r="I201" i="35"/>
  <c r="I200" i="35"/>
  <c r="I199" i="35"/>
  <c r="I198" i="35"/>
  <c r="I197" i="35"/>
  <c r="I196" i="35"/>
  <c r="I188" i="35"/>
  <c r="I187" i="35"/>
  <c r="I186" i="35"/>
  <c r="I185" i="35"/>
  <c r="I184" i="35"/>
  <c r="I183" i="35"/>
  <c r="I182" i="35"/>
  <c r="I181" i="35"/>
  <c r="I180" i="35"/>
  <c r="I179" i="35"/>
  <c r="I178" i="35"/>
  <c r="I177" i="35"/>
  <c r="I169" i="35"/>
  <c r="I168" i="35"/>
  <c r="I167" i="35"/>
  <c r="I166" i="35"/>
  <c r="I165" i="35"/>
  <c r="I164" i="35"/>
  <c r="I163" i="35"/>
  <c r="I162" i="35"/>
  <c r="I161" i="35"/>
  <c r="I160" i="35"/>
  <c r="I159" i="35"/>
  <c r="I158" i="35"/>
  <c r="I157" i="35"/>
  <c r="I156" i="35"/>
  <c r="I155" i="35"/>
  <c r="I154" i="35"/>
  <c r="I148" i="35"/>
  <c r="I147" i="35"/>
  <c r="I146" i="35"/>
  <c r="I145" i="35"/>
  <c r="I144" i="35"/>
  <c r="I143" i="35"/>
  <c r="I142" i="35"/>
  <c r="I141" i="35"/>
  <c r="I140" i="35"/>
  <c r="I139" i="35"/>
  <c r="I138" i="35"/>
  <c r="I135" i="35" s="1"/>
  <c r="F13" i="30" s="1"/>
  <c r="H130" i="35"/>
  <c r="H129" i="35"/>
  <c r="H128" i="35"/>
  <c r="H127" i="35"/>
  <c r="H126" i="35"/>
  <c r="H125" i="35"/>
  <c r="H124" i="35"/>
  <c r="H123" i="35"/>
  <c r="H122" i="35"/>
  <c r="H121" i="35"/>
  <c r="H120" i="35"/>
  <c r="H119" i="35"/>
  <c r="H118" i="35"/>
  <c r="H117" i="35"/>
  <c r="H116" i="35"/>
  <c r="H115" i="35"/>
  <c r="H114" i="35"/>
  <c r="H113" i="35"/>
  <c r="H112" i="35"/>
  <c r="I109" i="35" l="1"/>
  <c r="F12" i="30" s="1"/>
  <c r="I225" i="35"/>
  <c r="I322" i="35"/>
  <c r="F17" i="30" s="1"/>
  <c r="I362" i="35"/>
  <c r="F19" i="30" s="1"/>
  <c r="I274" i="35"/>
  <c r="I193" i="35"/>
  <c r="I174" i="35"/>
  <c r="F15" i="30" s="1"/>
  <c r="I151" i="35"/>
  <c r="F14" i="30" s="1"/>
  <c r="I210" i="35"/>
  <c r="I298" i="35"/>
  <c r="I345" i="35"/>
  <c r="F18" i="30" s="1"/>
  <c r="I68" i="35"/>
  <c r="I45" i="35"/>
  <c r="I23" i="35"/>
  <c r="F11" i="30" s="1"/>
  <c r="I5" i="35"/>
  <c r="F10" i="30" s="1"/>
  <c r="F16" i="30"/>
  <c r="I361" i="37"/>
  <c r="F22" i="30" s="1"/>
  <c r="F20" i="30" l="1"/>
  <c r="F7" i="30" s="1"/>
  <c r="I379" i="35"/>
  <c r="F23" i="30" l="1"/>
</calcChain>
</file>

<file path=xl/sharedStrings.xml><?xml version="1.0" encoding="utf-8"?>
<sst xmlns="http://schemas.openxmlformats.org/spreadsheetml/2006/main" count="599" uniqueCount="186">
  <si>
    <t>111A</t>
  </si>
  <si>
    <t>111B</t>
  </si>
  <si>
    <t>112A</t>
  </si>
  <si>
    <t>OTHER PURCHASED SERVICES</t>
  </si>
  <si>
    <t>TOTAL</t>
  </si>
  <si>
    <t>BUDGET FORM</t>
  </si>
  <si>
    <t>AUTHORIZED AMOUNT BY SOURCE:                                 CURRENT DUE:  $</t>
  </si>
  <si>
    <t>CODES</t>
  </si>
  <si>
    <t>DESCRIPTIONS</t>
  </si>
  <si>
    <t>PERSONAL SERVICES-EMPLOYEE BENEFITS</t>
  </si>
  <si>
    <t>IN SERVICE</t>
  </si>
  <si>
    <t>STATE DEPARTMENT OF EDUCATION PROGRAM MANAGER AUTHORIZATION</t>
  </si>
  <si>
    <t>DATE OF APPROVAL</t>
  </si>
  <si>
    <t>_________________</t>
  </si>
  <si>
    <t>Total Annual Expenditure</t>
  </si>
  <si>
    <t>Total:</t>
  </si>
  <si>
    <t>Hourly or Salaried</t>
  </si>
  <si>
    <t>Hourly</t>
  </si>
  <si>
    <t>Salaried</t>
  </si>
  <si>
    <t>ESL</t>
  </si>
  <si>
    <t>GED</t>
  </si>
  <si>
    <t>ABE</t>
  </si>
  <si>
    <t>Citizenship</t>
  </si>
  <si>
    <t>Total # of Teachers</t>
  </si>
  <si>
    <t>111B Teachers</t>
  </si>
  <si>
    <t>Total # of Aides/Tutors</t>
  </si>
  <si>
    <t>112A Education Aides</t>
  </si>
  <si>
    <t>112B Clerical</t>
  </si>
  <si>
    <t>119 Other</t>
  </si>
  <si>
    <t>Number of Eligible Employees</t>
  </si>
  <si>
    <t>Total</t>
  </si>
  <si>
    <t>322 Inservice (Instructional Program Improvement Services)</t>
  </si>
  <si>
    <t>Purpose/Service Description</t>
  </si>
  <si>
    <t>Cost Per Item</t>
  </si>
  <si>
    <t>Quantity</t>
  </si>
  <si>
    <t>510 Pupil Transportation</t>
  </si>
  <si>
    <t>580 Travel</t>
  </si>
  <si>
    <t>Position</t>
  </si>
  <si>
    <t>590 Other Purchased Services</t>
  </si>
  <si>
    <t>611 Instructional Supplies</t>
  </si>
  <si>
    <t>General Instructional Supplies</t>
  </si>
  <si>
    <t>Major Instructional Items</t>
  </si>
  <si>
    <t>Total Order/  Cost Per Item</t>
  </si>
  <si>
    <t>612 Administrative Supplies</t>
  </si>
  <si>
    <t>General Supplies</t>
  </si>
  <si>
    <t>Major Administrative Items</t>
  </si>
  <si>
    <t>641 Textbooks</t>
  </si>
  <si>
    <t>Program Area</t>
  </si>
  <si>
    <t>Item</t>
  </si>
  <si>
    <t>200 Employee Benefits</t>
  </si>
  <si>
    <t>330 Other Professional Technical Services</t>
  </si>
  <si>
    <t>111A Administrator/Supervisor Salaries</t>
  </si>
  <si>
    <t>Description (Optional)</t>
  </si>
  <si>
    <t>Quantity/
Duration</t>
  </si>
  <si>
    <t>Health Insurance</t>
  </si>
  <si>
    <t>Other</t>
  </si>
  <si>
    <t>Type of Expense</t>
  </si>
  <si>
    <t>Mileage</t>
  </si>
  <si>
    <t>Conference Registration</t>
  </si>
  <si>
    <t>Stipend/Per Diem</t>
  </si>
  <si>
    <t>Budget Buddy</t>
  </si>
  <si>
    <t>Position/Title
(enter at least 6 characters)</t>
  </si>
  <si>
    <t>Purpose/Service Description
(enter at least 6 characters)</t>
  </si>
  <si>
    <t>Description - Make/Model, Title, etc.
(enter at least 6 characters)</t>
  </si>
  <si>
    <t>Description
(enter at least 6 characters)</t>
  </si>
  <si>
    <t>Total/Cost Per Item</t>
  </si>
  <si>
    <t xml:space="preserve">PROJECT TITLE:   </t>
  </si>
  <si>
    <t>Hourly Rate/Annual Salary</t>
  </si>
  <si>
    <t>Program Area of Responsibility</t>
  </si>
  <si>
    <t>Scheduled # of Hours per Week</t>
  </si>
  <si>
    <t>Scheduled # of Weeks per Year</t>
  </si>
  <si>
    <t>Total # of Clerical</t>
  </si>
  <si>
    <t>Total # of Other Employees</t>
  </si>
  <si>
    <t>year</t>
  </si>
  <si>
    <t>session(s)</t>
  </si>
  <si>
    <t>month(s)</t>
  </si>
  <si>
    <t>week(s)</t>
  </si>
  <si>
    <t>day(s)</t>
  </si>
  <si>
    <t>other</t>
  </si>
  <si>
    <t>Unit of Quantity/
Duration</t>
  </si>
  <si>
    <t>Vendor
(enter at least 5 characters)</t>
  </si>
  <si>
    <t>sample(s)</t>
  </si>
  <si>
    <t xml:space="preserve"> </t>
  </si>
  <si>
    <t>Total Annual Benefits</t>
  </si>
  <si>
    <t>Unemployment Comp</t>
  </si>
  <si>
    <t>Workers Comp</t>
  </si>
  <si>
    <t>Organization or Presenter(s)
(enter at least 5 characters)</t>
  </si>
  <si>
    <t xml:space="preserve">Quantity </t>
  </si>
  <si>
    <t xml:space="preserve">__________ </t>
  </si>
  <si>
    <t>ORIGINAL REQUEST DATE</t>
  </si>
  <si>
    <t>REVISED REQUEST DATE</t>
  </si>
  <si>
    <t xml:space="preserve">__________________________________ </t>
  </si>
  <si>
    <t>NEDP</t>
  </si>
  <si>
    <t xml:space="preserve"> Description</t>
  </si>
  <si>
    <t xml:space="preserve">
Purpose/Service </t>
  </si>
  <si>
    <t>CDP</t>
  </si>
  <si>
    <t>Counselor</t>
  </si>
  <si>
    <t xml:space="preserve"> NEDP</t>
  </si>
  <si>
    <t>Line Item</t>
  </si>
  <si>
    <t>% Attributed to Mandate</t>
  </si>
  <si>
    <t>Amount Benefit/Wages/ Compensation</t>
  </si>
  <si>
    <t>Description              (enter at least 6 characters)</t>
  </si>
  <si>
    <t>Shipping</t>
  </si>
  <si>
    <t>Type of Benefit/ Comp</t>
  </si>
  <si>
    <t>324 Field Trips</t>
  </si>
  <si>
    <t>530 Communications</t>
  </si>
  <si>
    <t>700 Property</t>
  </si>
  <si>
    <t xml:space="preserve">GRANTEE NAME:                                                                                        VENDOR ID: </t>
  </si>
  <si>
    <t xml:space="preserve">ACCOUNTING CLASSIFICATION:  FUND:  0000          SPID:                  YEAR:         PROGRAM:                             CF1:                        CF2: </t>
  </si>
  <si>
    <t>FIELD TRIPS</t>
  </si>
  <si>
    <t>INDIRECT COSTS</t>
  </si>
  <si>
    <t>PROPERTY</t>
  </si>
  <si>
    <t xml:space="preserve">GRANTEE TITLE:   </t>
  </si>
  <si>
    <t>`</t>
  </si>
  <si>
    <t xml:space="preserve">% ADMIN COSTS: </t>
  </si>
  <si>
    <t>Matching Funds/Total</t>
  </si>
  <si>
    <t>Grand Total:</t>
  </si>
  <si>
    <t>Town Name:</t>
  </si>
  <si>
    <t xml:space="preserve">   Town Code:</t>
  </si>
  <si>
    <t>Total # of Admins</t>
  </si>
  <si>
    <t>To clear a cell: Right click on cell then choose "Clear Contents"</t>
  </si>
  <si>
    <t xml:space="preserve">Position/Title
</t>
  </si>
  <si>
    <t>Hourly Rate/ Annual Salary</t>
  </si>
  <si>
    <t xml:space="preserve">Position Title
</t>
  </si>
  <si>
    <r>
      <t xml:space="preserve">Benefit Percentage                        </t>
    </r>
    <r>
      <rPr>
        <b/>
        <sz val="10"/>
        <color indexed="56"/>
        <rFont val="Arial"/>
        <family val="2"/>
      </rPr>
      <t>FICA + Medicare -7.65%                Medicare - 1.45%</t>
    </r>
  </si>
  <si>
    <t xml:space="preserve">FICA + Medicare </t>
  </si>
  <si>
    <t>Medicare</t>
  </si>
  <si>
    <t>Teacher's Retirement</t>
  </si>
  <si>
    <t>Vendor
(enter at least 6 characters)</t>
  </si>
  <si>
    <t>Transportation (airfare-train)</t>
  </si>
  <si>
    <t>Other (hotel-meals)</t>
  </si>
  <si>
    <t>Vendor</t>
  </si>
  <si>
    <r>
      <t xml:space="preserve">Cost Per Item </t>
    </r>
    <r>
      <rPr>
        <b/>
        <sz val="10"/>
        <color indexed="10"/>
        <rFont val="Arial"/>
        <family val="2"/>
      </rPr>
      <t>(leave blank if not applicable)</t>
    </r>
  </si>
  <si>
    <r>
      <t xml:space="preserve">Total                   </t>
    </r>
    <r>
      <rPr>
        <b/>
        <sz val="10"/>
        <color indexed="10"/>
        <rFont val="Arial"/>
        <family val="2"/>
      </rPr>
      <t xml:space="preserve">(enter if </t>
    </r>
    <r>
      <rPr>
        <b/>
        <u/>
        <sz val="10"/>
        <color indexed="10"/>
        <rFont val="Arial"/>
        <family val="2"/>
      </rPr>
      <t>both</t>
    </r>
    <r>
      <rPr>
        <b/>
        <sz val="10"/>
        <color indexed="10"/>
        <rFont val="Arial"/>
        <family val="2"/>
      </rPr>
      <t xml:space="preserve"> prior columns are blank)</t>
    </r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</si>
  <si>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and &lt; $1,000</t>
    </r>
  </si>
  <si>
    <t>Description - Make/Model, Title, etc.         (enter at least 6 characters)</t>
  </si>
  <si>
    <t>EXCEL FORMAT VERSION</t>
  </si>
  <si>
    <r>
      <t xml:space="preserve">for completion of </t>
    </r>
    <r>
      <rPr>
        <b/>
        <sz val="10"/>
        <rFont val="Arial"/>
        <family val="2"/>
      </rPr>
      <t xml:space="preserve">ONLY </t>
    </r>
    <r>
      <rPr>
        <sz val="10"/>
        <rFont val="Arial"/>
        <family val="2"/>
      </rPr>
      <t xml:space="preserve">the </t>
    </r>
  </si>
  <si>
    <t xml:space="preserve">Budget Narrative Pages and the ED-114 Budget Form </t>
  </si>
  <si>
    <t xml:space="preserve">of the </t>
  </si>
  <si>
    <t>Instructions for Completion</t>
  </si>
  <si>
    <r>
      <rPr>
        <b/>
        <sz val="10"/>
        <rFont val="Arial"/>
        <family val="2"/>
      </rPr>
      <t>DO NOT</t>
    </r>
    <r>
      <rPr>
        <sz val="10"/>
        <rFont val="Arial"/>
        <family val="2"/>
      </rPr>
      <t xml:space="preserve"> attempt to modify the format. </t>
    </r>
  </si>
  <si>
    <t>Follow the instructions that will appear in the columns of a line item.</t>
  </si>
  <si>
    <r>
      <t xml:space="preserve">Select the appropriate information from the </t>
    </r>
    <r>
      <rPr>
        <b/>
        <sz val="10"/>
        <rFont val="Arial"/>
        <family val="2"/>
      </rPr>
      <t>drop down menu</t>
    </r>
    <r>
      <rPr>
        <sz val="10"/>
        <rFont val="Arial"/>
        <family val="2"/>
      </rPr>
      <t xml:space="preserve"> found in the </t>
    </r>
    <r>
      <rPr>
        <b/>
        <sz val="10"/>
        <rFont val="Arial"/>
        <family val="2"/>
      </rPr>
      <t>columns with a white header.</t>
    </r>
  </si>
  <si>
    <t>Provide only the information that is being requested for each line item column.</t>
  </si>
  <si>
    <r>
      <t xml:space="preserve">Click on the </t>
    </r>
    <r>
      <rPr>
        <i/>
        <sz val="10"/>
        <rFont val="Arial"/>
        <family val="2"/>
      </rPr>
      <t xml:space="preserve">ED-114 </t>
    </r>
    <r>
      <rPr>
        <sz val="10"/>
        <rFont val="Arial"/>
        <family val="2"/>
      </rPr>
      <t xml:space="preserve">tab below to review data. As information for each line item of the budget narrative is entered, </t>
    </r>
  </si>
  <si>
    <t>the "Total" column automatically becomes populated with the total amount of each line item.</t>
  </si>
  <si>
    <r>
      <t>SAVE</t>
    </r>
    <r>
      <rPr>
        <sz val="10"/>
        <rFont val="Arial"/>
        <family val="2"/>
      </rPr>
      <t xml:space="preserve"> a completed Excel version for this entire workbook </t>
    </r>
    <r>
      <rPr>
        <b/>
        <sz val="10"/>
        <rFont val="Arial"/>
        <family val="2"/>
      </rPr>
      <t>using the town/district name to identify the saved file (e.g. WallingfordED114).</t>
    </r>
  </si>
  <si>
    <t xml:space="preserve"> (copy to browser)</t>
  </si>
  <si>
    <t>NON-INSTRUCTIONAL</t>
  </si>
  <si>
    <t>INSTRUCTIONAL</t>
  </si>
  <si>
    <t>EMPLOYEE TRAINING AND DEVELOPMENT SERVICES</t>
  </si>
  <si>
    <t>SUPPLIES</t>
  </si>
  <si>
    <t>112B</t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</si>
  <si>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   and &lt; $1,000</t>
    </r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</si>
  <si>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    and &lt; $1,000</t>
    </r>
  </si>
  <si>
    <t xml:space="preserve"> (copy to browser) </t>
  </si>
  <si>
    <r>
      <t>322 Inservice (Instructional Program Improvement Services)</t>
    </r>
    <r>
      <rPr>
        <sz val="11"/>
        <color indexed="10"/>
        <rFont val="Arial"/>
        <family val="2"/>
      </rPr>
      <t>(administrative costs)</t>
    </r>
  </si>
  <si>
    <r>
      <t>112B Clerical</t>
    </r>
    <r>
      <rPr>
        <sz val="11"/>
        <color indexed="10"/>
        <rFont val="Arial"/>
        <family val="2"/>
      </rPr>
      <t xml:space="preserve"> (administrative costs )</t>
    </r>
  </si>
  <si>
    <r>
      <t>111A Administrator/Supervisor Salaries</t>
    </r>
    <r>
      <rPr>
        <sz val="11"/>
        <color indexed="10"/>
        <rFont val="Arial"/>
        <family val="2"/>
      </rPr>
      <t xml:space="preserve"> (administrative costs )</t>
    </r>
  </si>
  <si>
    <r>
      <t>580 Travel</t>
    </r>
    <r>
      <rPr>
        <sz val="11"/>
        <color indexed="10"/>
        <rFont val="Arial"/>
        <family val="2"/>
      </rPr>
      <t xml:space="preserve">  (administrative costs)</t>
    </r>
  </si>
  <si>
    <r>
      <t xml:space="preserve">612 Administrative Supplies </t>
    </r>
    <r>
      <rPr>
        <sz val="11"/>
        <color indexed="10"/>
        <rFont val="Arial"/>
        <family val="2"/>
      </rPr>
      <t>(administrative costs)</t>
    </r>
  </si>
  <si>
    <t>917 Indirect Costs</t>
  </si>
  <si>
    <t>TOTAL LOCAL MATCHING     20%</t>
  </si>
  <si>
    <t>Computer/Tablet (any individual/total cost)</t>
  </si>
  <si>
    <t>Equipment over $5,000 (explain in Description)</t>
  </si>
  <si>
    <t>Software over $5,000 (explain in description)</t>
  </si>
  <si>
    <t>Computer/tablet (any individual/total cost)</t>
  </si>
  <si>
    <t>Software over $5,000 (explain in Description)</t>
  </si>
  <si>
    <t>Complete the Excel version of the budget narrative pages thoroughly and according to the format.</t>
  </si>
  <si>
    <t>IELCE Budget Narrative</t>
  </si>
  <si>
    <t>IELCE Match Budget Narrative</t>
  </si>
  <si>
    <t>FY 2024 Adult Education Federal Grant Application for IELCE</t>
  </si>
  <si>
    <r>
      <t>Please refer to the Budget Buddy for additional information:</t>
    </r>
    <r>
      <rPr>
        <b/>
        <sz val="10"/>
        <rFont val="Arial"/>
        <family val="2"/>
      </rPr>
      <t xml:space="preserve"> </t>
    </r>
  </si>
  <si>
    <t>susan.kocaba@ct.gov</t>
  </si>
  <si>
    <t>https://portal.ct.gov/SDE/Adult-Ed/Federal/Federal-Legislation-and-Grants/Documents</t>
  </si>
  <si>
    <t>Click on the IELCE budget narrative below.  Begin by entering the town name and code in the white blocks found at the top of the page.</t>
  </si>
  <si>
    <r>
      <rPr>
        <b/>
        <sz val="10"/>
        <rFont val="Arial"/>
        <family val="2"/>
      </rPr>
      <t>E-mail</t>
    </r>
    <r>
      <rPr>
        <sz val="10"/>
        <rFont val="Arial"/>
        <family val="2"/>
      </rPr>
      <t xml:space="preserve">, as an attachment, </t>
    </r>
    <r>
      <rPr>
        <b/>
        <sz val="10"/>
        <rFont val="Arial"/>
        <family val="2"/>
      </rPr>
      <t>a copy of this Excel Workbook (see #8 above) on or before May 26, 2023 to:</t>
    </r>
  </si>
  <si>
    <t>GRANT PERIOD:  07/01/2023 – 06/30/2024                     AUTHORIZED AMOUNT:  $</t>
  </si>
  <si>
    <t>111A/112B/119</t>
  </si>
  <si>
    <t>111B/112A</t>
  </si>
  <si>
    <t>510/530/580/590</t>
  </si>
  <si>
    <t>MATCH</t>
  </si>
  <si>
    <t>Line Item Questions contact:</t>
  </si>
  <si>
    <r>
      <t>I</t>
    </r>
    <r>
      <rPr>
        <b/>
        <sz val="12"/>
        <color indexed="8"/>
        <rFont val="Arial"/>
        <family val="2"/>
      </rPr>
      <t>ELCE BUDGET</t>
    </r>
    <r>
      <rPr>
        <b/>
        <sz val="12"/>
        <rFont val="Arial"/>
        <family val="2"/>
      </rPr>
      <t xml:space="preserve"> ED-114 FISCAL YEAR 2023-2024</t>
    </r>
  </si>
  <si>
    <t>611/612/641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</si>
</sst>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u/>
      <sz val="11.5"/>
      <color indexed="12"/>
      <name val="Arial"/>
      <family val="2"/>
    </font>
    <font>
      <b/>
      <sz val="12"/>
      <name val="Arial"/>
      <family val="2"/>
    </font>
    <font>
      <b/>
      <sz val="10"/>
      <color indexed="56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60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1"/>
      <color indexed="10"/>
      <name val="Arial"/>
      <family val="2"/>
    </font>
    <font>
      <b/>
      <sz val="10"/>
      <color theme="5"/>
      <name val="Arial"/>
      <family val="2"/>
    </font>
    <font>
      <sz val="10"/>
      <color rgb="FFFFFFCC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rgb="FFFFFF99"/>
      <name val="Arial"/>
      <family val="2"/>
    </font>
    <font>
      <b/>
      <sz val="12"/>
      <color rgb="FF7030A0"/>
      <name val="Arial"/>
      <family val="2"/>
    </font>
    <font>
      <sz val="10"/>
      <color rgb="FFFF0000"/>
      <name val="Arial"/>
      <family val="2"/>
    </font>
    <font>
      <b/>
      <sz val="10"/>
      <color rgb="FFFFFF99"/>
      <name val="Arial"/>
      <family val="2"/>
    </font>
    <font>
      <b/>
      <sz val="10"/>
      <color rgb="FFFFFFCC"/>
      <name val="Arial"/>
      <family val="2"/>
    </font>
    <font>
      <sz val="10"/>
      <color theme="5"/>
      <name val="Arial"/>
      <family val="2"/>
    </font>
    <font>
      <sz val="11.5"/>
      <color rgb="FFFF0000"/>
      <name val="Arial"/>
      <family val="2"/>
    </font>
    <font>
      <u/>
      <sz val="11.5"/>
      <color rgb="FFFF0000"/>
      <name val="Arial"/>
      <family val="2"/>
    </font>
    <font>
      <sz val="14"/>
      <color rgb="FFFF0000"/>
      <name val="Arial"/>
      <family val="2"/>
    </font>
    <font>
      <b/>
      <u/>
      <sz val="18"/>
      <color theme="5"/>
      <name val="Arial"/>
      <family val="2"/>
    </font>
    <font>
      <b/>
      <u/>
      <sz val="16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164" fontId="4" fillId="4" borderId="0" xfId="0" applyNumberFormat="1" applyFont="1" applyFill="1"/>
    <xf numFmtId="0" fontId="17" fillId="4" borderId="0" xfId="0" applyFont="1" applyFill="1"/>
    <xf numFmtId="10" fontId="1" fillId="2" borderId="4" xfId="0" applyNumberFormat="1" applyFont="1" applyFill="1" applyBorder="1" applyAlignment="1" applyProtection="1">
      <alignment wrapText="1"/>
      <protection locked="0"/>
    </xf>
    <xf numFmtId="164" fontId="1" fillId="4" borderId="3" xfId="0" applyNumberFormat="1" applyFont="1" applyFill="1" applyBorder="1"/>
    <xf numFmtId="164" fontId="1" fillId="2" borderId="1" xfId="0" applyNumberFormat="1" applyFont="1" applyFill="1" applyBorder="1" applyAlignment="1" applyProtection="1">
      <alignment wrapText="1"/>
      <protection locked="0"/>
    </xf>
    <xf numFmtId="6" fontId="0" fillId="4" borderId="0" xfId="0" applyNumberFormat="1" applyFill="1"/>
    <xf numFmtId="0" fontId="4" fillId="5" borderId="0" xfId="0" applyFont="1" applyFill="1"/>
    <xf numFmtId="0" fontId="5" fillId="5" borderId="0" xfId="0" applyFont="1" applyFill="1"/>
    <xf numFmtId="164" fontId="4" fillId="5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164" fontId="1" fillId="3" borderId="3" xfId="0" applyNumberFormat="1" applyFont="1" applyFill="1" applyBorder="1"/>
    <xf numFmtId="0" fontId="0" fillId="4" borderId="1" xfId="0" applyFill="1" applyBorder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8" fillId="5" borderId="0" xfId="0" applyFont="1" applyFill="1"/>
    <xf numFmtId="0" fontId="18" fillId="4" borderId="0" xfId="0" applyFont="1" applyFill="1" applyProtection="1">
      <protection locked="0"/>
    </xf>
    <xf numFmtId="0" fontId="18" fillId="4" borderId="0" xfId="0" applyFont="1" applyFill="1"/>
    <xf numFmtId="49" fontId="1" fillId="6" borderId="4" xfId="0" applyNumberFormat="1" applyFont="1" applyFill="1" applyBorder="1" applyAlignment="1" applyProtection="1">
      <alignment wrapText="1"/>
      <protection locked="0"/>
    </xf>
    <xf numFmtId="164" fontId="19" fillId="0" borderId="1" xfId="0" applyNumberFormat="1" applyFont="1" applyBorder="1" applyProtection="1">
      <protection hidden="1"/>
    </xf>
    <xf numFmtId="164" fontId="19" fillId="7" borderId="1" xfId="0" applyNumberFormat="1" applyFont="1" applyFill="1" applyBorder="1" applyProtection="1">
      <protection hidden="1"/>
    </xf>
    <xf numFmtId="164" fontId="19" fillId="0" borderId="5" xfId="0" applyNumberFormat="1" applyFont="1" applyBorder="1" applyProtection="1">
      <protection hidden="1"/>
    </xf>
    <xf numFmtId="0" fontId="1" fillId="0" borderId="1" xfId="0" applyFont="1" applyBorder="1" applyProtection="1">
      <protection locked="0"/>
    </xf>
    <xf numFmtId="49" fontId="18" fillId="5" borderId="0" xfId="0" applyNumberFormat="1" applyFont="1" applyFill="1"/>
    <xf numFmtId="0" fontId="20" fillId="5" borderId="0" xfId="0" applyFont="1" applyFill="1" applyAlignment="1">
      <alignment horizontal="right"/>
    </xf>
    <xf numFmtId="0" fontId="21" fillId="4" borderId="0" xfId="0" applyFont="1" applyFill="1" applyAlignment="1">
      <alignment horizontal="right" vertical="center"/>
    </xf>
    <xf numFmtId="0" fontId="7" fillId="6" borderId="1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5" borderId="1" xfId="0" applyFont="1" applyFill="1" applyBorder="1" applyAlignment="1">
      <alignment vertical="center" wrapText="1"/>
    </xf>
    <xf numFmtId="0" fontId="22" fillId="5" borderId="0" xfId="0" applyFont="1" applyFill="1"/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165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9" borderId="3" xfId="0" applyNumberFormat="1" applyFont="1" applyFill="1" applyBorder="1"/>
    <xf numFmtId="0" fontId="0" fillId="6" borderId="3" xfId="0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  <xf numFmtId="0" fontId="22" fillId="4" borderId="0" xfId="0" applyFont="1" applyFill="1"/>
    <xf numFmtId="164" fontId="1" fillId="7" borderId="6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64" fontId="1" fillId="7" borderId="6" xfId="0" applyNumberFormat="1" applyFont="1" applyFill="1" applyBorder="1"/>
    <xf numFmtId="49" fontId="22" fillId="5" borderId="0" xfId="0" applyNumberFormat="1" applyFont="1" applyFill="1"/>
    <xf numFmtId="0" fontId="22" fillId="5" borderId="0" xfId="0" applyFont="1" applyFill="1" applyAlignment="1">
      <alignment horizontal="left"/>
    </xf>
    <xf numFmtId="0" fontId="23" fillId="4" borderId="0" xfId="0" applyFont="1" applyFill="1" applyAlignment="1" applyProtection="1">
      <alignment horizontal="center"/>
      <protection locked="0"/>
    </xf>
    <xf numFmtId="165" fontId="0" fillId="6" borderId="3" xfId="0" applyNumberFormat="1" applyFill="1" applyBorder="1" applyAlignment="1" applyProtection="1">
      <alignment horizontal="center" vertical="center" wrapText="1"/>
      <protection locked="0"/>
    </xf>
    <xf numFmtId="3" fontId="0" fillId="6" borderId="3" xfId="0" applyNumberFormat="1" applyFill="1" applyBorder="1" applyAlignment="1" applyProtection="1">
      <alignment horizontal="center" vertical="center" wrapText="1"/>
      <protection locked="0"/>
    </xf>
    <xf numFmtId="0" fontId="24" fillId="5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164" fontId="0" fillId="6" borderId="2" xfId="0" applyNumberForma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6" fillId="5" borderId="0" xfId="1" applyFill="1" applyAlignment="1" applyProtection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4" fillId="0" borderId="0" xfId="0" applyFont="1"/>
    <xf numFmtId="0" fontId="25" fillId="4" borderId="0" xfId="0" applyFont="1" applyFill="1" applyAlignment="1">
      <alignment horizontal="left"/>
    </xf>
    <xf numFmtId="0" fontId="22" fillId="0" borderId="0" xfId="0" applyFont="1"/>
    <xf numFmtId="0" fontId="26" fillId="4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18" fillId="0" borderId="0" xfId="0" applyFont="1"/>
    <xf numFmtId="0" fontId="27" fillId="2" borderId="1" xfId="0" applyFont="1" applyFill="1" applyBorder="1" applyProtection="1">
      <protection locked="0"/>
    </xf>
    <xf numFmtId="0" fontId="28" fillId="5" borderId="0" xfId="1" applyFont="1" applyFill="1" applyAlignment="1" applyProtection="1">
      <alignment horizontal="left"/>
    </xf>
    <xf numFmtId="0" fontId="29" fillId="5" borderId="0" xfId="1" applyFont="1" applyFill="1" applyAlignment="1" applyProtection="1">
      <alignment horizontal="left"/>
    </xf>
    <xf numFmtId="0" fontId="24" fillId="5" borderId="0" xfId="1" applyFont="1" applyFill="1" applyAlignment="1" applyProtection="1">
      <alignment horizontal="left"/>
    </xf>
    <xf numFmtId="0" fontId="30" fillId="0" borderId="0" xfId="0" applyFont="1"/>
    <xf numFmtId="0" fontId="31" fillId="4" borderId="0" xfId="0" applyFont="1" applyFill="1"/>
    <xf numFmtId="0" fontId="32" fillId="4" borderId="0" xfId="0" applyFont="1" applyFill="1"/>
    <xf numFmtId="0" fontId="33" fillId="0" borderId="0" xfId="0" applyFont="1"/>
    <xf numFmtId="0" fontId="34" fillId="0" borderId="0" xfId="0" applyFont="1"/>
    <xf numFmtId="0" fontId="6" fillId="5" borderId="0" xfId="1" applyFill="1" applyAlignment="1" applyProtection="1">
      <alignment horizontal="left"/>
    </xf>
    <xf numFmtId="0" fontId="6" fillId="0" borderId="0" xfId="1" applyAlignment="1" applyProtection="1"/>
    <xf numFmtId="0" fontId="6" fillId="4" borderId="0" xfId="1" applyFill="1" applyAlignment="1" applyProtection="1"/>
    <xf numFmtId="0" fontId="0" fillId="4" borderId="0" xfId="0" applyFill="1" applyAlignment="1">
      <alignment vertical="center"/>
    </xf>
    <xf numFmtId="0" fontId="7" fillId="0" borderId="0" xfId="0" applyFont="1"/>
    <xf numFmtId="0" fontId="1" fillId="0" borderId="1" xfId="0" applyFont="1" applyBorder="1" applyAlignment="1" applyProtection="1">
      <alignment vertical="top" wrapText="1"/>
      <protection locked="0"/>
    </xf>
    <xf numFmtId="0" fontId="1" fillId="8" borderId="1" xfId="0" applyFont="1" applyFill="1" applyBorder="1" applyAlignment="1" applyProtection="1">
      <alignment horizontal="right" vertical="top" wrapText="1"/>
      <protection locked="0"/>
    </xf>
    <xf numFmtId="10" fontId="1" fillId="8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164" fontId="1" fillId="3" borderId="1" xfId="0" applyNumberFormat="1" applyFont="1" applyFill="1" applyBorder="1" applyAlignment="1" applyProtection="1">
      <alignment wrapText="1"/>
      <protection hidden="1"/>
    </xf>
    <xf numFmtId="0" fontId="36" fillId="0" borderId="1" xfId="0" applyFont="1" applyBorder="1" applyAlignment="1">
      <alignment horizontal="center" wrapText="1"/>
    </xf>
    <xf numFmtId="164" fontId="1" fillId="0" borderId="2" xfId="0" applyNumberFormat="1" applyFont="1" applyBorder="1" applyAlignment="1" applyProtection="1">
      <alignment wrapText="1"/>
      <protection hidden="1"/>
    </xf>
    <xf numFmtId="164" fontId="2" fillId="0" borderId="1" xfId="0" applyNumberFormat="1" applyFont="1" applyBorder="1" applyAlignment="1" applyProtection="1">
      <alignment wrapText="1"/>
      <protection hidden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 applyProtection="1">
      <alignment wrapText="1"/>
      <protection hidden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top" wrapText="1"/>
    </xf>
    <xf numFmtId="0" fontId="37" fillId="0" borderId="0" xfId="0" applyFont="1"/>
    <xf numFmtId="0" fontId="1" fillId="0" borderId="4" xfId="0" applyFont="1" applyBorder="1" applyAlignment="1">
      <alignment horizontal="left" wrapText="1" indent="1"/>
    </xf>
    <xf numFmtId="0" fontId="1" fillId="0" borderId="2" xfId="0" applyFont="1" applyBorder="1" applyAlignment="1">
      <alignment horizontal="left" wrapText="1" indent="1"/>
    </xf>
    <xf numFmtId="0" fontId="1" fillId="0" borderId="2" xfId="0" applyFont="1" applyBorder="1" applyAlignment="1">
      <alignment horizontal="left" inden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2" fillId="0" borderId="4" xfId="0" applyFont="1" applyBorder="1" applyAlignment="1">
      <alignment horizontal="left" wrapText="1" indent="2"/>
    </xf>
    <xf numFmtId="0" fontId="2" fillId="0" borderId="5" xfId="0" applyFont="1" applyBorder="1" applyAlignment="1">
      <alignment horizontal="left" wrapText="1" indent="2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23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Protection="1">
      <protection locked="0"/>
    </xf>
    <xf numFmtId="0" fontId="1" fillId="6" borderId="2" xfId="0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6" borderId="3" xfId="0" applyFont="1" applyFill="1" applyBorder="1" applyAlignment="1" applyProtection="1">
      <alignment vertical="center"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  <xf numFmtId="0" fontId="0" fillId="6" borderId="12" xfId="0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0" fontId="0" fillId="6" borderId="3" xfId="0" applyFill="1" applyBorder="1" applyProtection="1"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6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4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5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24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usan.kocaba@c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.kocaba@ct.gov" TargetMode="External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https://portal.ct.gov/SDE/Adult-Ed/Federal/Federal-Legislation-and-Grants/Document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.kocaba@ct.gov" TargetMode="External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https://portal.ct.gov/-/media/SDE/Adult-Ed/State/BudgetBuddy18.pdf?la=en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7"/>
  <sheetViews>
    <sheetView showGridLines="0" workbookViewId="0">
      <selection activeCell="D18" sqref="D18"/>
    </sheetView>
  </sheetViews>
  <sheetFormatPr defaultRowHeight="13" x14ac:dyDescent="0.6"/>
  <cols>
    <col min="1" max="1" width="5.26953125" customWidth="1"/>
    <col min="2" max="2" width="5.7265625" customWidth="1"/>
  </cols>
  <sheetData>
    <row r="2" spans="2:16" x14ac:dyDescent="0.6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2:16" x14ac:dyDescent="0.6">
      <c r="B3" s="90"/>
      <c r="C3" s="90"/>
      <c r="D3" s="90"/>
      <c r="E3" s="90"/>
      <c r="F3" s="90"/>
      <c r="G3" s="90"/>
      <c r="H3" s="91" t="s">
        <v>136</v>
      </c>
      <c r="I3" s="92"/>
      <c r="J3" s="92"/>
      <c r="K3" s="92"/>
      <c r="L3" s="92"/>
      <c r="M3" s="90"/>
      <c r="N3" s="90"/>
      <c r="O3" s="90"/>
      <c r="P3" s="90"/>
    </row>
    <row r="4" spans="2:16" x14ac:dyDescent="0.6">
      <c r="B4" s="90"/>
      <c r="C4" s="90"/>
      <c r="D4" s="90"/>
      <c r="E4" s="90"/>
      <c r="F4" s="90"/>
      <c r="G4" s="90"/>
      <c r="H4" s="93" t="s">
        <v>137</v>
      </c>
      <c r="I4" s="90"/>
      <c r="J4" s="90"/>
      <c r="K4" s="90"/>
      <c r="L4" s="90"/>
      <c r="M4" s="90"/>
      <c r="N4" s="90"/>
      <c r="O4" s="90"/>
      <c r="P4" s="90"/>
    </row>
    <row r="5" spans="2:16" x14ac:dyDescent="0.6">
      <c r="B5" s="90"/>
      <c r="C5" s="90"/>
      <c r="D5" s="90"/>
      <c r="E5" s="90"/>
      <c r="F5" s="94" t="s">
        <v>138</v>
      </c>
      <c r="G5" s="92"/>
      <c r="H5" s="92"/>
      <c r="I5" s="92"/>
      <c r="J5" s="92"/>
      <c r="K5" s="92"/>
      <c r="L5" s="90"/>
      <c r="M5" s="90"/>
      <c r="N5" s="90"/>
      <c r="O5" s="90"/>
      <c r="P5" s="90"/>
    </row>
    <row r="6" spans="2:16" x14ac:dyDescent="0.6">
      <c r="B6" s="90"/>
      <c r="C6" s="90"/>
      <c r="D6" s="90"/>
      <c r="E6" s="90"/>
      <c r="F6" s="90"/>
      <c r="G6" s="92"/>
      <c r="H6" s="95" t="s">
        <v>139</v>
      </c>
      <c r="I6" s="92"/>
      <c r="J6" s="92"/>
      <c r="K6" s="92"/>
      <c r="L6" s="90"/>
      <c r="M6" s="90"/>
      <c r="N6" s="90"/>
      <c r="O6" s="90"/>
      <c r="P6" s="90"/>
    </row>
    <row r="7" spans="2:16" ht="18" x14ac:dyDescent="0.8">
      <c r="B7" s="90"/>
      <c r="C7" s="90"/>
      <c r="D7" s="90"/>
      <c r="E7" s="90"/>
      <c r="F7" s="92" t="s">
        <v>172</v>
      </c>
      <c r="G7" s="90"/>
      <c r="H7" s="90"/>
      <c r="I7" s="90"/>
      <c r="J7" s="90"/>
      <c r="K7" s="106"/>
      <c r="L7" s="90"/>
      <c r="M7" s="90"/>
      <c r="N7" s="90"/>
      <c r="O7" s="90"/>
      <c r="P7" s="90"/>
    </row>
    <row r="8" spans="2:16" x14ac:dyDescent="0.6">
      <c r="B8" s="90"/>
      <c r="C8" s="90"/>
      <c r="D8" s="90"/>
      <c r="E8" s="92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8" x14ac:dyDescent="0.8">
      <c r="B9" s="90"/>
      <c r="C9" s="90"/>
      <c r="D9" s="90"/>
      <c r="E9" s="11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2:16" x14ac:dyDescent="0.6">
      <c r="B10" s="96" t="s">
        <v>140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2:16" x14ac:dyDescent="0.6"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</row>
    <row r="12" spans="2:16" x14ac:dyDescent="0.6">
      <c r="B12" s="95">
        <v>1</v>
      </c>
      <c r="C12" s="90" t="s">
        <v>169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</row>
    <row r="13" spans="2:16" x14ac:dyDescent="0.6">
      <c r="B13" s="95">
        <v>2</v>
      </c>
      <c r="C13" s="90" t="s">
        <v>141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2:16" x14ac:dyDescent="0.6">
      <c r="B14" s="95">
        <v>3</v>
      </c>
      <c r="C14" s="90" t="s">
        <v>176</v>
      </c>
      <c r="I14" s="90"/>
      <c r="J14" s="90"/>
      <c r="K14" s="90"/>
      <c r="L14" s="90"/>
      <c r="M14" s="90"/>
      <c r="N14" s="90"/>
      <c r="O14" s="90"/>
      <c r="P14" s="90"/>
    </row>
    <row r="15" spans="2:16" x14ac:dyDescent="0.6">
      <c r="B15" s="95">
        <v>4</v>
      </c>
      <c r="C15" s="90" t="s">
        <v>142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</row>
    <row r="16" spans="2:16" x14ac:dyDescent="0.6">
      <c r="B16" s="95">
        <v>5</v>
      </c>
      <c r="C16" s="90" t="s">
        <v>143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</row>
    <row r="17" spans="2:16" x14ac:dyDescent="0.6">
      <c r="B17" s="95">
        <v>6</v>
      </c>
      <c r="C17" s="90" t="s">
        <v>144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</row>
    <row r="18" spans="2:16" x14ac:dyDescent="0.6">
      <c r="B18" s="95">
        <v>7</v>
      </c>
      <c r="C18" s="90" t="s">
        <v>145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</row>
    <row r="19" spans="2:16" x14ac:dyDescent="0.6">
      <c r="B19" s="95"/>
      <c r="C19" s="90" t="s">
        <v>146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</row>
    <row r="20" spans="2:16" x14ac:dyDescent="0.6">
      <c r="B20" s="95">
        <v>8</v>
      </c>
      <c r="C20" s="92" t="s">
        <v>147</v>
      </c>
      <c r="D20" s="92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2:16" ht="14.75" x14ac:dyDescent="0.65">
      <c r="B21" s="95">
        <v>9</v>
      </c>
      <c r="C21" s="90" t="s">
        <v>177</v>
      </c>
      <c r="D21" s="90"/>
      <c r="M21" s="112" t="s">
        <v>174</v>
      </c>
      <c r="O21" s="90"/>
    </row>
    <row r="22" spans="2:16" ht="14.75" x14ac:dyDescent="0.65">
      <c r="B22" s="95">
        <v>10</v>
      </c>
      <c r="C22" s="90" t="s">
        <v>173</v>
      </c>
      <c r="D22" s="90"/>
      <c r="E22" s="90"/>
      <c r="F22" s="90"/>
      <c r="G22" s="90"/>
      <c r="H22" s="90"/>
      <c r="I22" s="112" t="s">
        <v>175</v>
      </c>
      <c r="J22" s="90"/>
      <c r="K22" s="90"/>
      <c r="L22" s="90"/>
      <c r="M22" s="90"/>
      <c r="N22" s="90"/>
      <c r="O22" s="90"/>
      <c r="P22" s="90"/>
    </row>
    <row r="23" spans="2:16" x14ac:dyDescent="0.6">
      <c r="B23" s="95"/>
      <c r="C23" s="109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0"/>
    </row>
    <row r="25" spans="2:16" x14ac:dyDescent="0.6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2"/>
      <c r="N25" s="90"/>
      <c r="O25" s="90"/>
    </row>
    <row r="27" spans="2:16" x14ac:dyDescent="0.6">
      <c r="D27" s="90"/>
      <c r="E27" s="90"/>
      <c r="F27" s="90"/>
      <c r="G27" s="90"/>
      <c r="H27" s="90"/>
      <c r="I27" s="90"/>
    </row>
  </sheetData>
  <hyperlinks>
    <hyperlink ref="M21" r:id="rId1" xr:uid="{59904A9A-B0F0-4B34-8B75-D80DB568CE94}"/>
    <hyperlink ref="I22" r:id="rId2" xr:uid="{7995630D-3E1B-44E6-AAC8-A2D89A97FA7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tabSelected="1" topLeftCell="A9" zoomScale="112" zoomScaleNormal="112" workbookViewId="0">
      <selection activeCell="F7" sqref="F7"/>
    </sheetView>
  </sheetViews>
  <sheetFormatPr defaultRowHeight="13" x14ac:dyDescent="0.6"/>
  <cols>
    <col min="1" max="1" width="13.81640625" customWidth="1"/>
    <col min="2" max="2" width="22.81640625" customWidth="1"/>
    <col min="3" max="3" width="36.81640625" customWidth="1"/>
    <col min="4" max="5" width="18.26953125" customWidth="1"/>
    <col min="6" max="6" width="23.08984375" bestFit="1" customWidth="1"/>
  </cols>
  <sheetData>
    <row r="1" spans="1:6" ht="15.5" x14ac:dyDescent="0.7">
      <c r="A1" s="139" t="s">
        <v>184</v>
      </c>
      <c r="B1" s="139"/>
      <c r="C1" s="139"/>
      <c r="D1" s="115"/>
      <c r="E1" s="115"/>
      <c r="F1" s="115" t="s">
        <v>5</v>
      </c>
    </row>
    <row r="2" spans="1:6" ht="20.25" customHeight="1" x14ac:dyDescent="0.6">
      <c r="A2" s="140" t="s">
        <v>107</v>
      </c>
      <c r="B2" s="140"/>
      <c r="C2" s="140"/>
      <c r="D2" s="140"/>
      <c r="E2" s="140"/>
      <c r="F2" s="140"/>
    </row>
    <row r="3" spans="1:6" ht="20.25" customHeight="1" x14ac:dyDescent="0.6">
      <c r="A3" s="140" t="s">
        <v>112</v>
      </c>
      <c r="B3" s="140"/>
      <c r="C3" s="140"/>
      <c r="D3" s="140"/>
      <c r="E3" s="140"/>
      <c r="F3" s="140"/>
    </row>
    <row r="4" spans="1:6" ht="20.25" customHeight="1" x14ac:dyDescent="0.6">
      <c r="A4" s="140" t="s">
        <v>66</v>
      </c>
      <c r="B4" s="140"/>
      <c r="C4" s="140"/>
      <c r="D4" s="140"/>
      <c r="E4" s="140"/>
      <c r="F4" s="140"/>
    </row>
    <row r="5" spans="1:6" ht="20.25" customHeight="1" x14ac:dyDescent="0.6">
      <c r="A5" s="140" t="s">
        <v>108</v>
      </c>
      <c r="B5" s="140"/>
      <c r="C5" s="140"/>
      <c r="D5" s="140"/>
      <c r="E5" s="140"/>
      <c r="F5" s="140"/>
    </row>
    <row r="6" spans="1:6" ht="20.25" customHeight="1" x14ac:dyDescent="0.6">
      <c r="A6" s="140" t="s">
        <v>178</v>
      </c>
      <c r="B6" s="140"/>
      <c r="C6" s="140"/>
      <c r="D6" s="140"/>
      <c r="E6" s="140"/>
      <c r="F6" s="140"/>
    </row>
    <row r="7" spans="1:6" ht="20.25" customHeight="1" x14ac:dyDescent="0.6">
      <c r="A7" s="141" t="s">
        <v>6</v>
      </c>
      <c r="B7" s="142"/>
      <c r="C7" s="142"/>
      <c r="D7" s="143"/>
      <c r="E7" s="117" t="s">
        <v>114</v>
      </c>
      <c r="F7" s="118" t="str">
        <f>IF(ISERROR(SUM('IELCE Budget Narrative'!I5,'IELCE Budget Narrative'!I68, 'IELCE Budget Narrative'!I135,'IELCE Budget Narrative'!I225,'IELCE Budget Narrative'!I298,'IELCE Budget Narrative'!I362)/F20),"",(SUM('IELCE Budget Narrative'!I5,'IELCE Budget Narrative'!I68, 'IELCE Budget Narrative'!I135,'IELCE Budget Narrative'!I225,'IELCE Budget Narrative'!I298,'IELCE Budget Narrative'!I362)/F20))</f>
        <v/>
      </c>
    </row>
    <row r="8" spans="1:6" ht="20.25" customHeight="1" x14ac:dyDescent="0.6">
      <c r="A8" s="141"/>
      <c r="B8" s="142"/>
      <c r="C8" s="142"/>
      <c r="D8" s="143"/>
      <c r="E8" s="116"/>
      <c r="F8" s="116"/>
    </row>
    <row r="9" spans="1:6" x14ac:dyDescent="0.6">
      <c r="A9" s="119" t="s">
        <v>7</v>
      </c>
      <c r="B9" s="137" t="s">
        <v>8</v>
      </c>
      <c r="C9" s="138"/>
      <c r="D9" s="37" t="s">
        <v>82</v>
      </c>
      <c r="E9" s="120" t="s">
        <v>82</v>
      </c>
      <c r="F9" s="119" t="s">
        <v>4</v>
      </c>
    </row>
    <row r="10" spans="1:6" ht="15" customHeight="1" x14ac:dyDescent="0.6">
      <c r="A10" s="121" t="s">
        <v>179</v>
      </c>
      <c r="B10" s="134" t="s">
        <v>149</v>
      </c>
      <c r="C10" s="136"/>
      <c r="D10" s="38" t="s">
        <v>82</v>
      </c>
      <c r="E10" s="38" t="s">
        <v>82</v>
      </c>
      <c r="F10" s="122">
        <f>'IELCE Budget Narrative'!I5+'IELCE Budget Narrative'!I68+'IELCE Budget Narrative'!I88</f>
        <v>0</v>
      </c>
    </row>
    <row r="11" spans="1:6" ht="15" customHeight="1" x14ac:dyDescent="0.6">
      <c r="A11" s="121" t="s">
        <v>180</v>
      </c>
      <c r="B11" s="134" t="s">
        <v>150</v>
      </c>
      <c r="C11" s="136"/>
      <c r="D11" s="38" t="s">
        <v>82</v>
      </c>
      <c r="E11" s="38" t="s">
        <v>82</v>
      </c>
      <c r="F11" s="122">
        <f>'IELCE Budget Narrative'!I23+'IELCE Budget Narrative'!I45</f>
        <v>0</v>
      </c>
    </row>
    <row r="12" spans="1:6" ht="15" customHeight="1" x14ac:dyDescent="0.6">
      <c r="A12" s="121">
        <v>200</v>
      </c>
      <c r="B12" s="134" t="s">
        <v>9</v>
      </c>
      <c r="C12" s="135"/>
      <c r="D12" s="38" t="s">
        <v>82</v>
      </c>
      <c r="E12" s="38" t="s">
        <v>82</v>
      </c>
      <c r="F12" s="122">
        <f>'IELCE Budget Narrative'!I109</f>
        <v>0</v>
      </c>
    </row>
    <row r="13" spans="1:6" ht="15" customHeight="1" x14ac:dyDescent="0.6">
      <c r="A13" s="121">
        <v>322</v>
      </c>
      <c r="B13" s="134" t="s">
        <v>10</v>
      </c>
      <c r="C13" s="135"/>
      <c r="D13" s="38" t="s">
        <v>82</v>
      </c>
      <c r="E13" s="38" t="s">
        <v>82</v>
      </c>
      <c r="F13" s="122">
        <f>'IELCE Budget Narrative'!I135</f>
        <v>0</v>
      </c>
    </row>
    <row r="14" spans="1:6" ht="15" customHeight="1" x14ac:dyDescent="0.6">
      <c r="A14" s="121">
        <v>324</v>
      </c>
      <c r="B14" s="134" t="s">
        <v>109</v>
      </c>
      <c r="C14" s="135"/>
      <c r="D14" s="38" t="s">
        <v>82</v>
      </c>
      <c r="E14" s="38" t="s">
        <v>82</v>
      </c>
      <c r="F14" s="122">
        <f>'IELCE Budget Narrative'!I151</f>
        <v>0</v>
      </c>
    </row>
    <row r="15" spans="1:6" ht="15" customHeight="1" x14ac:dyDescent="0.6">
      <c r="A15" s="121">
        <v>330</v>
      </c>
      <c r="B15" s="134" t="s">
        <v>151</v>
      </c>
      <c r="C15" s="135"/>
      <c r="D15" s="38" t="s">
        <v>82</v>
      </c>
      <c r="E15" s="38" t="s">
        <v>82</v>
      </c>
      <c r="F15" s="122">
        <f>'IELCE Budget Narrative'!I174</f>
        <v>0</v>
      </c>
    </row>
    <row r="16" spans="1:6" ht="15" customHeight="1" x14ac:dyDescent="0.6">
      <c r="A16" s="121" t="s">
        <v>181</v>
      </c>
      <c r="B16" s="134" t="s">
        <v>3</v>
      </c>
      <c r="C16" s="135"/>
      <c r="D16" s="38" t="s">
        <v>82</v>
      </c>
      <c r="E16" s="38" t="s">
        <v>82</v>
      </c>
      <c r="F16" s="122">
        <f>'IELCE Budget Narrative'!I193+'IELCE Budget Narrative'!I210+'IELCE Budget Narrative'!I225+'IELCE Budget Narrative'!I243</f>
        <v>0</v>
      </c>
    </row>
    <row r="17" spans="1:6" ht="15" customHeight="1" x14ac:dyDescent="0.6">
      <c r="A17" s="121" t="s">
        <v>185</v>
      </c>
      <c r="B17" s="134" t="s">
        <v>152</v>
      </c>
      <c r="C17" s="135"/>
      <c r="D17" s="38" t="s">
        <v>82</v>
      </c>
      <c r="E17" s="38" t="s">
        <v>82</v>
      </c>
      <c r="F17" s="122">
        <f>'IELCE Budget Narrative'!I274+'IELCE Budget Narrative'!I298+'IELCE Budget Narrative'!I322</f>
        <v>0</v>
      </c>
    </row>
    <row r="18" spans="1:6" ht="15" customHeight="1" x14ac:dyDescent="0.6">
      <c r="A18" s="121">
        <v>700</v>
      </c>
      <c r="B18" s="134" t="s">
        <v>111</v>
      </c>
      <c r="C18" s="135"/>
      <c r="D18" s="38" t="s">
        <v>82</v>
      </c>
      <c r="E18" s="38" t="s">
        <v>82</v>
      </c>
      <c r="F18" s="122">
        <f>'IELCE Budget Narrative'!I345</f>
        <v>0</v>
      </c>
    </row>
    <row r="19" spans="1:6" ht="15" customHeight="1" x14ac:dyDescent="0.6">
      <c r="A19" s="121">
        <v>917</v>
      </c>
      <c r="B19" s="134" t="s">
        <v>110</v>
      </c>
      <c r="C19" s="135"/>
      <c r="D19" s="38" t="s">
        <v>82</v>
      </c>
      <c r="E19" s="38" t="s">
        <v>82</v>
      </c>
      <c r="F19" s="122">
        <f>'IELCE Budget Narrative'!I362</f>
        <v>0</v>
      </c>
    </row>
    <row r="20" spans="1:6" ht="15.25" x14ac:dyDescent="0.65">
      <c r="A20" s="123"/>
      <c r="B20" s="145" t="s">
        <v>4</v>
      </c>
      <c r="C20" s="146"/>
      <c r="D20" s="39" t="s">
        <v>82</v>
      </c>
      <c r="E20" s="124" t="s">
        <v>82</v>
      </c>
      <c r="F20" s="125">
        <f>SUM(F10:F19)</f>
        <v>0</v>
      </c>
    </row>
    <row r="21" spans="1:6" x14ac:dyDescent="0.6">
      <c r="A21" s="126" t="s">
        <v>82</v>
      </c>
      <c r="B21" s="147" t="s">
        <v>82</v>
      </c>
      <c r="C21" s="148"/>
      <c r="D21" s="39" t="s">
        <v>82</v>
      </c>
      <c r="E21" s="124" t="s">
        <v>82</v>
      </c>
      <c r="F21" s="40" t="s">
        <v>113</v>
      </c>
    </row>
    <row r="22" spans="1:6" x14ac:dyDescent="0.6">
      <c r="A22" s="126" t="s">
        <v>182</v>
      </c>
      <c r="B22" s="147" t="s">
        <v>163</v>
      </c>
      <c r="C22" s="148"/>
      <c r="D22" s="39" t="s">
        <v>82</v>
      </c>
      <c r="E22" s="124" t="s">
        <v>82</v>
      </c>
      <c r="F22" s="127">
        <f>'IELCE Match Narrative'!I361</f>
        <v>0</v>
      </c>
    </row>
    <row r="23" spans="1:6" x14ac:dyDescent="0.6">
      <c r="A23" s="126"/>
      <c r="B23" s="147" t="s">
        <v>115</v>
      </c>
      <c r="C23" s="148"/>
      <c r="D23" s="39" t="s">
        <v>82</v>
      </c>
      <c r="E23" s="124" t="s">
        <v>82</v>
      </c>
      <c r="F23" s="128" t="e">
        <f>IF((F22/F20)&gt;=0.2,"Greater than or equal 20%","Less than 20%")</f>
        <v>#DIV/0!</v>
      </c>
    </row>
    <row r="24" spans="1:6" ht="30" customHeight="1" x14ac:dyDescent="0.6">
      <c r="A24" s="129" t="s">
        <v>88</v>
      </c>
      <c r="B24" s="130" t="s">
        <v>89</v>
      </c>
      <c r="C24" s="129" t="s">
        <v>91</v>
      </c>
      <c r="D24" s="90"/>
      <c r="E24" s="90"/>
      <c r="F24" s="131" t="s">
        <v>13</v>
      </c>
    </row>
    <row r="25" spans="1:6" ht="30" customHeight="1" x14ac:dyDescent="0.6">
      <c r="A25" s="129" t="s">
        <v>88</v>
      </c>
      <c r="B25" s="130" t="s">
        <v>90</v>
      </c>
      <c r="C25" s="130" t="s">
        <v>11</v>
      </c>
      <c r="D25" s="132"/>
      <c r="E25" s="132"/>
      <c r="F25" s="144" t="s">
        <v>12</v>
      </c>
    </row>
    <row r="26" spans="1:6" x14ac:dyDescent="0.6">
      <c r="A26" s="133"/>
      <c r="B26" s="133"/>
      <c r="C26" s="90"/>
      <c r="D26" s="132"/>
      <c r="E26" s="132"/>
      <c r="F26" s="144"/>
    </row>
  </sheetData>
  <sheetProtection algorithmName="SHA-512" hashValue="kgn2PQs1H5K16lVvno3sFVkSnYyqJgORKA/Jyap0srFTgdBd6ixBmkgGC3cmVXWWS9GURzOJMaKM+8JR7BEy3A==" saltValue="jQ5ZWwOTwhT5sKfFbpUjZA==" spinCount="100000" sheet="1" objects="1" scenarios="1"/>
  <mergeCells count="24">
    <mergeCell ref="F25:F26"/>
    <mergeCell ref="B20:C20"/>
    <mergeCell ref="B17:C17"/>
    <mergeCell ref="B16:C16"/>
    <mergeCell ref="B21:C21"/>
    <mergeCell ref="B22:C22"/>
    <mergeCell ref="B18:C18"/>
    <mergeCell ref="B23:C23"/>
    <mergeCell ref="B19:C19"/>
    <mergeCell ref="A1:C1"/>
    <mergeCell ref="B14:C14"/>
    <mergeCell ref="A2:F2"/>
    <mergeCell ref="A3:F3"/>
    <mergeCell ref="A4:F4"/>
    <mergeCell ref="A5:F5"/>
    <mergeCell ref="A6:F6"/>
    <mergeCell ref="A7:D7"/>
    <mergeCell ref="A8:D8"/>
    <mergeCell ref="B15:C15"/>
    <mergeCell ref="B10:C10"/>
    <mergeCell ref="B13:C13"/>
    <mergeCell ref="B12:C12"/>
    <mergeCell ref="B9:C9"/>
    <mergeCell ref="B11:C11"/>
  </mergeCells>
  <phoneticPr fontId="0" type="noConversion"/>
  <conditionalFormatting sqref="D9">
    <cfRule type="cellIs" dxfId="23" priority="27" stopIfTrue="1" operator="equal">
      <formula>0</formula>
    </cfRule>
  </conditionalFormatting>
  <conditionalFormatting sqref="D18:D23">
    <cfRule type="cellIs" dxfId="22" priority="1" stopIfTrue="1" operator="equal">
      <formula>0</formula>
    </cfRule>
  </conditionalFormatting>
  <conditionalFormatting sqref="D10:F17">
    <cfRule type="cellIs" dxfId="21" priority="14" stopIfTrue="1" operator="equal">
      <formula>0</formula>
    </cfRule>
  </conditionalFormatting>
  <conditionalFormatting sqref="E18:F19">
    <cfRule type="cellIs" dxfId="20" priority="13" stopIfTrue="1" operator="equal">
      <formula>0</formula>
    </cfRule>
  </conditionalFormatting>
  <conditionalFormatting sqref="F22">
    <cfRule type="cellIs" dxfId="19" priority="2" stopIfTrue="1" operator="equal">
      <formula>0</formula>
    </cfRule>
  </conditionalFormatting>
  <dataValidations count="1">
    <dataValidation type="decimal" errorStyle="warning" allowBlank="1" showInputMessage="1" showErrorMessage="1" error="Admin Costs Greater than .05 %" sqref="F7" xr:uid="{00000000-0002-0000-0100-000000000000}">
      <formula1>0</formula1>
      <formula2>0.05</formula2>
    </dataValidation>
  </dataValidations>
  <pageMargins left="0.75" right="0.75" top="1" bottom="1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379"/>
  <sheetViews>
    <sheetView topLeftCell="A347" zoomScaleNormal="100" zoomScaleSheetLayoutView="100" workbookViewId="0">
      <selection activeCell="C338" sqref="C338:F338"/>
    </sheetView>
  </sheetViews>
  <sheetFormatPr defaultRowHeight="13" x14ac:dyDescent="0.6"/>
  <cols>
    <col min="1" max="1" width="18" customWidth="1"/>
    <col min="2" max="2" width="14.26953125" customWidth="1"/>
    <col min="4" max="4" width="16.6328125" bestFit="1" customWidth="1"/>
    <col min="5" max="5" width="16.36328125" customWidth="1"/>
    <col min="6" max="6" width="18.26953125" customWidth="1"/>
    <col min="7" max="7" width="13.81640625" customWidth="1"/>
    <col min="8" max="8" width="9.81640625" customWidth="1"/>
    <col min="9" max="9" width="17" bestFit="1" customWidth="1"/>
    <col min="10" max="10" width="8.81640625" style="101" customWidth="1"/>
  </cols>
  <sheetData>
    <row r="1" spans="1:13" s="11" customFormat="1" ht="27.75" x14ac:dyDescent="1.1499999999999999">
      <c r="A1" s="85" t="s">
        <v>170</v>
      </c>
      <c r="B1" s="86"/>
      <c r="C1" s="87"/>
      <c r="D1" s="86"/>
      <c r="E1" s="13" t="s">
        <v>183</v>
      </c>
      <c r="G1" s="113" t="s">
        <v>174</v>
      </c>
      <c r="H1" s="84"/>
      <c r="I1" s="84"/>
      <c r="J1" s="35"/>
      <c r="K1" s="84"/>
      <c r="L1" s="84"/>
      <c r="M1" s="84"/>
    </row>
    <row r="2" spans="1:13" s="11" customFormat="1" ht="15.5" x14ac:dyDescent="0.6">
      <c r="A2" s="43" t="s">
        <v>117</v>
      </c>
      <c r="B2" s="187" t="s">
        <v>82</v>
      </c>
      <c r="C2" s="188"/>
      <c r="D2" s="43" t="s">
        <v>118</v>
      </c>
      <c r="E2" s="44" t="s">
        <v>82</v>
      </c>
      <c r="G2" s="84"/>
      <c r="H2" s="84"/>
      <c r="I2" s="84"/>
      <c r="J2" s="35"/>
      <c r="K2" s="84"/>
      <c r="L2" s="84"/>
      <c r="M2" s="84"/>
    </row>
    <row r="3" spans="1:13" s="11" customFormat="1" ht="14.75" x14ac:dyDescent="0.65">
      <c r="A3" s="88" t="s">
        <v>60</v>
      </c>
      <c r="B3" s="111" t="s">
        <v>175</v>
      </c>
      <c r="C3" s="111"/>
      <c r="D3" s="111"/>
      <c r="E3" s="111"/>
      <c r="H3" s="103" t="s">
        <v>156</v>
      </c>
      <c r="I3" s="50"/>
      <c r="J3" s="64"/>
    </row>
    <row r="4" spans="1:13" s="11" customFormat="1" ht="14.75" x14ac:dyDescent="0.65">
      <c r="A4" s="13"/>
      <c r="B4" s="89"/>
      <c r="C4" s="89"/>
      <c r="D4" s="89"/>
      <c r="E4" s="89"/>
      <c r="G4" s="50"/>
      <c r="H4" s="50"/>
      <c r="I4" s="51"/>
      <c r="J4" s="99"/>
    </row>
    <row r="5" spans="1:13" s="16" customFormat="1" ht="23" x14ac:dyDescent="1">
      <c r="A5" s="14" t="s">
        <v>159</v>
      </c>
      <c r="B5" s="14"/>
      <c r="C5" s="15"/>
      <c r="E5" s="107"/>
      <c r="H5" s="14" t="s">
        <v>15</v>
      </c>
      <c r="I5" s="17">
        <f>SUM(I8:I19)</f>
        <v>0</v>
      </c>
      <c r="J5" s="33"/>
    </row>
    <row r="6" spans="1:13" s="11" customFormat="1" ht="18.75" customHeight="1" x14ac:dyDescent="0.6">
      <c r="C6" s="12"/>
      <c r="E6" s="18"/>
      <c r="J6" s="33"/>
    </row>
    <row r="7" spans="1:13" s="11" customFormat="1" ht="42" customHeight="1" x14ac:dyDescent="0.6">
      <c r="A7" s="52" t="s">
        <v>61</v>
      </c>
      <c r="B7" s="31" t="s">
        <v>52</v>
      </c>
      <c r="C7" s="31" t="s">
        <v>119</v>
      </c>
      <c r="D7" s="48" t="s">
        <v>16</v>
      </c>
      <c r="E7" s="48" t="s">
        <v>67</v>
      </c>
      <c r="F7" s="31" t="s">
        <v>69</v>
      </c>
      <c r="G7" s="31" t="s">
        <v>70</v>
      </c>
      <c r="H7" s="31"/>
      <c r="I7" s="31" t="s">
        <v>14</v>
      </c>
      <c r="J7" s="33"/>
      <c r="K7" s="35"/>
    </row>
    <row r="8" spans="1:13" s="5" customFormat="1" x14ac:dyDescent="0.6">
      <c r="A8" s="54"/>
      <c r="B8" s="55"/>
      <c r="C8" s="55"/>
      <c r="D8" s="56"/>
      <c r="E8" s="57"/>
      <c r="F8" s="56"/>
      <c r="G8" s="56"/>
      <c r="H8" s="65"/>
      <c r="I8" s="58">
        <f t="shared" ref="I8:I19" si="0">IF(LEN(A8)&lt;6,0,IF(ISBLANK(D8),0,IF(ISBLANK(F8),0,IF(ISBLANK(G8),0,ROUND(IF(D8="salaried",C8*E8,C8*E8*F8*G8),0)))))</f>
        <v>0</v>
      </c>
      <c r="J8" s="33" t="s">
        <v>17</v>
      </c>
      <c r="K8" s="34"/>
    </row>
    <row r="9" spans="1:13" s="5" customFormat="1" ht="14.5" customHeight="1" x14ac:dyDescent="0.6">
      <c r="A9" s="54"/>
      <c r="B9" s="55"/>
      <c r="C9" s="55"/>
      <c r="D9" s="56"/>
      <c r="E9" s="57"/>
      <c r="F9" s="56"/>
      <c r="G9" s="56"/>
      <c r="H9" s="65"/>
      <c r="I9" s="58">
        <f t="shared" si="0"/>
        <v>0</v>
      </c>
      <c r="J9" s="33" t="s">
        <v>18</v>
      </c>
      <c r="K9" s="34"/>
    </row>
    <row r="10" spans="1:13" s="5" customFormat="1" x14ac:dyDescent="0.6">
      <c r="A10" s="54"/>
      <c r="B10" s="55"/>
      <c r="C10" s="55"/>
      <c r="D10" s="56"/>
      <c r="E10" s="57"/>
      <c r="F10" s="56"/>
      <c r="G10" s="56"/>
      <c r="H10" s="65"/>
      <c r="I10" s="58">
        <f t="shared" si="0"/>
        <v>0</v>
      </c>
      <c r="J10" s="33"/>
      <c r="K10" s="34"/>
    </row>
    <row r="11" spans="1:13" s="5" customFormat="1" x14ac:dyDescent="0.6">
      <c r="A11" s="54"/>
      <c r="B11" s="55"/>
      <c r="C11" s="55"/>
      <c r="D11" s="56"/>
      <c r="E11" s="57"/>
      <c r="F11" s="56"/>
      <c r="G11" s="56"/>
      <c r="H11" s="65"/>
      <c r="I11" s="58">
        <f t="shared" si="0"/>
        <v>0</v>
      </c>
      <c r="J11" s="33"/>
      <c r="K11" s="34"/>
    </row>
    <row r="12" spans="1:13" s="5" customFormat="1" x14ac:dyDescent="0.6">
      <c r="A12" s="54"/>
      <c r="B12" s="55"/>
      <c r="C12" s="55"/>
      <c r="D12" s="56"/>
      <c r="E12" s="57"/>
      <c r="F12" s="56"/>
      <c r="G12" s="56"/>
      <c r="H12" s="65"/>
      <c r="I12" s="58">
        <f t="shared" si="0"/>
        <v>0</v>
      </c>
      <c r="J12" s="33"/>
      <c r="K12" s="34"/>
    </row>
    <row r="13" spans="1:13" s="5" customFormat="1" x14ac:dyDescent="0.6">
      <c r="A13" s="54"/>
      <c r="B13" s="55"/>
      <c r="C13" s="55"/>
      <c r="D13" s="56"/>
      <c r="E13" s="57"/>
      <c r="F13" s="56"/>
      <c r="G13" s="56"/>
      <c r="H13" s="65"/>
      <c r="I13" s="58">
        <f t="shared" si="0"/>
        <v>0</v>
      </c>
      <c r="J13" s="33"/>
      <c r="K13" s="34"/>
    </row>
    <row r="14" spans="1:13" s="5" customFormat="1" x14ac:dyDescent="0.6">
      <c r="A14" s="54"/>
      <c r="B14" s="55"/>
      <c r="C14" s="55"/>
      <c r="D14" s="56"/>
      <c r="E14" s="57"/>
      <c r="F14" s="56"/>
      <c r="G14" s="56"/>
      <c r="H14" s="65"/>
      <c r="I14" s="58">
        <f t="shared" si="0"/>
        <v>0</v>
      </c>
      <c r="J14" s="33"/>
      <c r="K14" s="34"/>
    </row>
    <row r="15" spans="1:13" s="5" customFormat="1" x14ac:dyDescent="0.6">
      <c r="A15" s="54"/>
      <c r="B15" s="55"/>
      <c r="C15" s="55"/>
      <c r="D15" s="56"/>
      <c r="E15" s="57"/>
      <c r="F15" s="56"/>
      <c r="G15" s="56"/>
      <c r="H15" s="65"/>
      <c r="I15" s="58">
        <f t="shared" si="0"/>
        <v>0</v>
      </c>
      <c r="J15" s="33"/>
      <c r="K15" s="34"/>
    </row>
    <row r="16" spans="1:13" s="5" customFormat="1" x14ac:dyDescent="0.6">
      <c r="A16" s="54"/>
      <c r="B16" s="55"/>
      <c r="C16" s="55"/>
      <c r="D16" s="56"/>
      <c r="E16" s="57"/>
      <c r="F16" s="56"/>
      <c r="G16" s="56"/>
      <c r="H16" s="65"/>
      <c r="I16" s="58">
        <f t="shared" si="0"/>
        <v>0</v>
      </c>
      <c r="J16" s="33"/>
      <c r="K16" s="34"/>
    </row>
    <row r="17" spans="1:11" s="5" customFormat="1" x14ac:dyDescent="0.6">
      <c r="A17" s="54"/>
      <c r="B17" s="55"/>
      <c r="C17" s="55"/>
      <c r="D17" s="56"/>
      <c r="E17" s="57"/>
      <c r="F17" s="56"/>
      <c r="G17" s="56"/>
      <c r="H17" s="65"/>
      <c r="I17" s="58">
        <f t="shared" si="0"/>
        <v>0</v>
      </c>
      <c r="J17" s="33"/>
      <c r="K17" s="34"/>
    </row>
    <row r="18" spans="1:11" s="5" customFormat="1" x14ac:dyDescent="0.6">
      <c r="A18" s="54"/>
      <c r="B18" s="55"/>
      <c r="C18" s="55"/>
      <c r="D18" s="56"/>
      <c r="E18" s="57"/>
      <c r="F18" s="56"/>
      <c r="G18" s="56"/>
      <c r="H18" s="65"/>
      <c r="I18" s="58">
        <f t="shared" si="0"/>
        <v>0</v>
      </c>
      <c r="J18" s="33"/>
      <c r="K18" s="34"/>
    </row>
    <row r="19" spans="1:11" s="5" customFormat="1" x14ac:dyDescent="0.6">
      <c r="A19" s="54"/>
      <c r="B19" s="55"/>
      <c r="C19" s="55"/>
      <c r="D19" s="56"/>
      <c r="E19" s="57"/>
      <c r="F19" s="56"/>
      <c r="G19" s="56"/>
      <c r="H19" s="65"/>
      <c r="I19" s="58">
        <f t="shared" si="0"/>
        <v>0</v>
      </c>
      <c r="J19" s="33"/>
      <c r="K19" s="34"/>
    </row>
    <row r="20" spans="1:11" s="5" customFormat="1" x14ac:dyDescent="0.6">
      <c r="C20" s="6"/>
      <c r="J20" s="33"/>
      <c r="K20" s="34"/>
    </row>
    <row r="21" spans="1:11" s="5" customFormat="1" x14ac:dyDescent="0.6">
      <c r="C21" s="6"/>
      <c r="G21" s="7" t="s">
        <v>82</v>
      </c>
      <c r="J21" s="33"/>
      <c r="K21" s="34"/>
    </row>
    <row r="22" spans="1:11" s="5" customFormat="1" ht="15.5" x14ac:dyDescent="0.7">
      <c r="B22" s="156" t="s">
        <v>120</v>
      </c>
      <c r="C22" s="157"/>
      <c r="D22" s="157"/>
      <c r="E22" s="157"/>
      <c r="F22" s="157"/>
      <c r="G22" s="157"/>
      <c r="J22" s="33"/>
      <c r="K22" s="34"/>
    </row>
    <row r="23" spans="1:11" s="16" customFormat="1" ht="18" x14ac:dyDescent="0.8">
      <c r="A23" s="14" t="s">
        <v>24</v>
      </c>
      <c r="B23" s="14"/>
      <c r="C23" s="15"/>
      <c r="D23" s="14"/>
      <c r="H23" s="14" t="s">
        <v>15</v>
      </c>
      <c r="I23" s="17">
        <f>SUM(I26:I41)</f>
        <v>0</v>
      </c>
      <c r="J23" s="33"/>
      <c r="K23" s="35"/>
    </row>
    <row r="24" spans="1:11" s="11" customFormat="1" x14ac:dyDescent="0.6">
      <c r="C24" s="12"/>
      <c r="J24" s="33"/>
      <c r="K24" s="35"/>
    </row>
    <row r="25" spans="1:11" s="11" customFormat="1" ht="44.25" customHeight="1" x14ac:dyDescent="0.6">
      <c r="A25" s="48" t="s">
        <v>68</v>
      </c>
      <c r="B25" s="31" t="s">
        <v>52</v>
      </c>
      <c r="C25" s="31" t="s">
        <v>23</v>
      </c>
      <c r="D25" s="48" t="s">
        <v>16</v>
      </c>
      <c r="E25" s="31" t="s">
        <v>67</v>
      </c>
      <c r="F25" s="31" t="s">
        <v>69</v>
      </c>
      <c r="G25" s="26" t="s">
        <v>70</v>
      </c>
      <c r="H25" s="31"/>
      <c r="I25" s="31" t="s">
        <v>14</v>
      </c>
      <c r="J25" s="33"/>
      <c r="K25" s="35"/>
    </row>
    <row r="26" spans="1:11" s="5" customFormat="1" x14ac:dyDescent="0.6">
      <c r="A26" s="60"/>
      <c r="B26" s="62"/>
      <c r="C26" s="56"/>
      <c r="D26" s="56"/>
      <c r="E26" s="57"/>
      <c r="F26" s="56"/>
      <c r="G26" s="61"/>
      <c r="H26" s="65"/>
      <c r="I26" s="58">
        <f>IF(ISBLANK(A26),0,IF(ISBLANK(D26),0,IF(ISBLANK(F26),0,IF(ISBLANK(G26),0,ROUND(IF(D26="salaried",C26*E26,C26*E26*F26*G26),0)))))</f>
        <v>0</v>
      </c>
      <c r="J26" s="33"/>
      <c r="K26" s="34"/>
    </row>
    <row r="27" spans="1:11" s="5" customFormat="1" x14ac:dyDescent="0.6">
      <c r="A27" s="60"/>
      <c r="B27" s="62"/>
      <c r="C27" s="56"/>
      <c r="D27" s="56"/>
      <c r="E27" s="57"/>
      <c r="F27" s="56"/>
      <c r="G27" s="61"/>
      <c r="H27" s="65"/>
      <c r="I27" s="58">
        <f t="shared" ref="I27:I41" si="1">IF(ISBLANK(A27),0,IF(ISBLANK(D27),0,IF(ISBLANK(F27),0,IF(ISBLANK(G27),0,ROUND(IF(D27="salaried",C27*E27,C27*E27*F27*G27),0)))))</f>
        <v>0</v>
      </c>
      <c r="J27" s="33" t="s">
        <v>21</v>
      </c>
      <c r="K27" s="34"/>
    </row>
    <row r="28" spans="1:11" s="5" customFormat="1" x14ac:dyDescent="0.6">
      <c r="A28" s="60"/>
      <c r="B28" s="62"/>
      <c r="C28" s="56"/>
      <c r="D28" s="56"/>
      <c r="E28" s="57"/>
      <c r="F28" s="56"/>
      <c r="G28" s="61"/>
      <c r="H28" s="65"/>
      <c r="I28" s="58">
        <f t="shared" si="1"/>
        <v>0</v>
      </c>
      <c r="J28" s="33" t="s">
        <v>95</v>
      </c>
      <c r="K28" s="34"/>
    </row>
    <row r="29" spans="1:11" s="5" customFormat="1" x14ac:dyDescent="0.6">
      <c r="A29" s="60"/>
      <c r="B29" s="62"/>
      <c r="C29" s="56"/>
      <c r="D29" s="56"/>
      <c r="E29" s="57"/>
      <c r="F29" s="56"/>
      <c r="G29" s="61"/>
      <c r="H29" s="65"/>
      <c r="I29" s="58">
        <f t="shared" si="1"/>
        <v>0</v>
      </c>
      <c r="J29" s="33" t="s">
        <v>96</v>
      </c>
      <c r="K29" s="34"/>
    </row>
    <row r="30" spans="1:11" s="5" customFormat="1" x14ac:dyDescent="0.6">
      <c r="A30" s="60"/>
      <c r="B30" s="62"/>
      <c r="C30" s="56"/>
      <c r="D30" s="56"/>
      <c r="E30" s="57"/>
      <c r="F30" s="56"/>
      <c r="G30" s="61"/>
      <c r="H30" s="65"/>
      <c r="I30" s="58">
        <f t="shared" si="1"/>
        <v>0</v>
      </c>
      <c r="J30" s="33" t="s">
        <v>22</v>
      </c>
      <c r="K30" s="34"/>
    </row>
    <row r="31" spans="1:11" s="5" customFormat="1" x14ac:dyDescent="0.6">
      <c r="A31" s="60"/>
      <c r="B31" s="62"/>
      <c r="C31" s="56"/>
      <c r="D31" s="56"/>
      <c r="E31" s="57"/>
      <c r="F31" s="56"/>
      <c r="G31" s="61"/>
      <c r="H31" s="65"/>
      <c r="I31" s="58">
        <f t="shared" si="1"/>
        <v>0</v>
      </c>
      <c r="J31" s="33" t="s">
        <v>19</v>
      </c>
      <c r="K31" s="34"/>
    </row>
    <row r="32" spans="1:11" s="5" customFormat="1" x14ac:dyDescent="0.6">
      <c r="A32" s="60"/>
      <c r="B32" s="62"/>
      <c r="C32" s="56"/>
      <c r="D32" s="56"/>
      <c r="E32" s="57"/>
      <c r="F32" s="56"/>
      <c r="G32" s="61"/>
      <c r="H32" s="65"/>
      <c r="I32" s="58">
        <f t="shared" si="1"/>
        <v>0</v>
      </c>
      <c r="J32" s="33" t="s">
        <v>20</v>
      </c>
      <c r="K32" s="34"/>
    </row>
    <row r="33" spans="1:17" s="5" customFormat="1" x14ac:dyDescent="0.6">
      <c r="A33" s="60"/>
      <c r="B33" s="62"/>
      <c r="C33" s="56"/>
      <c r="D33" s="56"/>
      <c r="E33" s="57"/>
      <c r="F33" s="56"/>
      <c r="G33" s="61"/>
      <c r="H33" s="65"/>
      <c r="I33" s="58">
        <f t="shared" si="1"/>
        <v>0</v>
      </c>
      <c r="J33" s="33" t="s">
        <v>92</v>
      </c>
      <c r="K33" s="34"/>
    </row>
    <row r="34" spans="1:17" s="5" customFormat="1" x14ac:dyDescent="0.6">
      <c r="A34" s="60"/>
      <c r="B34" s="62"/>
      <c r="C34" s="56"/>
      <c r="D34" s="56"/>
      <c r="E34" s="57"/>
      <c r="F34" s="56"/>
      <c r="G34" s="61"/>
      <c r="H34" s="65"/>
      <c r="I34" s="58">
        <f t="shared" si="1"/>
        <v>0</v>
      </c>
      <c r="J34" s="33" t="s">
        <v>82</v>
      </c>
      <c r="K34" s="34"/>
    </row>
    <row r="35" spans="1:17" s="5" customFormat="1" x14ac:dyDescent="0.6">
      <c r="A35" s="60"/>
      <c r="B35" s="62"/>
      <c r="C35" s="56"/>
      <c r="D35" s="56"/>
      <c r="E35" s="57"/>
      <c r="F35" s="56"/>
      <c r="G35" s="61"/>
      <c r="H35" s="65"/>
      <c r="I35" s="58">
        <f t="shared" si="1"/>
        <v>0</v>
      </c>
      <c r="J35" s="33"/>
      <c r="K35" s="34"/>
    </row>
    <row r="36" spans="1:17" s="5" customFormat="1" x14ac:dyDescent="0.6">
      <c r="A36" s="60"/>
      <c r="B36" s="62"/>
      <c r="C36" s="56"/>
      <c r="D36" s="56"/>
      <c r="E36" s="57"/>
      <c r="F36" s="56"/>
      <c r="G36" s="61"/>
      <c r="H36" s="65"/>
      <c r="I36" s="58">
        <f t="shared" si="1"/>
        <v>0</v>
      </c>
      <c r="J36" s="33"/>
      <c r="K36" s="34"/>
    </row>
    <row r="37" spans="1:17" s="5" customFormat="1" x14ac:dyDescent="0.6">
      <c r="A37" s="60"/>
      <c r="B37" s="62"/>
      <c r="C37" s="56"/>
      <c r="D37" s="56"/>
      <c r="E37" s="57"/>
      <c r="F37" s="56"/>
      <c r="G37" s="61"/>
      <c r="H37" s="65"/>
      <c r="I37" s="58">
        <f t="shared" si="1"/>
        <v>0</v>
      </c>
      <c r="J37" s="33" t="s">
        <v>82</v>
      </c>
      <c r="K37" s="34"/>
    </row>
    <row r="38" spans="1:17" s="5" customFormat="1" x14ac:dyDescent="0.6">
      <c r="A38" s="60"/>
      <c r="B38" s="62"/>
      <c r="C38" s="56"/>
      <c r="D38" s="56"/>
      <c r="E38" s="57"/>
      <c r="F38" s="56"/>
      <c r="G38" s="61"/>
      <c r="H38" s="65"/>
      <c r="I38" s="58">
        <f t="shared" si="1"/>
        <v>0</v>
      </c>
      <c r="J38" s="33"/>
      <c r="K38" s="34"/>
    </row>
    <row r="39" spans="1:17" s="5" customFormat="1" x14ac:dyDescent="0.6">
      <c r="A39" s="60"/>
      <c r="B39" s="62"/>
      <c r="C39" s="56"/>
      <c r="D39" s="56"/>
      <c r="E39" s="57"/>
      <c r="F39" s="56"/>
      <c r="G39" s="61"/>
      <c r="H39" s="65"/>
      <c r="I39" s="58">
        <f t="shared" si="1"/>
        <v>0</v>
      </c>
      <c r="J39" s="33"/>
      <c r="K39" s="34"/>
    </row>
    <row r="40" spans="1:17" s="5" customFormat="1" x14ac:dyDescent="0.6">
      <c r="A40" s="60"/>
      <c r="B40" s="62"/>
      <c r="C40" s="56"/>
      <c r="D40" s="56"/>
      <c r="E40" s="57"/>
      <c r="F40" s="56"/>
      <c r="G40" s="61"/>
      <c r="H40" s="65"/>
      <c r="I40" s="58">
        <f t="shared" si="1"/>
        <v>0</v>
      </c>
      <c r="J40" s="33"/>
      <c r="K40" s="34"/>
    </row>
    <row r="41" spans="1:17" s="5" customFormat="1" x14ac:dyDescent="0.6">
      <c r="A41" s="60"/>
      <c r="B41" s="62"/>
      <c r="C41" s="56"/>
      <c r="D41" s="56"/>
      <c r="E41" s="57"/>
      <c r="F41" s="56"/>
      <c r="G41" s="61"/>
      <c r="H41" s="65"/>
      <c r="I41" s="58">
        <f t="shared" si="1"/>
        <v>0</v>
      </c>
      <c r="J41" s="33"/>
      <c r="K41" s="34"/>
    </row>
    <row r="42" spans="1:17" s="5" customFormat="1" x14ac:dyDescent="0.6">
      <c r="C42" s="6"/>
      <c r="J42" s="33"/>
      <c r="K42" s="34"/>
    </row>
    <row r="43" spans="1:17" s="5" customFormat="1" x14ac:dyDescent="0.6">
      <c r="C43" s="6"/>
      <c r="J43" s="33"/>
      <c r="K43" s="34"/>
    </row>
    <row r="44" spans="1:17" s="5" customFormat="1" ht="15.5" x14ac:dyDescent="0.7">
      <c r="B44" s="156" t="s">
        <v>120</v>
      </c>
      <c r="C44" s="157"/>
      <c r="D44" s="157"/>
      <c r="E44" s="157"/>
      <c r="F44" s="157"/>
      <c r="G44" s="157"/>
      <c r="J44" s="33"/>
      <c r="K44" s="34"/>
    </row>
    <row r="45" spans="1:17" s="16" customFormat="1" ht="18" x14ac:dyDescent="0.8">
      <c r="A45" s="14" t="s">
        <v>26</v>
      </c>
      <c r="B45" s="14"/>
      <c r="C45" s="14"/>
      <c r="D45" s="14"/>
      <c r="H45" s="14" t="s">
        <v>15</v>
      </c>
      <c r="I45" s="17">
        <f>SUM(I48:I64)</f>
        <v>0</v>
      </c>
      <c r="J45" s="33"/>
      <c r="K45" s="35"/>
    </row>
    <row r="46" spans="1:17" s="11" customFormat="1" x14ac:dyDescent="0.6">
      <c r="J46" s="33"/>
      <c r="K46" s="35"/>
    </row>
    <row r="47" spans="1:17" s="11" customFormat="1" ht="52" x14ac:dyDescent="0.6">
      <c r="A47" s="48" t="s">
        <v>68</v>
      </c>
      <c r="B47" s="31" t="s">
        <v>52</v>
      </c>
      <c r="C47" s="31" t="s">
        <v>25</v>
      </c>
      <c r="D47" s="48" t="s">
        <v>16</v>
      </c>
      <c r="E47" s="31" t="s">
        <v>67</v>
      </c>
      <c r="F47" s="31" t="s">
        <v>69</v>
      </c>
      <c r="G47" s="26" t="s">
        <v>70</v>
      </c>
      <c r="H47" s="31"/>
      <c r="I47" s="31" t="s">
        <v>14</v>
      </c>
      <c r="J47" s="33"/>
      <c r="K47" s="35"/>
      <c r="Q47" s="22"/>
    </row>
    <row r="48" spans="1:17" s="5" customFormat="1" x14ac:dyDescent="0.6">
      <c r="A48" s="63"/>
      <c r="B48" s="60"/>
      <c r="C48" s="56"/>
      <c r="D48" s="56"/>
      <c r="E48" s="57"/>
      <c r="F48" s="56"/>
      <c r="G48" s="61"/>
      <c r="H48" s="65"/>
      <c r="I48" s="58">
        <f>IF(ISBLANK(A48),0,IF(ISBLANK(D48),0,IF(ISBLANK(F48),0,IF(ISBLANK(G48),0,ROUND(IF(D48="salaried",C48*E48,C48*E48*F48*G48),0)))))</f>
        <v>0</v>
      </c>
      <c r="J48" s="33" t="s">
        <v>21</v>
      </c>
      <c r="K48" s="34"/>
    </row>
    <row r="49" spans="1:11" s="5" customFormat="1" x14ac:dyDescent="0.6">
      <c r="A49" s="63"/>
      <c r="B49" s="60"/>
      <c r="C49" s="56"/>
      <c r="D49" s="56"/>
      <c r="E49" s="57"/>
      <c r="F49" s="56"/>
      <c r="G49" s="61"/>
      <c r="H49" s="65"/>
      <c r="I49" s="58">
        <f t="shared" ref="I49:I64" si="2">IF(ISBLANK(A49),0,IF(ISBLANK(D49),0,IF(ISBLANK(F49),0,IF(ISBLANK(G49),0,ROUND(IF(D49="salaried",C49*E49,C49*E49*F49*G49),0)))))</f>
        <v>0</v>
      </c>
      <c r="J49" s="33" t="s">
        <v>95</v>
      </c>
      <c r="K49" s="34"/>
    </row>
    <row r="50" spans="1:11" s="5" customFormat="1" x14ac:dyDescent="0.6">
      <c r="A50" s="63"/>
      <c r="B50" s="60"/>
      <c r="C50" s="56"/>
      <c r="D50" s="56"/>
      <c r="E50" s="57"/>
      <c r="F50" s="56"/>
      <c r="G50" s="61"/>
      <c r="H50" s="65"/>
      <c r="I50" s="58">
        <f t="shared" si="2"/>
        <v>0</v>
      </c>
      <c r="J50" s="33" t="s">
        <v>22</v>
      </c>
      <c r="K50" s="34"/>
    </row>
    <row r="51" spans="1:11" s="5" customFormat="1" x14ac:dyDescent="0.6">
      <c r="A51" s="63"/>
      <c r="B51" s="60"/>
      <c r="C51" s="56"/>
      <c r="D51" s="56"/>
      <c r="E51" s="57"/>
      <c r="F51" s="56"/>
      <c r="G51" s="61"/>
      <c r="H51" s="65"/>
      <c r="I51" s="58">
        <f t="shared" si="2"/>
        <v>0</v>
      </c>
      <c r="J51" s="33" t="s">
        <v>19</v>
      </c>
      <c r="K51" s="34"/>
    </row>
    <row r="52" spans="1:11" s="5" customFormat="1" x14ac:dyDescent="0.6">
      <c r="A52" s="63"/>
      <c r="B52" s="60"/>
      <c r="C52" s="56"/>
      <c r="D52" s="56"/>
      <c r="E52" s="57"/>
      <c r="F52" s="56"/>
      <c r="G52" s="61"/>
      <c r="H52" s="65"/>
      <c r="I52" s="58">
        <f t="shared" si="2"/>
        <v>0</v>
      </c>
      <c r="J52" s="33" t="s">
        <v>20</v>
      </c>
      <c r="K52" s="34"/>
    </row>
    <row r="53" spans="1:11" s="5" customFormat="1" x14ac:dyDescent="0.6">
      <c r="A53" s="63"/>
      <c r="B53" s="60"/>
      <c r="C53" s="56"/>
      <c r="D53" s="56"/>
      <c r="E53" s="57"/>
      <c r="F53" s="56"/>
      <c r="G53" s="61"/>
      <c r="H53" s="65"/>
      <c r="I53" s="58">
        <f t="shared" si="2"/>
        <v>0</v>
      </c>
      <c r="J53" s="33" t="s">
        <v>92</v>
      </c>
      <c r="K53" s="34"/>
    </row>
    <row r="54" spans="1:11" s="5" customFormat="1" x14ac:dyDescent="0.6">
      <c r="A54" s="63"/>
      <c r="B54" s="60"/>
      <c r="C54" s="56"/>
      <c r="D54" s="56"/>
      <c r="E54" s="57"/>
      <c r="F54" s="56"/>
      <c r="G54" s="61"/>
      <c r="H54" s="65"/>
      <c r="I54" s="58">
        <f t="shared" si="2"/>
        <v>0</v>
      </c>
      <c r="J54" s="33"/>
      <c r="K54" s="34"/>
    </row>
    <row r="55" spans="1:11" s="5" customFormat="1" x14ac:dyDescent="0.6">
      <c r="A55" s="63"/>
      <c r="B55" s="60"/>
      <c r="C55" s="56"/>
      <c r="D55" s="56"/>
      <c r="E55" s="57"/>
      <c r="F55" s="56"/>
      <c r="G55" s="61"/>
      <c r="H55" s="65"/>
      <c r="I55" s="58">
        <f t="shared" si="2"/>
        <v>0</v>
      </c>
      <c r="J55" s="33"/>
      <c r="K55" s="34"/>
    </row>
    <row r="56" spans="1:11" s="5" customFormat="1" x14ac:dyDescent="0.6">
      <c r="A56" s="63"/>
      <c r="B56" s="60"/>
      <c r="C56" s="56"/>
      <c r="D56" s="56"/>
      <c r="E56" s="57"/>
      <c r="F56" s="56"/>
      <c r="G56" s="61"/>
      <c r="H56" s="65"/>
      <c r="I56" s="58">
        <f t="shared" si="2"/>
        <v>0</v>
      </c>
      <c r="J56" s="33"/>
      <c r="K56" s="34"/>
    </row>
    <row r="57" spans="1:11" s="5" customFormat="1" x14ac:dyDescent="0.6">
      <c r="A57" s="63"/>
      <c r="B57" s="60"/>
      <c r="C57" s="56"/>
      <c r="D57" s="56"/>
      <c r="E57" s="57"/>
      <c r="F57" s="56"/>
      <c r="G57" s="61"/>
      <c r="H57" s="65"/>
      <c r="I57" s="58">
        <f t="shared" si="2"/>
        <v>0</v>
      </c>
      <c r="J57" s="35"/>
      <c r="K57" s="34"/>
    </row>
    <row r="58" spans="1:11" s="5" customFormat="1" x14ac:dyDescent="0.6">
      <c r="A58" s="63"/>
      <c r="B58" s="60"/>
      <c r="C58" s="56"/>
      <c r="D58" s="56"/>
      <c r="E58" s="57"/>
      <c r="F58" s="56"/>
      <c r="G58" s="61"/>
      <c r="H58" s="65"/>
      <c r="I58" s="58">
        <f t="shared" si="2"/>
        <v>0</v>
      </c>
      <c r="J58" s="33"/>
      <c r="K58" s="34"/>
    </row>
    <row r="59" spans="1:11" s="5" customFormat="1" x14ac:dyDescent="0.6">
      <c r="A59" s="63"/>
      <c r="B59" s="60"/>
      <c r="C59" s="56"/>
      <c r="D59" s="56"/>
      <c r="E59" s="57"/>
      <c r="F59" s="56"/>
      <c r="G59" s="61"/>
      <c r="H59" s="65"/>
      <c r="I59" s="58">
        <f t="shared" si="2"/>
        <v>0</v>
      </c>
      <c r="J59" s="33"/>
      <c r="K59" s="34"/>
    </row>
    <row r="60" spans="1:11" s="5" customFormat="1" x14ac:dyDescent="0.6">
      <c r="A60" s="63"/>
      <c r="B60" s="60"/>
      <c r="C60" s="56"/>
      <c r="D60" s="56"/>
      <c r="E60" s="57"/>
      <c r="F60" s="56"/>
      <c r="G60" s="61"/>
      <c r="H60" s="65"/>
      <c r="I60" s="58">
        <f t="shared" si="2"/>
        <v>0</v>
      </c>
      <c r="J60" s="33"/>
      <c r="K60" s="34"/>
    </row>
    <row r="61" spans="1:11" s="5" customFormat="1" x14ac:dyDescent="0.6">
      <c r="A61" s="63"/>
      <c r="B61" s="60"/>
      <c r="C61" s="56"/>
      <c r="D61" s="56"/>
      <c r="E61" s="57"/>
      <c r="F61" s="56"/>
      <c r="G61" s="61"/>
      <c r="H61" s="65"/>
      <c r="I61" s="58">
        <f t="shared" si="2"/>
        <v>0</v>
      </c>
      <c r="J61" s="33"/>
      <c r="K61" s="34"/>
    </row>
    <row r="62" spans="1:11" s="5" customFormat="1" x14ac:dyDescent="0.6">
      <c r="A62" s="63"/>
      <c r="B62" s="60"/>
      <c r="C62" s="56"/>
      <c r="D62" s="56"/>
      <c r="E62" s="57"/>
      <c r="F62" s="56"/>
      <c r="G62" s="61"/>
      <c r="H62" s="65"/>
      <c r="I62" s="58">
        <f t="shared" si="2"/>
        <v>0</v>
      </c>
      <c r="J62" s="33"/>
      <c r="K62" s="34"/>
    </row>
    <row r="63" spans="1:11" s="5" customFormat="1" x14ac:dyDescent="0.6">
      <c r="A63" s="63"/>
      <c r="B63" s="60"/>
      <c r="C63" s="56"/>
      <c r="D63" s="56"/>
      <c r="E63" s="57"/>
      <c r="F63" s="56"/>
      <c r="G63" s="61"/>
      <c r="H63" s="65"/>
      <c r="I63" s="58">
        <f t="shared" si="2"/>
        <v>0</v>
      </c>
      <c r="J63" s="33"/>
      <c r="K63" s="34"/>
    </row>
    <row r="64" spans="1:11" s="5" customFormat="1" x14ac:dyDescent="0.6">
      <c r="A64" s="63"/>
      <c r="B64" s="60"/>
      <c r="C64" s="56"/>
      <c r="D64" s="56"/>
      <c r="E64" s="57"/>
      <c r="F64" s="56"/>
      <c r="G64" s="61"/>
      <c r="H64" s="65"/>
      <c r="I64" s="58">
        <f t="shared" si="2"/>
        <v>0</v>
      </c>
      <c r="J64" s="35"/>
      <c r="K64" s="34"/>
    </row>
    <row r="65" spans="1:16" s="5" customFormat="1" x14ac:dyDescent="0.6">
      <c r="C65" s="6"/>
      <c r="J65" s="33"/>
      <c r="K65" s="34"/>
    </row>
    <row r="66" spans="1:16" s="5" customFormat="1" x14ac:dyDescent="0.6">
      <c r="C66" s="6"/>
      <c r="J66" s="33"/>
      <c r="K66" s="34"/>
    </row>
    <row r="67" spans="1:16" s="5" customFormat="1" x14ac:dyDescent="0.6">
      <c r="C67" s="6"/>
      <c r="J67" s="33"/>
      <c r="K67" s="34"/>
    </row>
    <row r="68" spans="1:16" s="16" customFormat="1" ht="18" x14ac:dyDescent="0.8">
      <c r="A68" s="14" t="s">
        <v>158</v>
      </c>
      <c r="B68" s="14"/>
      <c r="C68" s="14"/>
      <c r="H68" s="14" t="s">
        <v>15</v>
      </c>
      <c r="I68" s="17">
        <f>SUM(I71:I84)</f>
        <v>0</v>
      </c>
      <c r="J68" s="33"/>
      <c r="K68" s="35"/>
    </row>
    <row r="69" spans="1:16" s="11" customFormat="1" x14ac:dyDescent="0.6">
      <c r="J69" s="33"/>
      <c r="K69" s="35"/>
    </row>
    <row r="70" spans="1:16" s="11" customFormat="1" ht="39" x14ac:dyDescent="0.6">
      <c r="A70" s="31" t="s">
        <v>121</v>
      </c>
      <c r="B70" s="31" t="s">
        <v>52</v>
      </c>
      <c r="C70" s="31" t="s">
        <v>71</v>
      </c>
      <c r="D70" s="48" t="s">
        <v>16</v>
      </c>
      <c r="E70" s="31" t="s">
        <v>122</v>
      </c>
      <c r="F70" s="31" t="s">
        <v>69</v>
      </c>
      <c r="G70" s="26" t="s">
        <v>70</v>
      </c>
      <c r="H70" s="31"/>
      <c r="I70" s="31" t="s">
        <v>14</v>
      </c>
      <c r="J70" s="33"/>
      <c r="K70" s="35"/>
      <c r="P70" s="22"/>
    </row>
    <row r="71" spans="1:16" s="5" customFormat="1" x14ac:dyDescent="0.6">
      <c r="A71" s="46"/>
      <c r="B71" s="46"/>
      <c r="C71" s="4"/>
      <c r="D71" s="56"/>
      <c r="E71" s="3"/>
      <c r="F71" s="4"/>
      <c r="G71" s="30"/>
      <c r="H71" s="65"/>
      <c r="I71" s="58">
        <f>IF(ISBLANK(A71),0,IF(ISBLANK(D71),0,IF(ISBLANK(F71),0,IF(ISBLANK(G71),0,ROUND(IF(D71="Salaried",C71*E71,C71*E71*F71*G71),0)))))</f>
        <v>0</v>
      </c>
      <c r="J71" s="33"/>
      <c r="K71" s="34"/>
    </row>
    <row r="72" spans="1:16" s="5" customFormat="1" x14ac:dyDescent="0.6">
      <c r="A72" s="46"/>
      <c r="B72" s="46"/>
      <c r="C72" s="4"/>
      <c r="D72" s="56"/>
      <c r="E72" s="3"/>
      <c r="F72" s="4"/>
      <c r="G72" s="30"/>
      <c r="H72" s="65"/>
      <c r="I72" s="58">
        <f t="shared" ref="I72:I84" si="3">IF(ISBLANK(A72),0,IF(ISBLANK(D72),0,IF(ISBLANK(F72),0,IF(ISBLANK(G72),0,ROUND(IF(D72="Salaried",C72*E72,C72*E72*F72*G72),0)))))</f>
        <v>0</v>
      </c>
      <c r="J72" s="33"/>
      <c r="K72" s="34"/>
    </row>
    <row r="73" spans="1:16" s="5" customFormat="1" x14ac:dyDescent="0.6">
      <c r="A73" s="46"/>
      <c r="B73" s="46"/>
      <c r="C73" s="4"/>
      <c r="D73" s="56"/>
      <c r="E73" s="3"/>
      <c r="F73" s="4"/>
      <c r="G73" s="30"/>
      <c r="H73" s="65"/>
      <c r="I73" s="58">
        <f t="shared" si="3"/>
        <v>0</v>
      </c>
      <c r="J73" s="33"/>
      <c r="K73" s="34"/>
    </row>
    <row r="74" spans="1:16" s="5" customFormat="1" x14ac:dyDescent="0.6">
      <c r="A74" s="46"/>
      <c r="B74" s="46"/>
      <c r="C74" s="4"/>
      <c r="D74" s="56"/>
      <c r="E74" s="3"/>
      <c r="F74" s="4"/>
      <c r="G74" s="30"/>
      <c r="H74" s="65"/>
      <c r="I74" s="58">
        <f t="shared" si="3"/>
        <v>0</v>
      </c>
      <c r="J74" s="33"/>
      <c r="K74" s="34"/>
    </row>
    <row r="75" spans="1:16" s="5" customFormat="1" x14ac:dyDescent="0.6">
      <c r="A75" s="46"/>
      <c r="B75" s="46"/>
      <c r="C75" s="4"/>
      <c r="D75" s="56"/>
      <c r="E75" s="3"/>
      <c r="F75" s="4"/>
      <c r="G75" s="30"/>
      <c r="H75" s="65"/>
      <c r="I75" s="58">
        <f t="shared" si="3"/>
        <v>0</v>
      </c>
      <c r="J75" s="33"/>
      <c r="K75" s="34"/>
    </row>
    <row r="76" spans="1:16" s="5" customFormat="1" x14ac:dyDescent="0.6">
      <c r="A76" s="46"/>
      <c r="B76" s="46"/>
      <c r="C76" s="4"/>
      <c r="D76" s="56"/>
      <c r="E76" s="3"/>
      <c r="F76" s="4"/>
      <c r="G76" s="30"/>
      <c r="H76" s="65"/>
      <c r="I76" s="58">
        <f t="shared" si="3"/>
        <v>0</v>
      </c>
      <c r="J76" s="33"/>
      <c r="K76" s="34"/>
    </row>
    <row r="77" spans="1:16" s="5" customFormat="1" ht="16.149999999999999" customHeight="1" x14ac:dyDescent="0.6">
      <c r="A77" s="46"/>
      <c r="B77" s="46"/>
      <c r="C77" s="4"/>
      <c r="D77" s="56"/>
      <c r="E77" s="3"/>
      <c r="F77" s="4"/>
      <c r="G77" s="30"/>
      <c r="H77" s="65"/>
      <c r="I77" s="58">
        <f t="shared" si="3"/>
        <v>0</v>
      </c>
      <c r="J77" s="33"/>
      <c r="K77" s="34"/>
    </row>
    <row r="78" spans="1:16" s="5" customFormat="1" x14ac:dyDescent="0.6">
      <c r="A78" s="46"/>
      <c r="B78" s="46"/>
      <c r="C78" s="4"/>
      <c r="D78" s="56"/>
      <c r="E78" s="3"/>
      <c r="F78" s="4"/>
      <c r="G78" s="30"/>
      <c r="H78" s="65"/>
      <c r="I78" s="58">
        <f t="shared" si="3"/>
        <v>0</v>
      </c>
      <c r="J78" s="33"/>
      <c r="K78" s="34"/>
    </row>
    <row r="79" spans="1:16" s="5" customFormat="1" x14ac:dyDescent="0.6">
      <c r="A79" s="46"/>
      <c r="B79" s="46"/>
      <c r="C79" s="4"/>
      <c r="D79" s="56"/>
      <c r="E79" s="3"/>
      <c r="F79" s="4"/>
      <c r="G79" s="30"/>
      <c r="H79" s="65"/>
      <c r="I79" s="58">
        <f t="shared" si="3"/>
        <v>0</v>
      </c>
      <c r="J79" s="33"/>
      <c r="K79" s="34"/>
    </row>
    <row r="80" spans="1:16" s="5" customFormat="1" x14ac:dyDescent="0.6">
      <c r="A80" s="46"/>
      <c r="B80" s="46"/>
      <c r="C80" s="4"/>
      <c r="D80" s="56"/>
      <c r="E80" s="3"/>
      <c r="F80" s="4"/>
      <c r="G80" s="30"/>
      <c r="H80" s="65"/>
      <c r="I80" s="58">
        <f t="shared" si="3"/>
        <v>0</v>
      </c>
      <c r="J80" s="33"/>
      <c r="K80" s="34"/>
    </row>
    <row r="81" spans="1:16" s="5" customFormat="1" x14ac:dyDescent="0.6">
      <c r="A81" s="46"/>
      <c r="B81" s="46"/>
      <c r="C81" s="4"/>
      <c r="D81" s="56"/>
      <c r="E81" s="3"/>
      <c r="F81" s="4"/>
      <c r="G81" s="30"/>
      <c r="H81" s="65"/>
      <c r="I81" s="58">
        <f t="shared" si="3"/>
        <v>0</v>
      </c>
      <c r="J81" s="33"/>
      <c r="K81" s="34"/>
    </row>
    <row r="82" spans="1:16" s="5" customFormat="1" x14ac:dyDescent="0.6">
      <c r="A82" s="46"/>
      <c r="B82" s="46"/>
      <c r="C82" s="4"/>
      <c r="D82" s="56"/>
      <c r="E82" s="3"/>
      <c r="F82" s="4"/>
      <c r="G82" s="30"/>
      <c r="H82" s="65"/>
      <c r="I82" s="58">
        <f t="shared" si="3"/>
        <v>0</v>
      </c>
      <c r="J82" s="33"/>
      <c r="K82" s="34"/>
    </row>
    <row r="83" spans="1:16" s="5" customFormat="1" ht="17.5" customHeight="1" x14ac:dyDescent="0.6">
      <c r="A83" s="46"/>
      <c r="B83" s="46"/>
      <c r="C83" s="4"/>
      <c r="D83" s="56"/>
      <c r="E83" s="3"/>
      <c r="F83" s="4"/>
      <c r="G83" s="30"/>
      <c r="H83" s="65"/>
      <c r="I83" s="58">
        <f t="shared" si="3"/>
        <v>0</v>
      </c>
      <c r="J83" s="33"/>
      <c r="K83" s="34"/>
    </row>
    <row r="84" spans="1:16" s="5" customFormat="1" ht="17.5" customHeight="1" x14ac:dyDescent="0.6">
      <c r="A84" s="46"/>
      <c r="B84" s="46"/>
      <c r="C84" s="4"/>
      <c r="D84" s="56"/>
      <c r="E84" s="3"/>
      <c r="F84" s="4"/>
      <c r="G84" s="30"/>
      <c r="H84" s="65"/>
      <c r="I84" s="58">
        <f t="shared" si="3"/>
        <v>0</v>
      </c>
      <c r="J84" s="33"/>
      <c r="K84" s="34"/>
    </row>
    <row r="85" spans="1:16" s="5" customFormat="1" x14ac:dyDescent="0.6">
      <c r="J85" s="33"/>
      <c r="K85" s="34"/>
    </row>
    <row r="86" spans="1:16" s="5" customFormat="1" ht="15.5" x14ac:dyDescent="0.7">
      <c r="B86" s="156" t="s">
        <v>120</v>
      </c>
      <c r="C86" s="157"/>
      <c r="D86" s="157"/>
      <c r="E86" s="157"/>
      <c r="F86" s="157"/>
      <c r="G86" s="157"/>
      <c r="J86" s="33"/>
      <c r="K86" s="34"/>
    </row>
    <row r="87" spans="1:16" s="5" customFormat="1" x14ac:dyDescent="0.6">
      <c r="C87" s="6"/>
      <c r="J87" s="33"/>
      <c r="K87" s="34"/>
    </row>
    <row r="88" spans="1:16" s="16" customFormat="1" ht="18" x14ac:dyDescent="0.8">
      <c r="A88" s="14" t="s">
        <v>28</v>
      </c>
      <c r="B88" s="14"/>
      <c r="C88" s="14"/>
      <c r="E88" s="18"/>
      <c r="H88" s="14" t="s">
        <v>15</v>
      </c>
      <c r="I88" s="17">
        <f>SUM(I91:I105)</f>
        <v>0</v>
      </c>
      <c r="J88" s="33"/>
      <c r="K88" s="35"/>
    </row>
    <row r="89" spans="1:16" s="11" customFormat="1" x14ac:dyDescent="0.6">
      <c r="E89" s="18"/>
      <c r="J89" s="33"/>
      <c r="K89" s="35"/>
    </row>
    <row r="90" spans="1:16" s="11" customFormat="1" ht="52" x14ac:dyDescent="0.6">
      <c r="A90" s="31" t="s">
        <v>123</v>
      </c>
      <c r="B90" s="31" t="s">
        <v>52</v>
      </c>
      <c r="C90" s="31" t="s">
        <v>72</v>
      </c>
      <c r="D90" s="48" t="s">
        <v>16</v>
      </c>
      <c r="E90" s="31" t="s">
        <v>122</v>
      </c>
      <c r="F90" s="31" t="s">
        <v>69</v>
      </c>
      <c r="G90" s="31" t="s">
        <v>70</v>
      </c>
      <c r="H90" s="31"/>
      <c r="I90" s="31" t="s">
        <v>14</v>
      </c>
      <c r="J90" s="33"/>
      <c r="K90" s="35"/>
      <c r="P90" s="22"/>
    </row>
    <row r="91" spans="1:16" s="5" customFormat="1" ht="14.5" customHeight="1" x14ac:dyDescent="0.6">
      <c r="A91" s="46"/>
      <c r="B91" s="46"/>
      <c r="C91" s="4"/>
      <c r="D91" s="56"/>
      <c r="E91" s="3"/>
      <c r="F91" s="4"/>
      <c r="G91" s="9"/>
      <c r="H91" s="65"/>
      <c r="I91" s="58">
        <f>IF(ISBLANK(A91),0,IF(ISBLANK(D91),0,IF(ISBLANK(F91),0,IF(ISBLANK(G91),0,ROUND(IF(D91="salaried",C91*E91,C91*E91*F91*G91),0)))))</f>
        <v>0</v>
      </c>
      <c r="J91" s="33"/>
      <c r="K91" s="34"/>
    </row>
    <row r="92" spans="1:16" s="5" customFormat="1" ht="12.75" customHeight="1" x14ac:dyDescent="0.6">
      <c r="A92" s="46"/>
      <c r="B92" s="46"/>
      <c r="C92" s="4"/>
      <c r="D92" s="56"/>
      <c r="E92" s="3"/>
      <c r="F92" s="4"/>
      <c r="G92" s="9"/>
      <c r="H92" s="65"/>
      <c r="I92" s="58">
        <f t="shared" ref="I92:I105" si="4">IF(ISBLANK(A92),0,IF(ISBLANK(D92),0,IF(ISBLANK(F92),0,IF(ISBLANK(G92),0,ROUND(IF(D92="salaried",C92*E92,C92*E92*F92*G92),0)))))</f>
        <v>0</v>
      </c>
      <c r="J92" s="33"/>
      <c r="K92" s="34"/>
    </row>
    <row r="93" spans="1:16" s="5" customFormat="1" x14ac:dyDescent="0.6">
      <c r="A93" s="46"/>
      <c r="B93" s="46"/>
      <c r="C93" s="4"/>
      <c r="D93" s="56"/>
      <c r="E93" s="3"/>
      <c r="F93" s="4"/>
      <c r="G93" s="9"/>
      <c r="H93" s="65"/>
      <c r="I93" s="58">
        <f t="shared" si="4"/>
        <v>0</v>
      </c>
      <c r="J93" s="33"/>
      <c r="K93" s="34"/>
    </row>
    <row r="94" spans="1:16" s="5" customFormat="1" x14ac:dyDescent="0.6">
      <c r="A94" s="46"/>
      <c r="B94" s="46"/>
      <c r="C94" s="4"/>
      <c r="D94" s="56"/>
      <c r="E94" s="3"/>
      <c r="F94" s="4"/>
      <c r="G94" s="9"/>
      <c r="H94" s="65"/>
      <c r="I94" s="58">
        <f t="shared" si="4"/>
        <v>0</v>
      </c>
      <c r="J94" s="33"/>
      <c r="K94" s="34"/>
    </row>
    <row r="95" spans="1:16" s="5" customFormat="1" x14ac:dyDescent="0.6">
      <c r="A95" s="46"/>
      <c r="B95" s="46"/>
      <c r="C95" s="4"/>
      <c r="D95" s="56"/>
      <c r="E95" s="3"/>
      <c r="F95" s="4"/>
      <c r="G95" s="9"/>
      <c r="H95" s="65"/>
      <c r="I95" s="58">
        <f t="shared" si="4"/>
        <v>0</v>
      </c>
      <c r="J95" s="33"/>
      <c r="K95" s="34"/>
    </row>
    <row r="96" spans="1:16" s="5" customFormat="1" x14ac:dyDescent="0.6">
      <c r="A96" s="46"/>
      <c r="B96" s="46"/>
      <c r="C96" s="4"/>
      <c r="D96" s="56"/>
      <c r="E96" s="3"/>
      <c r="F96" s="4"/>
      <c r="G96" s="9"/>
      <c r="H96" s="65"/>
      <c r="I96" s="58">
        <f t="shared" si="4"/>
        <v>0</v>
      </c>
      <c r="J96" s="33"/>
      <c r="K96" s="34"/>
    </row>
    <row r="97" spans="1:44" s="5" customFormat="1" x14ac:dyDescent="0.6">
      <c r="A97" s="46"/>
      <c r="B97" s="46"/>
      <c r="C97" s="4"/>
      <c r="D97" s="56"/>
      <c r="E97" s="3"/>
      <c r="F97" s="4"/>
      <c r="G97" s="9"/>
      <c r="H97" s="65"/>
      <c r="I97" s="58">
        <f t="shared" si="4"/>
        <v>0</v>
      </c>
      <c r="J97" s="33"/>
      <c r="K97" s="34"/>
    </row>
    <row r="98" spans="1:44" s="5" customFormat="1" ht="12.75" customHeight="1" x14ac:dyDescent="0.6">
      <c r="A98" s="46"/>
      <c r="B98" s="46"/>
      <c r="C98" s="4"/>
      <c r="D98" s="56"/>
      <c r="E98" s="3"/>
      <c r="F98" s="4"/>
      <c r="G98" s="9"/>
      <c r="H98" s="65"/>
      <c r="I98" s="58">
        <f t="shared" si="4"/>
        <v>0</v>
      </c>
      <c r="J98" s="33"/>
      <c r="K98" s="34"/>
    </row>
    <row r="99" spans="1:44" s="5" customFormat="1" x14ac:dyDescent="0.6">
      <c r="A99" s="46"/>
      <c r="B99" s="46"/>
      <c r="C99" s="4"/>
      <c r="D99" s="56"/>
      <c r="E99" s="3"/>
      <c r="F99" s="4"/>
      <c r="G99" s="9"/>
      <c r="H99" s="65"/>
      <c r="I99" s="58">
        <f t="shared" si="4"/>
        <v>0</v>
      </c>
      <c r="J99" s="33"/>
      <c r="K99" s="34"/>
    </row>
    <row r="100" spans="1:44" s="5" customFormat="1" x14ac:dyDescent="0.6">
      <c r="A100" s="46"/>
      <c r="B100" s="46"/>
      <c r="C100" s="4"/>
      <c r="D100" s="56"/>
      <c r="E100" s="3"/>
      <c r="F100" s="4"/>
      <c r="G100" s="9"/>
      <c r="H100" s="65"/>
      <c r="I100" s="58">
        <f t="shared" si="4"/>
        <v>0</v>
      </c>
      <c r="J100" s="33"/>
      <c r="K100" s="34"/>
    </row>
    <row r="101" spans="1:44" s="5" customFormat="1" x14ac:dyDescent="0.6">
      <c r="A101" s="46"/>
      <c r="B101" s="46"/>
      <c r="C101" s="4"/>
      <c r="D101" s="56"/>
      <c r="E101" s="3"/>
      <c r="F101" s="4"/>
      <c r="G101" s="9"/>
      <c r="H101" s="65"/>
      <c r="I101" s="58">
        <f t="shared" si="4"/>
        <v>0</v>
      </c>
      <c r="J101" s="33"/>
      <c r="K101" s="34"/>
    </row>
    <row r="102" spans="1:44" s="5" customFormat="1" x14ac:dyDescent="0.6">
      <c r="A102" s="46"/>
      <c r="B102" s="46"/>
      <c r="C102" s="4"/>
      <c r="D102" s="56"/>
      <c r="E102" s="3"/>
      <c r="F102" s="4"/>
      <c r="G102" s="9"/>
      <c r="H102" s="65"/>
      <c r="I102" s="58">
        <f t="shared" si="4"/>
        <v>0</v>
      </c>
      <c r="J102" s="33"/>
      <c r="K102" s="34"/>
    </row>
    <row r="103" spans="1:44" s="5" customFormat="1" x14ac:dyDescent="0.6">
      <c r="A103" s="46"/>
      <c r="B103" s="46"/>
      <c r="C103" s="4"/>
      <c r="D103" s="56"/>
      <c r="E103" s="3"/>
      <c r="F103" s="4"/>
      <c r="G103" s="9"/>
      <c r="H103" s="65"/>
      <c r="I103" s="58">
        <f t="shared" si="4"/>
        <v>0</v>
      </c>
      <c r="J103" s="33"/>
      <c r="K103" s="34"/>
    </row>
    <row r="104" spans="1:44" s="5" customFormat="1" x14ac:dyDescent="0.6">
      <c r="A104" s="46"/>
      <c r="B104" s="46"/>
      <c r="C104" s="4"/>
      <c r="D104" s="56"/>
      <c r="E104" s="3"/>
      <c r="F104" s="4"/>
      <c r="G104" s="9"/>
      <c r="H104" s="65"/>
      <c r="I104" s="58">
        <f t="shared" si="4"/>
        <v>0</v>
      </c>
      <c r="J104" s="33"/>
      <c r="K104" s="34"/>
    </row>
    <row r="105" spans="1:44" s="29" customFormat="1" x14ac:dyDescent="0.6">
      <c r="A105" s="46"/>
      <c r="B105" s="46"/>
      <c r="C105" s="4"/>
      <c r="D105" s="56"/>
      <c r="E105" s="3"/>
      <c r="F105" s="4"/>
      <c r="G105" s="9"/>
      <c r="H105" s="65"/>
      <c r="I105" s="58">
        <f t="shared" si="4"/>
        <v>0</v>
      </c>
      <c r="J105" s="33"/>
      <c r="K105" s="3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</row>
    <row r="106" spans="1:44" s="5" customFormat="1" x14ac:dyDescent="0.6">
      <c r="C106" s="6"/>
      <c r="J106" s="33"/>
      <c r="K106" s="34"/>
    </row>
    <row r="107" spans="1:44" s="5" customFormat="1" x14ac:dyDescent="0.6">
      <c r="C107" s="6"/>
      <c r="J107" s="33"/>
      <c r="K107" s="34"/>
    </row>
    <row r="108" spans="1:44" s="5" customFormat="1" x14ac:dyDescent="0.6">
      <c r="C108" s="6"/>
      <c r="J108" s="33"/>
      <c r="K108" s="34"/>
    </row>
    <row r="109" spans="1:44" s="24" customFormat="1" ht="18" x14ac:dyDescent="0.8">
      <c r="A109" s="23" t="s">
        <v>49</v>
      </c>
      <c r="H109" s="23" t="s">
        <v>30</v>
      </c>
      <c r="I109" s="25">
        <f>SUM(H112:H130)</f>
        <v>0</v>
      </c>
      <c r="J109" s="33"/>
      <c r="K109" s="33"/>
    </row>
    <row r="110" spans="1:44" s="11" customFormat="1" ht="6.75" customHeight="1" x14ac:dyDescent="0.6">
      <c r="J110" s="33"/>
      <c r="K110" s="35"/>
    </row>
    <row r="111" spans="1:44" s="11" customFormat="1" ht="65" x14ac:dyDescent="0.6">
      <c r="A111" s="48" t="s">
        <v>98</v>
      </c>
      <c r="B111" s="31" t="s">
        <v>101</v>
      </c>
      <c r="C111" s="31" t="s">
        <v>29</v>
      </c>
      <c r="D111" s="48" t="s">
        <v>103</v>
      </c>
      <c r="E111" s="26" t="s">
        <v>124</v>
      </c>
      <c r="F111" s="26" t="s">
        <v>99</v>
      </c>
      <c r="G111" s="26" t="s">
        <v>100</v>
      </c>
      <c r="H111" s="26" t="s">
        <v>83</v>
      </c>
      <c r="I111" s="65"/>
      <c r="J111" s="33"/>
      <c r="K111" s="35"/>
      <c r="M111" s="22"/>
    </row>
    <row r="112" spans="1:44" s="5" customFormat="1" ht="17.25" customHeight="1" x14ac:dyDescent="0.6">
      <c r="A112" s="36"/>
      <c r="B112" s="66"/>
      <c r="C112" s="49"/>
      <c r="D112" s="45"/>
      <c r="E112" s="19"/>
      <c r="F112" s="19"/>
      <c r="G112" s="21"/>
      <c r="H112" s="58">
        <f>IF(LEN(B112)&lt;6,0,IF(ISBLANK(D112),0,IF(ISBLANK(F112),0,IF(ISBLANK(G112),0,ROUND(IF(D112=D112,G112*E112*F112,0),0)))))</f>
        <v>0</v>
      </c>
      <c r="I112" s="67"/>
      <c r="J112" s="41" t="s">
        <v>125</v>
      </c>
      <c r="K112" s="34"/>
    </row>
    <row r="113" spans="1:11" s="5" customFormat="1" x14ac:dyDescent="0.6">
      <c r="A113" s="36"/>
      <c r="B113" s="66"/>
      <c r="C113" s="49"/>
      <c r="D113" s="45"/>
      <c r="E113" s="19"/>
      <c r="F113" s="19"/>
      <c r="G113" s="21"/>
      <c r="H113" s="58">
        <f t="shared" ref="H113:H130" si="5">IF(LEN(B113)&lt;6,0,IF(ISBLANK(D113),0,IF(ISBLANK(F113),0,IF(ISBLANK(G113),0,ROUND(IF(D113=D113,G113*E113*F113,0),0)))))</f>
        <v>0</v>
      </c>
      <c r="I113" s="65"/>
      <c r="J113" s="41" t="s">
        <v>126</v>
      </c>
      <c r="K113" s="34"/>
    </row>
    <row r="114" spans="1:11" s="5" customFormat="1" x14ac:dyDescent="0.6">
      <c r="A114" s="36"/>
      <c r="B114" s="66"/>
      <c r="C114" s="49"/>
      <c r="D114" s="45"/>
      <c r="E114" s="19"/>
      <c r="F114" s="19"/>
      <c r="G114" s="21"/>
      <c r="H114" s="58">
        <f t="shared" si="5"/>
        <v>0</v>
      </c>
      <c r="I114" s="65"/>
      <c r="J114" s="41" t="s">
        <v>54</v>
      </c>
      <c r="K114" s="34"/>
    </row>
    <row r="115" spans="1:11" s="5" customFormat="1" x14ac:dyDescent="0.6">
      <c r="A115" s="36"/>
      <c r="B115" s="66"/>
      <c r="C115" s="49"/>
      <c r="D115" s="45"/>
      <c r="E115" s="19"/>
      <c r="F115" s="19"/>
      <c r="G115" s="21"/>
      <c r="H115" s="58">
        <f t="shared" si="5"/>
        <v>0</v>
      </c>
      <c r="I115" s="65"/>
      <c r="J115" s="41" t="s">
        <v>127</v>
      </c>
      <c r="K115" s="34"/>
    </row>
    <row r="116" spans="1:11" s="5" customFormat="1" x14ac:dyDescent="0.6">
      <c r="A116" s="36"/>
      <c r="B116" s="66"/>
      <c r="C116" s="49"/>
      <c r="D116" s="45"/>
      <c r="E116" s="19"/>
      <c r="F116" s="19"/>
      <c r="G116" s="21"/>
      <c r="H116" s="58">
        <f t="shared" si="5"/>
        <v>0</v>
      </c>
      <c r="I116" s="65"/>
      <c r="J116" s="41" t="s">
        <v>84</v>
      </c>
      <c r="K116" s="34"/>
    </row>
    <row r="117" spans="1:11" s="5" customFormat="1" x14ac:dyDescent="0.6">
      <c r="A117" s="36"/>
      <c r="B117" s="66"/>
      <c r="C117" s="49"/>
      <c r="D117" s="45"/>
      <c r="E117" s="19"/>
      <c r="F117" s="19"/>
      <c r="G117" s="21"/>
      <c r="H117" s="58">
        <f t="shared" si="5"/>
        <v>0</v>
      </c>
      <c r="I117" s="65"/>
      <c r="J117" s="41" t="s">
        <v>85</v>
      </c>
      <c r="K117" s="34"/>
    </row>
    <row r="118" spans="1:11" s="5" customFormat="1" x14ac:dyDescent="0.6">
      <c r="A118" s="36"/>
      <c r="B118" s="66"/>
      <c r="C118" s="49"/>
      <c r="D118" s="45"/>
      <c r="E118" s="19"/>
      <c r="F118" s="19"/>
      <c r="G118" s="21"/>
      <c r="H118" s="58">
        <f t="shared" si="5"/>
        <v>0</v>
      </c>
      <c r="I118" s="65"/>
      <c r="J118" s="41" t="s">
        <v>55</v>
      </c>
      <c r="K118" s="34"/>
    </row>
    <row r="119" spans="1:11" s="5" customFormat="1" x14ac:dyDescent="0.6">
      <c r="A119" s="36"/>
      <c r="B119" s="66"/>
      <c r="C119" s="49"/>
      <c r="D119" s="45"/>
      <c r="E119" s="19"/>
      <c r="F119" s="19"/>
      <c r="G119" s="21"/>
      <c r="H119" s="58">
        <f t="shared" si="5"/>
        <v>0</v>
      </c>
      <c r="I119" s="65"/>
      <c r="J119" s="33" t="s">
        <v>82</v>
      </c>
      <c r="K119" s="34"/>
    </row>
    <row r="120" spans="1:11" s="5" customFormat="1" x14ac:dyDescent="0.6">
      <c r="A120" s="36"/>
      <c r="B120" s="66"/>
      <c r="C120" s="49"/>
      <c r="D120" s="45"/>
      <c r="E120" s="19"/>
      <c r="F120" s="19"/>
      <c r="G120" s="21"/>
      <c r="H120" s="58">
        <f t="shared" si="5"/>
        <v>0</v>
      </c>
      <c r="I120" s="65"/>
      <c r="J120" s="41" t="s">
        <v>82</v>
      </c>
      <c r="K120" s="34"/>
    </row>
    <row r="121" spans="1:11" s="5" customFormat="1" x14ac:dyDescent="0.6">
      <c r="A121" s="36"/>
      <c r="B121" s="66"/>
      <c r="C121" s="49"/>
      <c r="D121" s="45"/>
      <c r="E121" s="19"/>
      <c r="F121" s="19"/>
      <c r="G121" s="21"/>
      <c r="H121" s="58">
        <f t="shared" si="5"/>
        <v>0</v>
      </c>
      <c r="I121" s="65"/>
      <c r="J121" s="41" t="s">
        <v>82</v>
      </c>
      <c r="K121" s="34"/>
    </row>
    <row r="122" spans="1:11" s="5" customFormat="1" x14ac:dyDescent="0.6">
      <c r="A122" s="36"/>
      <c r="B122" s="66"/>
      <c r="C122" s="49"/>
      <c r="D122" s="45"/>
      <c r="E122" s="19"/>
      <c r="F122" s="19"/>
      <c r="G122" s="21"/>
      <c r="H122" s="58">
        <f t="shared" si="5"/>
        <v>0</v>
      </c>
      <c r="I122" s="65"/>
      <c r="J122" s="100" t="s">
        <v>82</v>
      </c>
      <c r="K122" s="34"/>
    </row>
    <row r="123" spans="1:11" s="5" customFormat="1" x14ac:dyDescent="0.6">
      <c r="A123" s="36"/>
      <c r="B123" s="66"/>
      <c r="C123" s="49"/>
      <c r="D123" s="45"/>
      <c r="E123" s="19"/>
      <c r="F123" s="19"/>
      <c r="G123" s="21"/>
      <c r="H123" s="58">
        <f t="shared" si="5"/>
        <v>0</v>
      </c>
      <c r="I123" s="65"/>
      <c r="J123" s="33"/>
      <c r="K123" s="34"/>
    </row>
    <row r="124" spans="1:11" s="5" customFormat="1" x14ac:dyDescent="0.6">
      <c r="A124" s="36"/>
      <c r="B124" s="66"/>
      <c r="C124" s="49"/>
      <c r="D124" s="45"/>
      <c r="E124" s="19"/>
      <c r="F124" s="19"/>
      <c r="G124" s="21"/>
      <c r="H124" s="58">
        <f t="shared" si="5"/>
        <v>0</v>
      </c>
      <c r="I124" s="65"/>
      <c r="J124" s="33"/>
      <c r="K124" s="34"/>
    </row>
    <row r="125" spans="1:11" s="5" customFormat="1" x14ac:dyDescent="0.6">
      <c r="A125" s="36"/>
      <c r="B125" s="66"/>
      <c r="C125" s="49"/>
      <c r="D125" s="45"/>
      <c r="E125" s="19"/>
      <c r="F125" s="19"/>
      <c r="G125" s="21"/>
      <c r="H125" s="58">
        <f t="shared" si="5"/>
        <v>0</v>
      </c>
      <c r="I125" s="65"/>
      <c r="J125" s="33" t="s">
        <v>0</v>
      </c>
      <c r="K125" s="34"/>
    </row>
    <row r="126" spans="1:11" s="5" customFormat="1" x14ac:dyDescent="0.6">
      <c r="A126" s="36"/>
      <c r="B126" s="66"/>
      <c r="C126" s="49"/>
      <c r="D126" s="45"/>
      <c r="E126" s="19"/>
      <c r="F126" s="19"/>
      <c r="G126" s="21"/>
      <c r="H126" s="58">
        <f t="shared" si="5"/>
        <v>0</v>
      </c>
      <c r="I126" s="65"/>
      <c r="J126" s="41" t="s">
        <v>1</v>
      </c>
      <c r="K126" s="34"/>
    </row>
    <row r="127" spans="1:11" s="5" customFormat="1" x14ac:dyDescent="0.6">
      <c r="A127" s="36"/>
      <c r="B127" s="66"/>
      <c r="C127" s="49"/>
      <c r="D127" s="45"/>
      <c r="E127" s="19"/>
      <c r="F127" s="19"/>
      <c r="G127" s="21"/>
      <c r="H127" s="58">
        <f t="shared" si="5"/>
        <v>0</v>
      </c>
      <c r="I127" s="65"/>
      <c r="J127" s="41" t="s">
        <v>2</v>
      </c>
      <c r="K127" s="34"/>
    </row>
    <row r="128" spans="1:11" s="5" customFormat="1" x14ac:dyDescent="0.6">
      <c r="A128" s="36"/>
      <c r="B128" s="66"/>
      <c r="C128" s="49"/>
      <c r="D128" s="45"/>
      <c r="E128" s="19"/>
      <c r="F128" s="19"/>
      <c r="G128" s="21"/>
      <c r="H128" s="58">
        <f t="shared" si="5"/>
        <v>0</v>
      </c>
      <c r="I128" s="65"/>
      <c r="J128" s="33" t="s">
        <v>153</v>
      </c>
      <c r="K128" s="34"/>
    </row>
    <row r="129" spans="1:11" s="5" customFormat="1" x14ac:dyDescent="0.6">
      <c r="A129" s="36"/>
      <c r="B129" s="66"/>
      <c r="C129" s="49"/>
      <c r="D129" s="45"/>
      <c r="E129" s="19"/>
      <c r="F129" s="19"/>
      <c r="G129" s="21"/>
      <c r="H129" s="58">
        <f t="shared" si="5"/>
        <v>0</v>
      </c>
      <c r="I129" s="65"/>
      <c r="J129" s="33">
        <v>119</v>
      </c>
      <c r="K129" s="34"/>
    </row>
    <row r="130" spans="1:11" s="5" customFormat="1" x14ac:dyDescent="0.6">
      <c r="A130" s="36"/>
      <c r="B130" s="66"/>
      <c r="C130" s="49"/>
      <c r="D130" s="45"/>
      <c r="E130" s="19"/>
      <c r="F130" s="19"/>
      <c r="G130" s="21"/>
      <c r="H130" s="58">
        <f t="shared" si="5"/>
        <v>0</v>
      </c>
      <c r="I130" s="65"/>
      <c r="J130" s="33"/>
      <c r="K130" s="34"/>
    </row>
    <row r="131" spans="1:11" s="5" customFormat="1" x14ac:dyDescent="0.6">
      <c r="J131" s="33"/>
      <c r="K131" s="34"/>
    </row>
    <row r="132" spans="1:11" s="5" customFormat="1" x14ac:dyDescent="0.6">
      <c r="C132" s="6"/>
      <c r="J132" s="33"/>
      <c r="K132" s="34"/>
    </row>
    <row r="133" spans="1:11" s="5" customFormat="1" ht="15.5" x14ac:dyDescent="0.7">
      <c r="B133" s="156" t="s">
        <v>120</v>
      </c>
      <c r="C133" s="156"/>
      <c r="D133" s="156"/>
      <c r="E133" s="156"/>
      <c r="F133" s="156"/>
      <c r="G133" s="156"/>
      <c r="J133" s="33"/>
      <c r="K133" s="34"/>
    </row>
    <row r="134" spans="1:11" s="5" customFormat="1" x14ac:dyDescent="0.6">
      <c r="C134" s="6"/>
      <c r="J134" s="33"/>
      <c r="K134" s="34"/>
    </row>
    <row r="135" spans="1:11" s="11" customFormat="1" ht="18" x14ac:dyDescent="0.8">
      <c r="A135" s="14" t="s">
        <v>157</v>
      </c>
      <c r="B135" s="27"/>
      <c r="H135" s="14" t="s">
        <v>15</v>
      </c>
      <c r="I135" s="17">
        <f>SUM(I138:I148)</f>
        <v>0</v>
      </c>
      <c r="J135" s="33"/>
      <c r="K135" s="35"/>
    </row>
    <row r="136" spans="1:11" s="11" customFormat="1" ht="13.15" customHeight="1" x14ac:dyDescent="0.6">
      <c r="J136" s="33"/>
      <c r="K136" s="35"/>
    </row>
    <row r="137" spans="1:11" s="11" customFormat="1" ht="42.75" customHeight="1" x14ac:dyDescent="0.6">
      <c r="A137" s="154" t="s">
        <v>86</v>
      </c>
      <c r="B137" s="158"/>
      <c r="C137" s="154" t="s">
        <v>32</v>
      </c>
      <c r="D137" s="159"/>
      <c r="E137" s="158"/>
      <c r="F137" s="31" t="s">
        <v>33</v>
      </c>
      <c r="G137" s="31" t="s">
        <v>53</v>
      </c>
      <c r="H137" s="48" t="s">
        <v>79</v>
      </c>
      <c r="I137" s="31" t="s">
        <v>14</v>
      </c>
      <c r="J137" s="33"/>
      <c r="K137" s="35"/>
    </row>
    <row r="138" spans="1:11" s="5" customFormat="1" ht="13.15" customHeight="1" x14ac:dyDescent="0.6">
      <c r="A138" s="149"/>
      <c r="B138" s="150"/>
      <c r="C138" s="151"/>
      <c r="D138" s="152"/>
      <c r="E138" s="153"/>
      <c r="F138" s="3"/>
      <c r="G138" s="4"/>
      <c r="H138" s="1"/>
      <c r="I138" s="58">
        <f t="shared" ref="I138:I148" si="6">IF(LEN(A138)&lt;5,0,IF(ISBLANK(C138),0,IF(ISBLANK(H138),0,ROUND(F138*G138,0))))</f>
        <v>0</v>
      </c>
      <c r="J138" s="33"/>
      <c r="K138" s="34"/>
    </row>
    <row r="139" spans="1:11" s="5" customFormat="1" ht="13.15" customHeight="1" x14ac:dyDescent="0.6">
      <c r="A139" s="149"/>
      <c r="B139" s="150"/>
      <c r="C139" s="151"/>
      <c r="D139" s="152"/>
      <c r="E139" s="153"/>
      <c r="F139" s="3"/>
      <c r="G139" s="4"/>
      <c r="H139" s="1"/>
      <c r="I139" s="58">
        <f t="shared" si="6"/>
        <v>0</v>
      </c>
      <c r="J139" s="33" t="s">
        <v>77</v>
      </c>
      <c r="K139" s="34"/>
    </row>
    <row r="140" spans="1:11" s="5" customFormat="1" ht="13.15" customHeight="1" x14ac:dyDescent="0.6">
      <c r="A140" s="149"/>
      <c r="B140" s="150"/>
      <c r="C140" s="151"/>
      <c r="D140" s="152"/>
      <c r="E140" s="153"/>
      <c r="F140" s="3"/>
      <c r="G140" s="4"/>
      <c r="H140" s="1"/>
      <c r="I140" s="58">
        <f t="shared" si="6"/>
        <v>0</v>
      </c>
      <c r="J140" s="33" t="s">
        <v>76</v>
      </c>
      <c r="K140" s="34"/>
    </row>
    <row r="141" spans="1:11" s="5" customFormat="1" ht="13.15" customHeight="1" x14ac:dyDescent="0.6">
      <c r="A141" s="149"/>
      <c r="B141" s="150"/>
      <c r="C141" s="151"/>
      <c r="D141" s="152"/>
      <c r="E141" s="153"/>
      <c r="F141" s="3"/>
      <c r="G141" s="4"/>
      <c r="H141" s="1"/>
      <c r="I141" s="58">
        <f t="shared" si="6"/>
        <v>0</v>
      </c>
      <c r="J141" s="33" t="s">
        <v>75</v>
      </c>
      <c r="K141" s="34"/>
    </row>
    <row r="142" spans="1:11" s="5" customFormat="1" ht="13.15" customHeight="1" x14ac:dyDescent="0.6">
      <c r="A142" s="149"/>
      <c r="B142" s="150"/>
      <c r="C142" s="151"/>
      <c r="D142" s="152"/>
      <c r="E142" s="153"/>
      <c r="F142" s="3"/>
      <c r="G142" s="4"/>
      <c r="H142" s="1"/>
      <c r="I142" s="58">
        <f t="shared" si="6"/>
        <v>0</v>
      </c>
      <c r="J142" s="33" t="s">
        <v>73</v>
      </c>
      <c r="K142" s="34"/>
    </row>
    <row r="143" spans="1:11" s="5" customFormat="1" x14ac:dyDescent="0.6">
      <c r="A143" s="149"/>
      <c r="B143" s="150"/>
      <c r="C143" s="151"/>
      <c r="D143" s="152"/>
      <c r="E143" s="153"/>
      <c r="F143" s="3"/>
      <c r="G143" s="4"/>
      <c r="H143" s="1"/>
      <c r="I143" s="58">
        <f t="shared" si="6"/>
        <v>0</v>
      </c>
      <c r="J143" s="33" t="s">
        <v>74</v>
      </c>
      <c r="K143" s="34"/>
    </row>
    <row r="144" spans="1:11" s="5" customFormat="1" ht="12.75" customHeight="1" x14ac:dyDescent="0.6">
      <c r="A144" s="149"/>
      <c r="B144" s="150"/>
      <c r="C144" s="151"/>
      <c r="D144" s="152"/>
      <c r="E144" s="153"/>
      <c r="F144" s="3"/>
      <c r="G144" s="4"/>
      <c r="H144" s="1"/>
      <c r="I144" s="58">
        <f t="shared" si="6"/>
        <v>0</v>
      </c>
      <c r="J144" s="33" t="s">
        <v>78</v>
      </c>
      <c r="K144" s="34"/>
    </row>
    <row r="145" spans="1:11" s="5" customFormat="1" ht="13.15" customHeight="1" x14ac:dyDescent="0.6">
      <c r="A145" s="149"/>
      <c r="B145" s="150"/>
      <c r="C145" s="151"/>
      <c r="D145" s="152"/>
      <c r="E145" s="153"/>
      <c r="F145" s="3"/>
      <c r="G145" s="4"/>
      <c r="H145" s="1"/>
      <c r="I145" s="58">
        <f t="shared" si="6"/>
        <v>0</v>
      </c>
      <c r="J145" s="33"/>
      <c r="K145" s="34"/>
    </row>
    <row r="146" spans="1:11" s="5" customFormat="1" ht="13.15" customHeight="1" x14ac:dyDescent="0.6">
      <c r="A146" s="149"/>
      <c r="B146" s="150"/>
      <c r="C146" s="151"/>
      <c r="D146" s="152"/>
      <c r="E146" s="153"/>
      <c r="F146" s="3"/>
      <c r="G146" s="4"/>
      <c r="H146" s="1"/>
      <c r="I146" s="58">
        <f t="shared" si="6"/>
        <v>0</v>
      </c>
      <c r="J146" s="33"/>
      <c r="K146" s="34"/>
    </row>
    <row r="147" spans="1:11" s="5" customFormat="1" ht="13.15" customHeight="1" x14ac:dyDescent="0.6">
      <c r="A147" s="149"/>
      <c r="B147" s="150"/>
      <c r="C147" s="151"/>
      <c r="D147" s="152"/>
      <c r="E147" s="153"/>
      <c r="F147" s="3"/>
      <c r="G147" s="4"/>
      <c r="H147" s="1"/>
      <c r="I147" s="58">
        <f t="shared" si="6"/>
        <v>0</v>
      </c>
      <c r="J147" s="33"/>
      <c r="K147" s="34"/>
    </row>
    <row r="148" spans="1:11" s="5" customFormat="1" ht="13.15" customHeight="1" x14ac:dyDescent="0.6">
      <c r="A148" s="149"/>
      <c r="B148" s="150"/>
      <c r="C148" s="151"/>
      <c r="D148" s="152"/>
      <c r="E148" s="153"/>
      <c r="F148" s="3"/>
      <c r="G148" s="4"/>
      <c r="H148" s="1"/>
      <c r="I148" s="58">
        <f t="shared" si="6"/>
        <v>0</v>
      </c>
      <c r="J148" s="33"/>
      <c r="K148" s="34"/>
    </row>
    <row r="149" spans="1:11" s="5" customFormat="1" ht="13.15" customHeight="1" x14ac:dyDescent="0.6">
      <c r="C149" s="6"/>
      <c r="J149" s="33"/>
      <c r="K149" s="34"/>
    </row>
    <row r="150" spans="1:11" s="11" customFormat="1" ht="16.899999999999999" customHeight="1" x14ac:dyDescent="0.7">
      <c r="C150" s="156"/>
      <c r="D150" s="156"/>
      <c r="E150" s="156"/>
      <c r="F150" s="156"/>
      <c r="G150" s="156"/>
      <c r="H150" s="156"/>
      <c r="J150" s="33"/>
      <c r="K150" s="35"/>
    </row>
    <row r="151" spans="1:11" s="11" customFormat="1" ht="20.5" customHeight="1" x14ac:dyDescent="0.8">
      <c r="A151" s="14" t="s">
        <v>104</v>
      </c>
      <c r="B151" s="27"/>
      <c r="E151" s="18"/>
      <c r="H151" s="14" t="s">
        <v>15</v>
      </c>
      <c r="I151" s="17">
        <f>SUM(I154:I169)</f>
        <v>0</v>
      </c>
      <c r="J151" s="33"/>
      <c r="K151" s="35"/>
    </row>
    <row r="152" spans="1:11" s="11" customFormat="1" ht="13.15" customHeight="1" x14ac:dyDescent="0.6">
      <c r="E152" s="18"/>
      <c r="J152" s="33"/>
      <c r="K152" s="35"/>
    </row>
    <row r="153" spans="1:11" s="11" customFormat="1" ht="39.75" customHeight="1" x14ac:dyDescent="0.6">
      <c r="A153" s="154" t="s">
        <v>80</v>
      </c>
      <c r="B153" s="155"/>
      <c r="C153" s="154" t="s">
        <v>62</v>
      </c>
      <c r="D153" s="159"/>
      <c r="E153" s="158"/>
      <c r="F153" s="31" t="s">
        <v>33</v>
      </c>
      <c r="G153" s="31" t="s">
        <v>53</v>
      </c>
      <c r="H153" s="48" t="s">
        <v>79</v>
      </c>
      <c r="I153" s="31" t="s">
        <v>14</v>
      </c>
      <c r="J153" s="33"/>
      <c r="K153" s="35"/>
    </row>
    <row r="154" spans="1:11" s="5" customFormat="1" ht="13.15" customHeight="1" x14ac:dyDescent="0.6">
      <c r="A154" s="149"/>
      <c r="B154" s="150"/>
      <c r="C154" s="151"/>
      <c r="D154" s="152"/>
      <c r="E154" s="153"/>
      <c r="F154" s="3"/>
      <c r="G154" s="4"/>
      <c r="H154" s="1"/>
      <c r="I154" s="58">
        <f t="shared" ref="I154:I169" si="7">IF(LEN(A154)&lt;5,0,IF(ISBLANK(C154),0,IF(ISBLANK(H154),0,ROUND(F154*G154,0))))</f>
        <v>0</v>
      </c>
      <c r="J154" s="33" t="s">
        <v>77</v>
      </c>
      <c r="K154" s="34"/>
    </row>
    <row r="155" spans="1:11" s="5" customFormat="1" x14ac:dyDescent="0.6">
      <c r="A155" s="149"/>
      <c r="B155" s="150"/>
      <c r="C155" s="151"/>
      <c r="D155" s="152"/>
      <c r="E155" s="153"/>
      <c r="F155" s="3"/>
      <c r="G155" s="4"/>
      <c r="H155" s="1"/>
      <c r="I155" s="58">
        <f t="shared" si="7"/>
        <v>0</v>
      </c>
      <c r="J155" s="33" t="s">
        <v>76</v>
      </c>
      <c r="K155" s="34"/>
    </row>
    <row r="156" spans="1:11" s="5" customFormat="1" x14ac:dyDescent="0.6">
      <c r="A156" s="149"/>
      <c r="B156" s="150"/>
      <c r="C156" s="151"/>
      <c r="D156" s="152"/>
      <c r="E156" s="153"/>
      <c r="F156" s="3"/>
      <c r="G156" s="4"/>
      <c r="H156" s="1"/>
      <c r="I156" s="58">
        <f t="shared" si="7"/>
        <v>0</v>
      </c>
      <c r="J156" s="33" t="s">
        <v>75</v>
      </c>
      <c r="K156" s="34"/>
    </row>
    <row r="157" spans="1:11" s="5" customFormat="1" x14ac:dyDescent="0.6">
      <c r="A157" s="149"/>
      <c r="B157" s="150"/>
      <c r="C157" s="151"/>
      <c r="D157" s="152"/>
      <c r="E157" s="153"/>
      <c r="F157" s="3"/>
      <c r="G157" s="4"/>
      <c r="H157" s="1"/>
      <c r="I157" s="58">
        <f t="shared" si="7"/>
        <v>0</v>
      </c>
      <c r="J157" s="33" t="s">
        <v>73</v>
      </c>
      <c r="K157" s="34"/>
    </row>
    <row r="158" spans="1:11" s="5" customFormat="1" x14ac:dyDescent="0.6">
      <c r="A158" s="149"/>
      <c r="B158" s="150"/>
      <c r="C158" s="151"/>
      <c r="D158" s="152"/>
      <c r="E158" s="153"/>
      <c r="F158" s="3"/>
      <c r="G158" s="4"/>
      <c r="H158" s="1"/>
      <c r="I158" s="58">
        <f t="shared" si="7"/>
        <v>0</v>
      </c>
      <c r="J158" s="33" t="s">
        <v>81</v>
      </c>
      <c r="K158" s="34"/>
    </row>
    <row r="159" spans="1:11" s="5" customFormat="1" ht="16.899999999999999" customHeight="1" x14ac:dyDescent="0.6">
      <c r="A159" s="149"/>
      <c r="B159" s="150"/>
      <c r="C159" s="151"/>
      <c r="D159" s="152"/>
      <c r="E159" s="153"/>
      <c r="F159" s="3"/>
      <c r="G159" s="4"/>
      <c r="H159" s="1"/>
      <c r="I159" s="58">
        <f t="shared" si="7"/>
        <v>0</v>
      </c>
      <c r="J159" s="33" t="s">
        <v>74</v>
      </c>
      <c r="K159" s="34"/>
    </row>
    <row r="160" spans="1:11" s="5" customFormat="1" x14ac:dyDescent="0.6">
      <c r="A160" s="149"/>
      <c r="B160" s="150"/>
      <c r="C160" s="151"/>
      <c r="D160" s="152"/>
      <c r="E160" s="153"/>
      <c r="F160" s="3"/>
      <c r="G160" s="4"/>
      <c r="H160" s="1"/>
      <c r="I160" s="58">
        <f t="shared" si="7"/>
        <v>0</v>
      </c>
      <c r="J160" s="33" t="s">
        <v>78</v>
      </c>
      <c r="K160" s="34"/>
    </row>
    <row r="161" spans="1:11" s="5" customFormat="1" x14ac:dyDescent="0.6">
      <c r="A161" s="149"/>
      <c r="B161" s="150"/>
      <c r="C161" s="151"/>
      <c r="D161" s="152"/>
      <c r="E161" s="153"/>
      <c r="F161" s="3"/>
      <c r="G161" s="4"/>
      <c r="H161" s="1"/>
      <c r="I161" s="58">
        <f t="shared" si="7"/>
        <v>0</v>
      </c>
      <c r="J161" s="33"/>
      <c r="K161" s="34"/>
    </row>
    <row r="162" spans="1:11" s="5" customFormat="1" x14ac:dyDescent="0.6">
      <c r="A162" s="149"/>
      <c r="B162" s="150"/>
      <c r="C162" s="151"/>
      <c r="D162" s="152"/>
      <c r="E162" s="153"/>
      <c r="F162" s="3"/>
      <c r="G162" s="4"/>
      <c r="H162" s="1"/>
      <c r="I162" s="58">
        <f t="shared" si="7"/>
        <v>0</v>
      </c>
      <c r="J162" s="33"/>
      <c r="K162" s="34"/>
    </row>
    <row r="163" spans="1:11" s="5" customFormat="1" x14ac:dyDescent="0.6">
      <c r="A163" s="149"/>
      <c r="B163" s="150"/>
      <c r="C163" s="151"/>
      <c r="D163" s="152"/>
      <c r="E163" s="153"/>
      <c r="F163" s="3"/>
      <c r="G163" s="4"/>
      <c r="H163" s="1"/>
      <c r="I163" s="58">
        <f t="shared" si="7"/>
        <v>0</v>
      </c>
      <c r="J163" s="33"/>
      <c r="K163" s="34"/>
    </row>
    <row r="164" spans="1:11" s="5" customFormat="1" x14ac:dyDescent="0.6">
      <c r="A164" s="149"/>
      <c r="B164" s="150"/>
      <c r="C164" s="151"/>
      <c r="D164" s="152"/>
      <c r="E164" s="153"/>
      <c r="F164" s="3"/>
      <c r="G164" s="4"/>
      <c r="H164" s="1"/>
      <c r="I164" s="58">
        <f t="shared" si="7"/>
        <v>0</v>
      </c>
      <c r="J164" s="33"/>
      <c r="K164" s="34"/>
    </row>
    <row r="165" spans="1:11" s="5" customFormat="1" x14ac:dyDescent="0.6">
      <c r="A165" s="149"/>
      <c r="B165" s="150"/>
      <c r="C165" s="151"/>
      <c r="D165" s="152"/>
      <c r="E165" s="153"/>
      <c r="F165" s="3"/>
      <c r="G165" s="4"/>
      <c r="H165" s="1"/>
      <c r="I165" s="58">
        <f t="shared" si="7"/>
        <v>0</v>
      </c>
      <c r="J165" s="33"/>
      <c r="K165" s="34"/>
    </row>
    <row r="166" spans="1:11" s="5" customFormat="1" x14ac:dyDescent="0.6">
      <c r="A166" s="149"/>
      <c r="B166" s="150"/>
      <c r="C166" s="151"/>
      <c r="D166" s="152"/>
      <c r="E166" s="153"/>
      <c r="F166" s="3"/>
      <c r="G166" s="4"/>
      <c r="H166" s="1"/>
      <c r="I166" s="58">
        <f t="shared" si="7"/>
        <v>0</v>
      </c>
      <c r="J166" s="33"/>
      <c r="K166" s="34"/>
    </row>
    <row r="167" spans="1:11" s="5" customFormat="1" x14ac:dyDescent="0.6">
      <c r="A167" s="149"/>
      <c r="B167" s="150"/>
      <c r="C167" s="151"/>
      <c r="D167" s="152"/>
      <c r="E167" s="153"/>
      <c r="F167" s="3"/>
      <c r="G167" s="4"/>
      <c r="H167" s="1"/>
      <c r="I167" s="58">
        <f t="shared" si="7"/>
        <v>0</v>
      </c>
      <c r="J167" s="33"/>
      <c r="K167" s="34"/>
    </row>
    <row r="168" spans="1:11" s="5" customFormat="1" x14ac:dyDescent="0.6">
      <c r="A168" s="149"/>
      <c r="B168" s="150"/>
      <c r="C168" s="151"/>
      <c r="D168" s="152"/>
      <c r="E168" s="153"/>
      <c r="F168" s="3"/>
      <c r="G168" s="4"/>
      <c r="H168" s="1"/>
      <c r="I168" s="58">
        <f t="shared" si="7"/>
        <v>0</v>
      </c>
      <c r="J168" s="33"/>
      <c r="K168" s="34"/>
    </row>
    <row r="169" spans="1:11" s="5" customFormat="1" x14ac:dyDescent="0.6">
      <c r="A169" s="149"/>
      <c r="B169" s="150"/>
      <c r="C169" s="151"/>
      <c r="D169" s="152"/>
      <c r="E169" s="153"/>
      <c r="F169" s="3"/>
      <c r="G169" s="4"/>
      <c r="H169" s="1"/>
      <c r="I169" s="58">
        <f t="shared" si="7"/>
        <v>0</v>
      </c>
      <c r="J169" s="33"/>
      <c r="K169" s="34"/>
    </row>
    <row r="170" spans="1:11" s="5" customFormat="1" x14ac:dyDescent="0.6">
      <c r="C170" s="6"/>
      <c r="J170" s="33"/>
      <c r="K170" s="34"/>
    </row>
    <row r="171" spans="1:11" s="5" customFormat="1" ht="13.15" customHeight="1" x14ac:dyDescent="0.7">
      <c r="A171" s="11"/>
      <c r="B171" s="11"/>
      <c r="C171" s="12"/>
      <c r="D171" s="156" t="s">
        <v>120</v>
      </c>
      <c r="E171" s="156"/>
      <c r="F171" s="156"/>
      <c r="G171" s="156"/>
      <c r="H171" s="156"/>
      <c r="I171" s="156"/>
      <c r="J171" s="33"/>
      <c r="K171" s="34"/>
    </row>
    <row r="172" spans="1:11" s="5" customFormat="1" x14ac:dyDescent="0.6">
      <c r="C172" s="6"/>
      <c r="J172" s="33"/>
      <c r="K172" s="34"/>
    </row>
    <row r="173" spans="1:11" s="11" customFormat="1" ht="13.15" hidden="1" customHeight="1" x14ac:dyDescent="0.6">
      <c r="C173" s="12"/>
      <c r="J173" s="33"/>
      <c r="K173" s="35"/>
    </row>
    <row r="174" spans="1:11" s="11" customFormat="1" ht="18" x14ac:dyDescent="0.8">
      <c r="A174" s="14" t="s">
        <v>50</v>
      </c>
      <c r="B174" s="27"/>
      <c r="E174" s="18"/>
      <c r="H174" s="14" t="s">
        <v>15</v>
      </c>
      <c r="I174" s="17">
        <f>SUM(I177:I188)</f>
        <v>0</v>
      </c>
      <c r="J174" s="33"/>
      <c r="K174" s="35"/>
    </row>
    <row r="175" spans="1:11" s="11" customFormat="1" ht="13.15" customHeight="1" x14ac:dyDescent="0.6">
      <c r="E175" s="18"/>
      <c r="J175" s="33"/>
      <c r="K175" s="35"/>
    </row>
    <row r="176" spans="1:11" s="11" customFormat="1" ht="39.75" customHeight="1" x14ac:dyDescent="0.6">
      <c r="A176" s="154" t="s">
        <v>128</v>
      </c>
      <c r="B176" s="158"/>
      <c r="C176" s="154" t="s">
        <v>62</v>
      </c>
      <c r="D176" s="159"/>
      <c r="E176" s="158"/>
      <c r="F176" s="31" t="s">
        <v>33</v>
      </c>
      <c r="G176" s="31" t="s">
        <v>53</v>
      </c>
      <c r="H176" s="48" t="s">
        <v>79</v>
      </c>
      <c r="I176" s="31" t="s">
        <v>14</v>
      </c>
      <c r="J176" s="33"/>
      <c r="K176" s="35"/>
    </row>
    <row r="177" spans="1:11" s="5" customFormat="1" x14ac:dyDescent="0.6">
      <c r="A177" s="160"/>
      <c r="B177" s="161"/>
      <c r="C177" s="151"/>
      <c r="D177" s="152"/>
      <c r="E177" s="153"/>
      <c r="F177" s="71"/>
      <c r="G177" s="59"/>
      <c r="H177" s="1"/>
      <c r="I177" s="58">
        <f t="shared" ref="I177:I188" si="8">IF(LEN(A177)&lt;5,0,IF(ISBLANK(C177),0,IF(ISBLANK(H177),0,ROUND(F177*G177,0))))</f>
        <v>0</v>
      </c>
      <c r="J177" s="33" t="s">
        <v>77</v>
      </c>
      <c r="K177" s="34"/>
    </row>
    <row r="178" spans="1:11" s="5" customFormat="1" x14ac:dyDescent="0.6">
      <c r="A178" s="160"/>
      <c r="B178" s="161"/>
      <c r="C178" s="151"/>
      <c r="D178" s="152"/>
      <c r="E178" s="153"/>
      <c r="F178" s="71"/>
      <c r="G178" s="59"/>
      <c r="H178" s="1"/>
      <c r="I178" s="58">
        <f t="shared" si="8"/>
        <v>0</v>
      </c>
      <c r="J178" s="33" t="s">
        <v>76</v>
      </c>
      <c r="K178" s="34"/>
    </row>
    <row r="179" spans="1:11" s="5" customFormat="1" x14ac:dyDescent="0.6">
      <c r="A179" s="160"/>
      <c r="B179" s="161"/>
      <c r="C179" s="151"/>
      <c r="D179" s="152"/>
      <c r="E179" s="153"/>
      <c r="F179" s="71"/>
      <c r="G179" s="59"/>
      <c r="H179" s="1"/>
      <c r="I179" s="58">
        <f t="shared" si="8"/>
        <v>0</v>
      </c>
      <c r="J179" s="33" t="s">
        <v>75</v>
      </c>
      <c r="K179" s="34"/>
    </row>
    <row r="180" spans="1:11" s="5" customFormat="1" x14ac:dyDescent="0.6">
      <c r="A180" s="160"/>
      <c r="B180" s="161"/>
      <c r="C180" s="151"/>
      <c r="D180" s="152"/>
      <c r="E180" s="153"/>
      <c r="F180" s="71"/>
      <c r="G180" s="59"/>
      <c r="H180" s="1"/>
      <c r="I180" s="58">
        <f t="shared" si="8"/>
        <v>0</v>
      </c>
      <c r="J180" s="33" t="s">
        <v>73</v>
      </c>
      <c r="K180" s="34"/>
    </row>
    <row r="181" spans="1:11" s="5" customFormat="1" x14ac:dyDescent="0.6">
      <c r="A181" s="160"/>
      <c r="B181" s="161"/>
      <c r="C181" s="151"/>
      <c r="D181" s="152"/>
      <c r="E181" s="153"/>
      <c r="F181" s="71"/>
      <c r="G181" s="59"/>
      <c r="H181" s="1"/>
      <c r="I181" s="58">
        <f t="shared" si="8"/>
        <v>0</v>
      </c>
      <c r="J181" s="33" t="s">
        <v>81</v>
      </c>
      <c r="K181" s="34"/>
    </row>
    <row r="182" spans="1:11" s="5" customFormat="1" x14ac:dyDescent="0.6">
      <c r="A182" s="160"/>
      <c r="B182" s="161"/>
      <c r="C182" s="151"/>
      <c r="D182" s="152"/>
      <c r="E182" s="153"/>
      <c r="F182" s="71"/>
      <c r="G182" s="59"/>
      <c r="H182" s="1"/>
      <c r="I182" s="58">
        <f t="shared" si="8"/>
        <v>0</v>
      </c>
      <c r="J182" s="33" t="s">
        <v>74</v>
      </c>
      <c r="K182" s="34"/>
    </row>
    <row r="183" spans="1:11" s="5" customFormat="1" ht="12.75" customHeight="1" x14ac:dyDescent="0.6">
      <c r="A183" s="160"/>
      <c r="B183" s="161"/>
      <c r="C183" s="151"/>
      <c r="D183" s="152"/>
      <c r="E183" s="153"/>
      <c r="F183" s="71"/>
      <c r="G183" s="59"/>
      <c r="H183" s="1"/>
      <c r="I183" s="58">
        <f t="shared" si="8"/>
        <v>0</v>
      </c>
      <c r="J183" s="33" t="s">
        <v>78</v>
      </c>
      <c r="K183" s="34"/>
    </row>
    <row r="184" spans="1:11" s="5" customFormat="1" ht="12.75" customHeight="1" x14ac:dyDescent="0.6">
      <c r="A184" s="160"/>
      <c r="B184" s="161"/>
      <c r="C184" s="151"/>
      <c r="D184" s="152"/>
      <c r="E184" s="153"/>
      <c r="F184" s="71"/>
      <c r="G184" s="59"/>
      <c r="H184" s="1"/>
      <c r="I184" s="58">
        <f t="shared" si="8"/>
        <v>0</v>
      </c>
      <c r="J184" s="33"/>
      <c r="K184" s="34"/>
    </row>
    <row r="185" spans="1:11" s="5" customFormat="1" ht="12.75" customHeight="1" x14ac:dyDescent="0.6">
      <c r="A185" s="160"/>
      <c r="B185" s="161"/>
      <c r="C185" s="151"/>
      <c r="D185" s="152"/>
      <c r="E185" s="153"/>
      <c r="F185" s="71"/>
      <c r="G185" s="59"/>
      <c r="H185" s="1"/>
      <c r="I185" s="58">
        <f t="shared" si="8"/>
        <v>0</v>
      </c>
      <c r="J185" s="33"/>
      <c r="K185" s="34"/>
    </row>
    <row r="186" spans="1:11" s="5" customFormat="1" ht="12.75" customHeight="1" x14ac:dyDescent="0.6">
      <c r="A186" s="160"/>
      <c r="B186" s="161"/>
      <c r="C186" s="151"/>
      <c r="D186" s="152"/>
      <c r="E186" s="153"/>
      <c r="F186" s="71"/>
      <c r="G186" s="59"/>
      <c r="H186" s="1"/>
      <c r="I186" s="58">
        <f t="shared" si="8"/>
        <v>0</v>
      </c>
      <c r="J186" s="33"/>
      <c r="K186" s="34"/>
    </row>
    <row r="187" spans="1:11" s="5" customFormat="1" ht="12.75" customHeight="1" x14ac:dyDescent="0.6">
      <c r="A187" s="160"/>
      <c r="B187" s="161"/>
      <c r="C187" s="151"/>
      <c r="D187" s="152"/>
      <c r="E187" s="153"/>
      <c r="F187" s="71"/>
      <c r="G187" s="59"/>
      <c r="H187" s="1"/>
      <c r="I187" s="58">
        <f t="shared" si="8"/>
        <v>0</v>
      </c>
      <c r="J187" s="33"/>
      <c r="K187" s="34"/>
    </row>
    <row r="188" spans="1:11" s="5" customFormat="1" ht="12.75" customHeight="1" x14ac:dyDescent="0.6">
      <c r="A188" s="160"/>
      <c r="B188" s="161"/>
      <c r="C188" s="151"/>
      <c r="D188" s="152"/>
      <c r="E188" s="153"/>
      <c r="F188" s="71"/>
      <c r="G188" s="59"/>
      <c r="H188" s="1"/>
      <c r="I188" s="58">
        <f t="shared" si="8"/>
        <v>0</v>
      </c>
      <c r="J188" s="33"/>
      <c r="K188" s="34"/>
    </row>
    <row r="189" spans="1:11" s="5" customFormat="1" x14ac:dyDescent="0.6">
      <c r="C189" s="6"/>
      <c r="J189" s="33"/>
      <c r="K189" s="34"/>
    </row>
    <row r="190" spans="1:11" s="5" customFormat="1" x14ac:dyDescent="0.6">
      <c r="C190" s="6"/>
      <c r="J190" s="33"/>
      <c r="K190" s="34"/>
    </row>
    <row r="191" spans="1:11" s="5" customFormat="1" ht="15.5" x14ac:dyDescent="0.7">
      <c r="C191" s="70" t="s">
        <v>120</v>
      </c>
      <c r="D191" s="70"/>
      <c r="E191" s="70"/>
      <c r="F191" s="70"/>
      <c r="G191" s="70"/>
      <c r="H191" s="70"/>
      <c r="J191" s="33"/>
      <c r="K191" s="34"/>
    </row>
    <row r="192" spans="1:11" s="5" customFormat="1" x14ac:dyDescent="0.6">
      <c r="C192" s="6"/>
      <c r="J192" s="33"/>
      <c r="K192" s="34"/>
    </row>
    <row r="193" spans="1:11" s="11" customFormat="1" ht="18" x14ac:dyDescent="0.8">
      <c r="A193" s="14" t="s">
        <v>35</v>
      </c>
      <c r="B193" s="27"/>
      <c r="H193" s="14" t="s">
        <v>15</v>
      </c>
      <c r="I193" s="17">
        <f>SUM(I196:I207)</f>
        <v>0</v>
      </c>
      <c r="J193" s="33"/>
      <c r="K193" s="35"/>
    </row>
    <row r="194" spans="1:11" s="11" customFormat="1" x14ac:dyDescent="0.6">
      <c r="J194" s="33"/>
      <c r="K194" s="35"/>
    </row>
    <row r="195" spans="1:11" s="11" customFormat="1" ht="26" x14ac:dyDescent="0.6">
      <c r="A195" s="154" t="s">
        <v>128</v>
      </c>
      <c r="B195" s="155"/>
      <c r="C195" s="154" t="s">
        <v>62</v>
      </c>
      <c r="D195" s="159"/>
      <c r="E195" s="159"/>
      <c r="F195" s="158"/>
      <c r="G195" s="31" t="s">
        <v>33</v>
      </c>
      <c r="H195" s="31" t="s">
        <v>34</v>
      </c>
      <c r="I195" s="31" t="s">
        <v>14</v>
      </c>
      <c r="J195" s="33"/>
      <c r="K195" s="35"/>
    </row>
    <row r="196" spans="1:11" s="5" customFormat="1" x14ac:dyDescent="0.6">
      <c r="A196" s="160"/>
      <c r="B196" s="161"/>
      <c r="C196" s="160"/>
      <c r="D196" s="162"/>
      <c r="E196" s="162"/>
      <c r="F196" s="161"/>
      <c r="G196" s="57"/>
      <c r="H196" s="56"/>
      <c r="I196" s="58">
        <f>IF(ISBLANK(A196),0,IF(LEN(C196)&lt;6,0,ROUND(G196*H196,0)))</f>
        <v>0</v>
      </c>
      <c r="J196" s="33"/>
      <c r="K196" s="34"/>
    </row>
    <row r="197" spans="1:11" s="5" customFormat="1" x14ac:dyDescent="0.6">
      <c r="A197" s="160"/>
      <c r="B197" s="161"/>
      <c r="C197" s="160"/>
      <c r="D197" s="162"/>
      <c r="E197" s="162"/>
      <c r="F197" s="161"/>
      <c r="G197" s="57"/>
      <c r="H197" s="56"/>
      <c r="I197" s="58">
        <f t="shared" ref="I197:I207" si="9">IF(ISBLANK(A197),0,IF(LEN(C197)&lt;6,0,ROUND(G197*H197,0)))</f>
        <v>0</v>
      </c>
      <c r="J197" s="33"/>
      <c r="K197" s="34"/>
    </row>
    <row r="198" spans="1:11" s="5" customFormat="1" x14ac:dyDescent="0.6">
      <c r="A198" s="160"/>
      <c r="B198" s="161"/>
      <c r="C198" s="160"/>
      <c r="D198" s="162"/>
      <c r="E198" s="162"/>
      <c r="F198" s="161"/>
      <c r="G198" s="57"/>
      <c r="H198" s="56"/>
      <c r="I198" s="28">
        <f t="shared" si="9"/>
        <v>0</v>
      </c>
      <c r="J198" s="33"/>
      <c r="K198" s="34"/>
    </row>
    <row r="199" spans="1:11" s="5" customFormat="1" x14ac:dyDescent="0.6">
      <c r="A199" s="160"/>
      <c r="B199" s="161"/>
      <c r="C199" s="160"/>
      <c r="D199" s="162"/>
      <c r="E199" s="162"/>
      <c r="F199" s="161"/>
      <c r="G199" s="57"/>
      <c r="H199" s="56"/>
      <c r="I199" s="28">
        <f t="shared" si="9"/>
        <v>0</v>
      </c>
      <c r="J199" s="33"/>
      <c r="K199" s="34"/>
    </row>
    <row r="200" spans="1:11" s="5" customFormat="1" x14ac:dyDescent="0.6">
      <c r="A200" s="160"/>
      <c r="B200" s="161"/>
      <c r="C200" s="160"/>
      <c r="D200" s="162"/>
      <c r="E200" s="162"/>
      <c r="F200" s="161"/>
      <c r="G200" s="57"/>
      <c r="H200" s="56"/>
      <c r="I200" s="28">
        <f t="shared" si="9"/>
        <v>0</v>
      </c>
      <c r="J200" s="33"/>
      <c r="K200" s="34"/>
    </row>
    <row r="201" spans="1:11" s="5" customFormat="1" x14ac:dyDescent="0.6">
      <c r="A201" s="160"/>
      <c r="B201" s="161"/>
      <c r="C201" s="160"/>
      <c r="D201" s="162"/>
      <c r="E201" s="162"/>
      <c r="F201" s="161"/>
      <c r="G201" s="57"/>
      <c r="H201" s="56"/>
      <c r="I201" s="28">
        <f t="shared" si="9"/>
        <v>0</v>
      </c>
      <c r="J201" s="33"/>
      <c r="K201" s="34"/>
    </row>
    <row r="202" spans="1:11" s="5" customFormat="1" x14ac:dyDescent="0.6">
      <c r="A202" s="160"/>
      <c r="B202" s="161"/>
      <c r="C202" s="160"/>
      <c r="D202" s="162"/>
      <c r="E202" s="162"/>
      <c r="F202" s="161"/>
      <c r="G202" s="57"/>
      <c r="H202" s="56"/>
      <c r="I202" s="28">
        <f t="shared" si="9"/>
        <v>0</v>
      </c>
      <c r="J202" s="33"/>
      <c r="K202" s="34"/>
    </row>
    <row r="203" spans="1:11" s="5" customFormat="1" x14ac:dyDescent="0.6">
      <c r="A203" s="160"/>
      <c r="B203" s="161"/>
      <c r="C203" s="160"/>
      <c r="D203" s="162"/>
      <c r="E203" s="162"/>
      <c r="F203" s="161"/>
      <c r="G203" s="57"/>
      <c r="H203" s="56"/>
      <c r="I203" s="28">
        <f t="shared" si="9"/>
        <v>0</v>
      </c>
      <c r="J203" s="33"/>
      <c r="K203" s="34"/>
    </row>
    <row r="204" spans="1:11" s="5" customFormat="1" x14ac:dyDescent="0.6">
      <c r="A204" s="160"/>
      <c r="B204" s="161"/>
      <c r="C204" s="160"/>
      <c r="D204" s="162"/>
      <c r="E204" s="162"/>
      <c r="F204" s="161"/>
      <c r="G204" s="57"/>
      <c r="H204" s="56"/>
      <c r="I204" s="28">
        <f>IF(ISBLANK(A204),0,IF(LEN(C204)&lt;6,0,ROUND(G204*H204,0)))</f>
        <v>0</v>
      </c>
      <c r="J204" s="33"/>
      <c r="K204" s="34"/>
    </row>
    <row r="205" spans="1:11" s="5" customFormat="1" x14ac:dyDescent="0.6">
      <c r="A205" s="160"/>
      <c r="B205" s="161"/>
      <c r="C205" s="160"/>
      <c r="D205" s="162"/>
      <c r="E205" s="162"/>
      <c r="F205" s="161"/>
      <c r="G205" s="57"/>
      <c r="H205" s="56"/>
      <c r="I205" s="28">
        <f t="shared" si="9"/>
        <v>0</v>
      </c>
      <c r="J205" s="33"/>
      <c r="K205" s="34"/>
    </row>
    <row r="206" spans="1:11" s="5" customFormat="1" x14ac:dyDescent="0.6">
      <c r="A206" s="160"/>
      <c r="B206" s="161"/>
      <c r="C206" s="160"/>
      <c r="D206" s="162"/>
      <c r="E206" s="162"/>
      <c r="F206" s="161"/>
      <c r="G206" s="57"/>
      <c r="H206" s="56"/>
      <c r="I206" s="28">
        <f t="shared" si="9"/>
        <v>0</v>
      </c>
      <c r="J206" s="33"/>
      <c r="K206" s="34"/>
    </row>
    <row r="207" spans="1:11" s="5" customFormat="1" x14ac:dyDescent="0.6">
      <c r="A207" s="160"/>
      <c r="B207" s="161"/>
      <c r="C207" s="160"/>
      <c r="D207" s="162"/>
      <c r="E207" s="162"/>
      <c r="F207" s="161"/>
      <c r="G207" s="57"/>
      <c r="H207" s="56"/>
      <c r="I207" s="28">
        <f t="shared" si="9"/>
        <v>0</v>
      </c>
      <c r="J207" s="33"/>
      <c r="K207" s="34"/>
    </row>
    <row r="208" spans="1:11" s="5" customFormat="1" x14ac:dyDescent="0.6">
      <c r="C208" s="6"/>
      <c r="J208" s="33"/>
      <c r="K208" s="34"/>
    </row>
    <row r="209" spans="1:11" s="5" customFormat="1" ht="15.5" x14ac:dyDescent="0.7">
      <c r="C209" s="156" t="s">
        <v>120</v>
      </c>
      <c r="D209" s="157"/>
      <c r="E209" s="157"/>
      <c r="F209" s="157"/>
      <c r="G209" s="157"/>
      <c r="H209" s="157"/>
      <c r="J209" s="33"/>
      <c r="K209" s="34"/>
    </row>
    <row r="210" spans="1:11" s="11" customFormat="1" ht="22.9" customHeight="1" x14ac:dyDescent="0.8">
      <c r="A210" s="14" t="s">
        <v>105</v>
      </c>
      <c r="B210" s="27"/>
      <c r="E210" s="18" t="s">
        <v>82</v>
      </c>
      <c r="H210" s="14" t="s">
        <v>15</v>
      </c>
      <c r="I210" s="17">
        <f>SUM(I213:I222)</f>
        <v>0</v>
      </c>
      <c r="J210" s="33"/>
      <c r="K210" s="35"/>
    </row>
    <row r="211" spans="1:11" s="11" customFormat="1" ht="13.15" customHeight="1" x14ac:dyDescent="0.6">
      <c r="E211" s="18" t="s">
        <v>82</v>
      </c>
      <c r="J211" s="33"/>
      <c r="K211" s="35"/>
    </row>
    <row r="212" spans="1:11" s="11" customFormat="1" ht="36" customHeight="1" x14ac:dyDescent="0.6">
      <c r="A212" s="154" t="s">
        <v>80</v>
      </c>
      <c r="B212" s="158" t="s">
        <v>32</v>
      </c>
      <c r="C212" s="154" t="s">
        <v>62</v>
      </c>
      <c r="D212" s="159"/>
      <c r="E212" s="158"/>
      <c r="F212" s="31" t="s">
        <v>33</v>
      </c>
      <c r="G212" s="31" t="s">
        <v>53</v>
      </c>
      <c r="H212" s="48" t="s">
        <v>79</v>
      </c>
      <c r="I212" s="31" t="s">
        <v>14</v>
      </c>
      <c r="J212" s="33"/>
      <c r="K212" s="35"/>
    </row>
    <row r="213" spans="1:11" s="5" customFormat="1" ht="13.15" customHeight="1" x14ac:dyDescent="0.6">
      <c r="A213" s="149"/>
      <c r="B213" s="150"/>
      <c r="C213" s="151"/>
      <c r="D213" s="152"/>
      <c r="E213" s="153"/>
      <c r="F213" s="3"/>
      <c r="G213" s="4"/>
      <c r="H213" s="1"/>
      <c r="I213" s="28">
        <f t="shared" ref="I213:I222" si="10">IF(LEN(A213)&lt;5,0,IF(ISBLANK(C213),0,IF(ISBLANK(H213),0,ROUND(F213*G213,0))))</f>
        <v>0</v>
      </c>
      <c r="J213" s="33" t="s">
        <v>77</v>
      </c>
      <c r="K213" s="34"/>
    </row>
    <row r="214" spans="1:11" s="5" customFormat="1" x14ac:dyDescent="0.6">
      <c r="A214" s="149"/>
      <c r="B214" s="150"/>
      <c r="C214" s="151"/>
      <c r="D214" s="152"/>
      <c r="E214" s="153"/>
      <c r="F214" s="3"/>
      <c r="G214" s="4"/>
      <c r="H214" s="1"/>
      <c r="I214" s="28">
        <f t="shared" si="10"/>
        <v>0</v>
      </c>
      <c r="J214" s="33" t="s">
        <v>76</v>
      </c>
      <c r="K214" s="34"/>
    </row>
    <row r="215" spans="1:11" s="5" customFormat="1" x14ac:dyDescent="0.6">
      <c r="A215" s="149"/>
      <c r="B215" s="150"/>
      <c r="C215" s="151"/>
      <c r="D215" s="152"/>
      <c r="E215" s="153"/>
      <c r="F215" s="3"/>
      <c r="G215" s="4"/>
      <c r="H215" s="1"/>
      <c r="I215" s="28">
        <f t="shared" si="10"/>
        <v>0</v>
      </c>
      <c r="J215" s="33" t="s">
        <v>75</v>
      </c>
      <c r="K215" s="34"/>
    </row>
    <row r="216" spans="1:11" s="5" customFormat="1" x14ac:dyDescent="0.6">
      <c r="A216" s="149"/>
      <c r="B216" s="150"/>
      <c r="C216" s="151"/>
      <c r="D216" s="152"/>
      <c r="E216" s="153"/>
      <c r="F216" s="3"/>
      <c r="G216" s="4"/>
      <c r="H216" s="1"/>
      <c r="I216" s="28">
        <f t="shared" si="10"/>
        <v>0</v>
      </c>
      <c r="J216" s="33" t="s">
        <v>73</v>
      </c>
      <c r="K216" s="34"/>
    </row>
    <row r="217" spans="1:11" s="5" customFormat="1" x14ac:dyDescent="0.6">
      <c r="A217" s="149"/>
      <c r="B217" s="150"/>
      <c r="C217" s="151"/>
      <c r="D217" s="152"/>
      <c r="E217" s="153"/>
      <c r="F217" s="3"/>
      <c r="G217" s="4"/>
      <c r="H217" s="1"/>
      <c r="I217" s="28">
        <f t="shared" si="10"/>
        <v>0</v>
      </c>
      <c r="J217" s="33" t="s">
        <v>81</v>
      </c>
      <c r="K217" s="34"/>
    </row>
    <row r="218" spans="1:11" s="5" customFormat="1" ht="16.899999999999999" customHeight="1" x14ac:dyDescent="0.6">
      <c r="A218" s="149"/>
      <c r="B218" s="150"/>
      <c r="C218" s="151"/>
      <c r="D218" s="152"/>
      <c r="E218" s="153"/>
      <c r="F218" s="3"/>
      <c r="G218" s="4"/>
      <c r="H218" s="1"/>
      <c r="I218" s="28">
        <f t="shared" si="10"/>
        <v>0</v>
      </c>
      <c r="J218" s="33" t="s">
        <v>74</v>
      </c>
      <c r="K218" s="34"/>
    </row>
    <row r="219" spans="1:11" s="5" customFormat="1" x14ac:dyDescent="0.6">
      <c r="A219" s="149"/>
      <c r="B219" s="150"/>
      <c r="C219" s="151"/>
      <c r="D219" s="152"/>
      <c r="E219" s="153"/>
      <c r="F219" s="3"/>
      <c r="G219" s="4"/>
      <c r="H219" s="1"/>
      <c r="I219" s="28">
        <f t="shared" si="10"/>
        <v>0</v>
      </c>
      <c r="J219" s="33" t="s">
        <v>78</v>
      </c>
      <c r="K219" s="34"/>
    </row>
    <row r="220" spans="1:11" s="5" customFormat="1" x14ac:dyDescent="0.6">
      <c r="A220" s="149"/>
      <c r="B220" s="150"/>
      <c r="C220" s="151"/>
      <c r="D220" s="152"/>
      <c r="E220" s="153"/>
      <c r="F220" s="3"/>
      <c r="G220" s="4"/>
      <c r="H220" s="1"/>
      <c r="I220" s="28">
        <f t="shared" si="10"/>
        <v>0</v>
      </c>
      <c r="J220" s="33"/>
      <c r="K220" s="34"/>
    </row>
    <row r="221" spans="1:11" s="5" customFormat="1" x14ac:dyDescent="0.6">
      <c r="A221" s="149"/>
      <c r="B221" s="150"/>
      <c r="C221" s="151"/>
      <c r="D221" s="152"/>
      <c r="E221" s="153"/>
      <c r="F221" s="3"/>
      <c r="G221" s="4"/>
      <c r="H221" s="1"/>
      <c r="I221" s="28">
        <f t="shared" si="10"/>
        <v>0</v>
      </c>
      <c r="J221" s="33"/>
      <c r="K221" s="34"/>
    </row>
    <row r="222" spans="1:11" s="5" customFormat="1" x14ac:dyDescent="0.6">
      <c r="A222" s="149"/>
      <c r="B222" s="150"/>
      <c r="C222" s="151"/>
      <c r="D222" s="152"/>
      <c r="E222" s="153"/>
      <c r="F222" s="3"/>
      <c r="G222" s="4"/>
      <c r="H222" s="1"/>
      <c r="I222" s="28">
        <f t="shared" si="10"/>
        <v>0</v>
      </c>
      <c r="J222" s="33"/>
      <c r="K222" s="34"/>
    </row>
    <row r="223" spans="1:11" s="5" customFormat="1" x14ac:dyDescent="0.6">
      <c r="C223" s="6"/>
      <c r="J223" s="33"/>
      <c r="K223" s="34"/>
    </row>
    <row r="224" spans="1:11" s="5" customFormat="1" x14ac:dyDescent="0.6">
      <c r="C224" s="6"/>
      <c r="J224" s="33"/>
      <c r="K224" s="34"/>
    </row>
    <row r="225" spans="1:11" s="11" customFormat="1" ht="18" x14ac:dyDescent="0.8">
      <c r="A225" s="14" t="s">
        <v>160</v>
      </c>
      <c r="B225" s="27"/>
      <c r="H225" s="14" t="s">
        <v>15</v>
      </c>
      <c r="I225" s="17">
        <f>SUM(I228:I239)</f>
        <v>0</v>
      </c>
      <c r="J225" s="33"/>
      <c r="K225" s="35"/>
    </row>
    <row r="226" spans="1:11" s="11" customFormat="1" x14ac:dyDescent="0.6">
      <c r="J226" s="33"/>
      <c r="K226" s="35"/>
    </row>
    <row r="227" spans="1:11" s="11" customFormat="1" ht="26.5" customHeight="1" x14ac:dyDescent="0.6">
      <c r="A227" s="31" t="s">
        <v>37</v>
      </c>
      <c r="B227" s="154" t="s">
        <v>62</v>
      </c>
      <c r="C227" s="159"/>
      <c r="D227" s="158"/>
      <c r="E227" s="163" t="s">
        <v>56</v>
      </c>
      <c r="F227" s="164"/>
      <c r="G227" s="31" t="s">
        <v>33</v>
      </c>
      <c r="H227" s="31" t="s">
        <v>53</v>
      </c>
      <c r="I227" s="31" t="s">
        <v>14</v>
      </c>
      <c r="J227" s="33"/>
      <c r="K227" s="35"/>
    </row>
    <row r="228" spans="1:11" s="5" customFormat="1" x14ac:dyDescent="0.6">
      <c r="A228" s="60"/>
      <c r="B228" s="160"/>
      <c r="C228" s="162"/>
      <c r="D228" s="161"/>
      <c r="E228" s="165"/>
      <c r="F228" s="166"/>
      <c r="G228" s="57"/>
      <c r="H228" s="72"/>
      <c r="I228" s="58">
        <f>IF(ISBLANK(A228),0,IF(LEN(B228)&lt;6,0,ROUND(IF(E228=E228,H228*G228,G228),0)))</f>
        <v>0</v>
      </c>
      <c r="J228" s="33" t="s">
        <v>57</v>
      </c>
      <c r="K228" s="34"/>
    </row>
    <row r="229" spans="1:11" s="5" customFormat="1" x14ac:dyDescent="0.6">
      <c r="A229" s="60"/>
      <c r="B229" s="160"/>
      <c r="C229" s="162"/>
      <c r="D229" s="161"/>
      <c r="E229" s="165"/>
      <c r="F229" s="166"/>
      <c r="G229" s="57"/>
      <c r="H229" s="72"/>
      <c r="I229" s="28">
        <f>IF(ISBLANK(A229),0,IF(LEN(B229)&lt;6,0,ROUND(IF(E229=E229,H229*G229,G229),0)))</f>
        <v>0</v>
      </c>
      <c r="J229" s="33" t="s">
        <v>59</v>
      </c>
      <c r="K229" s="34"/>
    </row>
    <row r="230" spans="1:11" s="5" customFormat="1" x14ac:dyDescent="0.6">
      <c r="A230" s="60"/>
      <c r="B230" s="160"/>
      <c r="C230" s="162"/>
      <c r="D230" s="161"/>
      <c r="E230" s="165"/>
      <c r="F230" s="166"/>
      <c r="G230" s="57"/>
      <c r="H230" s="72"/>
      <c r="I230" s="28">
        <f t="shared" ref="I230:I239" si="11">IF(ISBLANK(A230),0,IF(LEN(B230)&lt;6,0,ROUND(IF(E230=E230,H230*G230,G230),0)))</f>
        <v>0</v>
      </c>
      <c r="J230" s="33" t="s">
        <v>58</v>
      </c>
      <c r="K230" s="34"/>
    </row>
    <row r="231" spans="1:11" s="5" customFormat="1" x14ac:dyDescent="0.6">
      <c r="A231" s="60"/>
      <c r="B231" s="160"/>
      <c r="C231" s="162"/>
      <c r="D231" s="161"/>
      <c r="E231" s="165"/>
      <c r="F231" s="166"/>
      <c r="G231" s="57"/>
      <c r="H231" s="72"/>
      <c r="I231" s="28">
        <f t="shared" si="11"/>
        <v>0</v>
      </c>
      <c r="J231" s="33" t="s">
        <v>129</v>
      </c>
      <c r="K231" s="34"/>
    </row>
    <row r="232" spans="1:11" s="5" customFormat="1" x14ac:dyDescent="0.6">
      <c r="A232" s="60"/>
      <c r="B232" s="160"/>
      <c r="C232" s="162"/>
      <c r="D232" s="161"/>
      <c r="E232" s="165"/>
      <c r="F232" s="166"/>
      <c r="G232" s="57"/>
      <c r="H232" s="72"/>
      <c r="I232" s="28">
        <f t="shared" si="11"/>
        <v>0</v>
      </c>
      <c r="J232" s="33" t="s">
        <v>130</v>
      </c>
      <c r="K232" s="34"/>
    </row>
    <row r="233" spans="1:11" s="5" customFormat="1" x14ac:dyDescent="0.6">
      <c r="A233" s="60"/>
      <c r="B233" s="160"/>
      <c r="C233" s="162"/>
      <c r="D233" s="161"/>
      <c r="E233" s="165"/>
      <c r="F233" s="166"/>
      <c r="G233" s="57"/>
      <c r="H233" s="72"/>
      <c r="I233" s="28">
        <f t="shared" si="11"/>
        <v>0</v>
      </c>
      <c r="J233" s="33"/>
      <c r="K233" s="34"/>
    </row>
    <row r="234" spans="1:11" s="5" customFormat="1" x14ac:dyDescent="0.6">
      <c r="A234" s="60"/>
      <c r="B234" s="160"/>
      <c r="C234" s="162"/>
      <c r="D234" s="161"/>
      <c r="E234" s="165"/>
      <c r="F234" s="166"/>
      <c r="G234" s="57"/>
      <c r="H234" s="72"/>
      <c r="I234" s="28">
        <f t="shared" si="11"/>
        <v>0</v>
      </c>
      <c r="J234" s="33"/>
      <c r="K234" s="34"/>
    </row>
    <row r="235" spans="1:11" s="5" customFormat="1" x14ac:dyDescent="0.6">
      <c r="A235" s="60"/>
      <c r="B235" s="160"/>
      <c r="C235" s="162"/>
      <c r="D235" s="161"/>
      <c r="E235" s="165"/>
      <c r="F235" s="166"/>
      <c r="G235" s="57"/>
      <c r="H235" s="72"/>
      <c r="I235" s="28">
        <f t="shared" si="11"/>
        <v>0</v>
      </c>
      <c r="J235" s="33"/>
      <c r="K235" s="34"/>
    </row>
    <row r="236" spans="1:11" s="5" customFormat="1" x14ac:dyDescent="0.6">
      <c r="A236" s="60"/>
      <c r="B236" s="160"/>
      <c r="C236" s="162"/>
      <c r="D236" s="161"/>
      <c r="E236" s="165"/>
      <c r="F236" s="166"/>
      <c r="G236" s="57"/>
      <c r="H236" s="72"/>
      <c r="I236" s="28">
        <f t="shared" si="11"/>
        <v>0</v>
      </c>
      <c r="J236" s="33"/>
      <c r="K236" s="34"/>
    </row>
    <row r="237" spans="1:11" s="5" customFormat="1" x14ac:dyDescent="0.6">
      <c r="A237" s="60"/>
      <c r="B237" s="160"/>
      <c r="C237" s="162"/>
      <c r="D237" s="161"/>
      <c r="E237" s="165"/>
      <c r="F237" s="166"/>
      <c r="G237" s="57"/>
      <c r="H237" s="72"/>
      <c r="I237" s="28">
        <f t="shared" si="11"/>
        <v>0</v>
      </c>
      <c r="J237" s="33"/>
      <c r="K237" s="34"/>
    </row>
    <row r="238" spans="1:11" s="5" customFormat="1" ht="15" customHeight="1" x14ac:dyDescent="0.6">
      <c r="A238" s="60"/>
      <c r="B238" s="160"/>
      <c r="C238" s="162"/>
      <c r="D238" s="161"/>
      <c r="E238" s="165"/>
      <c r="F238" s="166"/>
      <c r="G238" s="57"/>
      <c r="H238" s="72"/>
      <c r="I238" s="28">
        <f t="shared" si="11"/>
        <v>0</v>
      </c>
      <c r="J238" s="33"/>
      <c r="K238" s="34"/>
    </row>
    <row r="239" spans="1:11" s="5" customFormat="1" x14ac:dyDescent="0.6">
      <c r="A239" s="60"/>
      <c r="B239" s="160"/>
      <c r="C239" s="162"/>
      <c r="D239" s="161"/>
      <c r="E239" s="165"/>
      <c r="F239" s="166"/>
      <c r="G239" s="57"/>
      <c r="H239" s="72"/>
      <c r="I239" s="28">
        <f t="shared" si="11"/>
        <v>0</v>
      </c>
      <c r="J239" s="33"/>
      <c r="K239" s="34"/>
    </row>
    <row r="240" spans="1:11" s="5" customFormat="1" x14ac:dyDescent="0.6">
      <c r="C240" s="6"/>
      <c r="J240" s="33"/>
      <c r="K240" s="34"/>
    </row>
    <row r="241" spans="1:19" s="5" customFormat="1" x14ac:dyDescent="0.6">
      <c r="C241" s="6"/>
      <c r="J241" s="33"/>
    </row>
    <row r="242" spans="1:19" s="5" customFormat="1" x14ac:dyDescent="0.6">
      <c r="A242" s="11"/>
      <c r="B242" s="11"/>
      <c r="C242" s="12"/>
      <c r="D242" s="11"/>
      <c r="E242" s="18"/>
      <c r="F242" s="11"/>
      <c r="G242" s="11"/>
      <c r="H242" s="11"/>
      <c r="I242" s="11"/>
      <c r="J242" s="35"/>
      <c r="L242" s="6"/>
      <c r="S242" s="73"/>
    </row>
    <row r="243" spans="1:19" s="5" customFormat="1" ht="18" x14ac:dyDescent="0.8">
      <c r="A243" s="14" t="s">
        <v>38</v>
      </c>
      <c r="B243" s="27"/>
      <c r="C243" s="11"/>
      <c r="D243" s="11"/>
      <c r="E243" s="18"/>
      <c r="F243" s="11"/>
      <c r="G243" s="11"/>
      <c r="H243" s="14" t="s">
        <v>15</v>
      </c>
      <c r="I243" s="17">
        <f>SUM(I246:I268)</f>
        <v>0</v>
      </c>
      <c r="J243" s="35"/>
      <c r="S243" s="74"/>
    </row>
    <row r="244" spans="1:19" s="5" customFormat="1" ht="13.75" thickBot="1" x14ac:dyDescent="0.75">
      <c r="A244" s="11"/>
      <c r="B244" s="11"/>
      <c r="C244" s="11"/>
      <c r="D244" s="11"/>
      <c r="E244" s="11"/>
      <c r="F244" s="11"/>
      <c r="G244" s="11"/>
      <c r="H244" s="11"/>
      <c r="I244" s="11"/>
      <c r="J244" s="35"/>
      <c r="S244" s="74"/>
    </row>
    <row r="245" spans="1:19" s="5" customFormat="1" ht="52" x14ac:dyDescent="0.6">
      <c r="A245" s="75" t="s">
        <v>131</v>
      </c>
      <c r="B245" s="167" t="s">
        <v>62</v>
      </c>
      <c r="C245" s="168"/>
      <c r="D245" s="168"/>
      <c r="E245" s="76" t="s">
        <v>132</v>
      </c>
      <c r="F245" s="77" t="s">
        <v>53</v>
      </c>
      <c r="G245" s="78" t="s">
        <v>133</v>
      </c>
      <c r="H245" s="75"/>
      <c r="I245" s="75" t="s">
        <v>14</v>
      </c>
      <c r="J245" s="35"/>
      <c r="S245" s="74"/>
    </row>
    <row r="246" spans="1:19" s="5" customFormat="1" x14ac:dyDescent="0.6">
      <c r="A246" s="60"/>
      <c r="B246" s="169"/>
      <c r="C246" s="170"/>
      <c r="D246" s="171"/>
      <c r="E246" s="79"/>
      <c r="F246" s="80"/>
      <c r="G246" s="81"/>
      <c r="H246" s="65"/>
      <c r="I246" s="58">
        <f>IF(ISBLANK(A246),0,IF(LEN(B246)&lt;6,0,ROUND(IF(ISBLANK(E246),G246*1,E246*F246),0)))</f>
        <v>0</v>
      </c>
      <c r="J246" s="35"/>
      <c r="S246" s="74"/>
    </row>
    <row r="247" spans="1:19" s="5" customFormat="1" x14ac:dyDescent="0.6">
      <c r="A247" s="60"/>
      <c r="B247" s="169"/>
      <c r="C247" s="170"/>
      <c r="D247" s="171"/>
      <c r="E247" s="79"/>
      <c r="F247" s="80"/>
      <c r="G247" s="81"/>
      <c r="H247" s="65"/>
      <c r="I247" s="58">
        <f t="shared" ref="I247:I268" si="12">IF(ISBLANK(A247),0,IF(LEN(B247)&lt;6,0,ROUND(IF(ISBLANK(E247),G247*1,E247*F247),0)))</f>
        <v>0</v>
      </c>
      <c r="J247" s="35"/>
      <c r="S247" s="74"/>
    </row>
    <row r="248" spans="1:19" s="5" customFormat="1" x14ac:dyDescent="0.6">
      <c r="A248" s="60"/>
      <c r="B248" s="169"/>
      <c r="C248" s="170"/>
      <c r="D248" s="171"/>
      <c r="E248" s="79"/>
      <c r="F248" s="80"/>
      <c r="G248" s="81"/>
      <c r="H248" s="65"/>
      <c r="I248" s="58">
        <f t="shared" si="12"/>
        <v>0</v>
      </c>
      <c r="J248" s="35"/>
      <c r="S248" s="74"/>
    </row>
    <row r="249" spans="1:19" s="5" customFormat="1" x14ac:dyDescent="0.6">
      <c r="A249" s="60"/>
      <c r="B249" s="169"/>
      <c r="C249" s="170"/>
      <c r="D249" s="171"/>
      <c r="E249" s="79"/>
      <c r="F249" s="80"/>
      <c r="G249" s="81"/>
      <c r="H249" s="65"/>
      <c r="I249" s="58">
        <f t="shared" si="12"/>
        <v>0</v>
      </c>
      <c r="J249" s="35"/>
      <c r="S249" s="74"/>
    </row>
    <row r="250" spans="1:19" s="5" customFormat="1" x14ac:dyDescent="0.6">
      <c r="A250" s="60"/>
      <c r="B250" s="169"/>
      <c r="C250" s="170"/>
      <c r="D250" s="171"/>
      <c r="E250" s="79"/>
      <c r="F250" s="80"/>
      <c r="G250" s="81"/>
      <c r="H250" s="65"/>
      <c r="I250" s="58">
        <f t="shared" si="12"/>
        <v>0</v>
      </c>
      <c r="J250" s="35"/>
      <c r="S250" s="74"/>
    </row>
    <row r="251" spans="1:19" s="5" customFormat="1" x14ac:dyDescent="0.6">
      <c r="A251" s="60"/>
      <c r="B251" s="169"/>
      <c r="C251" s="170"/>
      <c r="D251" s="171"/>
      <c r="E251" s="79"/>
      <c r="F251" s="80"/>
      <c r="G251" s="81"/>
      <c r="H251" s="65"/>
      <c r="I251" s="58">
        <f t="shared" si="12"/>
        <v>0</v>
      </c>
      <c r="J251" s="35"/>
      <c r="L251" s="6"/>
      <c r="S251" s="73"/>
    </row>
    <row r="252" spans="1:19" s="5" customFormat="1" x14ac:dyDescent="0.6">
      <c r="A252" s="60"/>
      <c r="B252" s="169"/>
      <c r="C252" s="170"/>
      <c r="D252" s="171"/>
      <c r="E252" s="79"/>
      <c r="F252" s="80"/>
      <c r="G252" s="81"/>
      <c r="H252" s="65">
        <v>782</v>
      </c>
      <c r="I252" s="58">
        <f t="shared" si="12"/>
        <v>0</v>
      </c>
      <c r="J252" s="35"/>
      <c r="S252" s="74"/>
    </row>
    <row r="253" spans="1:19" s="5" customFormat="1" x14ac:dyDescent="0.6">
      <c r="A253" s="60"/>
      <c r="B253" s="169"/>
      <c r="C253" s="170"/>
      <c r="D253" s="171"/>
      <c r="E253" s="79"/>
      <c r="F253" s="80"/>
      <c r="G253" s="81"/>
      <c r="H253" s="65"/>
      <c r="I253" s="58">
        <f t="shared" si="12"/>
        <v>0</v>
      </c>
      <c r="J253" s="35"/>
      <c r="S253" s="74"/>
    </row>
    <row r="254" spans="1:19" s="5" customFormat="1" ht="13.9" customHeight="1" x14ac:dyDescent="0.6">
      <c r="A254" s="60"/>
      <c r="B254" s="169"/>
      <c r="C254" s="170"/>
      <c r="D254" s="171"/>
      <c r="E254" s="79"/>
      <c r="F254" s="80"/>
      <c r="G254" s="81"/>
      <c r="H254" s="65"/>
      <c r="I254" s="58">
        <f t="shared" si="12"/>
        <v>0</v>
      </c>
      <c r="J254" s="35"/>
      <c r="S254" s="74"/>
    </row>
    <row r="255" spans="1:19" s="5" customFormat="1" x14ac:dyDescent="0.6">
      <c r="A255" s="60"/>
      <c r="B255" s="169"/>
      <c r="C255" s="170"/>
      <c r="D255" s="171"/>
      <c r="E255" s="79"/>
      <c r="F255" s="80"/>
      <c r="G255" s="81"/>
      <c r="H255" s="65"/>
      <c r="I255" s="58">
        <f t="shared" si="12"/>
        <v>0</v>
      </c>
      <c r="J255" s="35"/>
      <c r="S255" s="74"/>
    </row>
    <row r="256" spans="1:19" s="5" customFormat="1" x14ac:dyDescent="0.6">
      <c r="A256" s="60"/>
      <c r="B256" s="169"/>
      <c r="C256" s="170"/>
      <c r="D256" s="171"/>
      <c r="E256" s="79"/>
      <c r="F256" s="80"/>
      <c r="G256" s="81"/>
      <c r="H256" s="65"/>
      <c r="I256" s="58">
        <f t="shared" si="12"/>
        <v>0</v>
      </c>
      <c r="J256" s="35"/>
      <c r="S256" s="74"/>
    </row>
    <row r="257" spans="1:19" s="5" customFormat="1" x14ac:dyDescent="0.6">
      <c r="A257" s="60"/>
      <c r="B257" s="169"/>
      <c r="C257" s="170"/>
      <c r="D257" s="171"/>
      <c r="E257" s="79"/>
      <c r="F257" s="80"/>
      <c r="G257" s="81"/>
      <c r="H257" s="65"/>
      <c r="I257" s="58">
        <f t="shared" si="12"/>
        <v>0</v>
      </c>
      <c r="J257" s="35"/>
      <c r="S257" s="74"/>
    </row>
    <row r="258" spans="1:19" s="5" customFormat="1" x14ac:dyDescent="0.6">
      <c r="A258" s="60"/>
      <c r="B258" s="169"/>
      <c r="C258" s="170"/>
      <c r="D258" s="171"/>
      <c r="E258" s="79"/>
      <c r="F258" s="80"/>
      <c r="G258" s="81"/>
      <c r="H258" s="65"/>
      <c r="I258" s="58">
        <f t="shared" si="12"/>
        <v>0</v>
      </c>
      <c r="J258" s="35"/>
      <c r="S258" s="74"/>
    </row>
    <row r="259" spans="1:19" s="5" customFormat="1" x14ac:dyDescent="0.6">
      <c r="A259" s="60"/>
      <c r="B259" s="169"/>
      <c r="C259" s="170"/>
      <c r="D259" s="171"/>
      <c r="E259" s="79"/>
      <c r="F259" s="80"/>
      <c r="G259" s="81"/>
      <c r="H259" s="65"/>
      <c r="I259" s="58">
        <f t="shared" si="12"/>
        <v>0</v>
      </c>
      <c r="J259" s="35"/>
      <c r="S259" s="74"/>
    </row>
    <row r="260" spans="1:19" s="5" customFormat="1" x14ac:dyDescent="0.6">
      <c r="A260" s="60"/>
      <c r="B260" s="169"/>
      <c r="C260" s="170"/>
      <c r="D260" s="171"/>
      <c r="E260" s="79"/>
      <c r="F260" s="80"/>
      <c r="G260" s="81"/>
      <c r="H260" s="65"/>
      <c r="I260" s="58">
        <f t="shared" si="12"/>
        <v>0</v>
      </c>
      <c r="J260" s="35"/>
      <c r="S260" s="74"/>
    </row>
    <row r="261" spans="1:19" s="5" customFormat="1" ht="13.9" customHeight="1" x14ac:dyDescent="0.6">
      <c r="A261" s="60"/>
      <c r="B261" s="169"/>
      <c r="C261" s="170"/>
      <c r="D261" s="171"/>
      <c r="E261" s="79"/>
      <c r="F261" s="80"/>
      <c r="G261" s="81"/>
      <c r="H261" s="65"/>
      <c r="I261" s="58">
        <f t="shared" si="12"/>
        <v>0</v>
      </c>
      <c r="J261" s="35"/>
      <c r="S261" s="74"/>
    </row>
    <row r="262" spans="1:19" s="5" customFormat="1" x14ac:dyDescent="0.6">
      <c r="A262" s="60"/>
      <c r="B262" s="169"/>
      <c r="C262" s="170"/>
      <c r="D262" s="171"/>
      <c r="E262" s="79"/>
      <c r="F262" s="80"/>
      <c r="G262" s="81"/>
      <c r="H262" s="65"/>
      <c r="I262" s="58">
        <f t="shared" si="12"/>
        <v>0</v>
      </c>
      <c r="J262" s="35"/>
      <c r="S262" s="74"/>
    </row>
    <row r="263" spans="1:19" s="5" customFormat="1" x14ac:dyDescent="0.6">
      <c r="A263" s="60"/>
      <c r="B263" s="169"/>
      <c r="C263" s="170"/>
      <c r="D263" s="171"/>
      <c r="E263" s="79"/>
      <c r="F263" s="80"/>
      <c r="G263" s="81"/>
      <c r="H263" s="65"/>
      <c r="I263" s="58">
        <f t="shared" si="12"/>
        <v>0</v>
      </c>
      <c r="J263" s="35"/>
      <c r="S263" s="74"/>
    </row>
    <row r="264" spans="1:19" s="5" customFormat="1" x14ac:dyDescent="0.6">
      <c r="A264" s="60"/>
      <c r="B264" s="169"/>
      <c r="C264" s="170"/>
      <c r="D264" s="171"/>
      <c r="E264" s="79"/>
      <c r="F264" s="80"/>
      <c r="G264" s="81"/>
      <c r="H264" s="65"/>
      <c r="I264" s="58">
        <f t="shared" si="12"/>
        <v>0</v>
      </c>
      <c r="J264" s="35"/>
      <c r="S264" s="74"/>
    </row>
    <row r="265" spans="1:19" s="5" customFormat="1" x14ac:dyDescent="0.6">
      <c r="A265" s="60"/>
      <c r="B265" s="169"/>
      <c r="C265" s="170"/>
      <c r="D265" s="171"/>
      <c r="E265" s="79"/>
      <c r="F265" s="80"/>
      <c r="G265" s="81"/>
      <c r="H265" s="65"/>
      <c r="I265" s="58">
        <f t="shared" si="12"/>
        <v>0</v>
      </c>
      <c r="J265" s="35"/>
      <c r="S265" s="74"/>
    </row>
    <row r="266" spans="1:19" s="5" customFormat="1" x14ac:dyDescent="0.6">
      <c r="A266" s="60"/>
      <c r="B266" s="169"/>
      <c r="C266" s="170"/>
      <c r="D266" s="171"/>
      <c r="E266" s="79"/>
      <c r="F266" s="80"/>
      <c r="G266" s="81"/>
      <c r="H266" s="65"/>
      <c r="I266" s="58">
        <f t="shared" si="12"/>
        <v>0</v>
      </c>
      <c r="J266" s="35"/>
      <c r="S266" s="74"/>
    </row>
    <row r="267" spans="1:19" s="5" customFormat="1" x14ac:dyDescent="0.6">
      <c r="A267" s="60"/>
      <c r="B267" s="169"/>
      <c r="C267" s="170"/>
      <c r="D267" s="171"/>
      <c r="E267" s="79"/>
      <c r="F267" s="80"/>
      <c r="G267" s="81"/>
      <c r="H267" s="65"/>
      <c r="I267" s="58">
        <f t="shared" si="12"/>
        <v>0</v>
      </c>
      <c r="J267" s="35"/>
      <c r="S267" s="74"/>
    </row>
    <row r="268" spans="1:19" s="5" customFormat="1" x14ac:dyDescent="0.6">
      <c r="A268" s="60"/>
      <c r="B268" s="169"/>
      <c r="C268" s="170"/>
      <c r="D268" s="171"/>
      <c r="E268" s="79"/>
      <c r="F268" s="80"/>
      <c r="G268" s="81"/>
      <c r="H268" s="65"/>
      <c r="I268" s="58">
        <f t="shared" si="12"/>
        <v>0</v>
      </c>
      <c r="J268" s="35"/>
      <c r="S268" s="74"/>
    </row>
    <row r="269" spans="1:19" s="5" customFormat="1" x14ac:dyDescent="0.6">
      <c r="J269" s="35"/>
    </row>
    <row r="270" spans="1:19" s="5" customFormat="1" x14ac:dyDescent="0.6">
      <c r="J270" s="35"/>
    </row>
    <row r="271" spans="1:19" s="5" customFormat="1" ht="15.5" x14ac:dyDescent="0.7">
      <c r="C271" s="156" t="s">
        <v>120</v>
      </c>
      <c r="D271" s="157"/>
      <c r="E271" s="157"/>
      <c r="F271" s="157"/>
      <c r="G271" s="157"/>
      <c r="H271" s="157"/>
      <c r="J271" s="35"/>
    </row>
    <row r="272" spans="1:19" s="5" customFormat="1" ht="12" customHeight="1" x14ac:dyDescent="0.6">
      <c r="C272" s="6"/>
      <c r="J272" s="33"/>
      <c r="K272" s="34"/>
    </row>
    <row r="273" spans="1:11" s="5" customFormat="1" ht="67.900000000000006" hidden="1" customHeight="1" x14ac:dyDescent="0.6">
      <c r="C273" s="6"/>
      <c r="J273" s="33"/>
      <c r="K273" s="34"/>
    </row>
    <row r="274" spans="1:11" s="11" customFormat="1" ht="18" x14ac:dyDescent="0.8">
      <c r="A274" s="14" t="s">
        <v>39</v>
      </c>
      <c r="B274" s="27"/>
      <c r="H274" s="14" t="s">
        <v>15</v>
      </c>
      <c r="I274" s="17">
        <f>SUM(I277:I294)</f>
        <v>0</v>
      </c>
      <c r="J274" s="33"/>
      <c r="K274" s="35"/>
    </row>
    <row r="275" spans="1:11" s="11" customFormat="1" x14ac:dyDescent="0.6">
      <c r="J275" s="33"/>
      <c r="K275" s="35"/>
    </row>
    <row r="276" spans="1:11" s="11" customFormat="1" ht="41.5" customHeight="1" x14ac:dyDescent="0.6">
      <c r="A276" s="172" t="s">
        <v>134</v>
      </c>
      <c r="B276" s="173"/>
      <c r="C276" s="154" t="s">
        <v>63</v>
      </c>
      <c r="D276" s="159"/>
      <c r="E276" s="159"/>
      <c r="F276" s="158"/>
      <c r="G276" s="31" t="s">
        <v>42</v>
      </c>
      <c r="H276" s="31" t="s">
        <v>87</v>
      </c>
      <c r="I276" s="31" t="s">
        <v>14</v>
      </c>
      <c r="J276" s="33"/>
      <c r="K276" s="35"/>
    </row>
    <row r="277" spans="1:11" s="5" customFormat="1" ht="13.15" customHeight="1" x14ac:dyDescent="0.6">
      <c r="A277" s="165"/>
      <c r="B277" s="166"/>
      <c r="C277" s="160"/>
      <c r="D277" s="162"/>
      <c r="E277" s="162"/>
      <c r="F277" s="161"/>
      <c r="G277" s="57"/>
      <c r="H277" s="56"/>
      <c r="I277" s="58">
        <f t="shared" ref="I277:I290" si="13">IF(ISBLANK(A277),0,IF(LEN(C277)&lt;6,0,ROUND(IF(A277=" ",G277,G277*H277),0)))</f>
        <v>0</v>
      </c>
      <c r="J277" s="33" t="s">
        <v>40</v>
      </c>
      <c r="K277" s="34"/>
    </row>
    <row r="278" spans="1:11" s="5" customFormat="1" ht="13.15" customHeight="1" x14ac:dyDescent="0.6">
      <c r="A278" s="165"/>
      <c r="B278" s="166"/>
      <c r="C278" s="160"/>
      <c r="D278" s="162"/>
      <c r="E278" s="162"/>
      <c r="F278" s="161"/>
      <c r="G278" s="57"/>
      <c r="H278" s="56"/>
      <c r="I278" s="28">
        <f t="shared" si="13"/>
        <v>0</v>
      </c>
      <c r="J278" s="33" t="s">
        <v>41</v>
      </c>
      <c r="K278" s="34"/>
    </row>
    <row r="279" spans="1:11" s="5" customFormat="1" ht="13.15" customHeight="1" x14ac:dyDescent="0.6">
      <c r="A279" s="165"/>
      <c r="B279" s="166"/>
      <c r="C279" s="160"/>
      <c r="D279" s="162"/>
      <c r="E279" s="162"/>
      <c r="F279" s="161"/>
      <c r="G279" s="57"/>
      <c r="H279" s="56"/>
      <c r="I279" s="58">
        <f t="shared" si="13"/>
        <v>0</v>
      </c>
      <c r="J279" s="33"/>
      <c r="K279" s="34"/>
    </row>
    <row r="280" spans="1:11" s="5" customFormat="1" x14ac:dyDescent="0.6">
      <c r="A280" s="165"/>
      <c r="B280" s="166"/>
      <c r="C280" s="160"/>
      <c r="D280" s="162"/>
      <c r="E280" s="162"/>
      <c r="F280" s="161"/>
      <c r="G280" s="57"/>
      <c r="H280" s="56"/>
      <c r="I280" s="28">
        <f t="shared" si="13"/>
        <v>0</v>
      </c>
      <c r="J280" s="33"/>
      <c r="K280" s="34"/>
    </row>
    <row r="281" spans="1:11" s="5" customFormat="1" x14ac:dyDescent="0.6">
      <c r="A281" s="165"/>
      <c r="B281" s="166"/>
      <c r="C281" s="160"/>
      <c r="D281" s="162"/>
      <c r="E281" s="162"/>
      <c r="F281" s="161"/>
      <c r="G281" s="57"/>
      <c r="H281" s="56"/>
      <c r="I281" s="28">
        <f t="shared" si="13"/>
        <v>0</v>
      </c>
      <c r="J281" s="33"/>
      <c r="K281" s="34"/>
    </row>
    <row r="282" spans="1:11" s="5" customFormat="1" x14ac:dyDescent="0.6">
      <c r="A282" s="165"/>
      <c r="B282" s="166"/>
      <c r="C282" s="160"/>
      <c r="D282" s="162"/>
      <c r="E282" s="162"/>
      <c r="F282" s="161"/>
      <c r="G282" s="57"/>
      <c r="H282" s="56"/>
      <c r="I282" s="28">
        <f t="shared" si="13"/>
        <v>0</v>
      </c>
      <c r="J282" s="33"/>
      <c r="K282" s="34"/>
    </row>
    <row r="283" spans="1:11" s="5" customFormat="1" x14ac:dyDescent="0.6">
      <c r="A283" s="165"/>
      <c r="B283" s="166"/>
      <c r="C283" s="160"/>
      <c r="D283" s="162"/>
      <c r="E283" s="162"/>
      <c r="F283" s="161"/>
      <c r="G283" s="57"/>
      <c r="H283" s="56"/>
      <c r="I283" s="28">
        <f t="shared" si="13"/>
        <v>0</v>
      </c>
      <c r="J283" s="33"/>
      <c r="K283" s="34"/>
    </row>
    <row r="284" spans="1:11" s="5" customFormat="1" x14ac:dyDescent="0.6">
      <c r="A284" s="165"/>
      <c r="B284" s="166"/>
      <c r="C284" s="160"/>
      <c r="D284" s="162"/>
      <c r="E284" s="162"/>
      <c r="F284" s="161"/>
      <c r="G284" s="57"/>
      <c r="H284" s="56"/>
      <c r="I284" s="28">
        <f t="shared" si="13"/>
        <v>0</v>
      </c>
      <c r="J284" s="33"/>
      <c r="K284" s="34"/>
    </row>
    <row r="285" spans="1:11" s="5" customFormat="1" x14ac:dyDescent="0.6">
      <c r="A285" s="165"/>
      <c r="B285" s="166"/>
      <c r="C285" s="160"/>
      <c r="D285" s="162"/>
      <c r="E285" s="162"/>
      <c r="F285" s="161"/>
      <c r="G285" s="57"/>
      <c r="H285" s="56"/>
      <c r="I285" s="28">
        <f t="shared" si="13"/>
        <v>0</v>
      </c>
      <c r="J285" s="33"/>
      <c r="K285" s="34"/>
    </row>
    <row r="286" spans="1:11" s="5" customFormat="1" x14ac:dyDescent="0.6">
      <c r="A286" s="165"/>
      <c r="B286" s="166"/>
      <c r="C286" s="160"/>
      <c r="D286" s="162"/>
      <c r="E286" s="162"/>
      <c r="F286" s="161"/>
      <c r="G286" s="57"/>
      <c r="H286" s="56"/>
      <c r="I286" s="28">
        <f t="shared" si="13"/>
        <v>0</v>
      </c>
      <c r="J286" s="33"/>
      <c r="K286" s="34"/>
    </row>
    <row r="287" spans="1:11" s="5" customFormat="1" x14ac:dyDescent="0.6">
      <c r="A287" s="165"/>
      <c r="B287" s="166"/>
      <c r="C287" s="160"/>
      <c r="D287" s="162"/>
      <c r="E287" s="162"/>
      <c r="F287" s="161"/>
      <c r="G287" s="57"/>
      <c r="H287" s="56"/>
      <c r="I287" s="28">
        <f t="shared" si="13"/>
        <v>0</v>
      </c>
      <c r="J287" s="33"/>
      <c r="K287" s="34"/>
    </row>
    <row r="288" spans="1:11" s="5" customFormat="1" x14ac:dyDescent="0.6">
      <c r="A288" s="165"/>
      <c r="B288" s="166"/>
      <c r="C288" s="160"/>
      <c r="D288" s="162"/>
      <c r="E288" s="162"/>
      <c r="F288" s="161"/>
      <c r="G288" s="57"/>
      <c r="H288" s="56"/>
      <c r="I288" s="28">
        <f t="shared" si="13"/>
        <v>0</v>
      </c>
      <c r="J288" s="33"/>
      <c r="K288" s="34"/>
    </row>
    <row r="289" spans="1:11" s="5" customFormat="1" x14ac:dyDescent="0.6">
      <c r="A289" s="165"/>
      <c r="B289" s="166"/>
      <c r="C289" s="160"/>
      <c r="D289" s="162"/>
      <c r="E289" s="162"/>
      <c r="F289" s="161"/>
      <c r="G289" s="57"/>
      <c r="H289" s="56"/>
      <c r="I289" s="28">
        <f t="shared" si="13"/>
        <v>0</v>
      </c>
      <c r="J289" s="33"/>
      <c r="K289" s="34"/>
    </row>
    <row r="290" spans="1:11" s="5" customFormat="1" x14ac:dyDescent="0.6">
      <c r="A290" s="165"/>
      <c r="B290" s="166"/>
      <c r="C290" s="160"/>
      <c r="D290" s="162"/>
      <c r="E290" s="162"/>
      <c r="F290" s="161"/>
      <c r="G290" s="57"/>
      <c r="H290" s="56"/>
      <c r="I290" s="28">
        <f t="shared" si="13"/>
        <v>0</v>
      </c>
      <c r="J290" s="33"/>
      <c r="K290" s="34"/>
    </row>
    <row r="291" spans="1:11" s="5" customFormat="1" x14ac:dyDescent="0.6">
      <c r="A291" s="165"/>
      <c r="B291" s="166"/>
      <c r="C291" s="160"/>
      <c r="D291" s="162"/>
      <c r="E291" s="162"/>
      <c r="F291" s="161"/>
      <c r="G291" s="57"/>
      <c r="H291" s="56"/>
      <c r="I291" s="28">
        <f>IF(ISBLANK(A291),0,IF(LEN(C291)&lt;6,0,ROUND(IF(A291=" ",G291,G291*H291),0)))</f>
        <v>0</v>
      </c>
      <c r="J291" s="33"/>
      <c r="K291" s="34"/>
    </row>
    <row r="292" spans="1:11" s="5" customFormat="1" x14ac:dyDescent="0.6">
      <c r="A292" s="165"/>
      <c r="B292" s="166"/>
      <c r="C292" s="160"/>
      <c r="D292" s="162"/>
      <c r="E292" s="162"/>
      <c r="F292" s="161"/>
      <c r="G292" s="57"/>
      <c r="H292" s="56"/>
      <c r="I292" s="28">
        <f>IF(ISBLANK(A292),0,IF(LEN(C292)&lt;6,0,ROUND(IF(A292=" ",G292,G292*H292),0)))</f>
        <v>0</v>
      </c>
      <c r="J292" s="33"/>
      <c r="K292" s="34"/>
    </row>
    <row r="293" spans="1:11" s="5" customFormat="1" x14ac:dyDescent="0.6">
      <c r="A293" s="165"/>
      <c r="B293" s="166"/>
      <c r="C293" s="160"/>
      <c r="D293" s="162"/>
      <c r="E293" s="162"/>
      <c r="F293" s="161"/>
      <c r="G293" s="57"/>
      <c r="H293" s="56"/>
      <c r="I293" s="28">
        <f>IF(ISBLANK(A293),0,IF(LEN(C293)&lt;6,0,ROUND(IF(A293=" ",G293,G293*H293),0)))</f>
        <v>0</v>
      </c>
      <c r="J293" s="33"/>
      <c r="K293" s="34"/>
    </row>
    <row r="294" spans="1:11" s="5" customFormat="1" x14ac:dyDescent="0.6">
      <c r="A294" s="165"/>
      <c r="B294" s="166"/>
      <c r="C294" s="160"/>
      <c r="D294" s="162"/>
      <c r="E294" s="162"/>
      <c r="F294" s="161"/>
      <c r="G294" s="57"/>
      <c r="H294" s="56"/>
      <c r="I294" s="28">
        <f>IF(ISBLANK(A294),0,IF(LEN(C294)&lt;6,0,ROUND(IF(A294=" ",G294,G294*H294),0)))</f>
        <v>0</v>
      </c>
      <c r="J294" s="33"/>
      <c r="K294" s="34"/>
    </row>
    <row r="295" spans="1:11" s="5" customFormat="1" x14ac:dyDescent="0.6">
      <c r="C295" s="6"/>
      <c r="J295" s="33"/>
      <c r="K295" s="34"/>
    </row>
    <row r="296" spans="1:11" s="5" customFormat="1" x14ac:dyDescent="0.6">
      <c r="C296" s="6"/>
      <c r="J296" s="33"/>
      <c r="K296" s="34"/>
    </row>
    <row r="297" spans="1:11" s="5" customFormat="1" x14ac:dyDescent="0.6">
      <c r="C297" s="6"/>
      <c r="J297" s="33"/>
      <c r="K297" s="34"/>
    </row>
    <row r="298" spans="1:11" s="11" customFormat="1" ht="18" x14ac:dyDescent="0.8">
      <c r="A298" s="14" t="s">
        <v>161</v>
      </c>
      <c r="B298" s="27"/>
      <c r="E298" s="18"/>
      <c r="H298" s="14" t="s">
        <v>15</v>
      </c>
      <c r="I298" s="17">
        <f>SUM(I301:I318)</f>
        <v>0</v>
      </c>
      <c r="J298" s="33"/>
      <c r="K298" s="35"/>
    </row>
    <row r="299" spans="1:11" s="11" customFormat="1" x14ac:dyDescent="0.6">
      <c r="E299" s="18"/>
      <c r="J299" s="33"/>
      <c r="K299" s="35"/>
    </row>
    <row r="300" spans="1:11" s="11" customFormat="1" ht="45" customHeight="1" x14ac:dyDescent="0.6">
      <c r="A300" s="172" t="s">
        <v>154</v>
      </c>
      <c r="B300" s="173"/>
      <c r="C300" s="174" t="s">
        <v>63</v>
      </c>
      <c r="D300" s="168"/>
      <c r="E300" s="168"/>
      <c r="F300" s="168"/>
      <c r="G300" s="31" t="s">
        <v>42</v>
      </c>
      <c r="H300" s="31" t="s">
        <v>87</v>
      </c>
      <c r="I300" s="31" t="s">
        <v>14</v>
      </c>
      <c r="J300" s="33"/>
      <c r="K300" s="35"/>
    </row>
    <row r="301" spans="1:11" s="5" customFormat="1" x14ac:dyDescent="0.6">
      <c r="A301" s="175"/>
      <c r="B301" s="175"/>
      <c r="C301" s="169"/>
      <c r="D301" s="175"/>
      <c r="E301" s="175"/>
      <c r="F301" s="175"/>
      <c r="G301" s="57"/>
      <c r="H301" s="56"/>
      <c r="I301" s="58">
        <f>IF(ISBLANK(A301),0,IF(LEN(C301)&lt;6,0,ROUND(IF(A301=" ",G301,G301*H301),0)))</f>
        <v>0</v>
      </c>
      <c r="J301" s="33" t="s">
        <v>44</v>
      </c>
      <c r="K301" s="34"/>
    </row>
    <row r="302" spans="1:11" s="5" customFormat="1" x14ac:dyDescent="0.6">
      <c r="A302" s="175"/>
      <c r="B302" s="175"/>
      <c r="C302" s="169"/>
      <c r="D302" s="175"/>
      <c r="E302" s="175"/>
      <c r="F302" s="175"/>
      <c r="G302" s="57"/>
      <c r="H302" s="56"/>
      <c r="I302" s="28">
        <f>IF(ISBLANK(A302),0,IF(LEN(C302)&lt;6,0,ROUND(IF(A302=" ",G302,G302*H302),0)))</f>
        <v>0</v>
      </c>
      <c r="J302" s="33" t="s">
        <v>45</v>
      </c>
      <c r="K302" s="34"/>
    </row>
    <row r="303" spans="1:11" s="5" customFormat="1" x14ac:dyDescent="0.6">
      <c r="A303" s="175"/>
      <c r="B303" s="175"/>
      <c r="C303" s="169"/>
      <c r="D303" s="175"/>
      <c r="E303" s="175"/>
      <c r="F303" s="175"/>
      <c r="G303" s="57"/>
      <c r="H303" s="56"/>
      <c r="I303" s="28">
        <f t="shared" ref="I303:I318" si="14">IF(ISBLANK(A303),0,IF(LEN(C303)&lt;6,0,ROUND(IF(A303=" ",G303,G303*H303),0)))</f>
        <v>0</v>
      </c>
      <c r="J303" s="33"/>
      <c r="K303" s="34"/>
    </row>
    <row r="304" spans="1:11" s="5" customFormat="1" x14ac:dyDescent="0.6">
      <c r="A304" s="175"/>
      <c r="B304" s="175"/>
      <c r="C304" s="169"/>
      <c r="D304" s="175"/>
      <c r="E304" s="175"/>
      <c r="F304" s="175"/>
      <c r="G304" s="57"/>
      <c r="H304" s="56"/>
      <c r="I304" s="28">
        <f t="shared" si="14"/>
        <v>0</v>
      </c>
      <c r="J304" s="33"/>
      <c r="K304" s="34"/>
    </row>
    <row r="305" spans="1:11" s="5" customFormat="1" x14ac:dyDescent="0.6">
      <c r="A305" s="175"/>
      <c r="B305" s="175"/>
      <c r="C305" s="169"/>
      <c r="D305" s="175"/>
      <c r="E305" s="175"/>
      <c r="F305" s="175"/>
      <c r="G305" s="57"/>
      <c r="H305" s="56"/>
      <c r="I305" s="28">
        <f t="shared" si="14"/>
        <v>0</v>
      </c>
      <c r="J305" s="35"/>
      <c r="K305" s="34"/>
    </row>
    <row r="306" spans="1:11" s="5" customFormat="1" x14ac:dyDescent="0.6">
      <c r="A306" s="175"/>
      <c r="B306" s="175"/>
      <c r="C306" s="169"/>
      <c r="D306" s="175"/>
      <c r="E306" s="175"/>
      <c r="F306" s="175"/>
      <c r="G306" s="57"/>
      <c r="H306" s="56"/>
      <c r="I306" s="28">
        <f t="shared" si="14"/>
        <v>0</v>
      </c>
      <c r="J306" s="35"/>
      <c r="K306" s="34"/>
    </row>
    <row r="307" spans="1:11" s="5" customFormat="1" x14ac:dyDescent="0.6">
      <c r="A307" s="175"/>
      <c r="B307" s="175"/>
      <c r="C307" s="169"/>
      <c r="D307" s="175"/>
      <c r="E307" s="175"/>
      <c r="F307" s="175"/>
      <c r="G307" s="57"/>
      <c r="H307" s="56"/>
      <c r="I307" s="28">
        <f t="shared" si="14"/>
        <v>0</v>
      </c>
      <c r="J307" s="35"/>
      <c r="K307" s="34"/>
    </row>
    <row r="308" spans="1:11" s="5" customFormat="1" x14ac:dyDescent="0.6">
      <c r="A308" s="175"/>
      <c r="B308" s="175"/>
      <c r="C308" s="169"/>
      <c r="D308" s="175"/>
      <c r="E308" s="175"/>
      <c r="F308" s="175"/>
      <c r="G308" s="57"/>
      <c r="H308" s="56"/>
      <c r="I308" s="28">
        <f t="shared" si="14"/>
        <v>0</v>
      </c>
      <c r="J308" s="35"/>
      <c r="K308" s="34"/>
    </row>
    <row r="309" spans="1:11" s="5" customFormat="1" x14ac:dyDescent="0.6">
      <c r="A309" s="175"/>
      <c r="B309" s="175"/>
      <c r="C309" s="169"/>
      <c r="D309" s="175"/>
      <c r="E309" s="175"/>
      <c r="F309" s="175"/>
      <c r="G309" s="57"/>
      <c r="H309" s="56"/>
      <c r="I309" s="28">
        <f t="shared" si="14"/>
        <v>0</v>
      </c>
      <c r="J309" s="35"/>
      <c r="K309" s="34"/>
    </row>
    <row r="310" spans="1:11" s="5" customFormat="1" x14ac:dyDescent="0.6">
      <c r="A310" s="175"/>
      <c r="B310" s="175"/>
      <c r="C310" s="169"/>
      <c r="D310" s="175"/>
      <c r="E310" s="175"/>
      <c r="F310" s="175"/>
      <c r="G310" s="57"/>
      <c r="H310" s="56"/>
      <c r="I310" s="28">
        <f t="shared" si="14"/>
        <v>0</v>
      </c>
      <c r="J310" s="35"/>
      <c r="K310" s="34"/>
    </row>
    <row r="311" spans="1:11" s="5" customFormat="1" x14ac:dyDescent="0.6">
      <c r="A311" s="175"/>
      <c r="B311" s="175"/>
      <c r="C311" s="169"/>
      <c r="D311" s="175"/>
      <c r="E311" s="175"/>
      <c r="F311" s="175"/>
      <c r="G311" s="57"/>
      <c r="H311" s="56"/>
      <c r="I311" s="28">
        <f t="shared" si="14"/>
        <v>0</v>
      </c>
      <c r="J311" s="35"/>
      <c r="K311" s="34"/>
    </row>
    <row r="312" spans="1:11" s="5" customFormat="1" x14ac:dyDescent="0.6">
      <c r="A312" s="175"/>
      <c r="B312" s="175"/>
      <c r="C312" s="169"/>
      <c r="D312" s="175"/>
      <c r="E312" s="175"/>
      <c r="F312" s="175"/>
      <c r="G312" s="57"/>
      <c r="H312" s="56"/>
      <c r="I312" s="28">
        <f t="shared" si="14"/>
        <v>0</v>
      </c>
      <c r="J312" s="35"/>
      <c r="K312" s="34"/>
    </row>
    <row r="313" spans="1:11" s="5" customFormat="1" x14ac:dyDescent="0.6">
      <c r="A313" s="175"/>
      <c r="B313" s="175"/>
      <c r="C313" s="169"/>
      <c r="D313" s="175"/>
      <c r="E313" s="175"/>
      <c r="F313" s="175"/>
      <c r="G313" s="57"/>
      <c r="H313" s="56"/>
      <c r="I313" s="28">
        <f t="shared" si="14"/>
        <v>0</v>
      </c>
      <c r="J313" s="35"/>
      <c r="K313" s="34"/>
    </row>
    <row r="314" spans="1:11" s="5" customFormat="1" x14ac:dyDescent="0.6">
      <c r="A314" s="175"/>
      <c r="B314" s="175"/>
      <c r="C314" s="169"/>
      <c r="D314" s="175"/>
      <c r="E314" s="175"/>
      <c r="F314" s="175"/>
      <c r="G314" s="57"/>
      <c r="H314" s="56"/>
      <c r="I314" s="28">
        <f t="shared" si="14"/>
        <v>0</v>
      </c>
      <c r="J314" s="35"/>
      <c r="K314" s="34"/>
    </row>
    <row r="315" spans="1:11" s="5" customFormat="1" x14ac:dyDescent="0.6">
      <c r="A315" s="175"/>
      <c r="B315" s="175"/>
      <c r="C315" s="169"/>
      <c r="D315" s="175"/>
      <c r="E315" s="175"/>
      <c r="F315" s="175"/>
      <c r="G315" s="57"/>
      <c r="H315" s="56"/>
      <c r="I315" s="28">
        <f t="shared" si="14"/>
        <v>0</v>
      </c>
      <c r="J315" s="35"/>
      <c r="K315" s="34"/>
    </row>
    <row r="316" spans="1:11" s="5" customFormat="1" x14ac:dyDescent="0.6">
      <c r="A316" s="175"/>
      <c r="B316" s="175"/>
      <c r="C316" s="169"/>
      <c r="D316" s="175"/>
      <c r="E316" s="175"/>
      <c r="F316" s="175"/>
      <c r="G316" s="57"/>
      <c r="H316" s="56"/>
      <c r="I316" s="28">
        <f t="shared" si="14"/>
        <v>0</v>
      </c>
      <c r="J316" s="35"/>
      <c r="K316" s="34"/>
    </row>
    <row r="317" spans="1:11" s="5" customFormat="1" x14ac:dyDescent="0.6">
      <c r="A317" s="175"/>
      <c r="B317" s="175"/>
      <c r="C317" s="169"/>
      <c r="D317" s="175"/>
      <c r="E317" s="175"/>
      <c r="F317" s="175"/>
      <c r="G317" s="57"/>
      <c r="H317" s="56"/>
      <c r="I317" s="28">
        <f t="shared" si="14"/>
        <v>0</v>
      </c>
      <c r="J317" s="35"/>
      <c r="K317" s="34"/>
    </row>
    <row r="318" spans="1:11" s="5" customFormat="1" x14ac:dyDescent="0.6">
      <c r="A318" s="175"/>
      <c r="B318" s="175"/>
      <c r="C318" s="169"/>
      <c r="D318" s="175"/>
      <c r="E318" s="175"/>
      <c r="F318" s="175"/>
      <c r="G318" s="57"/>
      <c r="H318" s="56"/>
      <c r="I318" s="28">
        <f t="shared" si="14"/>
        <v>0</v>
      </c>
      <c r="J318" s="35"/>
      <c r="K318" s="34"/>
    </row>
    <row r="319" spans="1:11" s="5" customFormat="1" x14ac:dyDescent="0.6">
      <c r="C319" s="6"/>
      <c r="J319" s="33"/>
      <c r="K319" s="34"/>
    </row>
    <row r="320" spans="1:11" s="5" customFormat="1" x14ac:dyDescent="0.6">
      <c r="C320" s="6"/>
      <c r="J320" s="33"/>
      <c r="K320" s="34"/>
    </row>
    <row r="321" spans="1:11" s="5" customFormat="1" ht="15.5" x14ac:dyDescent="0.7">
      <c r="B321" s="156" t="s">
        <v>120</v>
      </c>
      <c r="C321" s="157"/>
      <c r="D321" s="157"/>
      <c r="E321" s="157"/>
      <c r="F321" s="157"/>
      <c r="G321" s="157"/>
      <c r="J321" s="33"/>
      <c r="K321" s="34"/>
    </row>
    <row r="322" spans="1:11" s="11" customFormat="1" ht="18" x14ac:dyDescent="0.8">
      <c r="A322" s="14" t="s">
        <v>46</v>
      </c>
      <c r="B322" s="27"/>
      <c r="H322" s="14" t="s">
        <v>15</v>
      </c>
      <c r="I322" s="17">
        <f>SUM(I325:I341)</f>
        <v>0</v>
      </c>
      <c r="J322" s="33"/>
      <c r="K322" s="35"/>
    </row>
    <row r="323" spans="1:11" s="11" customFormat="1" x14ac:dyDescent="0.6">
      <c r="J323" s="33"/>
      <c r="K323" s="35"/>
    </row>
    <row r="324" spans="1:11" s="11" customFormat="1" ht="78" customHeight="1" x14ac:dyDescent="0.6">
      <c r="A324" s="189" t="s">
        <v>47</v>
      </c>
      <c r="B324" s="189"/>
      <c r="C324" s="154" t="s">
        <v>64</v>
      </c>
      <c r="D324" s="159"/>
      <c r="E324" s="159"/>
      <c r="F324" s="158"/>
      <c r="G324" s="31" t="s">
        <v>42</v>
      </c>
      <c r="H324" s="31" t="s">
        <v>87</v>
      </c>
      <c r="I324" s="31" t="s">
        <v>14</v>
      </c>
      <c r="J324" s="33"/>
      <c r="K324" s="35"/>
    </row>
    <row r="325" spans="1:11" s="5" customFormat="1" ht="13" customHeight="1" x14ac:dyDescent="0.6">
      <c r="A325" s="190"/>
      <c r="B325" s="190"/>
      <c r="C325" s="185"/>
      <c r="D325" s="194"/>
      <c r="E325" s="194"/>
      <c r="F325" s="186"/>
      <c r="G325" s="83"/>
      <c r="H325" s="83"/>
      <c r="I325" s="28">
        <f t="shared" ref="I325:I341" si="15">IF(ISBLANK(A325),0,IF(LEN(C325)&lt;6,0,ROUND(IF(A325=" ",G325,G325*H325),0)))</f>
        <v>0</v>
      </c>
      <c r="J325" s="33" t="s">
        <v>21</v>
      </c>
      <c r="K325" s="34"/>
    </row>
    <row r="326" spans="1:11" s="5" customFormat="1" x14ac:dyDescent="0.6">
      <c r="A326" s="190"/>
      <c r="B326" s="190"/>
      <c r="C326" s="185"/>
      <c r="D326" s="192"/>
      <c r="E326" s="192"/>
      <c r="F326" s="193"/>
      <c r="G326" s="83"/>
      <c r="H326" s="83"/>
      <c r="I326" s="28">
        <f t="shared" si="15"/>
        <v>0</v>
      </c>
      <c r="J326" s="33" t="s">
        <v>95</v>
      </c>
      <c r="K326" s="34"/>
    </row>
    <row r="327" spans="1:11" s="5" customFormat="1" x14ac:dyDescent="0.6">
      <c r="A327" s="190"/>
      <c r="B327" s="190"/>
      <c r="C327" s="191"/>
      <c r="D327" s="192"/>
      <c r="E327" s="192"/>
      <c r="F327" s="193"/>
      <c r="G327" s="83"/>
      <c r="H327" s="83"/>
      <c r="I327" s="28">
        <f t="shared" si="15"/>
        <v>0</v>
      </c>
      <c r="J327" s="33" t="s">
        <v>22</v>
      </c>
      <c r="K327" s="34"/>
    </row>
    <row r="328" spans="1:11" s="5" customFormat="1" x14ac:dyDescent="0.6">
      <c r="A328" s="190"/>
      <c r="B328" s="190"/>
      <c r="C328" s="191"/>
      <c r="D328" s="192"/>
      <c r="E328" s="192"/>
      <c r="F328" s="193"/>
      <c r="G328" s="83"/>
      <c r="H328" s="83"/>
      <c r="I328" s="28">
        <f t="shared" si="15"/>
        <v>0</v>
      </c>
      <c r="J328" s="33" t="s">
        <v>19</v>
      </c>
      <c r="K328" s="34"/>
    </row>
    <row r="329" spans="1:11" s="5" customFormat="1" x14ac:dyDescent="0.6">
      <c r="A329" s="190"/>
      <c r="B329" s="190"/>
      <c r="C329" s="191"/>
      <c r="D329" s="192"/>
      <c r="E329" s="192"/>
      <c r="F329" s="193"/>
      <c r="G329" s="83"/>
      <c r="H329" s="83"/>
      <c r="I329" s="28">
        <f t="shared" si="15"/>
        <v>0</v>
      </c>
      <c r="J329" s="33" t="s">
        <v>20</v>
      </c>
      <c r="K329" s="34"/>
    </row>
    <row r="330" spans="1:11" s="5" customFormat="1" x14ac:dyDescent="0.6">
      <c r="A330" s="190"/>
      <c r="B330" s="190"/>
      <c r="C330" s="191"/>
      <c r="D330" s="192"/>
      <c r="E330" s="192"/>
      <c r="F330" s="193"/>
      <c r="G330" s="83"/>
      <c r="H330" s="83"/>
      <c r="I330" s="28">
        <f t="shared" si="15"/>
        <v>0</v>
      </c>
      <c r="J330" s="33" t="s">
        <v>97</v>
      </c>
      <c r="K330" s="34"/>
    </row>
    <row r="331" spans="1:11" s="5" customFormat="1" x14ac:dyDescent="0.6">
      <c r="A331" s="190"/>
      <c r="B331" s="190"/>
      <c r="C331" s="191"/>
      <c r="D331" s="192"/>
      <c r="E331" s="192"/>
      <c r="F331" s="193"/>
      <c r="G331" s="83"/>
      <c r="H331" s="83"/>
      <c r="I331" s="28">
        <f t="shared" si="15"/>
        <v>0</v>
      </c>
      <c r="J331" s="33" t="s">
        <v>55</v>
      </c>
      <c r="K331" s="34"/>
    </row>
    <row r="332" spans="1:11" s="5" customFormat="1" x14ac:dyDescent="0.6">
      <c r="A332" s="190"/>
      <c r="B332" s="190"/>
      <c r="C332" s="191"/>
      <c r="D332" s="192"/>
      <c r="E332" s="192"/>
      <c r="F332" s="193"/>
      <c r="G332" s="83"/>
      <c r="H332" s="83"/>
      <c r="I332" s="28">
        <f t="shared" si="15"/>
        <v>0</v>
      </c>
      <c r="J332" s="33" t="s">
        <v>102</v>
      </c>
      <c r="K332" s="34"/>
    </row>
    <row r="333" spans="1:11" s="5" customFormat="1" x14ac:dyDescent="0.6">
      <c r="A333" s="190"/>
      <c r="B333" s="190"/>
      <c r="C333" s="185"/>
      <c r="D333" s="192"/>
      <c r="E333" s="192"/>
      <c r="F333" s="193"/>
      <c r="G333" s="83"/>
      <c r="H333" s="83"/>
      <c r="I333" s="28">
        <f t="shared" si="15"/>
        <v>0</v>
      </c>
      <c r="J333" s="33"/>
      <c r="K333" s="34"/>
    </row>
    <row r="334" spans="1:11" s="5" customFormat="1" x14ac:dyDescent="0.6">
      <c r="A334" s="190"/>
      <c r="B334" s="190"/>
      <c r="C334" s="191"/>
      <c r="D334" s="192"/>
      <c r="E334" s="192"/>
      <c r="F334" s="193"/>
      <c r="G334" s="83"/>
      <c r="H334" s="83"/>
      <c r="I334" s="28">
        <f t="shared" si="15"/>
        <v>0</v>
      </c>
      <c r="J334" s="33"/>
      <c r="K334" s="34"/>
    </row>
    <row r="335" spans="1:11" s="5" customFormat="1" x14ac:dyDescent="0.6">
      <c r="A335" s="190"/>
      <c r="B335" s="190"/>
      <c r="C335" s="191"/>
      <c r="D335" s="192"/>
      <c r="E335" s="192"/>
      <c r="F335" s="193"/>
      <c r="G335" s="83"/>
      <c r="H335" s="83"/>
      <c r="I335" s="28">
        <f t="shared" si="15"/>
        <v>0</v>
      </c>
      <c r="J335" s="33"/>
      <c r="K335" s="34"/>
    </row>
    <row r="336" spans="1:11" s="5" customFormat="1" x14ac:dyDescent="0.6">
      <c r="A336" s="190"/>
      <c r="B336" s="190"/>
      <c r="C336" s="191"/>
      <c r="D336" s="192"/>
      <c r="E336" s="192"/>
      <c r="F336" s="193"/>
      <c r="G336" s="83"/>
      <c r="H336" s="83"/>
      <c r="I336" s="28">
        <f t="shared" si="15"/>
        <v>0</v>
      </c>
      <c r="J336" s="33"/>
      <c r="K336" s="34"/>
    </row>
    <row r="337" spans="1:11" s="5" customFormat="1" x14ac:dyDescent="0.6">
      <c r="A337" s="190"/>
      <c r="B337" s="190"/>
      <c r="C337" s="191"/>
      <c r="D337" s="192"/>
      <c r="E337" s="192"/>
      <c r="F337" s="193"/>
      <c r="G337" s="83"/>
      <c r="H337" s="83"/>
      <c r="I337" s="28">
        <f t="shared" si="15"/>
        <v>0</v>
      </c>
      <c r="J337" s="33"/>
      <c r="K337" s="34"/>
    </row>
    <row r="338" spans="1:11" s="5" customFormat="1" x14ac:dyDescent="0.6">
      <c r="A338" s="190"/>
      <c r="B338" s="190"/>
      <c r="C338" s="191"/>
      <c r="D338" s="192"/>
      <c r="E338" s="192"/>
      <c r="F338" s="193"/>
      <c r="G338" s="83"/>
      <c r="H338" s="83"/>
      <c r="I338" s="28">
        <f t="shared" si="15"/>
        <v>0</v>
      </c>
      <c r="J338" s="33"/>
      <c r="K338" s="34"/>
    </row>
    <row r="339" spans="1:11" s="5" customFormat="1" x14ac:dyDescent="0.6">
      <c r="A339" s="190"/>
      <c r="B339" s="190"/>
      <c r="C339" s="191"/>
      <c r="D339" s="192"/>
      <c r="E339" s="192"/>
      <c r="F339" s="193"/>
      <c r="G339" s="83"/>
      <c r="H339" s="83"/>
      <c r="I339" s="28">
        <f t="shared" si="15"/>
        <v>0</v>
      </c>
      <c r="J339" s="33"/>
      <c r="K339" s="34"/>
    </row>
    <row r="340" spans="1:11" s="5" customFormat="1" x14ac:dyDescent="0.6">
      <c r="A340" s="190"/>
      <c r="B340" s="190"/>
      <c r="C340" s="191"/>
      <c r="D340" s="192"/>
      <c r="E340" s="192"/>
      <c r="F340" s="193"/>
      <c r="G340" s="83"/>
      <c r="H340" s="83"/>
      <c r="I340" s="28">
        <f t="shared" si="15"/>
        <v>0</v>
      </c>
      <c r="J340" s="33"/>
      <c r="K340" s="34"/>
    </row>
    <row r="341" spans="1:11" s="5" customFormat="1" x14ac:dyDescent="0.6">
      <c r="A341" s="190"/>
      <c r="B341" s="190"/>
      <c r="C341" s="185"/>
      <c r="D341" s="192"/>
      <c r="E341" s="192"/>
      <c r="F341" s="193"/>
      <c r="G341" s="83"/>
      <c r="H341" s="83"/>
      <c r="I341" s="28">
        <f t="shared" si="15"/>
        <v>0</v>
      </c>
      <c r="J341" s="33"/>
      <c r="K341" s="34"/>
    </row>
    <row r="342" spans="1:11" s="5" customFormat="1" ht="16.149999999999999" customHeight="1" x14ac:dyDescent="0.6">
      <c r="J342" s="35"/>
    </row>
    <row r="343" spans="1:11" s="5" customFormat="1" ht="16.149999999999999" customHeight="1" x14ac:dyDescent="0.7">
      <c r="C343" s="156"/>
      <c r="D343" s="156"/>
      <c r="E343" s="156"/>
      <c r="F343" s="156"/>
      <c r="G343" s="156"/>
      <c r="H343" s="156"/>
      <c r="J343" s="33"/>
      <c r="K343" s="34"/>
    </row>
    <row r="344" spans="1:11" s="5" customFormat="1" x14ac:dyDescent="0.6">
      <c r="C344" s="6"/>
      <c r="J344" s="33"/>
      <c r="K344" s="34"/>
    </row>
    <row r="345" spans="1:11" s="5" customFormat="1" ht="18" x14ac:dyDescent="0.8">
      <c r="A345" s="14" t="s">
        <v>106</v>
      </c>
      <c r="B345" s="27"/>
      <c r="C345" s="11"/>
      <c r="D345" s="11"/>
      <c r="E345" s="11"/>
      <c r="F345" s="11"/>
      <c r="G345" s="11"/>
      <c r="H345" s="14" t="s">
        <v>15</v>
      </c>
      <c r="I345" s="17">
        <f>SUM(I348:I358)</f>
        <v>0</v>
      </c>
      <c r="J345" s="33"/>
      <c r="K345" s="34"/>
    </row>
    <row r="346" spans="1:11" s="11" customFormat="1" x14ac:dyDescent="0.6">
      <c r="J346" s="33"/>
      <c r="K346" s="35"/>
    </row>
    <row r="347" spans="1:11" s="11" customFormat="1" ht="26" x14ac:dyDescent="0.6">
      <c r="A347" s="174" t="s">
        <v>80</v>
      </c>
      <c r="B347" s="168" t="s">
        <v>32</v>
      </c>
      <c r="C347" s="163" t="s">
        <v>94</v>
      </c>
      <c r="D347" s="183"/>
      <c r="E347" s="164"/>
      <c r="F347" s="32" t="s">
        <v>93</v>
      </c>
      <c r="G347" s="31" t="s">
        <v>33</v>
      </c>
      <c r="H347" s="31" t="s">
        <v>34</v>
      </c>
      <c r="I347" s="31" t="s">
        <v>14</v>
      </c>
      <c r="J347" s="33"/>
      <c r="K347" s="35"/>
    </row>
    <row r="348" spans="1:11" s="5" customFormat="1" ht="14.5" customHeight="1" x14ac:dyDescent="0.6">
      <c r="A348" s="178"/>
      <c r="B348" s="179"/>
      <c r="C348" s="180"/>
      <c r="D348" s="181"/>
      <c r="E348" s="182"/>
      <c r="F348" s="8"/>
      <c r="G348" s="8"/>
      <c r="H348" s="9"/>
      <c r="I348" s="28">
        <f t="shared" ref="I348:I358" si="16">IF(ISBLANK(A348),0,IF(ISBLANK(C348),0,ROUND(G348*H348,0)))</f>
        <v>0</v>
      </c>
      <c r="J348" s="33" t="s">
        <v>167</v>
      </c>
      <c r="K348" s="34"/>
    </row>
    <row r="349" spans="1:11" s="5" customFormat="1" x14ac:dyDescent="0.6">
      <c r="A349" s="178"/>
      <c r="B349" s="179"/>
      <c r="C349" s="180"/>
      <c r="D349" s="181"/>
      <c r="E349" s="182"/>
      <c r="F349" s="8"/>
      <c r="G349" s="8"/>
      <c r="H349" s="9"/>
      <c r="I349" s="28">
        <f t="shared" si="16"/>
        <v>0</v>
      </c>
      <c r="J349" s="33" t="s">
        <v>165</v>
      </c>
      <c r="K349" s="34"/>
    </row>
    <row r="350" spans="1:11" s="5" customFormat="1" x14ac:dyDescent="0.6">
      <c r="A350" s="178"/>
      <c r="B350" s="179"/>
      <c r="C350" s="180"/>
      <c r="D350" s="181"/>
      <c r="E350" s="182"/>
      <c r="F350" s="8"/>
      <c r="G350" s="8"/>
      <c r="H350" s="9"/>
      <c r="I350" s="28">
        <f t="shared" si="16"/>
        <v>0</v>
      </c>
      <c r="J350" s="33" t="s">
        <v>168</v>
      </c>
      <c r="K350" s="34"/>
    </row>
    <row r="351" spans="1:11" s="5" customFormat="1" x14ac:dyDescent="0.6">
      <c r="A351" s="178"/>
      <c r="B351" s="179"/>
      <c r="C351" s="180"/>
      <c r="D351" s="181"/>
      <c r="E351" s="182"/>
      <c r="F351" s="8"/>
      <c r="G351" s="8"/>
      <c r="H351" s="9"/>
      <c r="I351" s="28">
        <f t="shared" si="16"/>
        <v>0</v>
      </c>
      <c r="J351" s="33"/>
      <c r="K351" s="34"/>
    </row>
    <row r="352" spans="1:11" s="5" customFormat="1" x14ac:dyDescent="0.6">
      <c r="A352" s="178"/>
      <c r="B352" s="179"/>
      <c r="C352" s="180"/>
      <c r="D352" s="181"/>
      <c r="E352" s="182"/>
      <c r="F352" s="8"/>
      <c r="G352" s="8"/>
      <c r="H352" s="9"/>
      <c r="I352" s="28">
        <f t="shared" si="16"/>
        <v>0</v>
      </c>
      <c r="J352" s="33"/>
      <c r="K352" s="34"/>
    </row>
    <row r="353" spans="1:11" s="5" customFormat="1" x14ac:dyDescent="0.6">
      <c r="A353" s="178"/>
      <c r="B353" s="179"/>
      <c r="C353" s="180"/>
      <c r="D353" s="181"/>
      <c r="E353" s="182"/>
      <c r="F353" s="8"/>
      <c r="G353" s="8"/>
      <c r="H353" s="9"/>
      <c r="I353" s="28">
        <f t="shared" si="16"/>
        <v>0</v>
      </c>
      <c r="J353" s="33"/>
      <c r="K353" s="34"/>
    </row>
    <row r="354" spans="1:11" s="5" customFormat="1" x14ac:dyDescent="0.6">
      <c r="A354" s="178"/>
      <c r="B354" s="179"/>
      <c r="C354" s="180"/>
      <c r="D354" s="181"/>
      <c r="E354" s="182"/>
      <c r="F354" s="8"/>
      <c r="G354" s="8"/>
      <c r="H354" s="9"/>
      <c r="I354" s="28">
        <f t="shared" si="16"/>
        <v>0</v>
      </c>
      <c r="J354" s="33"/>
      <c r="K354" s="34"/>
    </row>
    <row r="355" spans="1:11" s="5" customFormat="1" x14ac:dyDescent="0.6">
      <c r="A355" s="178"/>
      <c r="B355" s="179"/>
      <c r="C355" s="180"/>
      <c r="D355" s="181"/>
      <c r="E355" s="182"/>
      <c r="F355" s="8"/>
      <c r="G355" s="8"/>
      <c r="H355" s="9"/>
      <c r="I355" s="28">
        <f t="shared" si="16"/>
        <v>0</v>
      </c>
      <c r="J355" s="33"/>
      <c r="K355" s="34"/>
    </row>
    <row r="356" spans="1:11" s="5" customFormat="1" x14ac:dyDescent="0.6">
      <c r="A356" s="178"/>
      <c r="B356" s="179"/>
      <c r="C356" s="180"/>
      <c r="D356" s="181"/>
      <c r="E356" s="182"/>
      <c r="F356" s="8"/>
      <c r="G356" s="8"/>
      <c r="H356" s="9"/>
      <c r="I356" s="28">
        <f t="shared" si="16"/>
        <v>0</v>
      </c>
      <c r="J356" s="33"/>
      <c r="K356" s="34"/>
    </row>
    <row r="357" spans="1:11" s="5" customFormat="1" x14ac:dyDescent="0.6">
      <c r="A357" s="178"/>
      <c r="B357" s="179"/>
      <c r="C357" s="180"/>
      <c r="D357" s="181"/>
      <c r="E357" s="182"/>
      <c r="F357" s="8"/>
      <c r="G357" s="8"/>
      <c r="H357" s="9"/>
      <c r="I357" s="28">
        <f t="shared" si="16"/>
        <v>0</v>
      </c>
      <c r="J357" s="33"/>
      <c r="K357" s="34"/>
    </row>
    <row r="358" spans="1:11" s="5" customFormat="1" x14ac:dyDescent="0.6">
      <c r="A358" s="178"/>
      <c r="B358" s="179"/>
      <c r="C358" s="180"/>
      <c r="D358" s="181"/>
      <c r="E358" s="182"/>
      <c r="F358" s="8"/>
      <c r="G358" s="8"/>
      <c r="H358" s="9"/>
      <c r="I358" s="28">
        <f t="shared" si="16"/>
        <v>0</v>
      </c>
      <c r="J358" s="33"/>
      <c r="K358" s="34"/>
    </row>
    <row r="359" spans="1:11" s="5" customFormat="1" x14ac:dyDescent="0.6">
      <c r="C359" s="6"/>
      <c r="J359" s="33"/>
      <c r="K359" s="34"/>
    </row>
    <row r="360" spans="1:11" s="5" customFormat="1" ht="15.5" x14ac:dyDescent="0.7">
      <c r="C360" s="156" t="s">
        <v>120</v>
      </c>
      <c r="D360" s="156"/>
      <c r="E360" s="156"/>
      <c r="F360" s="156"/>
      <c r="G360" s="156"/>
      <c r="H360" s="156"/>
      <c r="J360" s="33"/>
      <c r="K360" s="34"/>
    </row>
    <row r="361" spans="1:11" s="5" customFormat="1" x14ac:dyDescent="0.6">
      <c r="C361" s="6"/>
      <c r="J361" s="33"/>
      <c r="K361" s="34"/>
    </row>
    <row r="362" spans="1:11" s="5" customFormat="1" ht="18" x14ac:dyDescent="0.8">
      <c r="A362" s="14" t="s">
        <v>162</v>
      </c>
      <c r="B362" s="27"/>
      <c r="C362" s="11"/>
      <c r="D362" s="11"/>
      <c r="E362" s="18"/>
      <c r="F362" s="11"/>
      <c r="G362" s="11"/>
      <c r="H362" s="14" t="s">
        <v>15</v>
      </c>
      <c r="I362" s="17">
        <f>SUM(I365:I377)</f>
        <v>0</v>
      </c>
      <c r="J362" s="33"/>
      <c r="K362" s="34"/>
    </row>
    <row r="363" spans="1:11" s="11" customFormat="1" x14ac:dyDescent="0.6">
      <c r="E363" s="18"/>
      <c r="J363" s="33"/>
      <c r="K363" s="35"/>
    </row>
    <row r="364" spans="1:11" s="11" customFormat="1" ht="26" x14ac:dyDescent="0.6">
      <c r="A364" s="154" t="s">
        <v>48</v>
      </c>
      <c r="B364" s="159"/>
      <c r="C364" s="159"/>
      <c r="D364" s="158"/>
      <c r="E364" s="154" t="s">
        <v>135</v>
      </c>
      <c r="F364" s="158"/>
      <c r="G364" s="31" t="s">
        <v>33</v>
      </c>
      <c r="H364" s="31" t="s">
        <v>34</v>
      </c>
      <c r="I364" s="31" t="s">
        <v>14</v>
      </c>
      <c r="J364" s="33"/>
      <c r="K364" s="35"/>
    </row>
    <row r="365" spans="1:11" s="5" customFormat="1" ht="13.15" customHeight="1" x14ac:dyDescent="0.6">
      <c r="A365" s="149"/>
      <c r="B365" s="184"/>
      <c r="C365" s="184"/>
      <c r="D365" s="150"/>
      <c r="E365" s="185"/>
      <c r="F365" s="186"/>
      <c r="G365" s="10"/>
      <c r="H365" s="4"/>
      <c r="I365" s="28">
        <f t="shared" ref="I365:I377" si="17">IF(ISBLANK(A365),0,IF(LEN(E365)&lt;6,0,ROUND(G365*H365,0)))</f>
        <v>0</v>
      </c>
      <c r="J365" s="33"/>
      <c r="K365" s="34"/>
    </row>
    <row r="366" spans="1:11" s="5" customFormat="1" x14ac:dyDescent="0.6">
      <c r="A366" s="149"/>
      <c r="B366" s="184"/>
      <c r="C366" s="184"/>
      <c r="D366" s="150"/>
      <c r="E366" s="185"/>
      <c r="F366" s="186"/>
      <c r="G366" s="10"/>
      <c r="H366" s="4"/>
      <c r="I366" s="28">
        <f t="shared" si="17"/>
        <v>0</v>
      </c>
      <c r="J366" s="33"/>
      <c r="K366" s="34"/>
    </row>
    <row r="367" spans="1:11" s="5" customFormat="1" x14ac:dyDescent="0.6">
      <c r="A367" s="149"/>
      <c r="B367" s="184"/>
      <c r="C367" s="184"/>
      <c r="D367" s="150"/>
      <c r="E367" s="185"/>
      <c r="F367" s="186"/>
      <c r="G367" s="10"/>
      <c r="H367" s="4"/>
      <c r="I367" s="28">
        <f t="shared" si="17"/>
        <v>0</v>
      </c>
      <c r="J367" s="33"/>
      <c r="K367" s="34"/>
    </row>
    <row r="368" spans="1:11" s="5" customFormat="1" x14ac:dyDescent="0.6">
      <c r="A368" s="149"/>
      <c r="B368" s="184"/>
      <c r="C368" s="184"/>
      <c r="D368" s="150"/>
      <c r="E368" s="185"/>
      <c r="F368" s="186"/>
      <c r="G368" s="10"/>
      <c r="H368" s="4"/>
      <c r="I368" s="28">
        <f t="shared" si="17"/>
        <v>0</v>
      </c>
      <c r="J368" s="33"/>
      <c r="K368" s="34"/>
    </row>
    <row r="369" spans="1:11" s="5" customFormat="1" x14ac:dyDescent="0.6">
      <c r="A369" s="149"/>
      <c r="B369" s="184"/>
      <c r="C369" s="184"/>
      <c r="D369" s="150"/>
      <c r="E369" s="185"/>
      <c r="F369" s="186"/>
      <c r="G369" s="10"/>
      <c r="H369" s="4"/>
      <c r="I369" s="28">
        <f t="shared" si="17"/>
        <v>0</v>
      </c>
      <c r="J369" s="33"/>
      <c r="K369" s="34"/>
    </row>
    <row r="370" spans="1:11" s="5" customFormat="1" x14ac:dyDescent="0.6">
      <c r="A370" s="149"/>
      <c r="B370" s="184"/>
      <c r="C370" s="184"/>
      <c r="D370" s="150"/>
      <c r="E370" s="185"/>
      <c r="F370" s="186"/>
      <c r="G370" s="10"/>
      <c r="H370" s="4"/>
      <c r="I370" s="28">
        <f t="shared" si="17"/>
        <v>0</v>
      </c>
      <c r="J370" s="33"/>
      <c r="K370" s="34"/>
    </row>
    <row r="371" spans="1:11" s="5" customFormat="1" x14ac:dyDescent="0.6">
      <c r="A371" s="149"/>
      <c r="B371" s="184"/>
      <c r="C371" s="184"/>
      <c r="D371" s="150"/>
      <c r="E371" s="185"/>
      <c r="F371" s="186"/>
      <c r="G371" s="10"/>
      <c r="H371" s="4"/>
      <c r="I371" s="28">
        <f t="shared" si="17"/>
        <v>0</v>
      </c>
      <c r="J371" s="33"/>
      <c r="K371" s="34"/>
    </row>
    <row r="372" spans="1:11" s="5" customFormat="1" x14ac:dyDescent="0.6">
      <c r="A372" s="149"/>
      <c r="B372" s="184"/>
      <c r="C372" s="184"/>
      <c r="D372" s="150"/>
      <c r="E372" s="185"/>
      <c r="F372" s="186"/>
      <c r="G372" s="10"/>
      <c r="H372" s="4"/>
      <c r="I372" s="28">
        <f t="shared" si="17"/>
        <v>0</v>
      </c>
      <c r="J372" s="33"/>
      <c r="K372" s="34"/>
    </row>
    <row r="373" spans="1:11" s="5" customFormat="1" x14ac:dyDescent="0.6">
      <c r="A373" s="149"/>
      <c r="B373" s="184"/>
      <c r="C373" s="184"/>
      <c r="D373" s="150"/>
      <c r="E373" s="185"/>
      <c r="F373" s="186"/>
      <c r="G373" s="10"/>
      <c r="H373" s="4"/>
      <c r="I373" s="28">
        <f t="shared" si="17"/>
        <v>0</v>
      </c>
      <c r="J373" s="33"/>
      <c r="K373" s="34"/>
    </row>
    <row r="374" spans="1:11" s="5" customFormat="1" x14ac:dyDescent="0.6">
      <c r="A374" s="149"/>
      <c r="B374" s="184"/>
      <c r="C374" s="184"/>
      <c r="D374" s="150"/>
      <c r="E374" s="185"/>
      <c r="F374" s="186"/>
      <c r="G374" s="10"/>
      <c r="H374" s="4"/>
      <c r="I374" s="28">
        <f t="shared" si="17"/>
        <v>0</v>
      </c>
      <c r="J374" s="33"/>
      <c r="K374" s="34"/>
    </row>
    <row r="375" spans="1:11" s="5" customFormat="1" x14ac:dyDescent="0.6">
      <c r="A375" s="149"/>
      <c r="B375" s="184"/>
      <c r="C375" s="184"/>
      <c r="D375" s="150"/>
      <c r="E375" s="185"/>
      <c r="F375" s="186"/>
      <c r="G375" s="10"/>
      <c r="H375" s="4"/>
      <c r="I375" s="28">
        <f t="shared" si="17"/>
        <v>0</v>
      </c>
      <c r="J375" s="33"/>
      <c r="K375" s="34"/>
    </row>
    <row r="376" spans="1:11" s="5" customFormat="1" x14ac:dyDescent="0.6">
      <c r="A376" s="149"/>
      <c r="B376" s="184"/>
      <c r="C376" s="184"/>
      <c r="D376" s="150"/>
      <c r="E376" s="185"/>
      <c r="F376" s="186"/>
      <c r="G376" s="10"/>
      <c r="H376" s="4"/>
      <c r="I376" s="28">
        <f t="shared" si="17"/>
        <v>0</v>
      </c>
      <c r="J376" s="33"/>
      <c r="K376" s="34"/>
    </row>
    <row r="377" spans="1:11" s="5" customFormat="1" x14ac:dyDescent="0.6">
      <c r="A377" s="149"/>
      <c r="B377" s="184"/>
      <c r="C377" s="184"/>
      <c r="D377" s="150"/>
      <c r="E377" s="185"/>
      <c r="F377" s="186"/>
      <c r="G377" s="10"/>
      <c r="H377" s="4"/>
      <c r="I377" s="28">
        <f t="shared" si="17"/>
        <v>0</v>
      </c>
      <c r="J377" s="33"/>
      <c r="K377" s="34"/>
    </row>
    <row r="378" spans="1:11" s="5" customFormat="1" x14ac:dyDescent="0.6">
      <c r="C378" s="6"/>
      <c r="J378" s="33"/>
      <c r="K378" s="34"/>
    </row>
    <row r="379" spans="1:11" s="5" customFormat="1" ht="18.75" customHeight="1" x14ac:dyDescent="0.8">
      <c r="C379" s="6"/>
      <c r="H379" s="42" t="s">
        <v>116</v>
      </c>
      <c r="I379" s="17">
        <f>SUM(I5,I23,I45,I68,I88,I109,I135,I151,I174,I193,I210,I225,I243,I274,I298,I322,I345,I362)</f>
        <v>0</v>
      </c>
      <c r="J379" s="33"/>
    </row>
  </sheetData>
  <sheetProtection algorithmName="SHA-512" hashValue="CT4tc8+D/TtZ5/JK0iculChwyyYVFsiJnYEgp5gNHTutlVwhF6lLmepaQqL+10mn573CiZk1GqISuvbziUzO0w==" saltValue="YSFE4/i5oCnMVeK+lXKifA==" spinCount="100000" sheet="1" objects="1" scenarios="1"/>
  <mergeCells count="358">
    <mergeCell ref="C336:F336"/>
    <mergeCell ref="C337:F337"/>
    <mergeCell ref="C338:F338"/>
    <mergeCell ref="C339:F339"/>
    <mergeCell ref="C340:F340"/>
    <mergeCell ref="C341:F341"/>
    <mergeCell ref="C327:F327"/>
    <mergeCell ref="C328:F328"/>
    <mergeCell ref="C329:F329"/>
    <mergeCell ref="C330:F330"/>
    <mergeCell ref="C331:F331"/>
    <mergeCell ref="C332:F332"/>
    <mergeCell ref="C333:F333"/>
    <mergeCell ref="C334:F334"/>
    <mergeCell ref="C335:F335"/>
    <mergeCell ref="B2:C2"/>
    <mergeCell ref="A375:D375"/>
    <mergeCell ref="E375:F375"/>
    <mergeCell ref="A376:D376"/>
    <mergeCell ref="E376:F376"/>
    <mergeCell ref="A377:D377"/>
    <mergeCell ref="E377:F377"/>
    <mergeCell ref="A372:D372"/>
    <mergeCell ref="E372:F372"/>
    <mergeCell ref="A373:D373"/>
    <mergeCell ref="A368:D368"/>
    <mergeCell ref="E368:F368"/>
    <mergeCell ref="E373:F373"/>
    <mergeCell ref="A374:D374"/>
    <mergeCell ref="E374:F374"/>
    <mergeCell ref="A369:D369"/>
    <mergeCell ref="E369:F369"/>
    <mergeCell ref="A370:D370"/>
    <mergeCell ref="E370:F370"/>
    <mergeCell ref="A371:D371"/>
    <mergeCell ref="E371:F371"/>
    <mergeCell ref="C360:H360"/>
    <mergeCell ref="A364:D364"/>
    <mergeCell ref="E364:F364"/>
    <mergeCell ref="A365:D365"/>
    <mergeCell ref="E365:F365"/>
    <mergeCell ref="A366:D366"/>
    <mergeCell ref="E366:F366"/>
    <mergeCell ref="A367:D367"/>
    <mergeCell ref="E367:F367"/>
    <mergeCell ref="A354:B354"/>
    <mergeCell ref="C354:E354"/>
    <mergeCell ref="A355:B355"/>
    <mergeCell ref="C355:E355"/>
    <mergeCell ref="A356:B356"/>
    <mergeCell ref="C356:E356"/>
    <mergeCell ref="A357:B357"/>
    <mergeCell ref="C357:E357"/>
    <mergeCell ref="A358:B358"/>
    <mergeCell ref="C358:E358"/>
    <mergeCell ref="A352:B352"/>
    <mergeCell ref="C352:E352"/>
    <mergeCell ref="A353:B353"/>
    <mergeCell ref="C353:E353"/>
    <mergeCell ref="A347:B347"/>
    <mergeCell ref="C347:E347"/>
    <mergeCell ref="A349:B349"/>
    <mergeCell ref="C349:E349"/>
    <mergeCell ref="A350:B350"/>
    <mergeCell ref="C350:E350"/>
    <mergeCell ref="A351:B351"/>
    <mergeCell ref="C351:E351"/>
    <mergeCell ref="A348:B348"/>
    <mergeCell ref="C348:E348"/>
    <mergeCell ref="C343:H343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18:B318"/>
    <mergeCell ref="C318:F318"/>
    <mergeCell ref="B321:G321"/>
    <mergeCell ref="A317:B317"/>
    <mergeCell ref="C317:F317"/>
    <mergeCell ref="A313:B313"/>
    <mergeCell ref="C313:F313"/>
    <mergeCell ref="A314:B314"/>
    <mergeCell ref="C314:F314"/>
    <mergeCell ref="A315:B315"/>
    <mergeCell ref="C315:F315"/>
    <mergeCell ref="A324:B324"/>
    <mergeCell ref="C324:F324"/>
    <mergeCell ref="C325:F325"/>
    <mergeCell ref="C326:F326"/>
    <mergeCell ref="A305:B305"/>
    <mergeCell ref="C305:F305"/>
    <mergeCell ref="A311:B311"/>
    <mergeCell ref="C311:F311"/>
    <mergeCell ref="A312:B312"/>
    <mergeCell ref="C312:F312"/>
    <mergeCell ref="A316:B316"/>
    <mergeCell ref="C316:F316"/>
    <mergeCell ref="A306:B306"/>
    <mergeCell ref="C306:F306"/>
    <mergeCell ref="A307:B307"/>
    <mergeCell ref="C307:F307"/>
    <mergeCell ref="A308:B308"/>
    <mergeCell ref="C308:F308"/>
    <mergeCell ref="A309:B309"/>
    <mergeCell ref="C309:F309"/>
    <mergeCell ref="A310:B310"/>
    <mergeCell ref="C310:F310"/>
    <mergeCell ref="A294:B294"/>
    <mergeCell ref="C294:F294"/>
    <mergeCell ref="A301:B301"/>
    <mergeCell ref="C301:F301"/>
    <mergeCell ref="A302:B302"/>
    <mergeCell ref="C302:F302"/>
    <mergeCell ref="A303:B303"/>
    <mergeCell ref="C303:F303"/>
    <mergeCell ref="A304:B304"/>
    <mergeCell ref="C304:F304"/>
    <mergeCell ref="A283:B283"/>
    <mergeCell ref="C283:F283"/>
    <mergeCell ref="A284:B284"/>
    <mergeCell ref="C284:F284"/>
    <mergeCell ref="A285:B285"/>
    <mergeCell ref="C285:F285"/>
    <mergeCell ref="A300:B300"/>
    <mergeCell ref="C300:F300"/>
    <mergeCell ref="A290:B290"/>
    <mergeCell ref="C290:F290"/>
    <mergeCell ref="A286:B286"/>
    <mergeCell ref="C286:F286"/>
    <mergeCell ref="A287:B287"/>
    <mergeCell ref="C287:F287"/>
    <mergeCell ref="A288:B288"/>
    <mergeCell ref="C288:F288"/>
    <mergeCell ref="A291:B291"/>
    <mergeCell ref="C291:F291"/>
    <mergeCell ref="A292:B292"/>
    <mergeCell ref="C292:F292"/>
    <mergeCell ref="A293:B293"/>
    <mergeCell ref="C293:F293"/>
    <mergeCell ref="A289:B289"/>
    <mergeCell ref="C289:F289"/>
    <mergeCell ref="C278:F278"/>
    <mergeCell ref="A279:B279"/>
    <mergeCell ref="C279:F279"/>
    <mergeCell ref="B263:D263"/>
    <mergeCell ref="B264:D264"/>
    <mergeCell ref="A281:B281"/>
    <mergeCell ref="C281:F281"/>
    <mergeCell ref="A282:B282"/>
    <mergeCell ref="C282:F282"/>
    <mergeCell ref="A280:B280"/>
    <mergeCell ref="C280:F280"/>
    <mergeCell ref="B265:D265"/>
    <mergeCell ref="B266:D266"/>
    <mergeCell ref="B267:D267"/>
    <mergeCell ref="B268:D268"/>
    <mergeCell ref="A276:B276"/>
    <mergeCell ref="C276:F276"/>
    <mergeCell ref="A277:B277"/>
    <mergeCell ref="C277:F277"/>
    <mergeCell ref="A278:B278"/>
    <mergeCell ref="B251:D251"/>
    <mergeCell ref="B252:D252"/>
    <mergeCell ref="B253:D253"/>
    <mergeCell ref="C271:H271"/>
    <mergeCell ref="B257:D257"/>
    <mergeCell ref="B258:D258"/>
    <mergeCell ref="B259:D259"/>
    <mergeCell ref="B260:D260"/>
    <mergeCell ref="B261:D261"/>
    <mergeCell ref="B262:D262"/>
    <mergeCell ref="B254:D254"/>
    <mergeCell ref="B255:D255"/>
    <mergeCell ref="B256:D256"/>
    <mergeCell ref="B245:D245"/>
    <mergeCell ref="B246:D246"/>
    <mergeCell ref="B248:D248"/>
    <mergeCell ref="B249:D249"/>
    <mergeCell ref="B250:D250"/>
    <mergeCell ref="B237:D237"/>
    <mergeCell ref="E237:F237"/>
    <mergeCell ref="B238:D238"/>
    <mergeCell ref="E238:F238"/>
    <mergeCell ref="B247:D247"/>
    <mergeCell ref="B236:D236"/>
    <mergeCell ref="E236:F236"/>
    <mergeCell ref="B233:D233"/>
    <mergeCell ref="E233:F233"/>
    <mergeCell ref="B234:D234"/>
    <mergeCell ref="E234:F234"/>
    <mergeCell ref="B235:D235"/>
    <mergeCell ref="E235:F235"/>
    <mergeCell ref="B239:D239"/>
    <mergeCell ref="E239:F239"/>
    <mergeCell ref="B228:D228"/>
    <mergeCell ref="E228:F228"/>
    <mergeCell ref="B229:D229"/>
    <mergeCell ref="E229:F229"/>
    <mergeCell ref="B230:D230"/>
    <mergeCell ref="E230:F230"/>
    <mergeCell ref="B231:D231"/>
    <mergeCell ref="E231:F231"/>
    <mergeCell ref="B232:D232"/>
    <mergeCell ref="E232:F232"/>
    <mergeCell ref="A219:B219"/>
    <mergeCell ref="C219:E219"/>
    <mergeCell ref="A220:B220"/>
    <mergeCell ref="C220:E220"/>
    <mergeCell ref="A221:B221"/>
    <mergeCell ref="C221:E221"/>
    <mergeCell ref="A222:B222"/>
    <mergeCell ref="C222:E222"/>
    <mergeCell ref="B227:D227"/>
    <mergeCell ref="E227:F227"/>
    <mergeCell ref="A214:B214"/>
    <mergeCell ref="C214:E214"/>
    <mergeCell ref="A215:B215"/>
    <mergeCell ref="C215:E215"/>
    <mergeCell ref="A216:B216"/>
    <mergeCell ref="C216:E216"/>
    <mergeCell ref="A217:B217"/>
    <mergeCell ref="C217:E217"/>
    <mergeCell ref="A218:B218"/>
    <mergeCell ref="C218:E218"/>
    <mergeCell ref="A206:B206"/>
    <mergeCell ref="C206:F206"/>
    <mergeCell ref="A207:B207"/>
    <mergeCell ref="C207:F207"/>
    <mergeCell ref="C209:H209"/>
    <mergeCell ref="A212:B212"/>
    <mergeCell ref="C212:E212"/>
    <mergeCell ref="A213:B213"/>
    <mergeCell ref="C213:E213"/>
    <mergeCell ref="A201:B201"/>
    <mergeCell ref="C201:F201"/>
    <mergeCell ref="A202:B202"/>
    <mergeCell ref="C202:F202"/>
    <mergeCell ref="A203:B203"/>
    <mergeCell ref="C203:F203"/>
    <mergeCell ref="A204:B204"/>
    <mergeCell ref="C204:F204"/>
    <mergeCell ref="A205:B205"/>
    <mergeCell ref="C205:F205"/>
    <mergeCell ref="C195:F195"/>
    <mergeCell ref="A196:B196"/>
    <mergeCell ref="C196:F196"/>
    <mergeCell ref="A200:B200"/>
    <mergeCell ref="A188:B188"/>
    <mergeCell ref="C188:E188"/>
    <mergeCell ref="A185:B185"/>
    <mergeCell ref="C185:E185"/>
    <mergeCell ref="A186:B186"/>
    <mergeCell ref="C186:E186"/>
    <mergeCell ref="A187:B187"/>
    <mergeCell ref="A197:B197"/>
    <mergeCell ref="C197:F197"/>
    <mergeCell ref="A198:B198"/>
    <mergeCell ref="C198:F198"/>
    <mergeCell ref="A199:B199"/>
    <mergeCell ref="C199:F199"/>
    <mergeCell ref="C200:F200"/>
    <mergeCell ref="A180:B180"/>
    <mergeCell ref="C180:E180"/>
    <mergeCell ref="A181:B181"/>
    <mergeCell ref="C181:E181"/>
    <mergeCell ref="C187:E187"/>
    <mergeCell ref="A182:B182"/>
    <mergeCell ref="C182:E182"/>
    <mergeCell ref="A183:B183"/>
    <mergeCell ref="C183:E183"/>
    <mergeCell ref="A184:B184"/>
    <mergeCell ref="C184:E184"/>
    <mergeCell ref="D171:I171"/>
    <mergeCell ref="A176:B176"/>
    <mergeCell ref="C176:E176"/>
    <mergeCell ref="A177:B177"/>
    <mergeCell ref="C177:E177"/>
    <mergeCell ref="A178:B178"/>
    <mergeCell ref="C178:E178"/>
    <mergeCell ref="A179:B179"/>
    <mergeCell ref="C179:E179"/>
    <mergeCell ref="A165:B165"/>
    <mergeCell ref="C165:E165"/>
    <mergeCell ref="A169:B169"/>
    <mergeCell ref="C169:E169"/>
    <mergeCell ref="A166:B166"/>
    <mergeCell ref="C166:E166"/>
    <mergeCell ref="A167:B167"/>
    <mergeCell ref="C167:E167"/>
    <mergeCell ref="A168:B168"/>
    <mergeCell ref="C168:E168"/>
    <mergeCell ref="A160:B160"/>
    <mergeCell ref="C160:E160"/>
    <mergeCell ref="A161:B161"/>
    <mergeCell ref="C161:E161"/>
    <mergeCell ref="A162:B162"/>
    <mergeCell ref="C162:E162"/>
    <mergeCell ref="A163:B163"/>
    <mergeCell ref="C163:E163"/>
    <mergeCell ref="A164:B164"/>
    <mergeCell ref="C164:E164"/>
    <mergeCell ref="A155:B155"/>
    <mergeCell ref="C155:E155"/>
    <mergeCell ref="A156:B156"/>
    <mergeCell ref="C156:E156"/>
    <mergeCell ref="A157:B157"/>
    <mergeCell ref="C157:E157"/>
    <mergeCell ref="A158:B158"/>
    <mergeCell ref="C158:E158"/>
    <mergeCell ref="A159:B159"/>
    <mergeCell ref="C159:E159"/>
    <mergeCell ref="A146:B146"/>
    <mergeCell ref="C146:E146"/>
    <mergeCell ref="A147:B147"/>
    <mergeCell ref="C147:E147"/>
    <mergeCell ref="A148:B148"/>
    <mergeCell ref="C148:E148"/>
    <mergeCell ref="C150:H150"/>
    <mergeCell ref="C153:E153"/>
    <mergeCell ref="A154:B154"/>
    <mergeCell ref="C154:E154"/>
    <mergeCell ref="A138:B138"/>
    <mergeCell ref="C138:E138"/>
    <mergeCell ref="A139:B139"/>
    <mergeCell ref="C139:E139"/>
    <mergeCell ref="A140:B140"/>
    <mergeCell ref="A153:B153"/>
    <mergeCell ref="A195:B195"/>
    <mergeCell ref="C140:E140"/>
    <mergeCell ref="B22:G22"/>
    <mergeCell ref="B44:G44"/>
    <mergeCell ref="B86:G86"/>
    <mergeCell ref="B133:G133"/>
    <mergeCell ref="A137:B137"/>
    <mergeCell ref="C137:E137"/>
    <mergeCell ref="A144:B144"/>
    <mergeCell ref="A141:B141"/>
    <mergeCell ref="C141:E141"/>
    <mergeCell ref="A142:B142"/>
    <mergeCell ref="C142:E142"/>
    <mergeCell ref="A143:B143"/>
    <mergeCell ref="C143:E143"/>
    <mergeCell ref="C144:E144"/>
    <mergeCell ref="A145:B145"/>
    <mergeCell ref="C145:E145"/>
  </mergeCells>
  <conditionalFormatting sqref="F348:G358">
    <cfRule type="expression" dxfId="18" priority="11" stopIfTrue="1">
      <formula>IF(ISBLANK(B348),0)</formula>
    </cfRule>
  </conditionalFormatting>
  <conditionalFormatting sqref="I8:I19">
    <cfRule type="cellIs" dxfId="17" priority="9" stopIfTrue="1" operator="equal">
      <formula>0</formula>
    </cfRule>
  </conditionalFormatting>
  <conditionalFormatting sqref="I26:I41">
    <cfRule type="cellIs" dxfId="16" priority="8" stopIfTrue="1" operator="equal">
      <formula>0</formula>
    </cfRule>
  </conditionalFormatting>
  <conditionalFormatting sqref="I48:I64">
    <cfRule type="cellIs" dxfId="15" priority="7" stopIfTrue="1" operator="equal">
      <formula>0</formula>
    </cfRule>
  </conditionalFormatting>
  <conditionalFormatting sqref="I71:I84">
    <cfRule type="cellIs" dxfId="14" priority="6" stopIfTrue="1" operator="equal">
      <formula>0</formula>
    </cfRule>
  </conditionalFormatting>
  <conditionalFormatting sqref="I91:I105 H112:H130 I228:I239 I246:I268 I277:I294 I301:I318 I348:I358 I365:I377 I325:I341">
    <cfRule type="cellIs" dxfId="13" priority="10" stopIfTrue="1" operator="equal">
      <formula>0</formula>
    </cfRule>
  </conditionalFormatting>
  <conditionalFormatting sqref="I138:I148">
    <cfRule type="cellIs" dxfId="12" priority="3" stopIfTrue="1" operator="equal">
      <formula>0</formula>
    </cfRule>
  </conditionalFormatting>
  <conditionalFormatting sqref="I154:I169">
    <cfRule type="cellIs" dxfId="11" priority="2" stopIfTrue="1" operator="equal">
      <formula>0</formula>
    </cfRule>
  </conditionalFormatting>
  <conditionalFormatting sqref="I177:I188">
    <cfRule type="cellIs" dxfId="10" priority="37" stopIfTrue="1" operator="equal">
      <formula>0</formula>
    </cfRule>
  </conditionalFormatting>
  <conditionalFormatting sqref="I196:I207">
    <cfRule type="cellIs" dxfId="9" priority="29" stopIfTrue="1" operator="equal">
      <formula>0</formula>
    </cfRule>
  </conditionalFormatting>
  <conditionalFormatting sqref="I213:I222">
    <cfRule type="cellIs" dxfId="8" priority="1" stopIfTrue="1" operator="equal">
      <formula>0</formula>
    </cfRule>
  </conditionalFormatting>
  <dataValidations count="21">
    <dataValidation operator="greaterThan" errorTitle="Enter Numbers Only" error="Please enter numbers only." sqref="B8:C19 F8:F19" xr:uid="{00000000-0002-0000-0200-000000000000}"/>
    <dataValidation allowBlank="1" showInputMessage="1" sqref="A8:A19" xr:uid="{00000000-0002-0000-0200-000001000000}"/>
    <dataValidation operator="greaterThanOrEqual" showErrorMessage="1" errorTitle="Enter Numbers Only" error="Please enter numbers only." sqref="E8:E19" xr:uid="{00000000-0002-0000-0200-000002000000}"/>
    <dataValidation operator="greaterThan" showErrorMessage="1" errorTitle="Enter Numbers Only" error="Please enter numbers only." sqref="G196:H207 E91:G105 C91:C105 F177:F188 H301:H318 G8:G19 G325:H341" xr:uid="{00000000-0002-0000-0200-000003000000}"/>
    <dataValidation operator="greaterThan" showInputMessage="1" showErrorMessage="1" errorTitle="Enter Numbers Only" error="Please enter numbers only." prompt="Numbers Only" sqref="G177:G188" xr:uid="{00000000-0002-0000-0200-000004000000}"/>
    <dataValidation operator="greaterThanOrEqual" allowBlank="1" showInputMessage="1" showErrorMessage="1" errorTitle="Enter Numbers Only" error="Value has to exceed $1000." prompt="Must be greater than or equal to $1,000" sqref="G365:G377" xr:uid="{00000000-0002-0000-0200-000005000000}"/>
    <dataValidation type="list" allowBlank="1" showInputMessage="1" sqref="D26:D41 D8:D19 D71:D84 D48:D64 D91:D105" xr:uid="{00000000-0002-0000-0200-000006000000}">
      <formula1>$J$8:$J$10</formula1>
    </dataValidation>
    <dataValidation type="list" allowBlank="1" showInputMessage="1" showErrorMessage="1" sqref="A48:A64" xr:uid="{00000000-0002-0000-0200-000007000000}">
      <formula1>$J$48:$J$54</formula1>
    </dataValidation>
    <dataValidation type="list" allowBlank="1" showInputMessage="1" showErrorMessage="1" sqref="H177:H188 H138:H148 H154:H169" xr:uid="{00000000-0002-0000-0200-000008000000}">
      <formula1>$J$139:$J$145</formula1>
    </dataValidation>
    <dataValidation type="list" allowBlank="1" showInputMessage="1" showErrorMessage="1" sqref="C348:E358" xr:uid="{00000000-0002-0000-0200-000009000000}">
      <formula1>$J$348:$J$354</formula1>
    </dataValidation>
    <dataValidation type="list" allowBlank="1" showInputMessage="1" showErrorMessage="1" sqref="A26:A41" xr:uid="{00000000-0002-0000-0200-00000A000000}">
      <formula1>$J$27:$J$34</formula1>
    </dataValidation>
    <dataValidation type="list" allowBlank="1" showInputMessage="1" showErrorMessage="1" sqref="E228:F239" xr:uid="{00000000-0002-0000-0200-00000B000000}">
      <formula1>$J$228:$J$233</formula1>
    </dataValidation>
    <dataValidation type="list" allowBlank="1" showInputMessage="1" showErrorMessage="1" sqref="H213:H222" xr:uid="{00000000-0002-0000-0200-00000C000000}">
      <formula1>$J$213:$J$220</formula1>
    </dataValidation>
    <dataValidation type="list" allowBlank="1" showInputMessage="1" showErrorMessage="1" sqref="D112:D130" xr:uid="{00000000-0002-0000-0200-00000D000000}">
      <formula1>$J$112:$J$119</formula1>
    </dataValidation>
    <dataValidation type="decimal" operator="greaterThan" showErrorMessage="1" errorTitle="Enter Numbers Only" error="Please enter numbers only." sqref="E246:G268" xr:uid="{00000000-0002-0000-0200-00000E000000}">
      <formula1>0</formula1>
    </dataValidation>
    <dataValidation operator="greaterThan" showErrorMessage="1" errorTitle="Enter Numbers Only" error="Please enter numbers only. Cost per item must be less than $1000." sqref="G277:G294" xr:uid="{00000000-0002-0000-0200-00000F000000}"/>
    <dataValidation type="list" allowBlank="1" showInputMessage="1" showErrorMessage="1" sqref="A277:B294" xr:uid="{00000000-0002-0000-0200-000010000000}">
      <formula1>$J$277:$J$279</formula1>
    </dataValidation>
    <dataValidation operator="greaterThanOrEqual" showErrorMessage="1" errorTitle="Enter Numbers Only" error="Please enter numbers only. Cost per item must be less than $1000." sqref="G301:G318" xr:uid="{00000000-0002-0000-0200-000011000000}"/>
    <dataValidation type="list" allowBlank="1" showInputMessage="1" showErrorMessage="1" sqref="A301:B318" xr:uid="{00000000-0002-0000-0200-000012000000}">
      <formula1>$J$301:$J$303</formula1>
    </dataValidation>
    <dataValidation type="list" allowBlank="1" showInputMessage="1" showErrorMessage="1" sqref="A325:A341" xr:uid="{00000000-0002-0000-0200-000013000000}">
      <formula1>$J$325:$J$333</formula1>
    </dataValidation>
    <dataValidation type="list" allowBlank="1" showInputMessage="1" showErrorMessage="1" sqref="A112:A130" xr:uid="{00000000-0002-0000-0200-000014000000}">
      <formula1>$J$125:$J$129</formula1>
    </dataValidation>
  </dataValidations>
  <hyperlinks>
    <hyperlink ref="B3" r:id="rId1" xr:uid="{00000000-0004-0000-0200-000000000000}"/>
    <hyperlink ref="B3:E3" r:id="rId2" display="https://portal.ct.gov/SDE/Adult-Ed/Federal/Federal-Legislation-and-Grants/Documents" xr:uid="{0498C007-03A2-4314-99F7-FC40E19797C3}"/>
    <hyperlink ref="G1" r:id="rId3" xr:uid="{B8DEB47A-F037-4EFF-9413-9311D2895F15}"/>
  </hyperlinks>
  <pageMargins left="0.7" right="0.7" top="0.75" bottom="0.75" header="0.3" footer="0.3"/>
  <pageSetup scale="70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61"/>
  <sheetViews>
    <sheetView topLeftCell="A40" zoomScaleNormal="100" zoomScaleSheetLayoutView="86" workbookViewId="0">
      <selection activeCell="E46" sqref="E46"/>
    </sheetView>
  </sheetViews>
  <sheetFormatPr defaultRowHeight="13" x14ac:dyDescent="0.6"/>
  <cols>
    <col min="1" max="1" width="18" customWidth="1"/>
    <col min="2" max="2" width="14.26953125" customWidth="1"/>
    <col min="4" max="4" width="14.26953125" customWidth="1"/>
    <col min="5" max="5" width="19.26953125" customWidth="1"/>
    <col min="6" max="6" width="15.81640625" customWidth="1"/>
    <col min="7" max="7" width="13.81640625" customWidth="1"/>
    <col min="8" max="8" width="13.26953125" customWidth="1"/>
    <col min="9" max="9" width="21" bestFit="1" customWidth="1"/>
    <col min="10" max="10" width="8.81640625" style="98" customWidth="1"/>
  </cols>
  <sheetData>
    <row r="1" spans="1:13" s="11" customFormat="1" ht="27.75" x14ac:dyDescent="1.1499999999999999">
      <c r="A1" s="85" t="s">
        <v>171</v>
      </c>
      <c r="B1" s="86"/>
      <c r="C1" s="87"/>
      <c r="D1" s="86"/>
      <c r="F1" s="13" t="s">
        <v>183</v>
      </c>
      <c r="H1" s="113" t="s">
        <v>174</v>
      </c>
      <c r="I1" s="84"/>
      <c r="J1" s="64"/>
      <c r="K1" s="84"/>
      <c r="L1" s="84"/>
      <c r="M1" s="84"/>
    </row>
    <row r="2" spans="1:13" s="11" customFormat="1" ht="15.5" x14ac:dyDescent="0.6">
      <c r="A2" s="43" t="s">
        <v>117</v>
      </c>
      <c r="B2" s="187" t="s">
        <v>82</v>
      </c>
      <c r="C2" s="188"/>
      <c r="D2" s="43" t="s">
        <v>118</v>
      </c>
      <c r="E2" s="44" t="s">
        <v>82</v>
      </c>
      <c r="G2" s="84"/>
      <c r="H2" s="84"/>
      <c r="I2" s="84"/>
      <c r="J2" s="64"/>
      <c r="K2" s="84"/>
      <c r="L2" s="84"/>
      <c r="M2" s="84"/>
    </row>
    <row r="3" spans="1:13" s="11" customFormat="1" ht="14.75" x14ac:dyDescent="0.65">
      <c r="A3" s="88" t="s">
        <v>60</v>
      </c>
      <c r="B3" s="111" t="s">
        <v>175</v>
      </c>
      <c r="C3" s="111"/>
      <c r="D3" s="111"/>
      <c r="E3" s="111"/>
      <c r="F3" s="114"/>
      <c r="G3" s="104"/>
      <c r="H3" s="105" t="s">
        <v>148</v>
      </c>
      <c r="I3" s="50"/>
      <c r="J3" s="64"/>
    </row>
    <row r="4" spans="1:13" s="11" customFormat="1" ht="14.75" x14ac:dyDescent="0.65">
      <c r="A4" s="13"/>
      <c r="B4" s="89"/>
      <c r="C4" s="89"/>
      <c r="D4" s="89"/>
      <c r="E4" s="89"/>
      <c r="G4" s="50"/>
      <c r="H4" s="50"/>
      <c r="I4" s="51"/>
      <c r="J4" s="97"/>
    </row>
    <row r="5" spans="1:13" s="16" customFormat="1" ht="20.5" x14ac:dyDescent="0.9">
      <c r="A5" s="14" t="s">
        <v>51</v>
      </c>
      <c r="B5" s="14"/>
      <c r="C5" s="15"/>
      <c r="E5" s="108"/>
      <c r="H5" s="14" t="s">
        <v>15</v>
      </c>
      <c r="I5" s="17">
        <f>SUM(I8:I19)</f>
        <v>0</v>
      </c>
      <c r="J5" s="53"/>
    </row>
    <row r="6" spans="1:13" s="11" customFormat="1" ht="18.75" customHeight="1" x14ac:dyDescent="0.6">
      <c r="C6" s="12"/>
      <c r="E6" s="18"/>
      <c r="J6" s="53"/>
    </row>
    <row r="7" spans="1:13" s="11" customFormat="1" ht="42" customHeight="1" x14ac:dyDescent="0.6">
      <c r="A7" s="52" t="s">
        <v>61</v>
      </c>
      <c r="B7" s="31" t="s">
        <v>52</v>
      </c>
      <c r="C7" s="31" t="s">
        <v>119</v>
      </c>
      <c r="D7" s="48" t="s">
        <v>16</v>
      </c>
      <c r="E7" s="31" t="s">
        <v>67</v>
      </c>
      <c r="F7" s="31" t="s">
        <v>69</v>
      </c>
      <c r="G7" s="31" t="s">
        <v>70</v>
      </c>
      <c r="H7" s="31"/>
      <c r="I7" s="31" t="s">
        <v>14</v>
      </c>
      <c r="J7" s="53"/>
      <c r="K7" s="35"/>
    </row>
    <row r="8" spans="1:13" s="5" customFormat="1" x14ac:dyDescent="0.6">
      <c r="A8" s="54"/>
      <c r="B8" s="55"/>
      <c r="C8" s="55"/>
      <c r="D8" s="56"/>
      <c r="E8" s="57"/>
      <c r="F8" s="56"/>
      <c r="G8" s="56"/>
      <c r="H8" s="65"/>
      <c r="I8" s="58">
        <f t="shared" ref="I8:I19" si="0">IF(LEN(A8)&lt;6,0,IF(ISBLANK(D8),0,IF(ISBLANK(F8),0,IF(ISBLANK(G8),0,ROUND(IF(D8="salaried",C8*E8,C8*E8*F8*G8),0)))))</f>
        <v>0</v>
      </c>
      <c r="J8" s="53" t="s">
        <v>17</v>
      </c>
      <c r="K8" s="34"/>
    </row>
    <row r="9" spans="1:13" s="5" customFormat="1" ht="14.5" customHeight="1" x14ac:dyDescent="0.6">
      <c r="A9" s="54"/>
      <c r="B9" s="55"/>
      <c r="C9" s="55"/>
      <c r="D9" s="56"/>
      <c r="E9" s="57"/>
      <c r="F9" s="56"/>
      <c r="G9" s="56"/>
      <c r="H9" s="65"/>
      <c r="I9" s="58">
        <f t="shared" si="0"/>
        <v>0</v>
      </c>
      <c r="J9" s="53" t="s">
        <v>18</v>
      </c>
      <c r="K9" s="34"/>
    </row>
    <row r="10" spans="1:13" s="5" customFormat="1" x14ac:dyDescent="0.6">
      <c r="A10" s="54"/>
      <c r="B10" s="2"/>
      <c r="C10" s="55"/>
      <c r="D10" s="56"/>
      <c r="E10" s="57"/>
      <c r="F10" s="56"/>
      <c r="G10" s="56"/>
      <c r="H10" s="65"/>
      <c r="I10" s="58">
        <f t="shared" si="0"/>
        <v>0</v>
      </c>
      <c r="J10" s="53"/>
      <c r="K10" s="34"/>
    </row>
    <row r="11" spans="1:13" s="5" customFormat="1" x14ac:dyDescent="0.6">
      <c r="A11" s="54"/>
      <c r="B11" s="2"/>
      <c r="C11" s="55"/>
      <c r="D11" s="56"/>
      <c r="E11" s="57"/>
      <c r="F11" s="56"/>
      <c r="G11" s="56"/>
      <c r="H11" s="65"/>
      <c r="I11" s="58">
        <f t="shared" si="0"/>
        <v>0</v>
      </c>
      <c r="J11" s="53"/>
      <c r="K11" s="34"/>
    </row>
    <row r="12" spans="1:13" s="5" customFormat="1" x14ac:dyDescent="0.6">
      <c r="A12" s="54"/>
      <c r="B12" s="2"/>
      <c r="C12" s="55"/>
      <c r="D12" s="56"/>
      <c r="E12" s="57"/>
      <c r="F12" s="56"/>
      <c r="G12" s="56"/>
      <c r="H12" s="65"/>
      <c r="I12" s="58">
        <f t="shared" si="0"/>
        <v>0</v>
      </c>
      <c r="J12" s="53"/>
      <c r="K12" s="34"/>
    </row>
    <row r="13" spans="1:13" s="5" customFormat="1" x14ac:dyDescent="0.6">
      <c r="A13" s="54"/>
      <c r="B13" s="2"/>
      <c r="C13" s="55"/>
      <c r="D13" s="56"/>
      <c r="E13" s="57"/>
      <c r="F13" s="56"/>
      <c r="G13" s="56"/>
      <c r="H13" s="65"/>
      <c r="I13" s="58">
        <f t="shared" si="0"/>
        <v>0</v>
      </c>
      <c r="J13" s="53"/>
      <c r="K13" s="34"/>
    </row>
    <row r="14" spans="1:13" s="5" customFormat="1" x14ac:dyDescent="0.6">
      <c r="A14" s="54"/>
      <c r="B14" s="2"/>
      <c r="C14" s="55"/>
      <c r="D14" s="56"/>
      <c r="E14" s="57"/>
      <c r="F14" s="56"/>
      <c r="G14" s="56"/>
      <c r="H14" s="65"/>
      <c r="I14" s="58">
        <f t="shared" si="0"/>
        <v>0</v>
      </c>
      <c r="J14" s="53"/>
      <c r="K14" s="34"/>
    </row>
    <row r="15" spans="1:13" s="5" customFormat="1" x14ac:dyDescent="0.6">
      <c r="A15" s="54"/>
      <c r="B15" s="56"/>
      <c r="C15" s="55"/>
      <c r="D15" s="56"/>
      <c r="E15" s="57"/>
      <c r="F15" s="56"/>
      <c r="G15" s="56"/>
      <c r="H15" s="65"/>
      <c r="I15" s="58">
        <f t="shared" si="0"/>
        <v>0</v>
      </c>
      <c r="J15" s="53"/>
      <c r="K15" s="34"/>
    </row>
    <row r="16" spans="1:13" s="5" customFormat="1" x14ac:dyDescent="0.6">
      <c r="A16" s="54"/>
      <c r="B16" s="2"/>
      <c r="C16" s="55"/>
      <c r="D16" s="56"/>
      <c r="E16" s="57"/>
      <c r="F16" s="56"/>
      <c r="G16" s="56"/>
      <c r="H16" s="65"/>
      <c r="I16" s="58">
        <f t="shared" si="0"/>
        <v>0</v>
      </c>
      <c r="J16" s="53"/>
      <c r="K16" s="34"/>
    </row>
    <row r="17" spans="1:11" s="5" customFormat="1" x14ac:dyDescent="0.6">
      <c r="A17" s="54"/>
      <c r="B17" s="2"/>
      <c r="C17" s="55"/>
      <c r="D17" s="56"/>
      <c r="E17" s="57"/>
      <c r="F17" s="56"/>
      <c r="G17" s="56"/>
      <c r="H17" s="65"/>
      <c r="I17" s="58">
        <f t="shared" si="0"/>
        <v>0</v>
      </c>
      <c r="J17" s="53"/>
      <c r="K17" s="34"/>
    </row>
    <row r="18" spans="1:11" s="5" customFormat="1" x14ac:dyDescent="0.6">
      <c r="A18" s="54"/>
      <c r="B18" s="2"/>
      <c r="C18" s="55"/>
      <c r="D18" s="56"/>
      <c r="E18" s="57"/>
      <c r="F18" s="56"/>
      <c r="G18" s="56"/>
      <c r="H18" s="65"/>
      <c r="I18" s="58">
        <f t="shared" si="0"/>
        <v>0</v>
      </c>
      <c r="J18" s="53"/>
      <c r="K18" s="34"/>
    </row>
    <row r="19" spans="1:11" s="5" customFormat="1" x14ac:dyDescent="0.6">
      <c r="A19" s="54"/>
      <c r="B19" s="2"/>
      <c r="C19" s="55"/>
      <c r="D19" s="56"/>
      <c r="E19" s="57"/>
      <c r="F19" s="56"/>
      <c r="G19" s="56"/>
      <c r="H19" s="65"/>
      <c r="I19" s="58">
        <f t="shared" si="0"/>
        <v>0</v>
      </c>
      <c r="J19" s="53"/>
      <c r="K19" s="34"/>
    </row>
    <row r="20" spans="1:11" s="5" customFormat="1" x14ac:dyDescent="0.6">
      <c r="C20" s="6"/>
      <c r="J20" s="53"/>
      <c r="K20" s="34"/>
    </row>
    <row r="21" spans="1:11" s="5" customFormat="1" x14ac:dyDescent="0.6">
      <c r="C21" s="6"/>
      <c r="G21" s="7" t="s">
        <v>82</v>
      </c>
      <c r="J21" s="53"/>
      <c r="K21" s="34"/>
    </row>
    <row r="22" spans="1:11" s="5" customFormat="1" ht="15.5" x14ac:dyDescent="0.7">
      <c r="B22" s="156" t="s">
        <v>120</v>
      </c>
      <c r="C22" s="156"/>
      <c r="D22" s="156"/>
      <c r="E22" s="156"/>
      <c r="F22" s="156"/>
      <c r="G22" s="156"/>
      <c r="J22" s="53"/>
      <c r="K22" s="34"/>
    </row>
    <row r="23" spans="1:11" s="16" customFormat="1" ht="18" x14ac:dyDescent="0.8">
      <c r="A23" s="14" t="s">
        <v>24</v>
      </c>
      <c r="B23" s="14"/>
      <c r="C23" s="15"/>
      <c r="D23" s="14"/>
      <c r="H23" s="14" t="s">
        <v>15</v>
      </c>
      <c r="I23" s="17">
        <f>SUM(I26:I37)</f>
        <v>0</v>
      </c>
      <c r="J23" s="53"/>
      <c r="K23" s="35"/>
    </row>
    <row r="24" spans="1:11" s="11" customFormat="1" x14ac:dyDescent="0.6">
      <c r="C24" s="12"/>
      <c r="J24" s="53"/>
      <c r="K24" s="35"/>
    </row>
    <row r="25" spans="1:11" s="11" customFormat="1" ht="44.25" customHeight="1" x14ac:dyDescent="0.6">
      <c r="A25" s="48" t="s">
        <v>68</v>
      </c>
      <c r="B25" s="31" t="s">
        <v>52</v>
      </c>
      <c r="C25" s="31" t="s">
        <v>23</v>
      </c>
      <c r="D25" s="48" t="s">
        <v>16</v>
      </c>
      <c r="E25" s="31" t="s">
        <v>67</v>
      </c>
      <c r="F25" s="31" t="s">
        <v>69</v>
      </c>
      <c r="G25" s="26" t="s">
        <v>70</v>
      </c>
      <c r="H25" s="31"/>
      <c r="I25" s="31" t="s">
        <v>14</v>
      </c>
      <c r="J25" s="53"/>
      <c r="K25" s="35"/>
    </row>
    <row r="26" spans="1:11" s="5" customFormat="1" x14ac:dyDescent="0.6">
      <c r="A26" s="60"/>
      <c r="B26" s="62"/>
      <c r="C26" s="56"/>
      <c r="D26" s="56"/>
      <c r="E26" s="57"/>
      <c r="F26" s="56"/>
      <c r="G26" s="61"/>
      <c r="H26" s="65"/>
      <c r="I26" s="58">
        <f t="shared" ref="I26:I37" si="1">IF(ISBLANK(A26),0,IF(ISBLANK(D26),0,IF(ISBLANK(F26),0,IF(ISBLANK(G26),0,ROUND(IF(D26="salaried",C26*E26,C26*E26*F26*G26),0)))))</f>
        <v>0</v>
      </c>
      <c r="J26" s="53"/>
      <c r="K26" s="34"/>
    </row>
    <row r="27" spans="1:11" s="5" customFormat="1" x14ac:dyDescent="0.6">
      <c r="A27" s="60"/>
      <c r="B27" s="46"/>
      <c r="C27" s="56"/>
      <c r="D27" s="56"/>
      <c r="E27" s="57"/>
      <c r="F27" s="56"/>
      <c r="G27" s="61"/>
      <c r="H27" s="65"/>
      <c r="I27" s="58">
        <f t="shared" si="1"/>
        <v>0</v>
      </c>
      <c r="J27" s="53" t="s">
        <v>21</v>
      </c>
      <c r="K27" s="34"/>
    </row>
    <row r="28" spans="1:11" s="5" customFormat="1" x14ac:dyDescent="0.6">
      <c r="A28" s="60"/>
      <c r="B28" s="46"/>
      <c r="C28" s="56"/>
      <c r="D28" s="56"/>
      <c r="E28" s="57"/>
      <c r="F28" s="56"/>
      <c r="G28" s="61"/>
      <c r="H28" s="65"/>
      <c r="I28" s="58">
        <f t="shared" si="1"/>
        <v>0</v>
      </c>
      <c r="J28" s="53" t="s">
        <v>95</v>
      </c>
      <c r="K28" s="34"/>
    </row>
    <row r="29" spans="1:11" s="5" customFormat="1" x14ac:dyDescent="0.6">
      <c r="A29" s="60"/>
      <c r="B29" s="46"/>
      <c r="C29" s="56"/>
      <c r="D29" s="56"/>
      <c r="E29" s="57"/>
      <c r="F29" s="56"/>
      <c r="G29" s="61"/>
      <c r="H29" s="65"/>
      <c r="I29" s="58">
        <f t="shared" si="1"/>
        <v>0</v>
      </c>
      <c r="J29" s="53" t="s">
        <v>96</v>
      </c>
      <c r="K29" s="34"/>
    </row>
    <row r="30" spans="1:11" s="5" customFormat="1" x14ac:dyDescent="0.6">
      <c r="A30" s="60"/>
      <c r="B30" s="46"/>
      <c r="C30" s="56"/>
      <c r="D30" s="56"/>
      <c r="E30" s="57"/>
      <c r="F30" s="56"/>
      <c r="G30" s="61"/>
      <c r="H30" s="65"/>
      <c r="I30" s="58">
        <f t="shared" si="1"/>
        <v>0</v>
      </c>
      <c r="J30" s="53" t="s">
        <v>22</v>
      </c>
      <c r="K30" s="34"/>
    </row>
    <row r="31" spans="1:11" s="5" customFormat="1" x14ac:dyDescent="0.6">
      <c r="A31" s="60"/>
      <c r="B31" s="46"/>
      <c r="C31" s="56"/>
      <c r="D31" s="56"/>
      <c r="E31" s="57"/>
      <c r="F31" s="56"/>
      <c r="G31" s="61"/>
      <c r="H31" s="65"/>
      <c r="I31" s="58">
        <f t="shared" si="1"/>
        <v>0</v>
      </c>
      <c r="J31" s="53" t="s">
        <v>19</v>
      </c>
      <c r="K31" s="34"/>
    </row>
    <row r="32" spans="1:11" s="5" customFormat="1" x14ac:dyDescent="0.6">
      <c r="A32" s="60"/>
      <c r="B32" s="46"/>
      <c r="C32" s="56"/>
      <c r="D32" s="56"/>
      <c r="E32" s="57"/>
      <c r="F32" s="56"/>
      <c r="G32" s="61"/>
      <c r="H32" s="65"/>
      <c r="I32" s="58">
        <f t="shared" si="1"/>
        <v>0</v>
      </c>
      <c r="J32" s="53" t="s">
        <v>20</v>
      </c>
      <c r="K32" s="34"/>
    </row>
    <row r="33" spans="1:17" s="5" customFormat="1" x14ac:dyDescent="0.6">
      <c r="A33" s="60"/>
      <c r="B33" s="46"/>
      <c r="C33" s="56"/>
      <c r="D33" s="56"/>
      <c r="E33" s="57"/>
      <c r="F33" s="56"/>
      <c r="G33" s="61"/>
      <c r="H33" s="65"/>
      <c r="I33" s="58">
        <f t="shared" si="1"/>
        <v>0</v>
      </c>
      <c r="J33" s="53" t="s">
        <v>92</v>
      </c>
      <c r="K33" s="34"/>
    </row>
    <row r="34" spans="1:17" s="5" customFormat="1" x14ac:dyDescent="0.6">
      <c r="A34" s="60"/>
      <c r="B34" s="46"/>
      <c r="C34" s="56"/>
      <c r="D34" s="56"/>
      <c r="E34" s="57"/>
      <c r="F34" s="56"/>
      <c r="G34" s="61"/>
      <c r="H34" s="65"/>
      <c r="I34" s="58">
        <f t="shared" si="1"/>
        <v>0</v>
      </c>
      <c r="J34" s="53" t="s">
        <v>82</v>
      </c>
      <c r="K34" s="34"/>
    </row>
    <row r="35" spans="1:17" s="5" customFormat="1" x14ac:dyDescent="0.6">
      <c r="A35" s="60"/>
      <c r="B35" s="46"/>
      <c r="C35" s="56"/>
      <c r="D35" s="56"/>
      <c r="E35" s="57"/>
      <c r="F35" s="56"/>
      <c r="G35" s="61"/>
      <c r="H35" s="65"/>
      <c r="I35" s="58">
        <f t="shared" si="1"/>
        <v>0</v>
      </c>
      <c r="J35" s="53"/>
      <c r="K35" s="34"/>
    </row>
    <row r="36" spans="1:17" s="5" customFormat="1" x14ac:dyDescent="0.6">
      <c r="A36" s="60"/>
      <c r="B36" s="46"/>
      <c r="C36" s="56"/>
      <c r="D36" s="56"/>
      <c r="E36" s="57"/>
      <c r="F36" s="56"/>
      <c r="G36" s="61"/>
      <c r="H36" s="65"/>
      <c r="I36" s="58">
        <f t="shared" si="1"/>
        <v>0</v>
      </c>
      <c r="J36" s="53"/>
      <c r="K36" s="34"/>
    </row>
    <row r="37" spans="1:17" s="5" customFormat="1" x14ac:dyDescent="0.6">
      <c r="A37" s="60"/>
      <c r="B37" s="46"/>
      <c r="C37" s="56"/>
      <c r="D37" s="56"/>
      <c r="E37" s="57"/>
      <c r="F37" s="56"/>
      <c r="G37" s="61"/>
      <c r="H37" s="65"/>
      <c r="I37" s="58">
        <f t="shared" si="1"/>
        <v>0</v>
      </c>
      <c r="J37" s="53"/>
      <c r="K37" s="34"/>
    </row>
    <row r="38" spans="1:17" s="5" customFormat="1" x14ac:dyDescent="0.6">
      <c r="C38" s="6"/>
      <c r="J38" s="53"/>
      <c r="K38" s="34"/>
    </row>
    <row r="39" spans="1:17" s="5" customFormat="1" x14ac:dyDescent="0.6">
      <c r="C39" s="6"/>
      <c r="J39" s="53"/>
      <c r="K39" s="34"/>
    </row>
    <row r="40" spans="1:17" s="5" customFormat="1" ht="15.5" x14ac:dyDescent="0.7">
      <c r="B40" s="156" t="s">
        <v>120</v>
      </c>
      <c r="C40" s="156"/>
      <c r="D40" s="156"/>
      <c r="E40" s="156"/>
      <c r="F40" s="156"/>
      <c r="G40" s="156"/>
      <c r="J40" s="53"/>
      <c r="K40" s="34"/>
    </row>
    <row r="41" spans="1:17" s="16" customFormat="1" ht="18" x14ac:dyDescent="0.8">
      <c r="A41" s="14" t="s">
        <v>26</v>
      </c>
      <c r="B41" s="14"/>
      <c r="C41" s="14"/>
      <c r="D41" s="14"/>
      <c r="H41" s="14" t="s">
        <v>15</v>
      </c>
      <c r="I41" s="17">
        <f>SUM(I44:I58)</f>
        <v>0</v>
      </c>
      <c r="J41" s="53"/>
      <c r="K41" s="35"/>
    </row>
    <row r="42" spans="1:17" s="11" customFormat="1" x14ac:dyDescent="0.6">
      <c r="J42" s="53"/>
      <c r="K42" s="35"/>
    </row>
    <row r="43" spans="1:17" s="11" customFormat="1" ht="52" x14ac:dyDescent="0.6">
      <c r="A43" s="48" t="s">
        <v>68</v>
      </c>
      <c r="B43" s="31" t="s">
        <v>52</v>
      </c>
      <c r="C43" s="31" t="s">
        <v>25</v>
      </c>
      <c r="D43" s="48" t="s">
        <v>16</v>
      </c>
      <c r="E43" s="31" t="s">
        <v>67</v>
      </c>
      <c r="F43" s="31" t="s">
        <v>69</v>
      </c>
      <c r="G43" s="26" t="s">
        <v>70</v>
      </c>
      <c r="H43" s="31"/>
      <c r="I43" s="31" t="s">
        <v>14</v>
      </c>
      <c r="J43" s="53"/>
      <c r="K43" s="35"/>
      <c r="Q43" s="22"/>
    </row>
    <row r="44" spans="1:17" s="5" customFormat="1" x14ac:dyDescent="0.6">
      <c r="A44" s="63"/>
      <c r="B44" s="60"/>
      <c r="C44" s="56"/>
      <c r="D44" s="56"/>
      <c r="E44" s="57"/>
      <c r="F44" s="56"/>
      <c r="G44" s="61"/>
      <c r="H44" s="65"/>
      <c r="I44" s="58">
        <f t="shared" ref="I44:I58" si="2">IF(ISBLANK(A44),0,IF(ISBLANK(D44),0,IF(ISBLANK(F44),0,IF(ISBLANK(G44),0,ROUND(IF(D44="salaried",C44*E44,C44*E44*F44*G44),0)))))</f>
        <v>0</v>
      </c>
      <c r="J44" s="53" t="s">
        <v>21</v>
      </c>
      <c r="K44" s="34"/>
    </row>
    <row r="45" spans="1:17" s="5" customFormat="1" x14ac:dyDescent="0.6">
      <c r="A45" s="63"/>
      <c r="B45" s="60"/>
      <c r="C45" s="56"/>
      <c r="D45" s="56"/>
      <c r="E45" s="57"/>
      <c r="F45" s="56"/>
      <c r="G45" s="61"/>
      <c r="H45" s="65"/>
      <c r="I45" s="58">
        <f t="shared" si="2"/>
        <v>0</v>
      </c>
      <c r="J45" s="53" t="s">
        <v>95</v>
      </c>
      <c r="K45" s="34"/>
    </row>
    <row r="46" spans="1:17" s="5" customFormat="1" x14ac:dyDescent="0.6">
      <c r="A46" s="63"/>
      <c r="B46" s="46"/>
      <c r="C46" s="56"/>
      <c r="D46" s="56"/>
      <c r="E46" s="57"/>
      <c r="F46" s="56"/>
      <c r="G46" s="61"/>
      <c r="H46" s="65"/>
      <c r="I46" s="58">
        <f t="shared" si="2"/>
        <v>0</v>
      </c>
      <c r="J46" s="53" t="s">
        <v>22</v>
      </c>
      <c r="K46" s="34"/>
    </row>
    <row r="47" spans="1:17" s="5" customFormat="1" x14ac:dyDescent="0.6">
      <c r="A47" s="63"/>
      <c r="B47" s="46"/>
      <c r="C47" s="56"/>
      <c r="D47" s="56"/>
      <c r="E47" s="57"/>
      <c r="F47" s="56"/>
      <c r="G47" s="61"/>
      <c r="H47" s="65"/>
      <c r="I47" s="58">
        <f t="shared" si="2"/>
        <v>0</v>
      </c>
      <c r="J47" s="53" t="s">
        <v>19</v>
      </c>
      <c r="K47" s="34"/>
    </row>
    <row r="48" spans="1:17" s="5" customFormat="1" x14ac:dyDescent="0.6">
      <c r="A48" s="63"/>
      <c r="B48" s="46"/>
      <c r="C48" s="56"/>
      <c r="D48" s="56"/>
      <c r="E48" s="57"/>
      <c r="F48" s="56"/>
      <c r="G48" s="61"/>
      <c r="H48" s="65"/>
      <c r="I48" s="58">
        <f t="shared" si="2"/>
        <v>0</v>
      </c>
      <c r="J48" s="53" t="s">
        <v>20</v>
      </c>
      <c r="K48" s="34"/>
    </row>
    <row r="49" spans="1:16" s="5" customFormat="1" x14ac:dyDescent="0.6">
      <c r="A49" s="63"/>
      <c r="B49" s="46"/>
      <c r="C49" s="56"/>
      <c r="D49" s="56"/>
      <c r="E49" s="57"/>
      <c r="F49" s="56"/>
      <c r="G49" s="61"/>
      <c r="H49" s="65"/>
      <c r="I49" s="58">
        <f t="shared" si="2"/>
        <v>0</v>
      </c>
      <c r="J49" s="53" t="s">
        <v>92</v>
      </c>
      <c r="K49" s="34"/>
    </row>
    <row r="50" spans="1:16" s="5" customFormat="1" x14ac:dyDescent="0.6">
      <c r="A50" s="63"/>
      <c r="B50" s="46"/>
      <c r="C50" s="56"/>
      <c r="D50" s="56"/>
      <c r="E50" s="57"/>
      <c r="F50" s="56"/>
      <c r="G50" s="61"/>
      <c r="H50" s="65"/>
      <c r="I50" s="58">
        <f t="shared" si="2"/>
        <v>0</v>
      </c>
      <c r="J50" s="53"/>
      <c r="K50" s="34"/>
    </row>
    <row r="51" spans="1:16" s="5" customFormat="1" x14ac:dyDescent="0.6">
      <c r="A51" s="63"/>
      <c r="B51" s="46"/>
      <c r="C51" s="56"/>
      <c r="D51" s="56"/>
      <c r="E51" s="57"/>
      <c r="F51" s="56"/>
      <c r="G51" s="61"/>
      <c r="H51" s="65"/>
      <c r="I51" s="58">
        <f t="shared" si="2"/>
        <v>0</v>
      </c>
      <c r="J51" s="53"/>
      <c r="K51" s="34"/>
    </row>
    <row r="52" spans="1:16" s="5" customFormat="1" x14ac:dyDescent="0.6">
      <c r="A52" s="63"/>
      <c r="B52" s="46"/>
      <c r="C52" s="56"/>
      <c r="D52" s="56"/>
      <c r="E52" s="57"/>
      <c r="F52" s="56"/>
      <c r="G52" s="61"/>
      <c r="H52" s="65"/>
      <c r="I52" s="58">
        <f t="shared" si="2"/>
        <v>0</v>
      </c>
      <c r="J52" s="53"/>
      <c r="K52" s="34"/>
    </row>
    <row r="53" spans="1:16" s="5" customFormat="1" x14ac:dyDescent="0.6">
      <c r="A53" s="63"/>
      <c r="B53" s="46"/>
      <c r="C53" s="56"/>
      <c r="D53" s="56"/>
      <c r="E53" s="57"/>
      <c r="F53" s="56"/>
      <c r="G53" s="61"/>
      <c r="H53" s="65"/>
      <c r="I53" s="58">
        <f t="shared" si="2"/>
        <v>0</v>
      </c>
      <c r="J53" s="64"/>
      <c r="K53" s="34"/>
    </row>
    <row r="54" spans="1:16" s="5" customFormat="1" x14ac:dyDescent="0.6">
      <c r="A54" s="63"/>
      <c r="B54" s="46"/>
      <c r="C54" s="56"/>
      <c r="D54" s="56"/>
      <c r="E54" s="57"/>
      <c r="F54" s="56"/>
      <c r="G54" s="61"/>
      <c r="H54" s="65"/>
      <c r="I54" s="58">
        <f t="shared" si="2"/>
        <v>0</v>
      </c>
      <c r="J54" s="53"/>
      <c r="K54" s="34"/>
    </row>
    <row r="55" spans="1:16" s="5" customFormat="1" x14ac:dyDescent="0.6">
      <c r="A55" s="63"/>
      <c r="B55" s="46"/>
      <c r="C55" s="56"/>
      <c r="D55" s="56"/>
      <c r="E55" s="57"/>
      <c r="F55" s="56"/>
      <c r="G55" s="61"/>
      <c r="H55" s="65"/>
      <c r="I55" s="58">
        <f t="shared" si="2"/>
        <v>0</v>
      </c>
      <c r="J55" s="53"/>
      <c r="K55" s="34"/>
    </row>
    <row r="56" spans="1:16" s="5" customFormat="1" x14ac:dyDescent="0.6">
      <c r="A56" s="63"/>
      <c r="B56" s="46"/>
      <c r="C56" s="56"/>
      <c r="D56" s="56"/>
      <c r="E56" s="57"/>
      <c r="F56" s="56"/>
      <c r="G56" s="61"/>
      <c r="H56" s="65"/>
      <c r="I56" s="58">
        <f t="shared" si="2"/>
        <v>0</v>
      </c>
      <c r="J56" s="53"/>
      <c r="K56" s="34"/>
    </row>
    <row r="57" spans="1:16" s="5" customFormat="1" x14ac:dyDescent="0.6">
      <c r="A57" s="63"/>
      <c r="B57" s="46"/>
      <c r="C57" s="56"/>
      <c r="D57" s="56"/>
      <c r="E57" s="57"/>
      <c r="F57" s="56"/>
      <c r="G57" s="61"/>
      <c r="H57" s="65"/>
      <c r="I57" s="58">
        <f t="shared" si="2"/>
        <v>0</v>
      </c>
      <c r="J57" s="53"/>
      <c r="K57" s="34"/>
    </row>
    <row r="58" spans="1:16" s="5" customFormat="1" x14ac:dyDescent="0.6">
      <c r="A58" s="63"/>
      <c r="B58" s="46"/>
      <c r="C58" s="56"/>
      <c r="D58" s="56"/>
      <c r="E58" s="57"/>
      <c r="F58" s="56"/>
      <c r="G58" s="61"/>
      <c r="H58" s="65"/>
      <c r="I58" s="58">
        <f t="shared" si="2"/>
        <v>0</v>
      </c>
      <c r="J58" s="64"/>
      <c r="K58" s="34"/>
    </row>
    <row r="59" spans="1:16" s="5" customFormat="1" x14ac:dyDescent="0.6">
      <c r="C59" s="6"/>
      <c r="J59" s="53"/>
      <c r="K59" s="34"/>
    </row>
    <row r="60" spans="1:16" s="5" customFormat="1" x14ac:dyDescent="0.6">
      <c r="C60" s="6"/>
      <c r="J60" s="53"/>
      <c r="K60" s="34"/>
    </row>
    <row r="61" spans="1:16" s="5" customFormat="1" x14ac:dyDescent="0.6">
      <c r="C61" s="6"/>
      <c r="J61" s="53"/>
      <c r="K61" s="34"/>
    </row>
    <row r="62" spans="1:16" s="16" customFormat="1" ht="18" x14ac:dyDescent="0.8">
      <c r="A62" s="14" t="s">
        <v>27</v>
      </c>
      <c r="B62" s="14"/>
      <c r="C62" s="14"/>
      <c r="H62" s="14" t="s">
        <v>15</v>
      </c>
      <c r="I62" s="17">
        <f>SUM(I65:I80)</f>
        <v>0</v>
      </c>
      <c r="J62" s="53"/>
      <c r="K62" s="35"/>
    </row>
    <row r="63" spans="1:16" s="11" customFormat="1" x14ac:dyDescent="0.6">
      <c r="J63" s="53"/>
      <c r="K63" s="35"/>
    </row>
    <row r="64" spans="1:16" s="11" customFormat="1" ht="39" x14ac:dyDescent="0.6">
      <c r="A64" s="31" t="s">
        <v>121</v>
      </c>
      <c r="B64" s="31" t="s">
        <v>52</v>
      </c>
      <c r="C64" s="31" t="s">
        <v>71</v>
      </c>
      <c r="D64" s="48" t="s">
        <v>16</v>
      </c>
      <c r="E64" s="31" t="s">
        <v>122</v>
      </c>
      <c r="F64" s="31" t="s">
        <v>69</v>
      </c>
      <c r="G64" s="26" t="s">
        <v>70</v>
      </c>
      <c r="H64" s="31"/>
      <c r="I64" s="31" t="s">
        <v>14</v>
      </c>
      <c r="J64" s="53"/>
      <c r="K64" s="35"/>
      <c r="P64" s="22"/>
    </row>
    <row r="65" spans="1:11" s="5" customFormat="1" x14ac:dyDescent="0.6">
      <c r="A65" s="46"/>
      <c r="B65" s="46"/>
      <c r="C65" s="4"/>
      <c r="D65" s="56"/>
      <c r="E65" s="3"/>
      <c r="F65" s="4"/>
      <c r="G65" s="30"/>
      <c r="H65" s="65"/>
      <c r="I65" s="58">
        <f>IF(ISBLANK(A65),0,IF(ISBLANK(D65),0,IF(ISBLANK(F65),0,IF(ISBLANK(G65),0,ROUND(IF(D65="Salaried",C65*E65,C65*E65*F65*G65),0)))))</f>
        <v>0</v>
      </c>
      <c r="J65" s="53"/>
      <c r="K65" s="34"/>
    </row>
    <row r="66" spans="1:11" s="5" customFormat="1" x14ac:dyDescent="0.6">
      <c r="A66" s="46"/>
      <c r="B66" s="46"/>
      <c r="C66" s="4"/>
      <c r="D66" s="56"/>
      <c r="E66" s="3"/>
      <c r="F66" s="4"/>
      <c r="G66" s="30"/>
      <c r="H66" s="65"/>
      <c r="I66" s="58">
        <f t="shared" ref="I66:I79" si="3">IF(ISBLANK(A66),0,IF(ISBLANK(D66),0,IF(ISBLANK(F66),0,IF(ISBLANK(G66),0,ROUND(IF(D66="Salaried",C66*E66,C66*E66*F66*G66),0)))))</f>
        <v>0</v>
      </c>
      <c r="J66" s="53"/>
      <c r="K66" s="34"/>
    </row>
    <row r="67" spans="1:11" s="5" customFormat="1" x14ac:dyDescent="0.6">
      <c r="A67" s="46"/>
      <c r="B67" s="46"/>
      <c r="C67" s="4"/>
      <c r="D67" s="56"/>
      <c r="E67" s="3"/>
      <c r="F67" s="4"/>
      <c r="G67" s="30"/>
      <c r="H67" s="65"/>
      <c r="I67" s="58">
        <f t="shared" si="3"/>
        <v>0</v>
      </c>
      <c r="J67" s="53"/>
      <c r="K67" s="34"/>
    </row>
    <row r="68" spans="1:11" s="5" customFormat="1" x14ac:dyDescent="0.6">
      <c r="A68" s="46"/>
      <c r="B68" s="46"/>
      <c r="C68" s="4"/>
      <c r="D68" s="56"/>
      <c r="E68" s="3"/>
      <c r="F68" s="4"/>
      <c r="G68" s="30"/>
      <c r="H68" s="65"/>
      <c r="I68" s="58">
        <f t="shared" si="3"/>
        <v>0</v>
      </c>
      <c r="J68" s="53"/>
      <c r="K68" s="34"/>
    </row>
    <row r="69" spans="1:11" s="5" customFormat="1" x14ac:dyDescent="0.6">
      <c r="A69" s="46"/>
      <c r="B69" s="47"/>
      <c r="C69" s="4"/>
      <c r="D69" s="56"/>
      <c r="E69" s="3"/>
      <c r="F69" s="4"/>
      <c r="G69" s="30"/>
      <c r="H69" s="65"/>
      <c r="I69" s="58">
        <f t="shared" si="3"/>
        <v>0</v>
      </c>
      <c r="J69" s="53"/>
      <c r="K69" s="34"/>
    </row>
    <row r="70" spans="1:11" s="5" customFormat="1" x14ac:dyDescent="0.6">
      <c r="A70" s="46"/>
      <c r="B70" s="47"/>
      <c r="C70" s="4"/>
      <c r="D70" s="56"/>
      <c r="E70" s="3"/>
      <c r="F70" s="4"/>
      <c r="G70" s="30"/>
      <c r="H70" s="65"/>
      <c r="I70" s="58">
        <f t="shared" si="3"/>
        <v>0</v>
      </c>
      <c r="J70" s="53"/>
      <c r="K70" s="34"/>
    </row>
    <row r="71" spans="1:11" s="5" customFormat="1" ht="16.149999999999999" customHeight="1" x14ac:dyDescent="0.6">
      <c r="A71" s="46"/>
      <c r="B71" s="46"/>
      <c r="C71" s="4"/>
      <c r="D71" s="56"/>
      <c r="E71" s="3"/>
      <c r="F71" s="4"/>
      <c r="G71" s="30"/>
      <c r="H71" s="65"/>
      <c r="I71" s="58">
        <f t="shared" si="3"/>
        <v>0</v>
      </c>
      <c r="J71" s="53"/>
      <c r="K71" s="34"/>
    </row>
    <row r="72" spans="1:11" s="5" customFormat="1" x14ac:dyDescent="0.6">
      <c r="A72" s="46"/>
      <c r="B72" s="47"/>
      <c r="C72" s="4"/>
      <c r="D72" s="56"/>
      <c r="E72" s="3"/>
      <c r="F72" s="4"/>
      <c r="G72" s="30"/>
      <c r="H72" s="65"/>
      <c r="I72" s="58">
        <f t="shared" si="3"/>
        <v>0</v>
      </c>
      <c r="J72" s="53"/>
      <c r="K72" s="34"/>
    </row>
    <row r="73" spans="1:11" s="5" customFormat="1" x14ac:dyDescent="0.6">
      <c r="A73" s="46"/>
      <c r="B73" s="47"/>
      <c r="C73" s="4"/>
      <c r="D73" s="56"/>
      <c r="E73" s="3"/>
      <c r="F73" s="4"/>
      <c r="G73" s="30"/>
      <c r="H73" s="65"/>
      <c r="I73" s="58">
        <f t="shared" si="3"/>
        <v>0</v>
      </c>
      <c r="J73" s="53"/>
      <c r="K73" s="34"/>
    </row>
    <row r="74" spans="1:11" s="5" customFormat="1" x14ac:dyDescent="0.6">
      <c r="A74" s="46"/>
      <c r="B74" s="47"/>
      <c r="C74" s="4"/>
      <c r="D74" s="56"/>
      <c r="E74" s="3"/>
      <c r="F74" s="4"/>
      <c r="G74" s="30"/>
      <c r="H74" s="65"/>
      <c r="I74" s="58">
        <f t="shared" si="3"/>
        <v>0</v>
      </c>
      <c r="J74" s="53"/>
      <c r="K74" s="34"/>
    </row>
    <row r="75" spans="1:11" s="5" customFormat="1" x14ac:dyDescent="0.6">
      <c r="A75" s="46"/>
      <c r="B75" s="47"/>
      <c r="C75" s="4"/>
      <c r="D75" s="56"/>
      <c r="E75" s="3"/>
      <c r="F75" s="4"/>
      <c r="G75" s="30"/>
      <c r="H75" s="65"/>
      <c r="I75" s="58">
        <f t="shared" si="3"/>
        <v>0</v>
      </c>
      <c r="J75" s="53"/>
      <c r="K75" s="34"/>
    </row>
    <row r="76" spans="1:11" s="5" customFormat="1" x14ac:dyDescent="0.6">
      <c r="A76" s="46"/>
      <c r="B76" s="47"/>
      <c r="C76" s="4"/>
      <c r="D76" s="56"/>
      <c r="E76" s="3"/>
      <c r="F76" s="4"/>
      <c r="G76" s="30"/>
      <c r="H76" s="65"/>
      <c r="I76" s="58">
        <f t="shared" si="3"/>
        <v>0</v>
      </c>
      <c r="J76" s="53"/>
      <c r="K76" s="34"/>
    </row>
    <row r="77" spans="1:11" s="5" customFormat="1" x14ac:dyDescent="0.6">
      <c r="A77" s="46"/>
      <c r="B77" s="47"/>
      <c r="C77" s="4"/>
      <c r="D77" s="56"/>
      <c r="E77" s="3"/>
      <c r="F77" s="4"/>
      <c r="G77" s="30"/>
      <c r="H77" s="65"/>
      <c r="I77" s="58">
        <f t="shared" si="3"/>
        <v>0</v>
      </c>
      <c r="J77" s="53"/>
      <c r="K77" s="34"/>
    </row>
    <row r="78" spans="1:11" s="5" customFormat="1" x14ac:dyDescent="0.6">
      <c r="A78" s="46"/>
      <c r="B78" s="47"/>
      <c r="C78" s="4"/>
      <c r="D78" s="56"/>
      <c r="E78" s="3"/>
      <c r="F78" s="4"/>
      <c r="G78" s="30"/>
      <c r="H78" s="65"/>
      <c r="I78" s="58">
        <f t="shared" si="3"/>
        <v>0</v>
      </c>
      <c r="J78" s="53"/>
      <c r="K78" s="34"/>
    </row>
    <row r="79" spans="1:11" s="5" customFormat="1" x14ac:dyDescent="0.6">
      <c r="A79" s="46"/>
      <c r="B79" s="46"/>
      <c r="C79" s="4"/>
      <c r="D79" s="56"/>
      <c r="E79" s="3"/>
      <c r="F79" s="4"/>
      <c r="G79" s="30"/>
      <c r="H79" s="65"/>
      <c r="I79" s="58">
        <f t="shared" si="3"/>
        <v>0</v>
      </c>
      <c r="J79" s="53"/>
      <c r="K79" s="34"/>
    </row>
    <row r="80" spans="1:11" s="5" customFormat="1" x14ac:dyDescent="0.6">
      <c r="A80" s="46"/>
      <c r="B80" s="47"/>
      <c r="C80" s="4"/>
      <c r="D80" s="56"/>
      <c r="E80" s="3"/>
      <c r="F80" s="4"/>
      <c r="G80" s="30"/>
      <c r="H80" s="65"/>
      <c r="I80" s="58">
        <f>IF(ISBLANK(A80),0,IF(ISBLANK(D80),0,IF(ISBLANK(F80),0,IF(ISBLANK(G80),0,ROUND(IF(D80="Salaried",C80*E80,C80*E80*F80*G80),0)))))</f>
        <v>0</v>
      </c>
      <c r="J80" s="53"/>
      <c r="K80" s="34"/>
    </row>
    <row r="81" spans="1:16" s="5" customFormat="1" x14ac:dyDescent="0.6">
      <c r="J81" s="53"/>
      <c r="K81" s="34"/>
    </row>
    <row r="82" spans="1:16" s="5" customFormat="1" ht="15.5" x14ac:dyDescent="0.7">
      <c r="B82" s="156" t="s">
        <v>120</v>
      </c>
      <c r="C82" s="156"/>
      <c r="D82" s="156"/>
      <c r="E82" s="156"/>
      <c r="F82" s="156"/>
      <c r="G82" s="156"/>
      <c r="J82" s="53"/>
      <c r="K82" s="34"/>
    </row>
    <row r="83" spans="1:16" s="5" customFormat="1" x14ac:dyDescent="0.6">
      <c r="C83" s="6"/>
      <c r="J83" s="53"/>
      <c r="K83" s="34"/>
    </row>
    <row r="84" spans="1:16" s="16" customFormat="1" ht="18" x14ac:dyDescent="0.8">
      <c r="A84" s="14" t="s">
        <v>28</v>
      </c>
      <c r="B84" s="14"/>
      <c r="C84" s="14"/>
      <c r="E84" s="18"/>
      <c r="H84" s="14" t="s">
        <v>15</v>
      </c>
      <c r="I84" s="17">
        <f>SUM(I87:I105)</f>
        <v>0</v>
      </c>
      <c r="J84" s="53"/>
      <c r="K84" s="35"/>
    </row>
    <row r="85" spans="1:16" s="11" customFormat="1" x14ac:dyDescent="0.6">
      <c r="E85" s="18"/>
      <c r="J85" s="53"/>
      <c r="K85" s="35"/>
    </row>
    <row r="86" spans="1:16" s="11" customFormat="1" ht="52" x14ac:dyDescent="0.6">
      <c r="A86" s="31" t="s">
        <v>123</v>
      </c>
      <c r="B86" s="31" t="s">
        <v>52</v>
      </c>
      <c r="C86" s="31" t="s">
        <v>72</v>
      </c>
      <c r="D86" s="48" t="s">
        <v>16</v>
      </c>
      <c r="E86" s="31" t="s">
        <v>122</v>
      </c>
      <c r="F86" s="31" t="s">
        <v>69</v>
      </c>
      <c r="G86" s="31" t="s">
        <v>70</v>
      </c>
      <c r="H86" s="31"/>
      <c r="I86" s="31" t="s">
        <v>14</v>
      </c>
      <c r="J86" s="53"/>
      <c r="K86" s="35"/>
      <c r="P86" s="22"/>
    </row>
    <row r="87" spans="1:16" s="5" customFormat="1" ht="14.5" customHeight="1" x14ac:dyDescent="0.6">
      <c r="A87" s="46"/>
      <c r="B87" s="46"/>
      <c r="C87" s="4"/>
      <c r="D87" s="56"/>
      <c r="E87" s="3"/>
      <c r="F87" s="4"/>
      <c r="G87" s="9"/>
      <c r="H87" s="65"/>
      <c r="I87" s="58">
        <f t="shared" ref="I87:I105" si="4">IF(ISBLANK(A87),0,IF(ISBLANK(D87),0,IF(ISBLANK(F87),0,IF(ISBLANK(G87),0,ROUND(IF(D87="salaried",C87*E87,C87*E87*F87*G87),0)))))</f>
        <v>0</v>
      </c>
      <c r="J87" s="53"/>
      <c r="K87" s="34"/>
    </row>
    <row r="88" spans="1:16" s="5" customFormat="1" ht="12.75" customHeight="1" x14ac:dyDescent="0.6">
      <c r="A88" s="46"/>
      <c r="B88" s="46"/>
      <c r="C88" s="4"/>
      <c r="D88" s="56"/>
      <c r="E88" s="3"/>
      <c r="F88" s="4"/>
      <c r="G88" s="9"/>
      <c r="H88" s="65"/>
      <c r="I88" s="58">
        <f t="shared" si="4"/>
        <v>0</v>
      </c>
      <c r="J88" s="53"/>
      <c r="K88" s="34"/>
    </row>
    <row r="89" spans="1:16" s="5" customFormat="1" x14ac:dyDescent="0.6">
      <c r="A89" s="46"/>
      <c r="B89" s="46"/>
      <c r="C89" s="4"/>
      <c r="D89" s="56"/>
      <c r="E89" s="3"/>
      <c r="F89" s="4"/>
      <c r="G89" s="9"/>
      <c r="H89" s="65"/>
      <c r="I89" s="58">
        <f t="shared" si="4"/>
        <v>0</v>
      </c>
      <c r="J89" s="53"/>
      <c r="K89" s="34"/>
    </row>
    <row r="90" spans="1:16" s="5" customFormat="1" x14ac:dyDescent="0.6">
      <c r="A90" s="46"/>
      <c r="B90" s="47"/>
      <c r="C90" s="4"/>
      <c r="D90" s="56"/>
      <c r="E90" s="3"/>
      <c r="F90" s="4"/>
      <c r="G90" s="9"/>
      <c r="H90" s="65"/>
      <c r="I90" s="58">
        <f t="shared" si="4"/>
        <v>0</v>
      </c>
      <c r="J90" s="53"/>
      <c r="K90" s="34"/>
    </row>
    <row r="91" spans="1:16" s="5" customFormat="1" x14ac:dyDescent="0.6">
      <c r="A91" s="46"/>
      <c r="B91" s="46"/>
      <c r="C91" s="4"/>
      <c r="D91" s="56"/>
      <c r="E91" s="3"/>
      <c r="F91" s="4"/>
      <c r="G91" s="9"/>
      <c r="H91" s="65"/>
      <c r="I91" s="58">
        <f t="shared" si="4"/>
        <v>0</v>
      </c>
      <c r="J91" s="53"/>
      <c r="K91" s="34"/>
    </row>
    <row r="92" spans="1:16" s="5" customFormat="1" x14ac:dyDescent="0.6">
      <c r="A92" s="46"/>
      <c r="B92" s="47"/>
      <c r="C92" s="4"/>
      <c r="D92" s="56"/>
      <c r="E92" s="3"/>
      <c r="F92" s="4"/>
      <c r="G92" s="9"/>
      <c r="H92" s="65"/>
      <c r="I92" s="58">
        <f t="shared" si="4"/>
        <v>0</v>
      </c>
      <c r="J92" s="53"/>
      <c r="K92" s="34"/>
    </row>
    <row r="93" spans="1:16" s="5" customFormat="1" x14ac:dyDescent="0.6">
      <c r="A93" s="46"/>
      <c r="B93" s="47"/>
      <c r="C93" s="4"/>
      <c r="D93" s="56"/>
      <c r="E93" s="3"/>
      <c r="F93" s="4"/>
      <c r="G93" s="9"/>
      <c r="H93" s="65"/>
      <c r="I93" s="58">
        <f t="shared" si="4"/>
        <v>0</v>
      </c>
      <c r="J93" s="53"/>
      <c r="K93" s="34"/>
    </row>
    <row r="94" spans="1:16" s="5" customFormat="1" ht="12.75" customHeight="1" x14ac:dyDescent="0.6">
      <c r="A94" s="46"/>
      <c r="B94" s="47"/>
      <c r="C94" s="4"/>
      <c r="D94" s="56"/>
      <c r="E94" s="3"/>
      <c r="F94" s="4"/>
      <c r="G94" s="9"/>
      <c r="H94" s="65"/>
      <c r="I94" s="58">
        <f t="shared" si="4"/>
        <v>0</v>
      </c>
      <c r="J94" s="53"/>
      <c r="K94" s="34"/>
    </row>
    <row r="95" spans="1:16" s="5" customFormat="1" x14ac:dyDescent="0.6">
      <c r="A95" s="46"/>
      <c r="B95" s="47"/>
      <c r="C95" s="4"/>
      <c r="D95" s="56"/>
      <c r="E95" s="3"/>
      <c r="F95" s="4"/>
      <c r="G95" s="9"/>
      <c r="H95" s="65"/>
      <c r="I95" s="58">
        <f t="shared" si="4"/>
        <v>0</v>
      </c>
      <c r="J95" s="53"/>
      <c r="K95" s="34"/>
    </row>
    <row r="96" spans="1:16" s="5" customFormat="1" x14ac:dyDescent="0.6">
      <c r="A96" s="46"/>
      <c r="B96" s="47"/>
      <c r="C96" s="4"/>
      <c r="D96" s="56"/>
      <c r="E96" s="3"/>
      <c r="F96" s="4"/>
      <c r="G96" s="9"/>
      <c r="H96" s="65"/>
      <c r="I96" s="58">
        <f t="shared" si="4"/>
        <v>0</v>
      </c>
      <c r="J96" s="53"/>
      <c r="K96" s="34"/>
    </row>
    <row r="97" spans="1:13" s="5" customFormat="1" x14ac:dyDescent="0.6">
      <c r="A97" s="46"/>
      <c r="B97" s="46"/>
      <c r="C97" s="4"/>
      <c r="D97" s="56"/>
      <c r="E97" s="3"/>
      <c r="F97" s="4"/>
      <c r="G97" s="9"/>
      <c r="H97" s="65"/>
      <c r="I97" s="58">
        <f t="shared" si="4"/>
        <v>0</v>
      </c>
      <c r="J97" s="53"/>
      <c r="K97" s="34"/>
    </row>
    <row r="98" spans="1:13" s="5" customFormat="1" x14ac:dyDescent="0.6">
      <c r="A98" s="46"/>
      <c r="B98" s="47"/>
      <c r="C98" s="4"/>
      <c r="D98" s="56"/>
      <c r="E98" s="3"/>
      <c r="F98" s="4"/>
      <c r="G98" s="9"/>
      <c r="H98" s="65"/>
      <c r="I98" s="58">
        <f t="shared" si="4"/>
        <v>0</v>
      </c>
      <c r="J98" s="53"/>
      <c r="K98" s="34"/>
    </row>
    <row r="99" spans="1:13" s="5" customFormat="1" x14ac:dyDescent="0.6">
      <c r="A99" s="46"/>
      <c r="B99" s="47"/>
      <c r="C99" s="4"/>
      <c r="D99" s="56"/>
      <c r="E99" s="3"/>
      <c r="F99" s="4"/>
      <c r="G99" s="9"/>
      <c r="H99" s="65"/>
      <c r="I99" s="58">
        <f t="shared" si="4"/>
        <v>0</v>
      </c>
      <c r="J99" s="53"/>
      <c r="K99" s="34"/>
    </row>
    <row r="100" spans="1:13" s="5" customFormat="1" x14ac:dyDescent="0.6">
      <c r="A100" s="46"/>
      <c r="B100" s="47"/>
      <c r="C100" s="4"/>
      <c r="D100" s="56"/>
      <c r="E100" s="3"/>
      <c r="F100" s="4"/>
      <c r="G100" s="9"/>
      <c r="H100" s="65"/>
      <c r="I100" s="58">
        <f t="shared" si="4"/>
        <v>0</v>
      </c>
      <c r="J100" s="53"/>
      <c r="K100" s="34"/>
    </row>
    <row r="101" spans="1:13" s="5" customFormat="1" x14ac:dyDescent="0.6">
      <c r="A101" s="46"/>
      <c r="B101" s="47"/>
      <c r="C101" s="4"/>
      <c r="D101" s="56"/>
      <c r="E101" s="3"/>
      <c r="F101" s="4"/>
      <c r="G101" s="9"/>
      <c r="H101" s="65"/>
      <c r="I101" s="58">
        <f t="shared" si="4"/>
        <v>0</v>
      </c>
      <c r="J101" s="53"/>
      <c r="K101" s="34"/>
    </row>
    <row r="102" spans="1:13" s="5" customFormat="1" x14ac:dyDescent="0.6">
      <c r="A102" s="46"/>
      <c r="B102" s="47"/>
      <c r="C102" s="4"/>
      <c r="D102" s="56"/>
      <c r="E102" s="3"/>
      <c r="F102" s="4"/>
      <c r="G102" s="9"/>
      <c r="H102" s="65"/>
      <c r="I102" s="58">
        <f t="shared" si="4"/>
        <v>0</v>
      </c>
      <c r="J102" s="53"/>
      <c r="K102" s="34"/>
    </row>
    <row r="103" spans="1:13" s="5" customFormat="1" x14ac:dyDescent="0.6">
      <c r="A103" s="46"/>
      <c r="B103" s="47"/>
      <c r="C103" s="4"/>
      <c r="D103" s="56"/>
      <c r="E103" s="3"/>
      <c r="F103" s="4"/>
      <c r="G103" s="9"/>
      <c r="H103" s="65"/>
      <c r="I103" s="58">
        <f t="shared" si="4"/>
        <v>0</v>
      </c>
      <c r="J103" s="53"/>
      <c r="K103" s="34"/>
    </row>
    <row r="104" spans="1:13" s="5" customFormat="1" x14ac:dyDescent="0.6">
      <c r="A104" s="46"/>
      <c r="B104" s="47"/>
      <c r="C104" s="4"/>
      <c r="D104" s="56"/>
      <c r="E104" s="3"/>
      <c r="F104" s="4"/>
      <c r="G104" s="9"/>
      <c r="H104" s="65"/>
      <c r="I104" s="58">
        <f t="shared" si="4"/>
        <v>0</v>
      </c>
      <c r="J104" s="53"/>
      <c r="K104" s="34"/>
    </row>
    <row r="105" spans="1:13" s="5" customFormat="1" ht="12.75" customHeight="1" x14ac:dyDescent="0.6">
      <c r="A105" s="46"/>
      <c r="B105" s="47"/>
      <c r="C105" s="4"/>
      <c r="D105" s="56"/>
      <c r="E105" s="3"/>
      <c r="F105" s="4"/>
      <c r="G105" s="9"/>
      <c r="H105" s="65"/>
      <c r="I105" s="58">
        <f t="shared" si="4"/>
        <v>0</v>
      </c>
      <c r="J105" s="53"/>
      <c r="K105" s="34"/>
    </row>
    <row r="106" spans="1:13" s="5" customFormat="1" x14ac:dyDescent="0.6">
      <c r="C106" s="6"/>
      <c r="J106" s="53"/>
      <c r="K106" s="34"/>
    </row>
    <row r="107" spans="1:13" s="5" customFormat="1" x14ac:dyDescent="0.6">
      <c r="C107" s="6"/>
      <c r="J107" s="53"/>
      <c r="K107" s="34"/>
    </row>
    <row r="108" spans="1:13" s="5" customFormat="1" x14ac:dyDescent="0.6">
      <c r="C108" s="6"/>
      <c r="J108" s="53"/>
      <c r="K108" s="34"/>
    </row>
    <row r="109" spans="1:13" s="24" customFormat="1" ht="18" x14ac:dyDescent="0.8">
      <c r="A109" s="23" t="s">
        <v>49</v>
      </c>
      <c r="H109" s="23" t="s">
        <v>30</v>
      </c>
      <c r="I109" s="25">
        <f>SUM(H112:H127)</f>
        <v>0</v>
      </c>
      <c r="J109" s="53"/>
      <c r="K109" s="33"/>
    </row>
    <row r="110" spans="1:13" s="11" customFormat="1" x14ac:dyDescent="0.6">
      <c r="J110" s="53"/>
      <c r="K110" s="35"/>
    </row>
    <row r="111" spans="1:13" s="11" customFormat="1" ht="65" x14ac:dyDescent="0.6">
      <c r="A111" s="48" t="s">
        <v>98</v>
      </c>
      <c r="B111" s="31" t="s">
        <v>101</v>
      </c>
      <c r="C111" s="31" t="s">
        <v>29</v>
      </c>
      <c r="D111" s="48" t="s">
        <v>103</v>
      </c>
      <c r="E111" s="26" t="s">
        <v>124</v>
      </c>
      <c r="F111" s="26" t="s">
        <v>99</v>
      </c>
      <c r="G111" s="26" t="s">
        <v>100</v>
      </c>
      <c r="H111" s="26" t="s">
        <v>83</v>
      </c>
      <c r="I111" s="65"/>
      <c r="J111" s="53"/>
      <c r="K111" s="35"/>
      <c r="M111" s="22"/>
    </row>
    <row r="112" spans="1:13" s="5" customFormat="1" x14ac:dyDescent="0.6">
      <c r="A112" s="36"/>
      <c r="B112" s="66"/>
      <c r="C112" s="49"/>
      <c r="D112" s="45"/>
      <c r="E112" s="19"/>
      <c r="F112" s="19"/>
      <c r="G112" s="21"/>
      <c r="H112" s="58">
        <f t="shared" ref="H112:H127" si="5">IF(LEN(B112)&lt;6,0,IF(ISBLANK(D112),0,IF(ISBLANK(F112),0,IF(ISBLANK(G112),0,ROUND(IF(D112=D112,G112*E112*F112,0),0)))))</f>
        <v>0</v>
      </c>
      <c r="I112" s="67"/>
      <c r="J112" s="68" t="s">
        <v>125</v>
      </c>
      <c r="K112" s="34"/>
    </row>
    <row r="113" spans="1:11" s="5" customFormat="1" ht="23.5" customHeight="1" x14ac:dyDescent="0.6">
      <c r="A113" s="36"/>
      <c r="B113" s="66"/>
      <c r="C113" s="49"/>
      <c r="D113" s="45"/>
      <c r="E113" s="19"/>
      <c r="F113" s="19"/>
      <c r="G113" s="21"/>
      <c r="H113" s="58">
        <f t="shared" si="5"/>
        <v>0</v>
      </c>
      <c r="I113" s="65"/>
      <c r="J113" s="68" t="s">
        <v>126</v>
      </c>
      <c r="K113" s="34"/>
    </row>
    <row r="114" spans="1:11" s="5" customFormat="1" x14ac:dyDescent="0.6">
      <c r="A114" s="36"/>
      <c r="B114" s="66"/>
      <c r="C114" s="49"/>
      <c r="D114" s="45"/>
      <c r="E114" s="19"/>
      <c r="F114" s="19"/>
      <c r="G114" s="21"/>
      <c r="H114" s="58">
        <f t="shared" si="5"/>
        <v>0</v>
      </c>
      <c r="I114" s="65"/>
      <c r="J114" s="68" t="s">
        <v>54</v>
      </c>
      <c r="K114" s="34"/>
    </row>
    <row r="115" spans="1:11" s="5" customFormat="1" x14ac:dyDescent="0.6">
      <c r="A115" s="36"/>
      <c r="B115" s="66"/>
      <c r="C115" s="49"/>
      <c r="D115" s="45"/>
      <c r="E115" s="19"/>
      <c r="F115" s="19"/>
      <c r="G115" s="21"/>
      <c r="H115" s="58">
        <f t="shared" si="5"/>
        <v>0</v>
      </c>
      <c r="I115" s="65"/>
      <c r="J115" s="68" t="s">
        <v>127</v>
      </c>
      <c r="K115" s="34"/>
    </row>
    <row r="116" spans="1:11" s="5" customFormat="1" x14ac:dyDescent="0.6">
      <c r="A116" s="36"/>
      <c r="B116" s="66"/>
      <c r="C116" s="49"/>
      <c r="D116" s="45"/>
      <c r="E116" s="19"/>
      <c r="F116" s="19"/>
      <c r="G116" s="21"/>
      <c r="H116" s="58">
        <f t="shared" si="5"/>
        <v>0</v>
      </c>
      <c r="I116" s="65"/>
      <c r="J116" s="68" t="s">
        <v>84</v>
      </c>
      <c r="K116" s="34"/>
    </row>
    <row r="117" spans="1:11" s="5" customFormat="1" x14ac:dyDescent="0.6">
      <c r="A117" s="36"/>
      <c r="B117" s="66"/>
      <c r="C117" s="49"/>
      <c r="D117" s="45"/>
      <c r="E117" s="19"/>
      <c r="F117" s="19"/>
      <c r="G117" s="21"/>
      <c r="H117" s="58">
        <f t="shared" si="5"/>
        <v>0</v>
      </c>
      <c r="I117" s="65"/>
      <c r="J117" s="68" t="s">
        <v>85</v>
      </c>
      <c r="K117" s="34"/>
    </row>
    <row r="118" spans="1:11" s="5" customFormat="1" x14ac:dyDescent="0.6">
      <c r="A118" s="36"/>
      <c r="B118" s="66"/>
      <c r="C118" s="49"/>
      <c r="D118" s="45"/>
      <c r="E118" s="19"/>
      <c r="F118" s="19"/>
      <c r="G118" s="21"/>
      <c r="H118" s="58">
        <f t="shared" si="5"/>
        <v>0</v>
      </c>
      <c r="I118" s="65"/>
      <c r="J118" s="68" t="s">
        <v>55</v>
      </c>
      <c r="K118" s="34"/>
    </row>
    <row r="119" spans="1:11" s="5" customFormat="1" x14ac:dyDescent="0.6">
      <c r="A119" s="36"/>
      <c r="B119" s="66"/>
      <c r="C119" s="49"/>
      <c r="D119" s="45"/>
      <c r="E119" s="19"/>
      <c r="F119" s="19"/>
      <c r="G119" s="21"/>
      <c r="H119" s="58">
        <f t="shared" si="5"/>
        <v>0</v>
      </c>
      <c r="I119" s="65"/>
      <c r="J119" s="53" t="s">
        <v>82</v>
      </c>
      <c r="K119" s="34"/>
    </row>
    <row r="120" spans="1:11" s="5" customFormat="1" x14ac:dyDescent="0.6">
      <c r="A120" s="36"/>
      <c r="B120" s="66"/>
      <c r="C120" s="49"/>
      <c r="D120" s="45"/>
      <c r="E120" s="19"/>
      <c r="F120" s="19"/>
      <c r="G120" s="21"/>
      <c r="H120" s="58">
        <f t="shared" si="5"/>
        <v>0</v>
      </c>
      <c r="I120" s="65"/>
      <c r="J120" s="68" t="s">
        <v>0</v>
      </c>
      <c r="K120" s="34"/>
    </row>
    <row r="121" spans="1:11" s="5" customFormat="1" x14ac:dyDescent="0.6">
      <c r="A121" s="36"/>
      <c r="B121" s="66"/>
      <c r="C121" s="49"/>
      <c r="D121" s="45"/>
      <c r="E121" s="19"/>
      <c r="F121" s="19"/>
      <c r="G121" s="21"/>
      <c r="H121" s="58">
        <f t="shared" si="5"/>
        <v>0</v>
      </c>
      <c r="I121" s="65"/>
      <c r="J121" s="68" t="s">
        <v>1</v>
      </c>
      <c r="K121" s="34"/>
    </row>
    <row r="122" spans="1:11" s="5" customFormat="1" x14ac:dyDescent="0.6">
      <c r="A122" s="36"/>
      <c r="B122" s="66"/>
      <c r="C122" s="49"/>
      <c r="D122" s="45"/>
      <c r="E122" s="19"/>
      <c r="F122" s="19"/>
      <c r="G122" s="21"/>
      <c r="H122" s="58">
        <f t="shared" si="5"/>
        <v>0</v>
      </c>
      <c r="I122" s="65"/>
      <c r="J122" s="53" t="s">
        <v>2</v>
      </c>
      <c r="K122" s="34"/>
    </row>
    <row r="123" spans="1:11" s="5" customFormat="1" x14ac:dyDescent="0.6">
      <c r="A123" s="36"/>
      <c r="B123" s="66"/>
      <c r="C123" s="49"/>
      <c r="D123" s="45"/>
      <c r="E123" s="19"/>
      <c r="F123" s="19"/>
      <c r="G123" s="21"/>
      <c r="H123" s="58">
        <f t="shared" si="5"/>
        <v>0</v>
      </c>
      <c r="I123" s="65"/>
      <c r="J123" s="69" t="s">
        <v>153</v>
      </c>
      <c r="K123" s="34"/>
    </row>
    <row r="124" spans="1:11" s="5" customFormat="1" x14ac:dyDescent="0.6">
      <c r="A124" s="36"/>
      <c r="B124" s="66"/>
      <c r="C124" s="49"/>
      <c r="D124" s="45"/>
      <c r="E124" s="19"/>
      <c r="F124" s="19"/>
      <c r="G124" s="21"/>
      <c r="H124" s="58">
        <f t="shared" si="5"/>
        <v>0</v>
      </c>
      <c r="I124" s="65"/>
      <c r="J124" s="53">
        <v>119</v>
      </c>
      <c r="K124" s="34"/>
    </row>
    <row r="125" spans="1:11" s="5" customFormat="1" x14ac:dyDescent="0.6">
      <c r="A125" s="36"/>
      <c r="B125" s="66"/>
      <c r="C125" s="49"/>
      <c r="D125" s="45"/>
      <c r="E125" s="19"/>
      <c r="F125" s="19"/>
      <c r="G125" s="21"/>
      <c r="H125" s="58">
        <f t="shared" si="5"/>
        <v>0</v>
      </c>
      <c r="I125" s="65"/>
      <c r="J125" s="53"/>
      <c r="K125" s="34"/>
    </row>
    <row r="126" spans="1:11" s="5" customFormat="1" x14ac:dyDescent="0.6">
      <c r="A126" s="36"/>
      <c r="B126" s="66"/>
      <c r="C126" s="49"/>
      <c r="D126" s="45"/>
      <c r="E126" s="19"/>
      <c r="F126" s="19"/>
      <c r="G126" s="21"/>
      <c r="H126" s="58">
        <f t="shared" si="5"/>
        <v>0</v>
      </c>
      <c r="I126" s="65"/>
      <c r="J126" s="53"/>
      <c r="K126" s="34"/>
    </row>
    <row r="127" spans="1:11" s="5" customFormat="1" x14ac:dyDescent="0.6">
      <c r="A127" s="36"/>
      <c r="B127" s="66"/>
      <c r="C127" s="49"/>
      <c r="D127" s="45"/>
      <c r="E127" s="19"/>
      <c r="F127" s="19"/>
      <c r="G127" s="21"/>
      <c r="H127" s="58">
        <f t="shared" si="5"/>
        <v>0</v>
      </c>
      <c r="I127" s="65"/>
      <c r="J127" s="53"/>
      <c r="K127" s="34"/>
    </row>
    <row r="128" spans="1:11" s="5" customFormat="1" x14ac:dyDescent="0.6">
      <c r="J128" s="53"/>
      <c r="K128" s="34"/>
    </row>
    <row r="129" spans="1:11" s="5" customFormat="1" x14ac:dyDescent="0.6">
      <c r="C129" s="6"/>
      <c r="J129" s="53"/>
      <c r="K129" s="34"/>
    </row>
    <row r="130" spans="1:11" s="5" customFormat="1" ht="15.5" x14ac:dyDescent="0.7">
      <c r="B130" s="156" t="s">
        <v>120</v>
      </c>
      <c r="C130" s="156"/>
      <c r="D130" s="156"/>
      <c r="E130" s="156"/>
      <c r="F130" s="156"/>
      <c r="G130" s="156"/>
      <c r="J130" s="53"/>
      <c r="K130" s="34"/>
    </row>
    <row r="131" spans="1:11" s="5" customFormat="1" x14ac:dyDescent="0.6">
      <c r="C131" s="6"/>
      <c r="J131" s="53"/>
      <c r="K131" s="34"/>
    </row>
    <row r="132" spans="1:11" s="11" customFormat="1" ht="18" x14ac:dyDescent="0.8">
      <c r="A132" s="14" t="s">
        <v>31</v>
      </c>
      <c r="B132" s="27"/>
      <c r="H132" s="14" t="s">
        <v>15</v>
      </c>
      <c r="I132" s="17">
        <f>SUM(I135:I145)</f>
        <v>0</v>
      </c>
      <c r="J132" s="53"/>
      <c r="K132" s="35"/>
    </row>
    <row r="133" spans="1:11" s="11" customFormat="1" ht="13.15" customHeight="1" x14ac:dyDescent="0.6">
      <c r="J133" s="53"/>
      <c r="K133" s="35"/>
    </row>
    <row r="134" spans="1:11" s="11" customFormat="1" ht="39" x14ac:dyDescent="0.6">
      <c r="A134" s="154" t="s">
        <v>86</v>
      </c>
      <c r="B134" s="158"/>
      <c r="C134" s="154" t="s">
        <v>32</v>
      </c>
      <c r="D134" s="159"/>
      <c r="E134" s="158"/>
      <c r="F134" s="31" t="s">
        <v>33</v>
      </c>
      <c r="G134" s="31" t="s">
        <v>53</v>
      </c>
      <c r="H134" s="48" t="s">
        <v>79</v>
      </c>
      <c r="I134" s="31" t="s">
        <v>14</v>
      </c>
      <c r="J134" s="53"/>
      <c r="K134" s="35"/>
    </row>
    <row r="135" spans="1:11" s="5" customFormat="1" ht="13.15" customHeight="1" x14ac:dyDescent="0.6">
      <c r="A135" s="149"/>
      <c r="B135" s="150"/>
      <c r="C135" s="151"/>
      <c r="D135" s="152"/>
      <c r="E135" s="153"/>
      <c r="F135" s="3"/>
      <c r="G135" s="4"/>
      <c r="H135" s="1"/>
      <c r="I135" s="20">
        <f t="shared" ref="I135:I145" si="6">IF(LEN(A135)&lt;5,0,IF(ISBLANK(C135),0,IF(ISBLANK(H135),0,ROUND(F135*G135,0))))</f>
        <v>0</v>
      </c>
      <c r="J135" s="53"/>
      <c r="K135" s="34"/>
    </row>
    <row r="136" spans="1:11" s="5" customFormat="1" ht="13.15" customHeight="1" x14ac:dyDescent="0.6">
      <c r="A136" s="149"/>
      <c r="B136" s="150"/>
      <c r="C136" s="151"/>
      <c r="D136" s="152"/>
      <c r="E136" s="153"/>
      <c r="F136" s="3"/>
      <c r="G136" s="4"/>
      <c r="H136" s="1"/>
      <c r="I136" s="20">
        <f t="shared" si="6"/>
        <v>0</v>
      </c>
      <c r="J136" s="53" t="s">
        <v>77</v>
      </c>
      <c r="K136" s="34"/>
    </row>
    <row r="137" spans="1:11" s="5" customFormat="1" ht="13.15" customHeight="1" x14ac:dyDescent="0.6">
      <c r="A137" s="149"/>
      <c r="B137" s="150"/>
      <c r="C137" s="151"/>
      <c r="D137" s="152"/>
      <c r="E137" s="153"/>
      <c r="F137" s="3"/>
      <c r="G137" s="4"/>
      <c r="H137" s="1"/>
      <c r="I137" s="20">
        <f t="shared" si="6"/>
        <v>0</v>
      </c>
      <c r="J137" s="53" t="s">
        <v>76</v>
      </c>
      <c r="K137" s="34"/>
    </row>
    <row r="138" spans="1:11" s="5" customFormat="1" ht="13.15" customHeight="1" x14ac:dyDescent="0.6">
      <c r="A138" s="149"/>
      <c r="B138" s="150"/>
      <c r="C138" s="151"/>
      <c r="D138" s="152"/>
      <c r="E138" s="153"/>
      <c r="F138" s="3"/>
      <c r="G138" s="4"/>
      <c r="H138" s="1"/>
      <c r="I138" s="20">
        <f t="shared" si="6"/>
        <v>0</v>
      </c>
      <c r="J138" s="53" t="s">
        <v>75</v>
      </c>
      <c r="K138" s="34"/>
    </row>
    <row r="139" spans="1:11" s="5" customFormat="1" ht="13.15" customHeight="1" x14ac:dyDescent="0.6">
      <c r="A139" s="149"/>
      <c r="B139" s="150"/>
      <c r="C139" s="151"/>
      <c r="D139" s="152"/>
      <c r="E139" s="153"/>
      <c r="F139" s="3"/>
      <c r="G139" s="4"/>
      <c r="H139" s="1"/>
      <c r="I139" s="20">
        <f t="shared" si="6"/>
        <v>0</v>
      </c>
      <c r="J139" s="53" t="s">
        <v>73</v>
      </c>
      <c r="K139" s="34"/>
    </row>
    <row r="140" spans="1:11" s="5" customFormat="1" x14ac:dyDescent="0.6">
      <c r="A140" s="149"/>
      <c r="B140" s="150"/>
      <c r="C140" s="151"/>
      <c r="D140" s="152"/>
      <c r="E140" s="153"/>
      <c r="F140" s="3"/>
      <c r="G140" s="4"/>
      <c r="H140" s="1"/>
      <c r="I140" s="20">
        <f t="shared" si="6"/>
        <v>0</v>
      </c>
      <c r="J140" s="53" t="s">
        <v>74</v>
      </c>
      <c r="K140" s="34"/>
    </row>
    <row r="141" spans="1:11" s="5" customFormat="1" ht="12.75" customHeight="1" x14ac:dyDescent="0.6">
      <c r="A141" s="149"/>
      <c r="B141" s="150"/>
      <c r="C141" s="151"/>
      <c r="D141" s="152"/>
      <c r="E141" s="153"/>
      <c r="F141" s="3"/>
      <c r="G141" s="4"/>
      <c r="H141" s="1"/>
      <c r="I141" s="20">
        <f t="shared" si="6"/>
        <v>0</v>
      </c>
      <c r="J141" s="53" t="s">
        <v>78</v>
      </c>
      <c r="K141" s="34"/>
    </row>
    <row r="142" spans="1:11" s="5" customFormat="1" ht="13.15" customHeight="1" x14ac:dyDescent="0.6">
      <c r="A142" s="149"/>
      <c r="B142" s="150"/>
      <c r="C142" s="151"/>
      <c r="D142" s="152"/>
      <c r="E142" s="153"/>
      <c r="F142" s="3"/>
      <c r="G142" s="4"/>
      <c r="H142" s="1"/>
      <c r="I142" s="20">
        <f t="shared" si="6"/>
        <v>0</v>
      </c>
      <c r="J142" s="53"/>
      <c r="K142" s="34"/>
    </row>
    <row r="143" spans="1:11" s="5" customFormat="1" ht="13.15" customHeight="1" x14ac:dyDescent="0.6">
      <c r="A143" s="149"/>
      <c r="B143" s="150"/>
      <c r="C143" s="151"/>
      <c r="D143" s="152"/>
      <c r="E143" s="153"/>
      <c r="F143" s="3"/>
      <c r="G143" s="4"/>
      <c r="H143" s="1"/>
      <c r="I143" s="20">
        <f t="shared" si="6"/>
        <v>0</v>
      </c>
      <c r="J143" s="53"/>
      <c r="K143" s="34"/>
    </row>
    <row r="144" spans="1:11" s="5" customFormat="1" ht="13.15" customHeight="1" x14ac:dyDescent="0.6">
      <c r="A144" s="149"/>
      <c r="B144" s="150"/>
      <c r="C144" s="151"/>
      <c r="D144" s="152"/>
      <c r="E144" s="153"/>
      <c r="F144" s="3"/>
      <c r="G144" s="4"/>
      <c r="H144" s="1"/>
      <c r="I144" s="20">
        <f t="shared" si="6"/>
        <v>0</v>
      </c>
      <c r="J144" s="53"/>
      <c r="K144" s="34"/>
    </row>
    <row r="145" spans="1:11" s="5" customFormat="1" ht="13.15" customHeight="1" x14ac:dyDescent="0.6">
      <c r="A145" s="149"/>
      <c r="B145" s="150"/>
      <c r="C145" s="151"/>
      <c r="D145" s="152"/>
      <c r="E145" s="153"/>
      <c r="F145" s="3"/>
      <c r="G145" s="4"/>
      <c r="H145" s="1"/>
      <c r="I145" s="20">
        <f t="shared" si="6"/>
        <v>0</v>
      </c>
      <c r="J145" s="53"/>
      <c r="K145" s="34"/>
    </row>
    <row r="146" spans="1:11" s="5" customFormat="1" ht="13.15" customHeight="1" x14ac:dyDescent="0.6">
      <c r="C146" s="6"/>
      <c r="J146" s="53"/>
      <c r="K146" s="34"/>
    </row>
    <row r="147" spans="1:11" s="11" customFormat="1" ht="16.899999999999999" customHeight="1" x14ac:dyDescent="0.7">
      <c r="C147" s="156" t="s">
        <v>120</v>
      </c>
      <c r="D147" s="156"/>
      <c r="E147" s="156"/>
      <c r="F147" s="156"/>
      <c r="G147" s="156"/>
      <c r="H147" s="156"/>
      <c r="J147" s="53"/>
      <c r="K147" s="35"/>
    </row>
    <row r="148" spans="1:11" s="11" customFormat="1" ht="20.5" customHeight="1" x14ac:dyDescent="0.8">
      <c r="A148" s="14" t="s">
        <v>104</v>
      </c>
      <c r="B148" s="27"/>
      <c r="E148" s="18"/>
      <c r="H148" s="14" t="s">
        <v>15</v>
      </c>
      <c r="I148" s="17">
        <f>SUM(I151:I166)</f>
        <v>0</v>
      </c>
      <c r="J148" s="53"/>
      <c r="K148" s="35"/>
    </row>
    <row r="149" spans="1:11" s="11" customFormat="1" ht="13.15" customHeight="1" x14ac:dyDescent="0.6">
      <c r="E149" s="18"/>
      <c r="J149" s="53"/>
      <c r="K149" s="35"/>
    </row>
    <row r="150" spans="1:11" s="11" customFormat="1" ht="39.75" customHeight="1" x14ac:dyDescent="0.6">
      <c r="A150" s="154" t="s">
        <v>80</v>
      </c>
      <c r="B150" s="155"/>
      <c r="C150" s="154" t="s">
        <v>62</v>
      </c>
      <c r="D150" s="159"/>
      <c r="E150" s="158"/>
      <c r="F150" s="31" t="s">
        <v>33</v>
      </c>
      <c r="G150" s="31" t="s">
        <v>53</v>
      </c>
      <c r="H150" s="48" t="s">
        <v>79</v>
      </c>
      <c r="I150" s="31" t="s">
        <v>14</v>
      </c>
      <c r="J150" s="53"/>
      <c r="K150" s="35"/>
    </row>
    <row r="151" spans="1:11" s="5" customFormat="1" ht="13.15" customHeight="1" x14ac:dyDescent="0.6">
      <c r="A151" s="149"/>
      <c r="B151" s="150"/>
      <c r="C151" s="151"/>
      <c r="D151" s="152"/>
      <c r="E151" s="153"/>
      <c r="F151" s="3"/>
      <c r="G151" s="4"/>
      <c r="H151" s="1"/>
      <c r="I151" s="20">
        <f t="shared" ref="I151:I166" si="7">IF(LEN(A151)&lt;5,0,IF(ISBLANK(C151),0,IF(ISBLANK(H151),0,ROUND(F151*G151,0))))</f>
        <v>0</v>
      </c>
      <c r="J151" s="53" t="s">
        <v>77</v>
      </c>
      <c r="K151" s="34"/>
    </row>
    <row r="152" spans="1:11" s="5" customFormat="1" x14ac:dyDescent="0.6">
      <c r="A152" s="149"/>
      <c r="B152" s="150"/>
      <c r="C152" s="151"/>
      <c r="D152" s="152"/>
      <c r="E152" s="153"/>
      <c r="F152" s="3"/>
      <c r="G152" s="4"/>
      <c r="H152" s="1"/>
      <c r="I152" s="20">
        <f t="shared" si="7"/>
        <v>0</v>
      </c>
      <c r="J152" s="53" t="s">
        <v>76</v>
      </c>
      <c r="K152" s="34"/>
    </row>
    <row r="153" spans="1:11" s="5" customFormat="1" x14ac:dyDescent="0.6">
      <c r="A153" s="149"/>
      <c r="B153" s="150"/>
      <c r="C153" s="151"/>
      <c r="D153" s="152"/>
      <c r="E153" s="153"/>
      <c r="F153" s="3"/>
      <c r="G153" s="4"/>
      <c r="H153" s="1"/>
      <c r="I153" s="20">
        <f t="shared" si="7"/>
        <v>0</v>
      </c>
      <c r="J153" s="53" t="s">
        <v>75</v>
      </c>
      <c r="K153" s="34"/>
    </row>
    <row r="154" spans="1:11" s="5" customFormat="1" x14ac:dyDescent="0.6">
      <c r="A154" s="149"/>
      <c r="B154" s="150"/>
      <c r="C154" s="151"/>
      <c r="D154" s="152"/>
      <c r="E154" s="153"/>
      <c r="F154" s="3"/>
      <c r="G154" s="4"/>
      <c r="H154" s="1"/>
      <c r="I154" s="20">
        <f t="shared" si="7"/>
        <v>0</v>
      </c>
      <c r="J154" s="53" t="s">
        <v>73</v>
      </c>
      <c r="K154" s="34"/>
    </row>
    <row r="155" spans="1:11" s="5" customFormat="1" x14ac:dyDescent="0.6">
      <c r="A155" s="149"/>
      <c r="B155" s="150"/>
      <c r="C155" s="151"/>
      <c r="D155" s="152"/>
      <c r="E155" s="153"/>
      <c r="F155" s="3"/>
      <c r="G155" s="4"/>
      <c r="H155" s="1"/>
      <c r="I155" s="20">
        <f t="shared" si="7"/>
        <v>0</v>
      </c>
      <c r="J155" s="53" t="s">
        <v>81</v>
      </c>
      <c r="K155" s="34"/>
    </row>
    <row r="156" spans="1:11" s="5" customFormat="1" ht="16.899999999999999" customHeight="1" x14ac:dyDescent="0.6">
      <c r="A156" s="149"/>
      <c r="B156" s="150"/>
      <c r="C156" s="151"/>
      <c r="D156" s="152"/>
      <c r="E156" s="153"/>
      <c r="F156" s="3"/>
      <c r="G156" s="4"/>
      <c r="H156" s="1"/>
      <c r="I156" s="20">
        <f t="shared" si="7"/>
        <v>0</v>
      </c>
      <c r="J156" s="53" t="s">
        <v>74</v>
      </c>
      <c r="K156" s="34"/>
    </row>
    <row r="157" spans="1:11" s="5" customFormat="1" x14ac:dyDescent="0.6">
      <c r="A157" s="149"/>
      <c r="B157" s="150"/>
      <c r="C157" s="151"/>
      <c r="D157" s="152"/>
      <c r="E157" s="153"/>
      <c r="F157" s="3"/>
      <c r="G157" s="4"/>
      <c r="H157" s="1"/>
      <c r="I157" s="20">
        <f t="shared" si="7"/>
        <v>0</v>
      </c>
      <c r="J157" s="53" t="s">
        <v>78</v>
      </c>
      <c r="K157" s="34"/>
    </row>
    <row r="158" spans="1:11" s="5" customFormat="1" x14ac:dyDescent="0.6">
      <c r="A158" s="149"/>
      <c r="B158" s="150"/>
      <c r="C158" s="151"/>
      <c r="D158" s="152"/>
      <c r="E158" s="153"/>
      <c r="F158" s="3"/>
      <c r="G158" s="4"/>
      <c r="H158" s="1"/>
      <c r="I158" s="20">
        <f t="shared" si="7"/>
        <v>0</v>
      </c>
      <c r="J158" s="53"/>
      <c r="K158" s="34"/>
    </row>
    <row r="159" spans="1:11" s="5" customFormat="1" x14ac:dyDescent="0.6">
      <c r="A159" s="149"/>
      <c r="B159" s="150"/>
      <c r="C159" s="151"/>
      <c r="D159" s="152"/>
      <c r="E159" s="153"/>
      <c r="F159" s="3"/>
      <c r="G159" s="4"/>
      <c r="H159" s="1"/>
      <c r="I159" s="20">
        <f t="shared" si="7"/>
        <v>0</v>
      </c>
      <c r="J159" s="53"/>
      <c r="K159" s="34"/>
    </row>
    <row r="160" spans="1:11" s="5" customFormat="1" x14ac:dyDescent="0.6">
      <c r="A160" s="149"/>
      <c r="B160" s="150"/>
      <c r="C160" s="151"/>
      <c r="D160" s="152"/>
      <c r="E160" s="153"/>
      <c r="F160" s="3"/>
      <c r="G160" s="4"/>
      <c r="H160" s="1"/>
      <c r="I160" s="20">
        <f t="shared" si="7"/>
        <v>0</v>
      </c>
      <c r="J160" s="53"/>
      <c r="K160" s="34"/>
    </row>
    <row r="161" spans="1:11" s="5" customFormat="1" x14ac:dyDescent="0.6">
      <c r="A161" s="149"/>
      <c r="B161" s="150"/>
      <c r="C161" s="151"/>
      <c r="D161" s="152"/>
      <c r="E161" s="153"/>
      <c r="F161" s="3"/>
      <c r="G161" s="4"/>
      <c r="H161" s="1"/>
      <c r="I161" s="20">
        <f t="shared" si="7"/>
        <v>0</v>
      </c>
      <c r="J161" s="53"/>
      <c r="K161" s="34"/>
    </row>
    <row r="162" spans="1:11" s="5" customFormat="1" x14ac:dyDescent="0.6">
      <c r="A162" s="149"/>
      <c r="B162" s="150"/>
      <c r="C162" s="151"/>
      <c r="D162" s="152"/>
      <c r="E162" s="153"/>
      <c r="F162" s="3"/>
      <c r="G162" s="4"/>
      <c r="H162" s="1"/>
      <c r="I162" s="20">
        <f t="shared" si="7"/>
        <v>0</v>
      </c>
      <c r="J162" s="53"/>
      <c r="K162" s="34"/>
    </row>
    <row r="163" spans="1:11" s="5" customFormat="1" x14ac:dyDescent="0.6">
      <c r="A163" s="149"/>
      <c r="B163" s="150"/>
      <c r="C163" s="151"/>
      <c r="D163" s="152"/>
      <c r="E163" s="153"/>
      <c r="F163" s="3"/>
      <c r="G163" s="4"/>
      <c r="H163" s="1"/>
      <c r="I163" s="20">
        <f t="shared" si="7"/>
        <v>0</v>
      </c>
      <c r="J163" s="53"/>
      <c r="K163" s="34"/>
    </row>
    <row r="164" spans="1:11" s="5" customFormat="1" x14ac:dyDescent="0.6">
      <c r="A164" s="149"/>
      <c r="B164" s="150"/>
      <c r="C164" s="151"/>
      <c r="D164" s="152"/>
      <c r="E164" s="153"/>
      <c r="F164" s="3"/>
      <c r="G164" s="4"/>
      <c r="H164" s="1"/>
      <c r="I164" s="20">
        <f t="shared" si="7"/>
        <v>0</v>
      </c>
      <c r="J164" s="53"/>
      <c r="K164" s="34"/>
    </row>
    <row r="165" spans="1:11" s="5" customFormat="1" x14ac:dyDescent="0.6">
      <c r="A165" s="149"/>
      <c r="B165" s="150"/>
      <c r="C165" s="151"/>
      <c r="D165" s="152"/>
      <c r="E165" s="153"/>
      <c r="F165" s="3"/>
      <c r="G165" s="4"/>
      <c r="H165" s="1"/>
      <c r="I165" s="20">
        <f t="shared" si="7"/>
        <v>0</v>
      </c>
      <c r="J165" s="53"/>
      <c r="K165" s="34"/>
    </row>
    <row r="166" spans="1:11" s="5" customFormat="1" x14ac:dyDescent="0.6">
      <c r="A166" s="149"/>
      <c r="B166" s="150"/>
      <c r="C166" s="151"/>
      <c r="D166" s="152"/>
      <c r="E166" s="153"/>
      <c r="F166" s="3"/>
      <c r="G166" s="4"/>
      <c r="H166" s="1"/>
      <c r="I166" s="20">
        <f t="shared" si="7"/>
        <v>0</v>
      </c>
      <c r="J166" s="53"/>
      <c r="K166" s="34"/>
    </row>
    <row r="167" spans="1:11" s="5" customFormat="1" x14ac:dyDescent="0.6">
      <c r="C167" s="6"/>
      <c r="J167" s="53"/>
      <c r="K167" s="34"/>
    </row>
    <row r="168" spans="1:11" s="5" customFormat="1" ht="13.15" customHeight="1" x14ac:dyDescent="0.7">
      <c r="A168" s="11"/>
      <c r="B168" s="11"/>
      <c r="C168" s="12"/>
      <c r="D168" s="156" t="s">
        <v>120</v>
      </c>
      <c r="E168" s="156"/>
      <c r="F168" s="156"/>
      <c r="G168" s="156"/>
      <c r="H168" s="156"/>
      <c r="I168" s="156"/>
      <c r="J168" s="53"/>
      <c r="K168" s="34"/>
    </row>
    <row r="169" spans="1:11" s="5" customFormat="1" x14ac:dyDescent="0.6">
      <c r="C169" s="6"/>
      <c r="J169" s="53"/>
      <c r="K169" s="34"/>
    </row>
    <row r="170" spans="1:11" s="11" customFormat="1" ht="13.15" hidden="1" customHeight="1" x14ac:dyDescent="0.6">
      <c r="C170" s="12"/>
      <c r="J170" s="53"/>
      <c r="K170" s="35"/>
    </row>
    <row r="171" spans="1:11" s="11" customFormat="1" ht="18" x14ac:dyDescent="0.8">
      <c r="A171" s="14" t="s">
        <v>50</v>
      </c>
      <c r="B171" s="27"/>
      <c r="E171" s="18"/>
      <c r="H171" s="14" t="s">
        <v>15</v>
      </c>
      <c r="I171" s="17">
        <f>SUM(I174:I185)</f>
        <v>0</v>
      </c>
      <c r="J171" s="53"/>
      <c r="K171" s="35"/>
    </row>
    <row r="172" spans="1:11" s="11" customFormat="1" ht="13.15" customHeight="1" x14ac:dyDescent="0.6">
      <c r="E172" s="18"/>
      <c r="J172" s="53"/>
      <c r="K172" s="35"/>
    </row>
    <row r="173" spans="1:11" s="11" customFormat="1" ht="39.75" customHeight="1" x14ac:dyDescent="0.6">
      <c r="A173" s="154" t="s">
        <v>128</v>
      </c>
      <c r="B173" s="158"/>
      <c r="C173" s="154" t="s">
        <v>62</v>
      </c>
      <c r="D173" s="159"/>
      <c r="E173" s="158"/>
      <c r="F173" s="31" t="s">
        <v>33</v>
      </c>
      <c r="G173" s="31" t="s">
        <v>53</v>
      </c>
      <c r="H173" s="48" t="s">
        <v>79</v>
      </c>
      <c r="I173" s="31" t="s">
        <v>14</v>
      </c>
      <c r="J173" s="53"/>
      <c r="K173" s="35"/>
    </row>
    <row r="174" spans="1:11" s="5" customFormat="1" x14ac:dyDescent="0.6">
      <c r="A174" s="160"/>
      <c r="B174" s="161"/>
      <c r="C174" s="151"/>
      <c r="D174" s="152"/>
      <c r="E174" s="153"/>
      <c r="F174" s="71"/>
      <c r="G174" s="59"/>
      <c r="H174" s="1"/>
      <c r="I174" s="58">
        <f t="shared" ref="I174:I185" si="8">IF(LEN(A174)&lt;5,0,IF(ISBLANK(C174),0,IF(ISBLANK(H174),0,ROUND(F174*G174,0))))</f>
        <v>0</v>
      </c>
      <c r="J174" s="53" t="s">
        <v>77</v>
      </c>
      <c r="K174" s="34"/>
    </row>
    <row r="175" spans="1:11" s="5" customFormat="1" x14ac:dyDescent="0.6">
      <c r="A175" s="160"/>
      <c r="B175" s="161"/>
      <c r="C175" s="151"/>
      <c r="D175" s="152"/>
      <c r="E175" s="153"/>
      <c r="F175" s="71"/>
      <c r="G175" s="59"/>
      <c r="H175" s="1"/>
      <c r="I175" s="58">
        <f t="shared" si="8"/>
        <v>0</v>
      </c>
      <c r="J175" s="53" t="s">
        <v>76</v>
      </c>
      <c r="K175" s="34"/>
    </row>
    <row r="176" spans="1:11" s="5" customFormat="1" x14ac:dyDescent="0.6">
      <c r="A176" s="160"/>
      <c r="B176" s="161"/>
      <c r="C176" s="151"/>
      <c r="D176" s="152"/>
      <c r="E176" s="153"/>
      <c r="F176" s="71"/>
      <c r="G176" s="59"/>
      <c r="H176" s="1"/>
      <c r="I176" s="58">
        <f t="shared" si="8"/>
        <v>0</v>
      </c>
      <c r="J176" s="53" t="s">
        <v>75</v>
      </c>
      <c r="K176" s="34"/>
    </row>
    <row r="177" spans="1:11" s="5" customFormat="1" x14ac:dyDescent="0.6">
      <c r="A177" s="160"/>
      <c r="B177" s="161"/>
      <c r="C177" s="151"/>
      <c r="D177" s="152"/>
      <c r="E177" s="153"/>
      <c r="F177" s="71"/>
      <c r="G177" s="59"/>
      <c r="H177" s="1"/>
      <c r="I177" s="58">
        <f t="shared" si="8"/>
        <v>0</v>
      </c>
      <c r="J177" s="53" t="s">
        <v>73</v>
      </c>
      <c r="K177" s="34"/>
    </row>
    <row r="178" spans="1:11" s="5" customFormat="1" x14ac:dyDescent="0.6">
      <c r="A178" s="160"/>
      <c r="B178" s="161"/>
      <c r="C178" s="151"/>
      <c r="D178" s="152"/>
      <c r="E178" s="153"/>
      <c r="F178" s="71"/>
      <c r="G178" s="59"/>
      <c r="H178" s="1"/>
      <c r="I178" s="58">
        <f t="shared" si="8"/>
        <v>0</v>
      </c>
      <c r="J178" s="53" t="s">
        <v>81</v>
      </c>
      <c r="K178" s="34"/>
    </row>
    <row r="179" spans="1:11" s="5" customFormat="1" x14ac:dyDescent="0.6">
      <c r="A179" s="160"/>
      <c r="B179" s="161"/>
      <c r="C179" s="151"/>
      <c r="D179" s="152"/>
      <c r="E179" s="153"/>
      <c r="F179" s="71"/>
      <c r="G179" s="59"/>
      <c r="H179" s="1"/>
      <c r="I179" s="58">
        <f t="shared" si="8"/>
        <v>0</v>
      </c>
      <c r="J179" s="53" t="s">
        <v>74</v>
      </c>
      <c r="K179" s="34"/>
    </row>
    <row r="180" spans="1:11" s="5" customFormat="1" x14ac:dyDescent="0.6">
      <c r="A180" s="160"/>
      <c r="B180" s="161"/>
      <c r="C180" s="151"/>
      <c r="D180" s="152"/>
      <c r="E180" s="153"/>
      <c r="F180" s="71"/>
      <c r="G180" s="59"/>
      <c r="H180" s="1"/>
      <c r="I180" s="58">
        <f t="shared" si="8"/>
        <v>0</v>
      </c>
      <c r="J180" s="53" t="s">
        <v>78</v>
      </c>
      <c r="K180" s="34"/>
    </row>
    <row r="181" spans="1:11" s="5" customFormat="1" x14ac:dyDescent="0.6">
      <c r="A181" s="160"/>
      <c r="B181" s="161"/>
      <c r="C181" s="151"/>
      <c r="D181" s="152"/>
      <c r="E181" s="153"/>
      <c r="F181" s="71"/>
      <c r="G181" s="59"/>
      <c r="H181" s="1"/>
      <c r="I181" s="58">
        <f t="shared" si="8"/>
        <v>0</v>
      </c>
      <c r="J181" s="53"/>
      <c r="K181" s="34"/>
    </row>
    <row r="182" spans="1:11" s="5" customFormat="1" ht="16.899999999999999" customHeight="1" x14ac:dyDescent="0.6">
      <c r="A182" s="160"/>
      <c r="B182" s="161"/>
      <c r="C182" s="151"/>
      <c r="D182" s="152"/>
      <c r="E182" s="153"/>
      <c r="F182" s="71"/>
      <c r="G182" s="59"/>
      <c r="H182" s="1"/>
      <c r="I182" s="58">
        <f t="shared" si="8"/>
        <v>0</v>
      </c>
      <c r="J182" s="53"/>
      <c r="K182" s="34"/>
    </row>
    <row r="183" spans="1:11" s="5" customFormat="1" ht="20.5" customHeight="1" x14ac:dyDescent="0.6">
      <c r="A183" s="160"/>
      <c r="B183" s="161"/>
      <c r="C183" s="151"/>
      <c r="D183" s="152"/>
      <c r="E183" s="153"/>
      <c r="F183" s="71"/>
      <c r="G183" s="59"/>
      <c r="H183" s="1"/>
      <c r="I183" s="58">
        <f t="shared" si="8"/>
        <v>0</v>
      </c>
      <c r="J183" s="53"/>
      <c r="K183" s="34"/>
    </row>
    <row r="184" spans="1:11" s="5" customFormat="1" x14ac:dyDescent="0.6">
      <c r="A184" s="160"/>
      <c r="B184" s="161"/>
      <c r="C184" s="151"/>
      <c r="D184" s="152"/>
      <c r="E184" s="153"/>
      <c r="F184" s="71"/>
      <c r="G184" s="59"/>
      <c r="H184" s="1"/>
      <c r="I184" s="58">
        <f t="shared" si="8"/>
        <v>0</v>
      </c>
      <c r="J184" s="53"/>
      <c r="K184" s="34"/>
    </row>
    <row r="185" spans="1:11" s="5" customFormat="1" ht="20.5" customHeight="1" x14ac:dyDescent="0.6">
      <c r="A185" s="160"/>
      <c r="B185" s="161"/>
      <c r="C185" s="151"/>
      <c r="D185" s="152"/>
      <c r="E185" s="153"/>
      <c r="F185" s="71"/>
      <c r="G185" s="59"/>
      <c r="H185" s="1"/>
      <c r="I185" s="58">
        <f t="shared" si="8"/>
        <v>0</v>
      </c>
      <c r="J185" s="53"/>
      <c r="K185" s="34"/>
    </row>
    <row r="186" spans="1:11" s="5" customFormat="1" x14ac:dyDescent="0.6">
      <c r="C186" s="6"/>
      <c r="J186" s="53"/>
      <c r="K186" s="34"/>
    </row>
    <row r="187" spans="1:11" s="5" customFormat="1" x14ac:dyDescent="0.6">
      <c r="C187" s="6"/>
      <c r="J187" s="53"/>
      <c r="K187" s="34"/>
    </row>
    <row r="188" spans="1:11" s="5" customFormat="1" ht="15.5" x14ac:dyDescent="0.7">
      <c r="C188" s="70" t="s">
        <v>120</v>
      </c>
      <c r="D188" s="70"/>
      <c r="E188" s="70"/>
      <c r="F188" s="70"/>
      <c r="G188" s="70"/>
      <c r="H188" s="70"/>
      <c r="J188" s="53"/>
      <c r="K188" s="34"/>
    </row>
    <row r="189" spans="1:11" s="5" customFormat="1" x14ac:dyDescent="0.6">
      <c r="C189" s="6"/>
      <c r="J189" s="53"/>
      <c r="K189" s="34"/>
    </row>
    <row r="190" spans="1:11" s="11" customFormat="1" ht="18" x14ac:dyDescent="0.8">
      <c r="A190" s="14" t="s">
        <v>35</v>
      </c>
      <c r="B190" s="27"/>
      <c r="H190" s="14" t="s">
        <v>15</v>
      </c>
      <c r="I190" s="17">
        <f>SUM(I193:I204)</f>
        <v>0</v>
      </c>
      <c r="J190" s="53"/>
      <c r="K190" s="35"/>
    </row>
    <row r="191" spans="1:11" s="11" customFormat="1" x14ac:dyDescent="0.6">
      <c r="J191" s="53"/>
      <c r="K191" s="35"/>
    </row>
    <row r="192" spans="1:11" s="11" customFormat="1" ht="26" x14ac:dyDescent="0.6">
      <c r="A192" s="154" t="s">
        <v>128</v>
      </c>
      <c r="B192" s="155"/>
      <c r="C192" s="154" t="s">
        <v>62</v>
      </c>
      <c r="D192" s="159"/>
      <c r="E192" s="159"/>
      <c r="F192" s="158"/>
      <c r="G192" s="31" t="s">
        <v>33</v>
      </c>
      <c r="H192" s="31" t="s">
        <v>34</v>
      </c>
      <c r="I192" s="31" t="s">
        <v>14</v>
      </c>
      <c r="J192" s="53"/>
      <c r="K192" s="35"/>
    </row>
    <row r="193" spans="1:11" s="5" customFormat="1" x14ac:dyDescent="0.6">
      <c r="A193" s="160"/>
      <c r="B193" s="161"/>
      <c r="C193" s="160"/>
      <c r="D193" s="162"/>
      <c r="E193" s="162"/>
      <c r="F193" s="161"/>
      <c r="G193" s="57"/>
      <c r="H193" s="56"/>
      <c r="I193" s="58">
        <f t="shared" ref="I193:I204" si="9">IF(ISBLANK(A193),0,IF(LEN(C193)&lt;6,0,ROUND(G193*H193,0)))</f>
        <v>0</v>
      </c>
      <c r="J193" s="53"/>
      <c r="K193" s="34"/>
    </row>
    <row r="194" spans="1:11" s="5" customFormat="1" x14ac:dyDescent="0.6">
      <c r="A194" s="160"/>
      <c r="B194" s="161"/>
      <c r="C194" s="160"/>
      <c r="D194" s="162"/>
      <c r="E194" s="162"/>
      <c r="F194" s="161"/>
      <c r="G194" s="57"/>
      <c r="H194" s="56"/>
      <c r="I194" s="58">
        <f t="shared" si="9"/>
        <v>0</v>
      </c>
      <c r="J194" s="53"/>
      <c r="K194" s="34"/>
    </row>
    <row r="195" spans="1:11" s="5" customFormat="1" x14ac:dyDescent="0.6">
      <c r="A195" s="160"/>
      <c r="B195" s="161"/>
      <c r="C195" s="160"/>
      <c r="D195" s="162"/>
      <c r="E195" s="162"/>
      <c r="F195" s="161"/>
      <c r="G195" s="57"/>
      <c r="H195" s="56"/>
      <c r="I195" s="28">
        <f t="shared" si="9"/>
        <v>0</v>
      </c>
      <c r="J195" s="53"/>
      <c r="K195" s="34"/>
    </row>
    <row r="196" spans="1:11" s="5" customFormat="1" x14ac:dyDescent="0.6">
      <c r="A196" s="160"/>
      <c r="B196" s="161"/>
      <c r="C196" s="160"/>
      <c r="D196" s="162"/>
      <c r="E196" s="162"/>
      <c r="F196" s="161"/>
      <c r="G196" s="57"/>
      <c r="H196" s="56"/>
      <c r="I196" s="28">
        <f t="shared" si="9"/>
        <v>0</v>
      </c>
      <c r="J196" s="53"/>
      <c r="K196" s="34"/>
    </row>
    <row r="197" spans="1:11" s="5" customFormat="1" x14ac:dyDescent="0.6">
      <c r="A197" s="160"/>
      <c r="B197" s="161"/>
      <c r="C197" s="160"/>
      <c r="D197" s="162"/>
      <c r="E197" s="162"/>
      <c r="F197" s="161"/>
      <c r="G197" s="57"/>
      <c r="H197" s="56"/>
      <c r="I197" s="28">
        <f t="shared" si="9"/>
        <v>0</v>
      </c>
      <c r="J197" s="53"/>
      <c r="K197" s="34"/>
    </row>
    <row r="198" spans="1:11" s="5" customFormat="1" x14ac:dyDescent="0.6">
      <c r="A198" s="160"/>
      <c r="B198" s="161"/>
      <c r="C198" s="160"/>
      <c r="D198" s="162"/>
      <c r="E198" s="162"/>
      <c r="F198" s="161"/>
      <c r="G198" s="57"/>
      <c r="H198" s="56"/>
      <c r="I198" s="28">
        <f t="shared" si="9"/>
        <v>0</v>
      </c>
      <c r="J198" s="53"/>
      <c r="K198" s="34"/>
    </row>
    <row r="199" spans="1:11" s="5" customFormat="1" x14ac:dyDescent="0.6">
      <c r="A199" s="160"/>
      <c r="B199" s="161"/>
      <c r="C199" s="160"/>
      <c r="D199" s="162"/>
      <c r="E199" s="162"/>
      <c r="F199" s="161"/>
      <c r="G199" s="57"/>
      <c r="H199" s="56"/>
      <c r="I199" s="28">
        <f t="shared" si="9"/>
        <v>0</v>
      </c>
      <c r="J199" s="53"/>
      <c r="K199" s="34"/>
    </row>
    <row r="200" spans="1:11" s="5" customFormat="1" x14ac:dyDescent="0.6">
      <c r="A200" s="160"/>
      <c r="B200" s="161"/>
      <c r="C200" s="160"/>
      <c r="D200" s="162"/>
      <c r="E200" s="162"/>
      <c r="F200" s="161"/>
      <c r="G200" s="57"/>
      <c r="H200" s="56"/>
      <c r="I200" s="28">
        <f t="shared" si="9"/>
        <v>0</v>
      </c>
      <c r="J200" s="53"/>
      <c r="K200" s="34"/>
    </row>
    <row r="201" spans="1:11" s="5" customFormat="1" x14ac:dyDescent="0.6">
      <c r="A201" s="160"/>
      <c r="B201" s="161"/>
      <c r="C201" s="160"/>
      <c r="D201" s="162"/>
      <c r="E201" s="162"/>
      <c r="F201" s="161"/>
      <c r="G201" s="57"/>
      <c r="H201" s="56"/>
      <c r="I201" s="28">
        <f t="shared" si="9"/>
        <v>0</v>
      </c>
      <c r="J201" s="53"/>
      <c r="K201" s="34"/>
    </row>
    <row r="202" spans="1:11" s="5" customFormat="1" x14ac:dyDescent="0.6">
      <c r="A202" s="160"/>
      <c r="B202" s="161"/>
      <c r="C202" s="160"/>
      <c r="D202" s="162"/>
      <c r="E202" s="162"/>
      <c r="F202" s="161"/>
      <c r="G202" s="57"/>
      <c r="H202" s="56"/>
      <c r="I202" s="28">
        <f t="shared" si="9"/>
        <v>0</v>
      </c>
      <c r="J202" s="53"/>
      <c r="K202" s="34"/>
    </row>
    <row r="203" spans="1:11" s="5" customFormat="1" x14ac:dyDescent="0.6">
      <c r="A203" s="160"/>
      <c r="B203" s="161"/>
      <c r="C203" s="160"/>
      <c r="D203" s="162"/>
      <c r="E203" s="162"/>
      <c r="F203" s="161"/>
      <c r="G203" s="57"/>
      <c r="H203" s="56"/>
      <c r="I203" s="28">
        <f t="shared" si="9"/>
        <v>0</v>
      </c>
      <c r="J203" s="53"/>
      <c r="K203" s="34"/>
    </row>
    <row r="204" spans="1:11" s="5" customFormat="1" x14ac:dyDescent="0.6">
      <c r="A204" s="160"/>
      <c r="B204" s="161"/>
      <c r="C204" s="160"/>
      <c r="D204" s="162"/>
      <c r="E204" s="162"/>
      <c r="F204" s="161"/>
      <c r="G204" s="57"/>
      <c r="H204" s="56"/>
      <c r="I204" s="28">
        <f t="shared" si="9"/>
        <v>0</v>
      </c>
      <c r="J204" s="53"/>
      <c r="K204" s="34"/>
    </row>
    <row r="205" spans="1:11" s="5" customFormat="1" x14ac:dyDescent="0.6">
      <c r="C205" s="6"/>
      <c r="J205" s="53"/>
      <c r="K205" s="34"/>
    </row>
    <row r="206" spans="1:11" s="11" customFormat="1" ht="22.9" customHeight="1" x14ac:dyDescent="0.8">
      <c r="A206" s="14" t="s">
        <v>105</v>
      </c>
      <c r="B206" s="27"/>
      <c r="E206" s="18" t="s">
        <v>82</v>
      </c>
      <c r="H206" s="14" t="s">
        <v>15</v>
      </c>
      <c r="I206" s="17">
        <f>SUM(I209:I218)</f>
        <v>0</v>
      </c>
      <c r="J206" s="53"/>
      <c r="K206" s="35"/>
    </row>
    <row r="207" spans="1:11" s="11" customFormat="1" ht="13.15" customHeight="1" x14ac:dyDescent="0.6">
      <c r="E207" s="18" t="s">
        <v>82</v>
      </c>
      <c r="J207" s="53"/>
      <c r="K207" s="35"/>
    </row>
    <row r="208" spans="1:11" s="11" customFormat="1" ht="39" customHeight="1" x14ac:dyDescent="0.6">
      <c r="A208" s="154" t="s">
        <v>80</v>
      </c>
      <c r="B208" s="158" t="s">
        <v>32</v>
      </c>
      <c r="C208" s="154" t="s">
        <v>62</v>
      </c>
      <c r="D208" s="159"/>
      <c r="E208" s="158"/>
      <c r="F208" s="31" t="s">
        <v>33</v>
      </c>
      <c r="G208" s="31" t="s">
        <v>53</v>
      </c>
      <c r="H208" s="48" t="s">
        <v>79</v>
      </c>
      <c r="I208" s="31" t="s">
        <v>14</v>
      </c>
      <c r="J208" s="53"/>
      <c r="K208" s="35"/>
    </row>
    <row r="209" spans="1:11" s="5" customFormat="1" ht="13.15" customHeight="1" x14ac:dyDescent="0.6">
      <c r="A209" s="149"/>
      <c r="B209" s="150"/>
      <c r="C209" s="151"/>
      <c r="D209" s="152"/>
      <c r="E209" s="153"/>
      <c r="F209" s="3"/>
      <c r="G209" s="4"/>
      <c r="H209" s="102"/>
      <c r="I209" s="20">
        <f>IF(LEN(A209)&lt;5,0,IF(ISBLANK(C209),0,IF(ISBLANK(H209),0,ROUND(F209*G209,0))))</f>
        <v>0</v>
      </c>
      <c r="J209" s="53" t="s">
        <v>77</v>
      </c>
      <c r="K209" s="34"/>
    </row>
    <row r="210" spans="1:11" s="5" customFormat="1" x14ac:dyDescent="0.6">
      <c r="A210" s="149"/>
      <c r="B210" s="150"/>
      <c r="C210" s="151"/>
      <c r="D210" s="152"/>
      <c r="E210" s="153"/>
      <c r="F210" s="3"/>
      <c r="G210" s="4"/>
      <c r="H210" s="102"/>
      <c r="I210" s="20">
        <f>IF(LEN(A210)&lt;5,0,IF(ISBLANK(C210),0,IF(ISBLANK(H210),0,ROUND(F210*G210,0))))</f>
        <v>0</v>
      </c>
      <c r="J210" s="53" t="s">
        <v>76</v>
      </c>
      <c r="K210" s="34"/>
    </row>
    <row r="211" spans="1:11" s="5" customFormat="1" x14ac:dyDescent="0.6">
      <c r="A211" s="149"/>
      <c r="B211" s="150"/>
      <c r="C211" s="151"/>
      <c r="D211" s="152"/>
      <c r="E211" s="153"/>
      <c r="F211" s="3"/>
      <c r="G211" s="4"/>
      <c r="H211" s="102"/>
      <c r="I211" s="20">
        <f t="shared" ref="I211:I218" si="10">IF(LEN(A211)&lt;5,0,IF(ISBLANK(C211),0,IF(ISBLANK(H211),0,ROUND(F211*G211,0))))</f>
        <v>0</v>
      </c>
      <c r="J211" s="53" t="s">
        <v>75</v>
      </c>
      <c r="K211" s="34"/>
    </row>
    <row r="212" spans="1:11" s="5" customFormat="1" x14ac:dyDescent="0.6">
      <c r="A212" s="149"/>
      <c r="B212" s="150"/>
      <c r="C212" s="151"/>
      <c r="D212" s="152"/>
      <c r="E212" s="153"/>
      <c r="F212" s="3"/>
      <c r="G212" s="4"/>
      <c r="H212" s="102"/>
      <c r="I212" s="20">
        <f t="shared" si="10"/>
        <v>0</v>
      </c>
      <c r="J212" s="53" t="s">
        <v>73</v>
      </c>
      <c r="K212" s="34"/>
    </row>
    <row r="213" spans="1:11" s="5" customFormat="1" x14ac:dyDescent="0.6">
      <c r="A213" s="149"/>
      <c r="B213" s="150"/>
      <c r="C213" s="151"/>
      <c r="D213" s="152"/>
      <c r="E213" s="153"/>
      <c r="F213" s="3"/>
      <c r="G213" s="4"/>
      <c r="H213" s="102"/>
      <c r="I213" s="20">
        <f t="shared" si="10"/>
        <v>0</v>
      </c>
      <c r="J213" s="53" t="s">
        <v>81</v>
      </c>
      <c r="K213" s="34"/>
    </row>
    <row r="214" spans="1:11" s="5" customFormat="1" ht="16.899999999999999" customHeight="1" x14ac:dyDescent="0.6">
      <c r="A214" s="149"/>
      <c r="B214" s="150"/>
      <c r="C214" s="151"/>
      <c r="D214" s="152"/>
      <c r="E214" s="153"/>
      <c r="F214" s="3"/>
      <c r="G214" s="4"/>
      <c r="H214" s="102"/>
      <c r="I214" s="20">
        <f t="shared" si="10"/>
        <v>0</v>
      </c>
      <c r="J214" s="53" t="s">
        <v>74</v>
      </c>
      <c r="K214" s="34"/>
    </row>
    <row r="215" spans="1:11" s="5" customFormat="1" x14ac:dyDescent="0.6">
      <c r="A215" s="149"/>
      <c r="B215" s="150"/>
      <c r="C215" s="151"/>
      <c r="D215" s="152"/>
      <c r="E215" s="153"/>
      <c r="F215" s="3"/>
      <c r="G215" s="4"/>
      <c r="H215" s="102"/>
      <c r="I215" s="20">
        <f t="shared" si="10"/>
        <v>0</v>
      </c>
      <c r="J215" s="53" t="s">
        <v>78</v>
      </c>
      <c r="K215" s="34"/>
    </row>
    <row r="216" spans="1:11" s="5" customFormat="1" x14ac:dyDescent="0.6">
      <c r="A216" s="149"/>
      <c r="B216" s="150"/>
      <c r="C216" s="151"/>
      <c r="D216" s="152"/>
      <c r="E216" s="153"/>
      <c r="F216" s="3"/>
      <c r="G216" s="4"/>
      <c r="H216" s="102"/>
      <c r="I216" s="20">
        <f t="shared" si="10"/>
        <v>0</v>
      </c>
      <c r="J216" s="53"/>
      <c r="K216" s="34"/>
    </row>
    <row r="217" spans="1:11" s="5" customFormat="1" x14ac:dyDescent="0.6">
      <c r="A217" s="149"/>
      <c r="B217" s="150"/>
      <c r="C217" s="151"/>
      <c r="D217" s="152"/>
      <c r="E217" s="153"/>
      <c r="F217" s="3"/>
      <c r="G217" s="4"/>
      <c r="H217" s="102"/>
      <c r="I217" s="20">
        <f t="shared" si="10"/>
        <v>0</v>
      </c>
      <c r="J217" s="53"/>
      <c r="K217" s="34"/>
    </row>
    <row r="218" spans="1:11" s="5" customFormat="1" x14ac:dyDescent="0.6">
      <c r="A218" s="149"/>
      <c r="B218" s="150"/>
      <c r="C218" s="151"/>
      <c r="D218" s="152"/>
      <c r="E218" s="153"/>
      <c r="F218" s="3"/>
      <c r="G218" s="4"/>
      <c r="H218" s="102"/>
      <c r="I218" s="20">
        <f t="shared" si="10"/>
        <v>0</v>
      </c>
      <c r="J218" s="53"/>
      <c r="K218" s="34"/>
    </row>
    <row r="219" spans="1:11" s="5" customFormat="1" x14ac:dyDescent="0.6">
      <c r="C219" s="6"/>
      <c r="J219" s="53"/>
      <c r="K219" s="34"/>
    </row>
    <row r="220" spans="1:11" s="11" customFormat="1" ht="18" x14ac:dyDescent="0.8">
      <c r="A220" s="14" t="s">
        <v>36</v>
      </c>
      <c r="B220" s="27"/>
      <c r="H220" s="14" t="s">
        <v>15</v>
      </c>
      <c r="I220" s="17">
        <f>SUM(I223:I236)</f>
        <v>0</v>
      </c>
      <c r="J220" s="53"/>
      <c r="K220" s="35"/>
    </row>
    <row r="221" spans="1:11" s="11" customFormat="1" x14ac:dyDescent="0.6">
      <c r="J221" s="53"/>
      <c r="K221" s="35"/>
    </row>
    <row r="222" spans="1:11" s="11" customFormat="1" ht="33" customHeight="1" x14ac:dyDescent="0.6">
      <c r="A222" s="31" t="s">
        <v>37</v>
      </c>
      <c r="B222" s="154" t="s">
        <v>62</v>
      </c>
      <c r="C222" s="159"/>
      <c r="D222" s="158"/>
      <c r="E222" s="163" t="s">
        <v>56</v>
      </c>
      <c r="F222" s="164"/>
      <c r="G222" s="31" t="s">
        <v>33</v>
      </c>
      <c r="H222" s="31" t="s">
        <v>53</v>
      </c>
      <c r="I222" s="31" t="s">
        <v>14</v>
      </c>
      <c r="J222" s="53"/>
      <c r="K222" s="35"/>
    </row>
    <row r="223" spans="1:11" s="5" customFormat="1" x14ac:dyDescent="0.6">
      <c r="A223" s="60"/>
      <c r="B223" s="160"/>
      <c r="C223" s="162"/>
      <c r="D223" s="161"/>
      <c r="E223" s="165"/>
      <c r="F223" s="166"/>
      <c r="G223" s="57"/>
      <c r="H223" s="72"/>
      <c r="I223" s="58">
        <f t="shared" ref="I223:I236" si="11">IF(ISBLANK(A223),0,IF(LEN(B223)&lt;6,0,ROUND(IF(E223=E223,H223*G223,G223),0)))</f>
        <v>0</v>
      </c>
      <c r="J223" s="53" t="s">
        <v>57</v>
      </c>
      <c r="K223" s="34"/>
    </row>
    <row r="224" spans="1:11" s="5" customFormat="1" x14ac:dyDescent="0.6">
      <c r="A224" s="60"/>
      <c r="B224" s="160"/>
      <c r="C224" s="162"/>
      <c r="D224" s="161"/>
      <c r="E224" s="165"/>
      <c r="F224" s="166"/>
      <c r="G224" s="57"/>
      <c r="H224" s="72"/>
      <c r="I224" s="28">
        <f t="shared" si="11"/>
        <v>0</v>
      </c>
      <c r="J224" s="53" t="s">
        <v>59</v>
      </c>
      <c r="K224" s="34"/>
    </row>
    <row r="225" spans="1:19" s="5" customFormat="1" x14ac:dyDescent="0.6">
      <c r="A225" s="60"/>
      <c r="B225" s="160"/>
      <c r="C225" s="162"/>
      <c r="D225" s="161"/>
      <c r="E225" s="165"/>
      <c r="F225" s="166"/>
      <c r="G225" s="57"/>
      <c r="H225" s="72"/>
      <c r="I225" s="28">
        <f t="shared" si="11"/>
        <v>0</v>
      </c>
      <c r="J225" s="53" t="s">
        <v>58</v>
      </c>
      <c r="K225" s="34"/>
    </row>
    <row r="226" spans="1:19" s="5" customFormat="1" x14ac:dyDescent="0.6">
      <c r="A226" s="60"/>
      <c r="B226" s="160"/>
      <c r="C226" s="162"/>
      <c r="D226" s="161"/>
      <c r="E226" s="165"/>
      <c r="F226" s="166"/>
      <c r="G226" s="57"/>
      <c r="H226" s="72"/>
      <c r="I226" s="28">
        <f t="shared" si="11"/>
        <v>0</v>
      </c>
      <c r="J226" s="53" t="s">
        <v>129</v>
      </c>
      <c r="K226" s="34"/>
    </row>
    <row r="227" spans="1:19" s="5" customFormat="1" x14ac:dyDescent="0.6">
      <c r="A227" s="60"/>
      <c r="B227" s="160"/>
      <c r="C227" s="162"/>
      <c r="D227" s="161"/>
      <c r="E227" s="165"/>
      <c r="F227" s="166"/>
      <c r="G227" s="57"/>
      <c r="H227" s="72"/>
      <c r="I227" s="28">
        <f t="shared" si="11"/>
        <v>0</v>
      </c>
      <c r="J227" s="53" t="s">
        <v>130</v>
      </c>
      <c r="K227" s="34"/>
    </row>
    <row r="228" spans="1:19" s="5" customFormat="1" x14ac:dyDescent="0.6">
      <c r="A228" s="60"/>
      <c r="B228" s="160"/>
      <c r="C228" s="162"/>
      <c r="D228" s="161"/>
      <c r="E228" s="165"/>
      <c r="F228" s="166"/>
      <c r="G228" s="57"/>
      <c r="H228" s="72"/>
      <c r="I228" s="28">
        <f t="shared" si="11"/>
        <v>0</v>
      </c>
      <c r="J228" s="53"/>
      <c r="K228" s="34"/>
    </row>
    <row r="229" spans="1:19" s="5" customFormat="1" x14ac:dyDescent="0.6">
      <c r="A229" s="60"/>
      <c r="B229" s="160"/>
      <c r="C229" s="162"/>
      <c r="D229" s="161"/>
      <c r="E229" s="165"/>
      <c r="F229" s="166"/>
      <c r="G229" s="57"/>
      <c r="H229" s="72"/>
      <c r="I229" s="28">
        <f t="shared" si="11"/>
        <v>0</v>
      </c>
      <c r="J229" s="53"/>
      <c r="K229" s="34"/>
    </row>
    <row r="230" spans="1:19" s="5" customFormat="1" x14ac:dyDescent="0.6">
      <c r="A230" s="60"/>
      <c r="B230" s="160"/>
      <c r="C230" s="162"/>
      <c r="D230" s="161"/>
      <c r="E230" s="165"/>
      <c r="F230" s="166"/>
      <c r="G230" s="57"/>
      <c r="H230" s="72"/>
      <c r="I230" s="28">
        <f t="shared" si="11"/>
        <v>0</v>
      </c>
      <c r="J230" s="53"/>
      <c r="K230" s="34"/>
    </row>
    <row r="231" spans="1:19" s="5" customFormat="1" x14ac:dyDescent="0.6">
      <c r="A231" s="60"/>
      <c r="B231" s="160"/>
      <c r="C231" s="162"/>
      <c r="D231" s="161"/>
      <c r="E231" s="165"/>
      <c r="F231" s="166"/>
      <c r="G231" s="57"/>
      <c r="H231" s="72"/>
      <c r="I231" s="28">
        <f t="shared" si="11"/>
        <v>0</v>
      </c>
      <c r="J231" s="53"/>
      <c r="K231" s="34"/>
    </row>
    <row r="232" spans="1:19" s="5" customFormat="1" x14ac:dyDescent="0.6">
      <c r="A232" s="60"/>
      <c r="B232" s="160"/>
      <c r="C232" s="162"/>
      <c r="D232" s="161"/>
      <c r="E232" s="165"/>
      <c r="F232" s="166"/>
      <c r="G232" s="57"/>
      <c r="H232" s="72"/>
      <c r="I232" s="28">
        <f t="shared" si="11"/>
        <v>0</v>
      </c>
      <c r="J232" s="53"/>
      <c r="K232" s="34"/>
    </row>
    <row r="233" spans="1:19" s="5" customFormat="1" x14ac:dyDescent="0.6">
      <c r="A233" s="60"/>
      <c r="B233" s="160"/>
      <c r="C233" s="162"/>
      <c r="D233" s="161"/>
      <c r="E233" s="165"/>
      <c r="F233" s="166"/>
      <c r="G233" s="57"/>
      <c r="H233" s="72"/>
      <c r="I233" s="28">
        <f t="shared" si="11"/>
        <v>0</v>
      </c>
      <c r="J233" s="53"/>
      <c r="K233" s="34"/>
    </row>
    <row r="234" spans="1:19" s="5" customFormat="1" x14ac:dyDescent="0.6">
      <c r="A234" s="60"/>
      <c r="B234" s="160"/>
      <c r="C234" s="162"/>
      <c r="D234" s="161"/>
      <c r="E234" s="165"/>
      <c r="F234" s="166"/>
      <c r="G234" s="57"/>
      <c r="H234" s="72"/>
      <c r="I234" s="28">
        <f t="shared" si="11"/>
        <v>0</v>
      </c>
      <c r="J234" s="53"/>
      <c r="K234" s="34"/>
    </row>
    <row r="235" spans="1:19" s="5" customFormat="1" x14ac:dyDescent="0.6">
      <c r="A235" s="60"/>
      <c r="B235" s="160"/>
      <c r="C235" s="162"/>
      <c r="D235" s="161"/>
      <c r="E235" s="165"/>
      <c r="F235" s="166"/>
      <c r="G235" s="57"/>
      <c r="H235" s="72"/>
      <c r="I235" s="28">
        <f t="shared" si="11"/>
        <v>0</v>
      </c>
      <c r="J235" s="53"/>
      <c r="K235" s="34"/>
    </row>
    <row r="236" spans="1:19" s="5" customFormat="1" x14ac:dyDescent="0.6">
      <c r="A236" s="60"/>
      <c r="B236" s="160"/>
      <c r="C236" s="162"/>
      <c r="D236" s="161"/>
      <c r="E236" s="165"/>
      <c r="F236" s="166"/>
      <c r="G236" s="57"/>
      <c r="H236" s="72"/>
      <c r="I236" s="28">
        <f t="shared" si="11"/>
        <v>0</v>
      </c>
      <c r="J236" s="53"/>
      <c r="K236" s="34"/>
    </row>
    <row r="237" spans="1:19" s="5" customFormat="1" x14ac:dyDescent="0.6">
      <c r="C237" s="6"/>
      <c r="J237" s="53"/>
      <c r="K237" s="34"/>
    </row>
    <row r="238" spans="1:19" s="5" customFormat="1" x14ac:dyDescent="0.6">
      <c r="C238" s="6"/>
      <c r="J238" s="53"/>
    </row>
    <row r="239" spans="1:19" s="5" customFormat="1" x14ac:dyDescent="0.6">
      <c r="A239" s="11"/>
      <c r="B239" s="11"/>
      <c r="C239" s="12"/>
      <c r="D239" s="11"/>
      <c r="E239" s="18"/>
      <c r="F239" s="11"/>
      <c r="G239" s="11"/>
      <c r="H239" s="11"/>
      <c r="I239" s="11"/>
      <c r="J239" s="64"/>
      <c r="L239" s="6"/>
      <c r="S239" s="73"/>
    </row>
    <row r="240" spans="1:19" s="5" customFormat="1" ht="18" x14ac:dyDescent="0.8">
      <c r="A240" s="14" t="s">
        <v>38</v>
      </c>
      <c r="B240" s="27"/>
      <c r="C240" s="11"/>
      <c r="D240" s="11"/>
      <c r="E240" s="18"/>
      <c r="F240" s="11"/>
      <c r="G240" s="11"/>
      <c r="H240" s="14" t="s">
        <v>15</v>
      </c>
      <c r="I240" s="17">
        <f>SUM(I243:I258)</f>
        <v>0</v>
      </c>
      <c r="J240" s="64"/>
      <c r="S240" s="74"/>
    </row>
    <row r="241" spans="1:19" s="5" customFormat="1" ht="13.75" thickBot="1" x14ac:dyDescent="0.75">
      <c r="A241" s="11"/>
      <c r="B241" s="11"/>
      <c r="C241" s="11"/>
      <c r="D241" s="11"/>
      <c r="E241" s="11"/>
      <c r="F241" s="11"/>
      <c r="G241" s="11"/>
      <c r="H241" s="11"/>
      <c r="I241" s="11"/>
      <c r="J241" s="64"/>
      <c r="S241" s="74"/>
    </row>
    <row r="242" spans="1:19" s="5" customFormat="1" ht="52" x14ac:dyDescent="0.6">
      <c r="A242" s="75" t="s">
        <v>131</v>
      </c>
      <c r="B242" s="167" t="s">
        <v>62</v>
      </c>
      <c r="C242" s="168"/>
      <c r="D242" s="168"/>
      <c r="E242" s="76" t="s">
        <v>132</v>
      </c>
      <c r="F242" s="77" t="s">
        <v>53</v>
      </c>
      <c r="G242" s="78" t="s">
        <v>133</v>
      </c>
      <c r="H242" s="75"/>
      <c r="I242" s="75" t="s">
        <v>14</v>
      </c>
      <c r="J242" s="64"/>
      <c r="S242" s="74"/>
    </row>
    <row r="243" spans="1:19" s="5" customFormat="1" x14ac:dyDescent="0.6">
      <c r="A243" s="60"/>
      <c r="B243" s="169"/>
      <c r="C243" s="170"/>
      <c r="D243" s="171"/>
      <c r="E243" s="79"/>
      <c r="F243" s="80"/>
      <c r="G243" s="81"/>
      <c r="H243" s="65"/>
      <c r="I243" s="58">
        <f t="shared" ref="I243:I258" si="12">IF(ISBLANK(A243),0,IF(LEN(B243)&lt;6,0,ROUND(IF(ISBLANK(E243),G243*1,E243*F243),0)))</f>
        <v>0</v>
      </c>
      <c r="J243" s="64"/>
      <c r="S243" s="74"/>
    </row>
    <row r="244" spans="1:19" s="5" customFormat="1" x14ac:dyDescent="0.6">
      <c r="A244" s="60"/>
      <c r="B244" s="169"/>
      <c r="C244" s="170"/>
      <c r="D244" s="171"/>
      <c r="E244" s="79"/>
      <c r="F244" s="80"/>
      <c r="G244" s="81"/>
      <c r="H244" s="65"/>
      <c r="I244" s="58">
        <f t="shared" si="12"/>
        <v>0</v>
      </c>
      <c r="J244" s="64"/>
      <c r="S244" s="74"/>
    </row>
    <row r="245" spans="1:19" s="5" customFormat="1" x14ac:dyDescent="0.6">
      <c r="A245" s="60"/>
      <c r="B245" s="169"/>
      <c r="C245" s="170"/>
      <c r="D245" s="171"/>
      <c r="E245" s="79"/>
      <c r="F245" s="80"/>
      <c r="G245" s="81"/>
      <c r="H245" s="65"/>
      <c r="I245" s="58">
        <f t="shared" si="12"/>
        <v>0</v>
      </c>
      <c r="J245" s="64"/>
      <c r="S245" s="74"/>
    </row>
    <row r="246" spans="1:19" s="5" customFormat="1" x14ac:dyDescent="0.6">
      <c r="A246" s="60"/>
      <c r="B246" s="169"/>
      <c r="C246" s="170"/>
      <c r="D246" s="171"/>
      <c r="E246" s="79"/>
      <c r="F246" s="80"/>
      <c r="G246" s="81"/>
      <c r="H246" s="65"/>
      <c r="I246" s="58">
        <f t="shared" si="12"/>
        <v>0</v>
      </c>
      <c r="J246" s="64"/>
      <c r="S246" s="74"/>
    </row>
    <row r="247" spans="1:19" s="5" customFormat="1" x14ac:dyDescent="0.6">
      <c r="A247" s="60"/>
      <c r="B247" s="169"/>
      <c r="C247" s="170"/>
      <c r="D247" s="171"/>
      <c r="E247" s="79"/>
      <c r="F247" s="80"/>
      <c r="G247" s="81"/>
      <c r="H247" s="65"/>
      <c r="I247" s="58">
        <f t="shared" si="12"/>
        <v>0</v>
      </c>
      <c r="J247" s="64"/>
      <c r="S247" s="74"/>
    </row>
    <row r="248" spans="1:19" s="5" customFormat="1" x14ac:dyDescent="0.6">
      <c r="A248" s="60"/>
      <c r="B248" s="169"/>
      <c r="C248" s="170"/>
      <c r="D248" s="171"/>
      <c r="E248" s="79"/>
      <c r="F248" s="80"/>
      <c r="G248" s="81"/>
      <c r="H248" s="65"/>
      <c r="I248" s="58">
        <f t="shared" si="12"/>
        <v>0</v>
      </c>
      <c r="J248" s="64"/>
      <c r="L248" s="6"/>
      <c r="S248" s="73"/>
    </row>
    <row r="249" spans="1:19" s="5" customFormat="1" x14ac:dyDescent="0.6">
      <c r="A249" s="60"/>
      <c r="B249" s="169"/>
      <c r="C249" s="170"/>
      <c r="D249" s="171"/>
      <c r="E249" s="79"/>
      <c r="F249" s="80"/>
      <c r="G249" s="81"/>
      <c r="H249" s="65"/>
      <c r="I249" s="58">
        <f t="shared" si="12"/>
        <v>0</v>
      </c>
      <c r="J249" s="64"/>
      <c r="S249" s="74"/>
    </row>
    <row r="250" spans="1:19" s="5" customFormat="1" x14ac:dyDescent="0.6">
      <c r="A250" s="60"/>
      <c r="B250" s="169"/>
      <c r="C250" s="170"/>
      <c r="D250" s="171"/>
      <c r="E250" s="79"/>
      <c r="F250" s="80"/>
      <c r="G250" s="81"/>
      <c r="H250" s="65"/>
      <c r="I250" s="58">
        <f t="shared" si="12"/>
        <v>0</v>
      </c>
      <c r="J250" s="64"/>
      <c r="S250" s="74"/>
    </row>
    <row r="251" spans="1:19" s="5" customFormat="1" ht="13.9" customHeight="1" x14ac:dyDescent="0.6">
      <c r="A251" s="60"/>
      <c r="B251" s="169"/>
      <c r="C251" s="170"/>
      <c r="D251" s="171"/>
      <c r="E251" s="79"/>
      <c r="F251" s="80"/>
      <c r="G251" s="81"/>
      <c r="H251" s="65"/>
      <c r="I251" s="58">
        <f t="shared" si="12"/>
        <v>0</v>
      </c>
      <c r="J251" s="64"/>
      <c r="S251" s="74"/>
    </row>
    <row r="252" spans="1:19" s="5" customFormat="1" x14ac:dyDescent="0.6">
      <c r="A252" s="60"/>
      <c r="B252" s="169"/>
      <c r="C252" s="170"/>
      <c r="D252" s="171"/>
      <c r="E252" s="79"/>
      <c r="F252" s="80"/>
      <c r="G252" s="81"/>
      <c r="H252" s="65"/>
      <c r="I252" s="58">
        <f t="shared" si="12"/>
        <v>0</v>
      </c>
      <c r="J252" s="64"/>
      <c r="S252" s="74"/>
    </row>
    <row r="253" spans="1:19" s="5" customFormat="1" x14ac:dyDescent="0.6">
      <c r="A253" s="60"/>
      <c r="B253" s="169"/>
      <c r="C253" s="170"/>
      <c r="D253" s="171"/>
      <c r="E253" s="79"/>
      <c r="F253" s="80"/>
      <c r="G253" s="81"/>
      <c r="H253" s="65"/>
      <c r="I253" s="58">
        <f t="shared" si="12"/>
        <v>0</v>
      </c>
      <c r="J253" s="64"/>
      <c r="S253" s="74"/>
    </row>
    <row r="254" spans="1:19" s="5" customFormat="1" x14ac:dyDescent="0.6">
      <c r="A254" s="60"/>
      <c r="B254" s="169"/>
      <c r="C254" s="170"/>
      <c r="D254" s="171"/>
      <c r="E254" s="79"/>
      <c r="F254" s="80"/>
      <c r="G254" s="81"/>
      <c r="H254" s="65"/>
      <c r="I254" s="58">
        <f t="shared" si="12"/>
        <v>0</v>
      </c>
      <c r="J254" s="64"/>
      <c r="S254" s="74"/>
    </row>
    <row r="255" spans="1:19" s="5" customFormat="1" x14ac:dyDescent="0.6">
      <c r="A255" s="60"/>
      <c r="B255" s="169"/>
      <c r="C255" s="170"/>
      <c r="D255" s="171"/>
      <c r="E255" s="79"/>
      <c r="F255" s="80"/>
      <c r="G255" s="81"/>
      <c r="H255" s="65"/>
      <c r="I255" s="58">
        <f t="shared" si="12"/>
        <v>0</v>
      </c>
      <c r="J255" s="64"/>
      <c r="S255" s="74"/>
    </row>
    <row r="256" spans="1:19" s="5" customFormat="1" x14ac:dyDescent="0.6">
      <c r="A256" s="60"/>
      <c r="B256" s="169"/>
      <c r="C256" s="170"/>
      <c r="D256" s="171"/>
      <c r="E256" s="79"/>
      <c r="F256" s="80"/>
      <c r="G256" s="81"/>
      <c r="H256" s="65"/>
      <c r="I256" s="58">
        <f t="shared" si="12"/>
        <v>0</v>
      </c>
      <c r="J256" s="64"/>
      <c r="S256" s="74"/>
    </row>
    <row r="257" spans="1:19" s="5" customFormat="1" x14ac:dyDescent="0.6">
      <c r="A257" s="60"/>
      <c r="B257" s="169"/>
      <c r="C257" s="170"/>
      <c r="D257" s="171"/>
      <c r="E257" s="79"/>
      <c r="F257" s="80"/>
      <c r="G257" s="81"/>
      <c r="H257" s="65"/>
      <c r="I257" s="58">
        <f t="shared" si="12"/>
        <v>0</v>
      </c>
      <c r="J257" s="64"/>
      <c r="S257" s="74"/>
    </row>
    <row r="258" spans="1:19" s="5" customFormat="1" ht="13.9" customHeight="1" x14ac:dyDescent="0.6">
      <c r="A258" s="60"/>
      <c r="B258" s="169"/>
      <c r="C258" s="170"/>
      <c r="D258" s="171"/>
      <c r="E258" s="79"/>
      <c r="F258" s="80"/>
      <c r="G258" s="81"/>
      <c r="H258" s="65"/>
      <c r="I258" s="58">
        <f t="shared" si="12"/>
        <v>0</v>
      </c>
      <c r="J258" s="64"/>
      <c r="S258" s="74"/>
    </row>
    <row r="259" spans="1:19" s="5" customFormat="1" x14ac:dyDescent="0.6">
      <c r="J259" s="64"/>
    </row>
    <row r="260" spans="1:19" s="5" customFormat="1" x14ac:dyDescent="0.6">
      <c r="J260" s="64"/>
    </row>
    <row r="261" spans="1:19" s="5" customFormat="1" ht="15.5" x14ac:dyDescent="0.7">
      <c r="C261" s="156" t="s">
        <v>120</v>
      </c>
      <c r="D261" s="156"/>
      <c r="E261" s="156"/>
      <c r="F261" s="156"/>
      <c r="G261" s="156"/>
      <c r="H261" s="156"/>
      <c r="J261" s="64"/>
    </row>
    <row r="262" spans="1:19" s="5" customFormat="1" ht="12" customHeight="1" x14ac:dyDescent="0.6">
      <c r="C262" s="6"/>
      <c r="J262" s="53"/>
      <c r="K262" s="34"/>
    </row>
    <row r="263" spans="1:19" s="5" customFormat="1" ht="67.900000000000006" hidden="1" customHeight="1" x14ac:dyDescent="0.6">
      <c r="C263" s="6"/>
      <c r="J263" s="53"/>
      <c r="K263" s="34"/>
    </row>
    <row r="264" spans="1:19" s="11" customFormat="1" ht="18" x14ac:dyDescent="0.8">
      <c r="A264" s="14" t="s">
        <v>39</v>
      </c>
      <c r="B264" s="27"/>
      <c r="H264" s="14" t="s">
        <v>15</v>
      </c>
      <c r="I264" s="17">
        <f>SUM(I267:I282)</f>
        <v>0</v>
      </c>
      <c r="J264" s="53"/>
      <c r="K264" s="35"/>
    </row>
    <row r="265" spans="1:19" s="11" customFormat="1" x14ac:dyDescent="0.6">
      <c r="J265" s="53"/>
      <c r="K265" s="35"/>
    </row>
    <row r="266" spans="1:19" s="11" customFormat="1" ht="41.5" customHeight="1" x14ac:dyDescent="0.6">
      <c r="A266" s="172" t="s">
        <v>134</v>
      </c>
      <c r="B266" s="173"/>
      <c r="C266" s="154" t="s">
        <v>63</v>
      </c>
      <c r="D266" s="159"/>
      <c r="E266" s="159"/>
      <c r="F266" s="158"/>
      <c r="G266" s="31" t="s">
        <v>42</v>
      </c>
      <c r="H266" s="31" t="s">
        <v>87</v>
      </c>
      <c r="I266" s="31" t="s">
        <v>14</v>
      </c>
      <c r="J266" s="53"/>
      <c r="K266" s="35"/>
    </row>
    <row r="267" spans="1:19" s="5" customFormat="1" ht="13.15" customHeight="1" x14ac:dyDescent="0.6">
      <c r="A267" s="165"/>
      <c r="B267" s="166"/>
      <c r="C267" s="160"/>
      <c r="D267" s="162"/>
      <c r="E267" s="162"/>
      <c r="F267" s="161"/>
      <c r="G267" s="57"/>
      <c r="H267" s="56"/>
      <c r="I267" s="58">
        <f t="shared" ref="I267:I282" si="13">IF(ISBLANK(A267),0,IF(LEN(C267)&lt;6,0,ROUND(IF(A267=" ",G267,G267*H267),0)))</f>
        <v>0</v>
      </c>
      <c r="J267" s="53" t="s">
        <v>40</v>
      </c>
      <c r="K267" s="34"/>
    </row>
    <row r="268" spans="1:19" s="5" customFormat="1" ht="13.15" customHeight="1" x14ac:dyDescent="0.6">
      <c r="A268" s="165"/>
      <c r="B268" s="166"/>
      <c r="C268" s="160"/>
      <c r="D268" s="162"/>
      <c r="E268" s="162"/>
      <c r="F268" s="161"/>
      <c r="G268" s="57"/>
      <c r="H268" s="56"/>
      <c r="I268" s="28">
        <f t="shared" si="13"/>
        <v>0</v>
      </c>
      <c r="J268" s="53" t="s">
        <v>41</v>
      </c>
      <c r="K268" s="34"/>
    </row>
    <row r="269" spans="1:19" s="5" customFormat="1" ht="13.15" customHeight="1" x14ac:dyDescent="0.6">
      <c r="A269" s="165"/>
      <c r="B269" s="166"/>
      <c r="C269" s="160"/>
      <c r="D269" s="162"/>
      <c r="E269" s="162"/>
      <c r="F269" s="161"/>
      <c r="G269" s="57"/>
      <c r="H269" s="56"/>
      <c r="I269" s="58">
        <f t="shared" si="13"/>
        <v>0</v>
      </c>
      <c r="J269" s="53"/>
      <c r="K269" s="34"/>
    </row>
    <row r="270" spans="1:19" s="5" customFormat="1" x14ac:dyDescent="0.6">
      <c r="A270" s="165"/>
      <c r="B270" s="166"/>
      <c r="C270" s="160"/>
      <c r="D270" s="162"/>
      <c r="E270" s="162"/>
      <c r="F270" s="161"/>
      <c r="G270" s="57"/>
      <c r="H270" s="56"/>
      <c r="I270" s="28">
        <f t="shared" si="13"/>
        <v>0</v>
      </c>
      <c r="J270" s="53"/>
      <c r="K270" s="34"/>
    </row>
    <row r="271" spans="1:19" s="5" customFormat="1" x14ac:dyDescent="0.6">
      <c r="A271" s="165"/>
      <c r="B271" s="166"/>
      <c r="C271" s="160"/>
      <c r="D271" s="162"/>
      <c r="E271" s="162"/>
      <c r="F271" s="161"/>
      <c r="G271" s="57"/>
      <c r="H271" s="56"/>
      <c r="I271" s="28">
        <f t="shared" si="13"/>
        <v>0</v>
      </c>
      <c r="J271" s="53"/>
      <c r="K271" s="34"/>
    </row>
    <row r="272" spans="1:19" s="5" customFormat="1" x14ac:dyDescent="0.6">
      <c r="A272" s="165"/>
      <c r="B272" s="166"/>
      <c r="C272" s="160"/>
      <c r="D272" s="162"/>
      <c r="E272" s="162"/>
      <c r="F272" s="161"/>
      <c r="G272" s="57"/>
      <c r="H272" s="56"/>
      <c r="I272" s="28">
        <f t="shared" si="13"/>
        <v>0</v>
      </c>
      <c r="J272" s="53"/>
      <c r="K272" s="34"/>
    </row>
    <row r="273" spans="1:11" s="5" customFormat="1" x14ac:dyDescent="0.6">
      <c r="A273" s="165"/>
      <c r="B273" s="166"/>
      <c r="C273" s="160"/>
      <c r="D273" s="162"/>
      <c r="E273" s="162"/>
      <c r="F273" s="161"/>
      <c r="G273" s="57"/>
      <c r="H273" s="56"/>
      <c r="I273" s="28">
        <f t="shared" si="13"/>
        <v>0</v>
      </c>
      <c r="J273" s="53"/>
      <c r="K273" s="34"/>
    </row>
    <row r="274" spans="1:11" s="5" customFormat="1" x14ac:dyDescent="0.6">
      <c r="A274" s="165"/>
      <c r="B274" s="166"/>
      <c r="C274" s="160"/>
      <c r="D274" s="162"/>
      <c r="E274" s="162"/>
      <c r="F274" s="161"/>
      <c r="G274" s="57"/>
      <c r="H274" s="56"/>
      <c r="I274" s="28">
        <f t="shared" si="13"/>
        <v>0</v>
      </c>
      <c r="J274" s="53"/>
      <c r="K274" s="34"/>
    </row>
    <row r="275" spans="1:11" s="5" customFormat="1" x14ac:dyDescent="0.6">
      <c r="A275" s="165"/>
      <c r="B275" s="166"/>
      <c r="C275" s="160"/>
      <c r="D275" s="162"/>
      <c r="E275" s="162"/>
      <c r="F275" s="161"/>
      <c r="G275" s="57"/>
      <c r="H275" s="56"/>
      <c r="I275" s="28">
        <f t="shared" si="13"/>
        <v>0</v>
      </c>
      <c r="J275" s="53"/>
      <c r="K275" s="34"/>
    </row>
    <row r="276" spans="1:11" s="5" customFormat="1" x14ac:dyDescent="0.6">
      <c r="A276" s="165"/>
      <c r="B276" s="166"/>
      <c r="C276" s="160"/>
      <c r="D276" s="162"/>
      <c r="E276" s="162"/>
      <c r="F276" s="161"/>
      <c r="G276" s="57"/>
      <c r="H276" s="56"/>
      <c r="I276" s="28">
        <f t="shared" si="13"/>
        <v>0</v>
      </c>
      <c r="J276" s="53"/>
      <c r="K276" s="34"/>
    </row>
    <row r="277" spans="1:11" s="5" customFormat="1" x14ac:dyDescent="0.6">
      <c r="A277" s="165"/>
      <c r="B277" s="166"/>
      <c r="C277" s="160"/>
      <c r="D277" s="162"/>
      <c r="E277" s="162"/>
      <c r="F277" s="161"/>
      <c r="G277" s="57"/>
      <c r="H277" s="56"/>
      <c r="I277" s="28">
        <f t="shared" si="13"/>
        <v>0</v>
      </c>
      <c r="J277" s="53"/>
      <c r="K277" s="34"/>
    </row>
    <row r="278" spans="1:11" s="5" customFormat="1" x14ac:dyDescent="0.6">
      <c r="A278" s="165"/>
      <c r="B278" s="166"/>
      <c r="C278" s="160"/>
      <c r="D278" s="162"/>
      <c r="E278" s="162"/>
      <c r="F278" s="161"/>
      <c r="G278" s="57"/>
      <c r="H278" s="56"/>
      <c r="I278" s="28">
        <f t="shared" si="13"/>
        <v>0</v>
      </c>
      <c r="J278" s="53"/>
      <c r="K278" s="34"/>
    </row>
    <row r="279" spans="1:11" s="5" customFormat="1" x14ac:dyDescent="0.6">
      <c r="A279" s="165"/>
      <c r="B279" s="166"/>
      <c r="C279" s="160"/>
      <c r="D279" s="162"/>
      <c r="E279" s="162"/>
      <c r="F279" s="161"/>
      <c r="G279" s="57"/>
      <c r="H279" s="56"/>
      <c r="I279" s="28">
        <f t="shared" si="13"/>
        <v>0</v>
      </c>
      <c r="J279" s="53"/>
      <c r="K279" s="34"/>
    </row>
    <row r="280" spans="1:11" s="5" customFormat="1" x14ac:dyDescent="0.6">
      <c r="A280" s="165"/>
      <c r="B280" s="166"/>
      <c r="C280" s="160"/>
      <c r="D280" s="162"/>
      <c r="E280" s="162"/>
      <c r="F280" s="161"/>
      <c r="G280" s="57"/>
      <c r="H280" s="56"/>
      <c r="I280" s="28">
        <f t="shared" si="13"/>
        <v>0</v>
      </c>
      <c r="J280" s="53"/>
      <c r="K280" s="34"/>
    </row>
    <row r="281" spans="1:11" s="5" customFormat="1" x14ac:dyDescent="0.6">
      <c r="A281" s="165"/>
      <c r="B281" s="166"/>
      <c r="C281" s="160"/>
      <c r="D281" s="162"/>
      <c r="E281" s="162"/>
      <c r="F281" s="161"/>
      <c r="G281" s="57"/>
      <c r="H281" s="56"/>
      <c r="I281" s="28">
        <f t="shared" si="13"/>
        <v>0</v>
      </c>
      <c r="J281" s="53"/>
      <c r="K281" s="34"/>
    </row>
    <row r="282" spans="1:11" s="5" customFormat="1" x14ac:dyDescent="0.6">
      <c r="A282" s="165"/>
      <c r="B282" s="166"/>
      <c r="C282" s="160"/>
      <c r="D282" s="162"/>
      <c r="E282" s="162"/>
      <c r="F282" s="161"/>
      <c r="G282" s="57"/>
      <c r="H282" s="56"/>
      <c r="I282" s="28">
        <f t="shared" si="13"/>
        <v>0</v>
      </c>
      <c r="J282" s="53"/>
      <c r="K282" s="34"/>
    </row>
    <row r="283" spans="1:11" s="5" customFormat="1" x14ac:dyDescent="0.6">
      <c r="C283" s="6"/>
      <c r="J283" s="53"/>
      <c r="K283" s="34"/>
    </row>
    <row r="284" spans="1:11" s="11" customFormat="1" ht="18" x14ac:dyDescent="0.8">
      <c r="A284" s="14" t="s">
        <v>43</v>
      </c>
      <c r="B284" s="27"/>
      <c r="E284" s="18"/>
      <c r="H284" s="14" t="s">
        <v>15</v>
      </c>
      <c r="I284" s="17">
        <f>SUM(I287:I304)</f>
        <v>0</v>
      </c>
      <c r="J284" s="53"/>
      <c r="K284" s="35"/>
    </row>
    <row r="285" spans="1:11" s="11" customFormat="1" x14ac:dyDescent="0.6">
      <c r="E285" s="18"/>
      <c r="J285" s="53"/>
      <c r="K285" s="35"/>
    </row>
    <row r="286" spans="1:11" s="11" customFormat="1" ht="39" customHeight="1" x14ac:dyDescent="0.6">
      <c r="A286" s="172" t="s">
        <v>155</v>
      </c>
      <c r="B286" s="173"/>
      <c r="C286" s="174" t="s">
        <v>63</v>
      </c>
      <c r="D286" s="168"/>
      <c r="E286" s="168"/>
      <c r="F286" s="168"/>
      <c r="G286" s="31" t="s">
        <v>42</v>
      </c>
      <c r="H286" s="31" t="s">
        <v>87</v>
      </c>
      <c r="I286" s="31" t="s">
        <v>14</v>
      </c>
      <c r="J286" s="53"/>
      <c r="K286" s="35"/>
    </row>
    <row r="287" spans="1:11" s="5" customFormat="1" x14ac:dyDescent="0.6">
      <c r="A287" s="175"/>
      <c r="B287" s="175"/>
      <c r="C287" s="169"/>
      <c r="D287" s="175"/>
      <c r="E287" s="175"/>
      <c r="F287" s="175"/>
      <c r="G287" s="57"/>
      <c r="H287" s="56"/>
      <c r="I287" s="58">
        <f t="shared" ref="I287:I304" si="14">IF(ISBLANK(A287),0,IF(LEN(C287)&lt;6,0,ROUND(IF(A287=" ",G287,G287*H287),0)))</f>
        <v>0</v>
      </c>
      <c r="J287" s="53" t="s">
        <v>44</v>
      </c>
      <c r="K287" s="34"/>
    </row>
    <row r="288" spans="1:11" s="5" customFormat="1" x14ac:dyDescent="0.6">
      <c r="A288" s="175"/>
      <c r="B288" s="175"/>
      <c r="C288" s="169"/>
      <c r="D288" s="175"/>
      <c r="E288" s="175"/>
      <c r="F288" s="175"/>
      <c r="G288" s="57"/>
      <c r="H288" s="56"/>
      <c r="I288" s="28">
        <f t="shared" si="14"/>
        <v>0</v>
      </c>
      <c r="J288" s="53" t="s">
        <v>45</v>
      </c>
      <c r="K288" s="34"/>
    </row>
    <row r="289" spans="1:11" s="5" customFormat="1" x14ac:dyDescent="0.6">
      <c r="A289" s="175"/>
      <c r="B289" s="175"/>
      <c r="C289" s="169"/>
      <c r="D289" s="175"/>
      <c r="E289" s="175"/>
      <c r="F289" s="175"/>
      <c r="G289" s="57"/>
      <c r="H289" s="56"/>
      <c r="I289" s="28">
        <f t="shared" si="14"/>
        <v>0</v>
      </c>
      <c r="J289" s="53"/>
      <c r="K289" s="34"/>
    </row>
    <row r="290" spans="1:11" s="5" customFormat="1" x14ac:dyDescent="0.6">
      <c r="A290" s="175"/>
      <c r="B290" s="175"/>
      <c r="C290" s="169"/>
      <c r="D290" s="175"/>
      <c r="E290" s="175"/>
      <c r="F290" s="175"/>
      <c r="G290" s="57"/>
      <c r="H290" s="56"/>
      <c r="I290" s="28">
        <f t="shared" si="14"/>
        <v>0</v>
      </c>
      <c r="J290" s="53"/>
      <c r="K290" s="34"/>
    </row>
    <row r="291" spans="1:11" s="5" customFormat="1" x14ac:dyDescent="0.6">
      <c r="A291" s="175"/>
      <c r="B291" s="175"/>
      <c r="C291" s="169"/>
      <c r="D291" s="175"/>
      <c r="E291" s="175"/>
      <c r="F291" s="175"/>
      <c r="G291" s="57"/>
      <c r="H291" s="56"/>
      <c r="I291" s="28">
        <f t="shared" si="14"/>
        <v>0</v>
      </c>
      <c r="J291" s="64"/>
      <c r="K291" s="34"/>
    </row>
    <row r="292" spans="1:11" s="5" customFormat="1" x14ac:dyDescent="0.6">
      <c r="A292" s="175"/>
      <c r="B292" s="175"/>
      <c r="C292" s="169"/>
      <c r="D292" s="175"/>
      <c r="E292" s="175"/>
      <c r="F292" s="175"/>
      <c r="G292" s="57"/>
      <c r="H292" s="56"/>
      <c r="I292" s="28">
        <f t="shared" si="14"/>
        <v>0</v>
      </c>
      <c r="J292" s="64"/>
      <c r="K292" s="34"/>
    </row>
    <row r="293" spans="1:11" s="5" customFormat="1" x14ac:dyDescent="0.6">
      <c r="A293" s="175"/>
      <c r="B293" s="175"/>
      <c r="C293" s="169"/>
      <c r="D293" s="175"/>
      <c r="E293" s="175"/>
      <c r="F293" s="175"/>
      <c r="G293" s="57"/>
      <c r="H293" s="56"/>
      <c r="I293" s="28">
        <f t="shared" si="14"/>
        <v>0</v>
      </c>
      <c r="J293" s="64"/>
      <c r="K293" s="34"/>
    </row>
    <row r="294" spans="1:11" s="5" customFormat="1" x14ac:dyDescent="0.6">
      <c r="A294" s="175"/>
      <c r="B294" s="175"/>
      <c r="C294" s="169"/>
      <c r="D294" s="175"/>
      <c r="E294" s="175"/>
      <c r="F294" s="175"/>
      <c r="G294" s="57"/>
      <c r="H294" s="56"/>
      <c r="I294" s="28">
        <f t="shared" si="14"/>
        <v>0</v>
      </c>
      <c r="J294" s="64"/>
      <c r="K294" s="34"/>
    </row>
    <row r="295" spans="1:11" s="5" customFormat="1" x14ac:dyDescent="0.6">
      <c r="A295" s="175"/>
      <c r="B295" s="175"/>
      <c r="C295" s="169"/>
      <c r="D295" s="175"/>
      <c r="E295" s="175"/>
      <c r="F295" s="175"/>
      <c r="G295" s="57"/>
      <c r="H295" s="56"/>
      <c r="I295" s="28">
        <f t="shared" si="14"/>
        <v>0</v>
      </c>
      <c r="J295" s="64"/>
      <c r="K295" s="34"/>
    </row>
    <row r="296" spans="1:11" s="5" customFormat="1" x14ac:dyDescent="0.6">
      <c r="A296" s="175"/>
      <c r="B296" s="175"/>
      <c r="C296" s="169"/>
      <c r="D296" s="175"/>
      <c r="E296" s="175"/>
      <c r="F296" s="175"/>
      <c r="G296" s="57"/>
      <c r="H296" s="56"/>
      <c r="I296" s="28">
        <f t="shared" si="14"/>
        <v>0</v>
      </c>
      <c r="J296" s="64"/>
      <c r="K296" s="34"/>
    </row>
    <row r="297" spans="1:11" s="5" customFormat="1" x14ac:dyDescent="0.6">
      <c r="A297" s="175"/>
      <c r="B297" s="175"/>
      <c r="C297" s="169"/>
      <c r="D297" s="175"/>
      <c r="E297" s="175"/>
      <c r="F297" s="175"/>
      <c r="G297" s="57"/>
      <c r="H297" s="56"/>
      <c r="I297" s="28">
        <f t="shared" si="14"/>
        <v>0</v>
      </c>
      <c r="J297" s="64"/>
      <c r="K297" s="34"/>
    </row>
    <row r="298" spans="1:11" s="5" customFormat="1" x14ac:dyDescent="0.6">
      <c r="A298" s="175"/>
      <c r="B298" s="175"/>
      <c r="C298" s="169"/>
      <c r="D298" s="175"/>
      <c r="E298" s="175"/>
      <c r="F298" s="175"/>
      <c r="G298" s="57"/>
      <c r="H298" s="56"/>
      <c r="I298" s="28">
        <f t="shared" si="14"/>
        <v>0</v>
      </c>
      <c r="J298" s="64"/>
      <c r="K298" s="34"/>
    </row>
    <row r="299" spans="1:11" s="5" customFormat="1" x14ac:dyDescent="0.6">
      <c r="A299" s="175"/>
      <c r="B299" s="175"/>
      <c r="C299" s="169"/>
      <c r="D299" s="175"/>
      <c r="E299" s="175"/>
      <c r="F299" s="175"/>
      <c r="G299" s="57"/>
      <c r="H299" s="56"/>
      <c r="I299" s="28">
        <f t="shared" si="14"/>
        <v>0</v>
      </c>
      <c r="J299" s="64"/>
      <c r="K299" s="34"/>
    </row>
    <row r="300" spans="1:11" s="5" customFormat="1" x14ac:dyDescent="0.6">
      <c r="A300" s="175"/>
      <c r="B300" s="175"/>
      <c r="C300" s="169"/>
      <c r="D300" s="175"/>
      <c r="E300" s="175"/>
      <c r="F300" s="175"/>
      <c r="G300" s="57"/>
      <c r="H300" s="56"/>
      <c r="I300" s="28">
        <f t="shared" si="14"/>
        <v>0</v>
      </c>
      <c r="J300" s="64"/>
      <c r="K300" s="34"/>
    </row>
    <row r="301" spans="1:11" s="5" customFormat="1" x14ac:dyDescent="0.6">
      <c r="A301" s="175"/>
      <c r="B301" s="175"/>
      <c r="C301" s="169"/>
      <c r="D301" s="175"/>
      <c r="E301" s="175"/>
      <c r="F301" s="175"/>
      <c r="G301" s="57"/>
      <c r="H301" s="56"/>
      <c r="I301" s="28">
        <f t="shared" si="14"/>
        <v>0</v>
      </c>
      <c r="J301" s="64"/>
      <c r="K301" s="34"/>
    </row>
    <row r="302" spans="1:11" s="5" customFormat="1" x14ac:dyDescent="0.6">
      <c r="A302" s="175"/>
      <c r="B302" s="175"/>
      <c r="C302" s="169"/>
      <c r="D302" s="175"/>
      <c r="E302" s="175"/>
      <c r="F302" s="175"/>
      <c r="G302" s="57"/>
      <c r="H302" s="56"/>
      <c r="I302" s="28">
        <f t="shared" si="14"/>
        <v>0</v>
      </c>
      <c r="J302" s="64"/>
      <c r="K302" s="34"/>
    </row>
    <row r="303" spans="1:11" s="5" customFormat="1" x14ac:dyDescent="0.6">
      <c r="A303" s="175"/>
      <c r="B303" s="175"/>
      <c r="C303" s="169"/>
      <c r="D303" s="175"/>
      <c r="E303" s="175"/>
      <c r="F303" s="175"/>
      <c r="G303" s="57"/>
      <c r="H303" s="56"/>
      <c r="I303" s="28">
        <f t="shared" si="14"/>
        <v>0</v>
      </c>
      <c r="J303" s="64"/>
      <c r="K303" s="34"/>
    </row>
    <row r="304" spans="1:11" s="5" customFormat="1" x14ac:dyDescent="0.6">
      <c r="A304" s="175"/>
      <c r="B304" s="175"/>
      <c r="C304" s="169"/>
      <c r="D304" s="175"/>
      <c r="E304" s="175"/>
      <c r="F304" s="175"/>
      <c r="G304" s="57"/>
      <c r="H304" s="56"/>
      <c r="I304" s="28">
        <f t="shared" si="14"/>
        <v>0</v>
      </c>
      <c r="J304" s="64"/>
      <c r="K304" s="34"/>
    </row>
    <row r="305" spans="1:11" s="5" customFormat="1" x14ac:dyDescent="0.6">
      <c r="C305" s="6"/>
      <c r="J305" s="53"/>
      <c r="K305" s="34"/>
    </row>
    <row r="306" spans="1:11" s="5" customFormat="1" x14ac:dyDescent="0.6">
      <c r="C306" s="6"/>
      <c r="J306" s="53"/>
      <c r="K306" s="34"/>
    </row>
    <row r="307" spans="1:11" s="5" customFormat="1" ht="15.5" x14ac:dyDescent="0.7">
      <c r="B307" s="156" t="s">
        <v>120</v>
      </c>
      <c r="C307" s="156"/>
      <c r="D307" s="156"/>
      <c r="E307" s="156"/>
      <c r="F307" s="156"/>
      <c r="G307" s="156"/>
      <c r="J307" s="53"/>
      <c r="K307" s="34"/>
    </row>
    <row r="308" spans="1:11" s="11" customFormat="1" ht="18" x14ac:dyDescent="0.8">
      <c r="A308" s="14" t="s">
        <v>46</v>
      </c>
      <c r="B308" s="27"/>
      <c r="H308" s="14" t="s">
        <v>15</v>
      </c>
      <c r="I308" s="17">
        <f>SUM(H311:H325)</f>
        <v>0</v>
      </c>
      <c r="J308" s="53"/>
      <c r="K308" s="35"/>
    </row>
    <row r="309" spans="1:11" s="11" customFormat="1" x14ac:dyDescent="0.6">
      <c r="J309" s="53"/>
      <c r="K309" s="35"/>
    </row>
    <row r="310" spans="1:11" s="11" customFormat="1" ht="26" x14ac:dyDescent="0.6">
      <c r="A310" s="48" t="s">
        <v>47</v>
      </c>
      <c r="B310" s="174" t="s">
        <v>64</v>
      </c>
      <c r="C310" s="168"/>
      <c r="D310" s="168"/>
      <c r="E310" s="168"/>
      <c r="F310" s="31" t="s">
        <v>65</v>
      </c>
      <c r="G310" s="31" t="s">
        <v>34</v>
      </c>
      <c r="H310" s="31" t="s">
        <v>14</v>
      </c>
      <c r="I310" s="82" t="s">
        <v>82</v>
      </c>
      <c r="J310" s="53"/>
      <c r="K310" s="35"/>
    </row>
    <row r="311" spans="1:11" s="5" customFormat="1" x14ac:dyDescent="0.6">
      <c r="A311" s="47"/>
      <c r="B311" s="176"/>
      <c r="C311" s="177"/>
      <c r="D311" s="177"/>
      <c r="E311" s="177"/>
      <c r="F311" s="3"/>
      <c r="G311" s="83"/>
      <c r="H311" s="58">
        <f t="shared" ref="H311:H325" si="15">IF(ISBLANK(A311),0,IF(LEN(B311)&lt;6,0,ROUND((F311*G311),0)))</f>
        <v>0</v>
      </c>
      <c r="I311" s="28"/>
      <c r="J311" s="53" t="s">
        <v>21</v>
      </c>
      <c r="K311" s="34"/>
    </row>
    <row r="312" spans="1:11" s="5" customFormat="1" x14ac:dyDescent="0.6">
      <c r="A312" s="47"/>
      <c r="B312" s="176"/>
      <c r="C312" s="177"/>
      <c r="D312" s="177"/>
      <c r="E312" s="177"/>
      <c r="F312" s="3"/>
      <c r="G312" s="83"/>
      <c r="H312" s="58">
        <f t="shared" si="15"/>
        <v>0</v>
      </c>
      <c r="I312" s="28"/>
      <c r="J312" s="53" t="s">
        <v>95</v>
      </c>
      <c r="K312" s="34"/>
    </row>
    <row r="313" spans="1:11" s="5" customFormat="1" x14ac:dyDescent="0.6">
      <c r="A313" s="47"/>
      <c r="B313" s="176"/>
      <c r="C313" s="177"/>
      <c r="D313" s="177"/>
      <c r="E313" s="177"/>
      <c r="F313" s="3"/>
      <c r="G313" s="83"/>
      <c r="H313" s="58">
        <f t="shared" si="15"/>
        <v>0</v>
      </c>
      <c r="I313" s="28"/>
      <c r="J313" s="53" t="s">
        <v>22</v>
      </c>
      <c r="K313" s="34"/>
    </row>
    <row r="314" spans="1:11" s="5" customFormat="1" x14ac:dyDescent="0.6">
      <c r="A314" s="47"/>
      <c r="B314" s="176"/>
      <c r="C314" s="177"/>
      <c r="D314" s="177"/>
      <c r="E314" s="177"/>
      <c r="F314" s="3"/>
      <c r="G314" s="83"/>
      <c r="H314" s="58">
        <f t="shared" si="15"/>
        <v>0</v>
      </c>
      <c r="I314" s="28"/>
      <c r="J314" s="53" t="s">
        <v>19</v>
      </c>
      <c r="K314" s="34"/>
    </row>
    <row r="315" spans="1:11" s="5" customFormat="1" x14ac:dyDescent="0.6">
      <c r="A315" s="47"/>
      <c r="B315" s="176"/>
      <c r="C315" s="177"/>
      <c r="D315" s="177"/>
      <c r="E315" s="177"/>
      <c r="F315" s="3"/>
      <c r="G315" s="83"/>
      <c r="H315" s="58">
        <f t="shared" si="15"/>
        <v>0</v>
      </c>
      <c r="I315" s="28"/>
      <c r="J315" s="53" t="s">
        <v>20</v>
      </c>
      <c r="K315" s="34"/>
    </row>
    <row r="316" spans="1:11" s="5" customFormat="1" x14ac:dyDescent="0.6">
      <c r="A316" s="47"/>
      <c r="B316" s="176"/>
      <c r="C316" s="177"/>
      <c r="D316" s="177"/>
      <c r="E316" s="177"/>
      <c r="F316" s="3"/>
      <c r="G316" s="83"/>
      <c r="H316" s="58">
        <f t="shared" si="15"/>
        <v>0</v>
      </c>
      <c r="I316" s="28"/>
      <c r="J316" s="53" t="s">
        <v>97</v>
      </c>
      <c r="K316" s="34"/>
    </row>
    <row r="317" spans="1:11" s="5" customFormat="1" x14ac:dyDescent="0.6">
      <c r="A317" s="47"/>
      <c r="B317" s="176"/>
      <c r="C317" s="177"/>
      <c r="D317" s="177"/>
      <c r="E317" s="177"/>
      <c r="F317" s="3"/>
      <c r="G317" s="83"/>
      <c r="H317" s="58">
        <f t="shared" si="15"/>
        <v>0</v>
      </c>
      <c r="I317" s="28"/>
      <c r="J317" s="53" t="s">
        <v>55</v>
      </c>
      <c r="K317" s="34"/>
    </row>
    <row r="318" spans="1:11" s="5" customFormat="1" x14ac:dyDescent="0.6">
      <c r="A318" s="47"/>
      <c r="B318" s="176"/>
      <c r="C318" s="177"/>
      <c r="D318" s="177"/>
      <c r="E318" s="177"/>
      <c r="F318" s="3"/>
      <c r="G318" s="83"/>
      <c r="H318" s="58">
        <f t="shared" si="15"/>
        <v>0</v>
      </c>
      <c r="I318" s="28"/>
      <c r="J318" s="53" t="s">
        <v>102</v>
      </c>
      <c r="K318" s="34"/>
    </row>
    <row r="319" spans="1:11" s="5" customFormat="1" x14ac:dyDescent="0.6">
      <c r="A319" s="47"/>
      <c r="B319" s="176"/>
      <c r="C319" s="177"/>
      <c r="D319" s="177"/>
      <c r="E319" s="177"/>
      <c r="F319" s="3"/>
      <c r="G319" s="83"/>
      <c r="H319" s="58">
        <f t="shared" si="15"/>
        <v>0</v>
      </c>
      <c r="I319" s="28"/>
      <c r="J319" s="53"/>
      <c r="K319" s="34"/>
    </row>
    <row r="320" spans="1:11" s="5" customFormat="1" x14ac:dyDescent="0.6">
      <c r="A320" s="47"/>
      <c r="B320" s="176"/>
      <c r="C320" s="177"/>
      <c r="D320" s="177"/>
      <c r="E320" s="177"/>
      <c r="F320" s="3"/>
      <c r="G320" s="83"/>
      <c r="H320" s="58">
        <f t="shared" si="15"/>
        <v>0</v>
      </c>
      <c r="I320" s="28"/>
      <c r="J320" s="53"/>
      <c r="K320" s="34"/>
    </row>
    <row r="321" spans="1:11" s="5" customFormat="1" x14ac:dyDescent="0.6">
      <c r="A321" s="47"/>
      <c r="B321" s="176"/>
      <c r="C321" s="177"/>
      <c r="D321" s="177"/>
      <c r="E321" s="177"/>
      <c r="F321" s="3"/>
      <c r="G321" s="83"/>
      <c r="H321" s="58">
        <f t="shared" si="15"/>
        <v>0</v>
      </c>
      <c r="I321" s="28"/>
      <c r="J321" s="53"/>
      <c r="K321" s="34"/>
    </row>
    <row r="322" spans="1:11" s="5" customFormat="1" x14ac:dyDescent="0.6">
      <c r="A322" s="47"/>
      <c r="B322" s="176"/>
      <c r="C322" s="177"/>
      <c r="D322" s="177"/>
      <c r="E322" s="177"/>
      <c r="F322" s="3"/>
      <c r="G322" s="83"/>
      <c r="H322" s="58">
        <f t="shared" si="15"/>
        <v>0</v>
      </c>
      <c r="I322" s="28"/>
      <c r="J322" s="53"/>
      <c r="K322" s="34"/>
    </row>
    <row r="323" spans="1:11" s="5" customFormat="1" x14ac:dyDescent="0.6">
      <c r="A323" s="47"/>
      <c r="B323" s="176"/>
      <c r="C323" s="177"/>
      <c r="D323" s="177"/>
      <c r="E323" s="177"/>
      <c r="F323" s="3"/>
      <c r="G323" s="83"/>
      <c r="H323" s="58">
        <f t="shared" si="15"/>
        <v>0</v>
      </c>
      <c r="I323" s="28"/>
      <c r="J323" s="53"/>
      <c r="K323" s="34"/>
    </row>
    <row r="324" spans="1:11" s="5" customFormat="1" x14ac:dyDescent="0.6">
      <c r="A324" s="47"/>
      <c r="B324" s="176"/>
      <c r="C324" s="177"/>
      <c r="D324" s="177"/>
      <c r="E324" s="177"/>
      <c r="F324" s="3"/>
      <c r="G324" s="83"/>
      <c r="H324" s="58">
        <f t="shared" si="15"/>
        <v>0</v>
      </c>
      <c r="I324" s="28"/>
      <c r="J324" s="53"/>
      <c r="K324" s="34"/>
    </row>
    <row r="325" spans="1:11" s="5" customFormat="1" x14ac:dyDescent="0.6">
      <c r="A325" s="47"/>
      <c r="B325" s="176"/>
      <c r="C325" s="177"/>
      <c r="D325" s="177"/>
      <c r="E325" s="177"/>
      <c r="F325" s="3"/>
      <c r="G325" s="83"/>
      <c r="H325" s="58">
        <f t="shared" si="15"/>
        <v>0</v>
      </c>
      <c r="I325" s="28"/>
      <c r="J325" s="53"/>
      <c r="K325" s="34"/>
    </row>
    <row r="326" spans="1:11" s="5" customFormat="1" ht="16.149999999999999" customHeight="1" x14ac:dyDescent="0.6">
      <c r="J326" s="64"/>
    </row>
    <row r="327" spans="1:11" s="5" customFormat="1" ht="16.149999999999999" customHeight="1" x14ac:dyDescent="0.7">
      <c r="C327" s="156" t="s">
        <v>120</v>
      </c>
      <c r="D327" s="156"/>
      <c r="E327" s="156"/>
      <c r="F327" s="156"/>
      <c r="G327" s="156"/>
      <c r="H327" s="156"/>
      <c r="J327" s="53"/>
      <c r="K327" s="34"/>
    </row>
    <row r="328" spans="1:11" s="5" customFormat="1" ht="18" x14ac:dyDescent="0.8">
      <c r="A328" s="14" t="s">
        <v>106</v>
      </c>
      <c r="B328" s="27"/>
      <c r="C328" s="11"/>
      <c r="D328" s="11"/>
      <c r="E328" s="11"/>
      <c r="F328" s="11"/>
      <c r="G328" s="11"/>
      <c r="H328" s="14" t="s">
        <v>15</v>
      </c>
      <c r="I328" s="17">
        <f>SUM(I331:I341)</f>
        <v>0</v>
      </c>
      <c r="J328" s="53"/>
      <c r="K328" s="34"/>
    </row>
    <row r="329" spans="1:11" s="11" customFormat="1" x14ac:dyDescent="0.6">
      <c r="J329" s="53"/>
      <c r="K329" s="35"/>
    </row>
    <row r="330" spans="1:11" s="11" customFormat="1" ht="26" x14ac:dyDescent="0.6">
      <c r="A330" s="174" t="s">
        <v>80</v>
      </c>
      <c r="B330" s="168" t="s">
        <v>32</v>
      </c>
      <c r="C330" s="163" t="s">
        <v>94</v>
      </c>
      <c r="D330" s="183"/>
      <c r="E330" s="164"/>
      <c r="F330" s="32" t="s">
        <v>93</v>
      </c>
      <c r="G330" s="31" t="s">
        <v>33</v>
      </c>
      <c r="H330" s="31" t="s">
        <v>34</v>
      </c>
      <c r="I330" s="31" t="s">
        <v>14</v>
      </c>
      <c r="J330" s="53"/>
      <c r="K330" s="35"/>
    </row>
    <row r="331" spans="1:11" s="5" customFormat="1" ht="14.5" customHeight="1" x14ac:dyDescent="0.6">
      <c r="A331" s="178"/>
      <c r="B331" s="179"/>
      <c r="C331" s="180"/>
      <c r="D331" s="181"/>
      <c r="E331" s="182"/>
      <c r="F331" s="8"/>
      <c r="G331" s="8"/>
      <c r="H331" s="9"/>
      <c r="I331" s="28">
        <f t="shared" ref="I331:I341" si="16">IF(ISBLANK(A331),0,IF(ISBLANK(C331),0,ROUND(G331*H331,0)))</f>
        <v>0</v>
      </c>
      <c r="J331" s="53" t="s">
        <v>164</v>
      </c>
      <c r="K331" s="34"/>
    </row>
    <row r="332" spans="1:11" s="5" customFormat="1" x14ac:dyDescent="0.6">
      <c r="A332" s="178"/>
      <c r="B332" s="179"/>
      <c r="C332" s="180"/>
      <c r="D332" s="181"/>
      <c r="E332" s="182"/>
      <c r="F332" s="8"/>
      <c r="G332" s="8"/>
      <c r="H332" s="9"/>
      <c r="I332" s="28">
        <f t="shared" si="16"/>
        <v>0</v>
      </c>
      <c r="J332" s="53" t="s">
        <v>165</v>
      </c>
      <c r="K332" s="34"/>
    </row>
    <row r="333" spans="1:11" s="5" customFormat="1" x14ac:dyDescent="0.6">
      <c r="A333" s="178"/>
      <c r="B333" s="179"/>
      <c r="C333" s="180"/>
      <c r="D333" s="181"/>
      <c r="E333" s="182"/>
      <c r="F333" s="8"/>
      <c r="G333" s="8"/>
      <c r="H333" s="9"/>
      <c r="I333" s="28">
        <f t="shared" si="16"/>
        <v>0</v>
      </c>
      <c r="J333" s="53" t="s">
        <v>166</v>
      </c>
      <c r="K333" s="34"/>
    </row>
    <row r="334" spans="1:11" s="5" customFormat="1" x14ac:dyDescent="0.6">
      <c r="A334" s="178"/>
      <c r="B334" s="179"/>
      <c r="C334" s="180"/>
      <c r="D334" s="181"/>
      <c r="E334" s="182"/>
      <c r="F334" s="8"/>
      <c r="G334" s="8"/>
      <c r="H334" s="9"/>
      <c r="I334" s="28">
        <f t="shared" si="16"/>
        <v>0</v>
      </c>
      <c r="J334" s="53"/>
      <c r="K334" s="34"/>
    </row>
    <row r="335" spans="1:11" s="5" customFormat="1" x14ac:dyDescent="0.6">
      <c r="A335" s="178"/>
      <c r="B335" s="179"/>
      <c r="C335" s="180"/>
      <c r="D335" s="181"/>
      <c r="E335" s="182"/>
      <c r="F335" s="8"/>
      <c r="G335" s="8"/>
      <c r="H335" s="9"/>
      <c r="I335" s="28">
        <f t="shared" si="16"/>
        <v>0</v>
      </c>
      <c r="J335" s="53"/>
      <c r="K335" s="34"/>
    </row>
    <row r="336" spans="1:11" s="5" customFormat="1" x14ac:dyDescent="0.6">
      <c r="A336" s="178"/>
      <c r="B336" s="179"/>
      <c r="C336" s="180"/>
      <c r="D336" s="181"/>
      <c r="E336" s="182"/>
      <c r="F336" s="8"/>
      <c r="G336" s="8"/>
      <c r="H336" s="9"/>
      <c r="I336" s="28">
        <f t="shared" si="16"/>
        <v>0</v>
      </c>
      <c r="J336" s="53"/>
      <c r="K336" s="34"/>
    </row>
    <row r="337" spans="1:11" s="5" customFormat="1" x14ac:dyDescent="0.6">
      <c r="A337" s="178"/>
      <c r="B337" s="179"/>
      <c r="C337" s="180"/>
      <c r="D337" s="181"/>
      <c r="E337" s="182"/>
      <c r="F337" s="8"/>
      <c r="G337" s="8"/>
      <c r="H337" s="9"/>
      <c r="I337" s="28">
        <f t="shared" si="16"/>
        <v>0</v>
      </c>
      <c r="J337" s="53"/>
      <c r="K337" s="34"/>
    </row>
    <row r="338" spans="1:11" s="5" customFormat="1" x14ac:dyDescent="0.6">
      <c r="A338" s="178"/>
      <c r="B338" s="179"/>
      <c r="C338" s="180"/>
      <c r="D338" s="181"/>
      <c r="E338" s="182"/>
      <c r="F338" s="8"/>
      <c r="G338" s="8"/>
      <c r="H338" s="9"/>
      <c r="I338" s="28">
        <f t="shared" si="16"/>
        <v>0</v>
      </c>
      <c r="J338" s="53"/>
      <c r="K338" s="34"/>
    </row>
    <row r="339" spans="1:11" s="5" customFormat="1" x14ac:dyDescent="0.6">
      <c r="A339" s="178"/>
      <c r="B339" s="179"/>
      <c r="C339" s="180"/>
      <c r="D339" s="181"/>
      <c r="E339" s="182"/>
      <c r="F339" s="8"/>
      <c r="G339" s="8"/>
      <c r="H339" s="9"/>
      <c r="I339" s="28">
        <f t="shared" si="16"/>
        <v>0</v>
      </c>
      <c r="J339" s="53"/>
      <c r="K339" s="34"/>
    </row>
    <row r="340" spans="1:11" s="5" customFormat="1" x14ac:dyDescent="0.6">
      <c r="A340" s="178"/>
      <c r="B340" s="179"/>
      <c r="C340" s="180"/>
      <c r="D340" s="181"/>
      <c r="E340" s="182"/>
      <c r="F340" s="8"/>
      <c r="G340" s="8"/>
      <c r="H340" s="9"/>
      <c r="I340" s="28">
        <f t="shared" si="16"/>
        <v>0</v>
      </c>
      <c r="J340" s="53"/>
      <c r="K340" s="34"/>
    </row>
    <row r="341" spans="1:11" s="5" customFormat="1" x14ac:dyDescent="0.6">
      <c r="A341" s="178"/>
      <c r="B341" s="179"/>
      <c r="C341" s="180"/>
      <c r="D341" s="181"/>
      <c r="E341" s="182"/>
      <c r="F341" s="8"/>
      <c r="G341" s="8"/>
      <c r="H341" s="9"/>
      <c r="I341" s="28">
        <f t="shared" si="16"/>
        <v>0</v>
      </c>
      <c r="J341" s="53"/>
      <c r="K341" s="34"/>
    </row>
    <row r="342" spans="1:11" s="5" customFormat="1" x14ac:dyDescent="0.6">
      <c r="C342" s="6"/>
      <c r="J342" s="53"/>
      <c r="K342" s="34"/>
    </row>
    <row r="343" spans="1:11" s="5" customFormat="1" x14ac:dyDescent="0.6">
      <c r="C343" s="6"/>
      <c r="J343" s="53"/>
      <c r="K343" s="34"/>
    </row>
    <row r="344" spans="1:11" s="5" customFormat="1" ht="18" x14ac:dyDescent="0.8">
      <c r="A344" s="14" t="s">
        <v>162</v>
      </c>
      <c r="B344" s="27"/>
      <c r="C344" s="11"/>
      <c r="D344" s="11"/>
      <c r="E344" s="18"/>
      <c r="F344" s="11"/>
      <c r="G344" s="11"/>
      <c r="H344" s="14" t="s">
        <v>15</v>
      </c>
      <c r="I344" s="17">
        <f>SUM(I347:I359)</f>
        <v>0</v>
      </c>
      <c r="J344" s="53"/>
      <c r="K344" s="34"/>
    </row>
    <row r="345" spans="1:11" s="11" customFormat="1" x14ac:dyDescent="0.6">
      <c r="E345" s="18"/>
      <c r="J345" s="53"/>
      <c r="K345" s="35"/>
    </row>
    <row r="346" spans="1:11" s="11" customFormat="1" ht="26" x14ac:dyDescent="0.6">
      <c r="A346" s="154" t="s">
        <v>48</v>
      </c>
      <c r="B346" s="159"/>
      <c r="C346" s="159"/>
      <c r="D346" s="158"/>
      <c r="E346" s="154" t="s">
        <v>135</v>
      </c>
      <c r="F346" s="158"/>
      <c r="G346" s="31" t="s">
        <v>33</v>
      </c>
      <c r="H346" s="31" t="s">
        <v>34</v>
      </c>
      <c r="I346" s="31" t="s">
        <v>14</v>
      </c>
      <c r="J346" s="53"/>
      <c r="K346" s="35"/>
    </row>
    <row r="347" spans="1:11" s="5" customFormat="1" ht="13.15" customHeight="1" x14ac:dyDescent="0.6">
      <c r="A347" s="149"/>
      <c r="B347" s="184"/>
      <c r="C347" s="184"/>
      <c r="D347" s="150"/>
      <c r="E347" s="185"/>
      <c r="F347" s="186"/>
      <c r="G347" s="10"/>
      <c r="H347" s="4"/>
      <c r="I347" s="28">
        <f t="shared" ref="I347:I359" si="17">IF(ISBLANK(A347),0,IF(LEN(E347)&lt;6,0,ROUND(G347*H347,0)))</f>
        <v>0</v>
      </c>
      <c r="J347" s="53"/>
      <c r="K347" s="34"/>
    </row>
    <row r="348" spans="1:11" s="5" customFormat="1" x14ac:dyDescent="0.6">
      <c r="A348" s="149"/>
      <c r="B348" s="184"/>
      <c r="C348" s="184"/>
      <c r="D348" s="150"/>
      <c r="E348" s="185"/>
      <c r="F348" s="186"/>
      <c r="G348" s="10"/>
      <c r="H348" s="4"/>
      <c r="I348" s="28">
        <f t="shared" si="17"/>
        <v>0</v>
      </c>
      <c r="J348" s="53"/>
      <c r="K348" s="34"/>
    </row>
    <row r="349" spans="1:11" s="5" customFormat="1" x14ac:dyDescent="0.6">
      <c r="A349" s="149"/>
      <c r="B349" s="184"/>
      <c r="C349" s="184"/>
      <c r="D349" s="150"/>
      <c r="E349" s="185"/>
      <c r="F349" s="186"/>
      <c r="G349" s="10"/>
      <c r="H349" s="4"/>
      <c r="I349" s="28">
        <f t="shared" si="17"/>
        <v>0</v>
      </c>
      <c r="J349" s="53"/>
      <c r="K349" s="34"/>
    </row>
    <row r="350" spans="1:11" s="5" customFormat="1" x14ac:dyDescent="0.6">
      <c r="A350" s="149"/>
      <c r="B350" s="184"/>
      <c r="C350" s="184"/>
      <c r="D350" s="150"/>
      <c r="E350" s="185"/>
      <c r="F350" s="186"/>
      <c r="G350" s="10"/>
      <c r="H350" s="4"/>
      <c r="I350" s="28">
        <f t="shared" si="17"/>
        <v>0</v>
      </c>
      <c r="J350" s="53"/>
      <c r="K350" s="34"/>
    </row>
    <row r="351" spans="1:11" s="5" customFormat="1" x14ac:dyDescent="0.6">
      <c r="A351" s="149"/>
      <c r="B351" s="184"/>
      <c r="C351" s="184"/>
      <c r="D351" s="150"/>
      <c r="E351" s="185"/>
      <c r="F351" s="186"/>
      <c r="G351" s="10"/>
      <c r="H351" s="4"/>
      <c r="I351" s="28">
        <f t="shared" si="17"/>
        <v>0</v>
      </c>
      <c r="J351" s="53"/>
      <c r="K351" s="34"/>
    </row>
    <row r="352" spans="1:11" s="5" customFormat="1" x14ac:dyDescent="0.6">
      <c r="A352" s="149"/>
      <c r="B352" s="184"/>
      <c r="C352" s="184"/>
      <c r="D352" s="150"/>
      <c r="E352" s="185"/>
      <c r="F352" s="186"/>
      <c r="G352" s="10"/>
      <c r="H352" s="4"/>
      <c r="I352" s="28">
        <f t="shared" si="17"/>
        <v>0</v>
      </c>
      <c r="J352" s="53"/>
      <c r="K352" s="34"/>
    </row>
    <row r="353" spans="1:11" s="5" customFormat="1" x14ac:dyDescent="0.6">
      <c r="A353" s="149"/>
      <c r="B353" s="184"/>
      <c r="C353" s="184"/>
      <c r="D353" s="150"/>
      <c r="E353" s="185"/>
      <c r="F353" s="186"/>
      <c r="G353" s="10"/>
      <c r="H353" s="4"/>
      <c r="I353" s="28">
        <f t="shared" si="17"/>
        <v>0</v>
      </c>
      <c r="J353" s="53"/>
      <c r="K353" s="34"/>
    </row>
    <row r="354" spans="1:11" s="5" customFormat="1" x14ac:dyDescent="0.6">
      <c r="A354" s="149"/>
      <c r="B354" s="184"/>
      <c r="C354" s="184"/>
      <c r="D354" s="150"/>
      <c r="E354" s="185"/>
      <c r="F354" s="186"/>
      <c r="G354" s="10"/>
      <c r="H354" s="4"/>
      <c r="I354" s="28">
        <f t="shared" si="17"/>
        <v>0</v>
      </c>
      <c r="J354" s="53"/>
      <c r="K354" s="34"/>
    </row>
    <row r="355" spans="1:11" s="5" customFormat="1" x14ac:dyDescent="0.6">
      <c r="A355" s="149"/>
      <c r="B355" s="184"/>
      <c r="C355" s="184"/>
      <c r="D355" s="150"/>
      <c r="E355" s="185"/>
      <c r="F355" s="186"/>
      <c r="G355" s="10"/>
      <c r="H355" s="4"/>
      <c r="I355" s="28">
        <f t="shared" si="17"/>
        <v>0</v>
      </c>
      <c r="J355" s="53"/>
      <c r="K355" s="34"/>
    </row>
    <row r="356" spans="1:11" s="5" customFormat="1" x14ac:dyDescent="0.6">
      <c r="A356" s="149"/>
      <c r="B356" s="184"/>
      <c r="C356" s="184"/>
      <c r="D356" s="150"/>
      <c r="E356" s="185"/>
      <c r="F356" s="186"/>
      <c r="G356" s="10"/>
      <c r="H356" s="4"/>
      <c r="I356" s="28">
        <f t="shared" si="17"/>
        <v>0</v>
      </c>
      <c r="J356" s="53"/>
      <c r="K356" s="34"/>
    </row>
    <row r="357" spans="1:11" s="5" customFormat="1" x14ac:dyDescent="0.6">
      <c r="A357" s="149"/>
      <c r="B357" s="184"/>
      <c r="C357" s="184"/>
      <c r="D357" s="150"/>
      <c r="E357" s="185"/>
      <c r="F357" s="186"/>
      <c r="G357" s="10"/>
      <c r="H357" s="4"/>
      <c r="I357" s="28">
        <f t="shared" si="17"/>
        <v>0</v>
      </c>
      <c r="J357" s="53"/>
      <c r="K357" s="34"/>
    </row>
    <row r="358" spans="1:11" s="5" customFormat="1" x14ac:dyDescent="0.6">
      <c r="A358" s="149"/>
      <c r="B358" s="184"/>
      <c r="C358" s="184"/>
      <c r="D358" s="150"/>
      <c r="E358" s="185"/>
      <c r="F358" s="186"/>
      <c r="G358" s="10"/>
      <c r="H358" s="4"/>
      <c r="I358" s="28">
        <f t="shared" si="17"/>
        <v>0</v>
      </c>
      <c r="J358" s="53"/>
      <c r="K358" s="34"/>
    </row>
    <row r="359" spans="1:11" s="5" customFormat="1" x14ac:dyDescent="0.6">
      <c r="A359" s="149"/>
      <c r="B359" s="184"/>
      <c r="C359" s="184"/>
      <c r="D359" s="150"/>
      <c r="E359" s="185"/>
      <c r="F359" s="186"/>
      <c r="G359" s="10"/>
      <c r="H359" s="4"/>
      <c r="I359" s="28">
        <f t="shared" si="17"/>
        <v>0</v>
      </c>
      <c r="J359" s="53"/>
      <c r="K359" s="34"/>
    </row>
    <row r="360" spans="1:11" s="5" customFormat="1" x14ac:dyDescent="0.6">
      <c r="C360" s="6"/>
      <c r="J360" s="53"/>
      <c r="K360" s="34"/>
    </row>
    <row r="361" spans="1:11" s="5" customFormat="1" ht="18.75" customHeight="1" x14ac:dyDescent="0.8">
      <c r="C361" s="6"/>
      <c r="H361" s="42" t="s">
        <v>116</v>
      </c>
      <c r="I361" s="17">
        <f>SUM(I5,I23,I41,I62,I84,I109,I132,I148,I171,I190,I206,I220,I240,I264,I284,I308,I328,I344)</f>
        <v>0</v>
      </c>
      <c r="J361" s="53"/>
    </row>
  </sheetData>
  <sheetProtection algorithmName="SHA-512" hashValue="TJMsxqIpo4EVKgeKDSp+DVeABRffIPQwUtimAC+y7o6fjYzFmfpaRtFY93jVrWM1gB03S+B+7F/2FsEfCk87iQ==" saltValue="bOEv8/dUJJGuKIMuD+/hHA==" spinCount="100000" sheet="1" objects="1" scenarios="1"/>
  <mergeCells count="329">
    <mergeCell ref="A355:D355"/>
    <mergeCell ref="E355:F355"/>
    <mergeCell ref="A359:D359"/>
    <mergeCell ref="E359:F359"/>
    <mergeCell ref="A356:D356"/>
    <mergeCell ref="E356:F356"/>
    <mergeCell ref="A357:D357"/>
    <mergeCell ref="E357:F357"/>
    <mergeCell ref="A358:D358"/>
    <mergeCell ref="E358:F358"/>
    <mergeCell ref="A350:D350"/>
    <mergeCell ref="E350:F350"/>
    <mergeCell ref="A351:D351"/>
    <mergeCell ref="E351:F351"/>
    <mergeCell ref="A352:D352"/>
    <mergeCell ref="E352:F352"/>
    <mergeCell ref="A353:D353"/>
    <mergeCell ref="E353:F353"/>
    <mergeCell ref="A354:D354"/>
    <mergeCell ref="E354:F354"/>
    <mergeCell ref="A341:B341"/>
    <mergeCell ref="C341:E341"/>
    <mergeCell ref="A346:D346"/>
    <mergeCell ref="E346:F346"/>
    <mergeCell ref="A347:D347"/>
    <mergeCell ref="E347:F347"/>
    <mergeCell ref="A348:D348"/>
    <mergeCell ref="E348:F348"/>
    <mergeCell ref="A349:D349"/>
    <mergeCell ref="E349:F349"/>
    <mergeCell ref="A336:B336"/>
    <mergeCell ref="C336:E336"/>
    <mergeCell ref="A337:B337"/>
    <mergeCell ref="C337:E337"/>
    <mergeCell ref="A338:B338"/>
    <mergeCell ref="C338:E338"/>
    <mergeCell ref="A339:B339"/>
    <mergeCell ref="C339:E339"/>
    <mergeCell ref="A340:B340"/>
    <mergeCell ref="C340:E340"/>
    <mergeCell ref="A334:B334"/>
    <mergeCell ref="C334:E334"/>
    <mergeCell ref="A335:B335"/>
    <mergeCell ref="C335:E335"/>
    <mergeCell ref="C327:H327"/>
    <mergeCell ref="A330:B330"/>
    <mergeCell ref="C330:E330"/>
    <mergeCell ref="B316:E316"/>
    <mergeCell ref="B317:E317"/>
    <mergeCell ref="B319:E319"/>
    <mergeCell ref="B320:E320"/>
    <mergeCell ref="B321:E321"/>
    <mergeCell ref="B322:E322"/>
    <mergeCell ref="B318:E318"/>
    <mergeCell ref="A331:B331"/>
    <mergeCell ref="C331:E331"/>
    <mergeCell ref="A332:B332"/>
    <mergeCell ref="C332:E332"/>
    <mergeCell ref="A333:B333"/>
    <mergeCell ref="C333:E333"/>
    <mergeCell ref="B323:E323"/>
    <mergeCell ref="B324:E324"/>
    <mergeCell ref="B325:E325"/>
    <mergeCell ref="B312:E312"/>
    <mergeCell ref="A304:B304"/>
    <mergeCell ref="C304:F304"/>
    <mergeCell ref="B313:E313"/>
    <mergeCell ref="B314:E314"/>
    <mergeCell ref="B315:E315"/>
    <mergeCell ref="B307:G307"/>
    <mergeCell ref="B310:E310"/>
    <mergeCell ref="B311:E311"/>
    <mergeCell ref="A301:B301"/>
    <mergeCell ref="C301:F301"/>
    <mergeCell ref="A302:B302"/>
    <mergeCell ref="C302:F302"/>
    <mergeCell ref="A303:B303"/>
    <mergeCell ref="C303:F303"/>
    <mergeCell ref="A296:B296"/>
    <mergeCell ref="C296:F296"/>
    <mergeCell ref="A297:B297"/>
    <mergeCell ref="C297:F297"/>
    <mergeCell ref="A299:B299"/>
    <mergeCell ref="C299:F299"/>
    <mergeCell ref="A300:B300"/>
    <mergeCell ref="C300:F300"/>
    <mergeCell ref="A298:B298"/>
    <mergeCell ref="C298:F298"/>
    <mergeCell ref="A291:B291"/>
    <mergeCell ref="C291:F291"/>
    <mergeCell ref="A292:B292"/>
    <mergeCell ref="C292:F292"/>
    <mergeCell ref="A293:B293"/>
    <mergeCell ref="C293:F293"/>
    <mergeCell ref="A294:B294"/>
    <mergeCell ref="C294:F294"/>
    <mergeCell ref="A295:B295"/>
    <mergeCell ref="C295:F295"/>
    <mergeCell ref="A290:B290"/>
    <mergeCell ref="C290:F290"/>
    <mergeCell ref="A282:B282"/>
    <mergeCell ref="C282:F282"/>
    <mergeCell ref="A279:B279"/>
    <mergeCell ref="C279:F279"/>
    <mergeCell ref="A280:B280"/>
    <mergeCell ref="C280:F280"/>
    <mergeCell ref="A277:B277"/>
    <mergeCell ref="C277:F277"/>
    <mergeCell ref="A278:B278"/>
    <mergeCell ref="C278:F278"/>
    <mergeCell ref="A286:B286"/>
    <mergeCell ref="C286:F286"/>
    <mergeCell ref="A287:B287"/>
    <mergeCell ref="C287:F287"/>
    <mergeCell ref="A288:B288"/>
    <mergeCell ref="C288:F288"/>
    <mergeCell ref="A281:B281"/>
    <mergeCell ref="C281:F281"/>
    <mergeCell ref="A289:B289"/>
    <mergeCell ref="C289:F289"/>
    <mergeCell ref="A276:B276"/>
    <mergeCell ref="C276:F276"/>
    <mergeCell ref="A267:B267"/>
    <mergeCell ref="C267:F267"/>
    <mergeCell ref="A268:B268"/>
    <mergeCell ref="C268:F268"/>
    <mergeCell ref="A269:B269"/>
    <mergeCell ref="C269:F269"/>
    <mergeCell ref="A272:B272"/>
    <mergeCell ref="C272:F272"/>
    <mergeCell ref="A270:B270"/>
    <mergeCell ref="C270:F270"/>
    <mergeCell ref="A271:B271"/>
    <mergeCell ref="C271:F271"/>
    <mergeCell ref="A275:B275"/>
    <mergeCell ref="C275:F275"/>
    <mergeCell ref="A273:B273"/>
    <mergeCell ref="C273:F273"/>
    <mergeCell ref="A274:B274"/>
    <mergeCell ref="C274:F274"/>
    <mergeCell ref="B253:D253"/>
    <mergeCell ref="B254:D254"/>
    <mergeCell ref="C261:H261"/>
    <mergeCell ref="A266:B266"/>
    <mergeCell ref="C266:F266"/>
    <mergeCell ref="B256:D256"/>
    <mergeCell ref="B257:D257"/>
    <mergeCell ref="B258:D258"/>
    <mergeCell ref="B255:D255"/>
    <mergeCell ref="B247:D247"/>
    <mergeCell ref="B248:D248"/>
    <mergeCell ref="B249:D249"/>
    <mergeCell ref="B250:D250"/>
    <mergeCell ref="B251:D251"/>
    <mergeCell ref="B252:D252"/>
    <mergeCell ref="B235:D235"/>
    <mergeCell ref="E235:F235"/>
    <mergeCell ref="B236:D236"/>
    <mergeCell ref="E236:F236"/>
    <mergeCell ref="B242:D242"/>
    <mergeCell ref="B243:D243"/>
    <mergeCell ref="B244:D244"/>
    <mergeCell ref="B245:D245"/>
    <mergeCell ref="B246:D246"/>
    <mergeCell ref="B227:D227"/>
    <mergeCell ref="E227:F227"/>
    <mergeCell ref="B228:D228"/>
    <mergeCell ref="E228:F228"/>
    <mergeCell ref="B229:D229"/>
    <mergeCell ref="E229:F229"/>
    <mergeCell ref="B230:D230"/>
    <mergeCell ref="E230:F230"/>
    <mergeCell ref="B234:D234"/>
    <mergeCell ref="E234:F234"/>
    <mergeCell ref="B231:D231"/>
    <mergeCell ref="E231:F231"/>
    <mergeCell ref="B232:D232"/>
    <mergeCell ref="E232:F232"/>
    <mergeCell ref="B233:D233"/>
    <mergeCell ref="E233:F233"/>
    <mergeCell ref="B222:D222"/>
    <mergeCell ref="E222:F222"/>
    <mergeCell ref="B223:D223"/>
    <mergeCell ref="E223:F223"/>
    <mergeCell ref="B224:D224"/>
    <mergeCell ref="E224:F224"/>
    <mergeCell ref="B225:D225"/>
    <mergeCell ref="E225:F225"/>
    <mergeCell ref="B226:D226"/>
    <mergeCell ref="E226:F226"/>
    <mergeCell ref="A214:B214"/>
    <mergeCell ref="C214:E214"/>
    <mergeCell ref="A215:B215"/>
    <mergeCell ref="C215:E215"/>
    <mergeCell ref="A216:B216"/>
    <mergeCell ref="C216:E216"/>
    <mergeCell ref="A217:B217"/>
    <mergeCell ref="C217:E217"/>
    <mergeCell ref="A218:B218"/>
    <mergeCell ref="C218:E218"/>
    <mergeCell ref="A209:B209"/>
    <mergeCell ref="C209:E209"/>
    <mergeCell ref="A210:B210"/>
    <mergeCell ref="C210:E210"/>
    <mergeCell ref="A211:B211"/>
    <mergeCell ref="C211:E211"/>
    <mergeCell ref="A212:B212"/>
    <mergeCell ref="C212:E212"/>
    <mergeCell ref="A213:B213"/>
    <mergeCell ref="C213:E213"/>
    <mergeCell ref="A201:B201"/>
    <mergeCell ref="C201:F201"/>
    <mergeCell ref="A202:B202"/>
    <mergeCell ref="C202:F202"/>
    <mergeCell ref="A203:B203"/>
    <mergeCell ref="C203:F203"/>
    <mergeCell ref="A204:B204"/>
    <mergeCell ref="C204:F204"/>
    <mergeCell ref="A208:B208"/>
    <mergeCell ref="C208:E208"/>
    <mergeCell ref="A196:B196"/>
    <mergeCell ref="C196:F196"/>
    <mergeCell ref="C197:F197"/>
    <mergeCell ref="A198:B198"/>
    <mergeCell ref="C198:F198"/>
    <mergeCell ref="A199:B199"/>
    <mergeCell ref="C199:F199"/>
    <mergeCell ref="A200:B200"/>
    <mergeCell ref="C200:F200"/>
    <mergeCell ref="A197:B197"/>
    <mergeCell ref="A185:B185"/>
    <mergeCell ref="C185:E185"/>
    <mergeCell ref="C192:F192"/>
    <mergeCell ref="A193:B193"/>
    <mergeCell ref="C193:F193"/>
    <mergeCell ref="A194:B194"/>
    <mergeCell ref="C194:F194"/>
    <mergeCell ref="A195:B195"/>
    <mergeCell ref="C195:F195"/>
    <mergeCell ref="A192:B192"/>
    <mergeCell ref="A180:B180"/>
    <mergeCell ref="C180:E180"/>
    <mergeCell ref="A181:B181"/>
    <mergeCell ref="C181:E181"/>
    <mergeCell ref="A182:B182"/>
    <mergeCell ref="C182:E182"/>
    <mergeCell ref="A183:B183"/>
    <mergeCell ref="C183:E183"/>
    <mergeCell ref="A184:B184"/>
    <mergeCell ref="C184:E184"/>
    <mergeCell ref="A175:B175"/>
    <mergeCell ref="C175:E175"/>
    <mergeCell ref="A176:B176"/>
    <mergeCell ref="C176:E176"/>
    <mergeCell ref="A177:B177"/>
    <mergeCell ref="C177:E177"/>
    <mergeCell ref="A178:B178"/>
    <mergeCell ref="C178:E178"/>
    <mergeCell ref="A179:B179"/>
    <mergeCell ref="C179:E179"/>
    <mergeCell ref="A165:B165"/>
    <mergeCell ref="C165:E165"/>
    <mergeCell ref="A166:B166"/>
    <mergeCell ref="C166:E166"/>
    <mergeCell ref="D168:I168"/>
    <mergeCell ref="A173:B173"/>
    <mergeCell ref="C173:E173"/>
    <mergeCell ref="A174:B174"/>
    <mergeCell ref="C174:E174"/>
    <mergeCell ref="A160:B160"/>
    <mergeCell ref="C160:E160"/>
    <mergeCell ref="A161:B161"/>
    <mergeCell ref="C161:E161"/>
    <mergeCell ref="A162:B162"/>
    <mergeCell ref="C162:E162"/>
    <mergeCell ref="A163:B163"/>
    <mergeCell ref="C163:E163"/>
    <mergeCell ref="A164:B164"/>
    <mergeCell ref="C164:E164"/>
    <mergeCell ref="A155:B155"/>
    <mergeCell ref="C155:E155"/>
    <mergeCell ref="A156:B156"/>
    <mergeCell ref="C156:E156"/>
    <mergeCell ref="A157:B157"/>
    <mergeCell ref="C157:E157"/>
    <mergeCell ref="A158:B158"/>
    <mergeCell ref="C158:E158"/>
    <mergeCell ref="A159:B159"/>
    <mergeCell ref="C159:E159"/>
    <mergeCell ref="C150:E150"/>
    <mergeCell ref="A151:B151"/>
    <mergeCell ref="C151:E151"/>
    <mergeCell ref="A152:B152"/>
    <mergeCell ref="C152:E152"/>
    <mergeCell ref="A153:B153"/>
    <mergeCell ref="C153:E153"/>
    <mergeCell ref="A154:B154"/>
    <mergeCell ref="C154:E154"/>
    <mergeCell ref="A150:B150"/>
    <mergeCell ref="C135:E135"/>
    <mergeCell ref="A136:B136"/>
    <mergeCell ref="C136:E136"/>
    <mergeCell ref="A137:B137"/>
    <mergeCell ref="A141:B141"/>
    <mergeCell ref="C141:E141"/>
    <mergeCell ref="A135:B135"/>
    <mergeCell ref="B2:C2"/>
    <mergeCell ref="B22:G22"/>
    <mergeCell ref="B40:G40"/>
    <mergeCell ref="B82:G82"/>
    <mergeCell ref="B130:G130"/>
    <mergeCell ref="A134:B134"/>
    <mergeCell ref="C134:E134"/>
    <mergeCell ref="C147:H147"/>
    <mergeCell ref="C137:E137"/>
    <mergeCell ref="A138:B138"/>
    <mergeCell ref="C138:E138"/>
    <mergeCell ref="A142:B142"/>
    <mergeCell ref="C142:E142"/>
    <mergeCell ref="A143:B143"/>
    <mergeCell ref="C143:E143"/>
    <mergeCell ref="C145:E145"/>
    <mergeCell ref="A139:B139"/>
    <mergeCell ref="C139:E139"/>
    <mergeCell ref="A140:B140"/>
    <mergeCell ref="A144:B144"/>
    <mergeCell ref="C144:E144"/>
    <mergeCell ref="A145:B145"/>
    <mergeCell ref="C140:E140"/>
  </mergeCells>
  <conditionalFormatting sqref="F331:G341">
    <cfRule type="expression" dxfId="7" priority="8" stopIfTrue="1">
      <formula>IF(ISBLANK(B331),0)</formula>
    </cfRule>
  </conditionalFormatting>
  <conditionalFormatting sqref="I8:I19">
    <cfRule type="cellIs" dxfId="6" priority="6" stopIfTrue="1" operator="equal">
      <formula>0</formula>
    </cfRule>
  </conditionalFormatting>
  <conditionalFormatting sqref="I26:I37 I44:I58 I65:I80 H112:H127 I223:I236 I243:I258 I267:I282 I287:I304 I331:I341 I347:I359">
    <cfRule type="cellIs" dxfId="5" priority="7" stopIfTrue="1" operator="equal">
      <formula>0</formula>
    </cfRule>
  </conditionalFormatting>
  <conditionalFormatting sqref="I87:I105">
    <cfRule type="cellIs" dxfId="4" priority="2" stopIfTrue="1" operator="equal">
      <formula>0</formula>
    </cfRule>
  </conditionalFormatting>
  <conditionalFormatting sqref="I135:I145 I151:I166">
    <cfRule type="cellIs" dxfId="3" priority="10" stopIfTrue="1" operator="equal">
      <formula>0</formula>
    </cfRule>
  </conditionalFormatting>
  <conditionalFormatting sqref="I174:I185 H311:I325">
    <cfRule type="cellIs" dxfId="2" priority="34" stopIfTrue="1" operator="equal">
      <formula>0</formula>
    </cfRule>
  </conditionalFormatting>
  <conditionalFormatting sqref="I193:I204">
    <cfRule type="cellIs" dxfId="1" priority="26" stopIfTrue="1" operator="equal">
      <formula>0</formula>
    </cfRule>
  </conditionalFormatting>
  <conditionalFormatting sqref="I209:I218">
    <cfRule type="cellIs" dxfId="0" priority="9" stopIfTrue="1" operator="equal">
      <formula>0</formula>
    </cfRule>
  </conditionalFormatting>
  <dataValidations count="21">
    <dataValidation type="list" allowBlank="1" showInputMessage="1" showErrorMessage="1" sqref="C331:E341" xr:uid="{00000000-0002-0000-0300-000000000000}">
      <formula1>$J$331:$J$337</formula1>
    </dataValidation>
    <dataValidation type="list" allowBlank="1" showInputMessage="1" showErrorMessage="1" sqref="A311:A325" xr:uid="{00000000-0002-0000-0300-000001000000}">
      <formula1>$J$311:$J$319</formula1>
    </dataValidation>
    <dataValidation type="list" allowBlank="1" showInputMessage="1" showErrorMessage="1" sqref="H135:H145 H151:H166 H174:H185" xr:uid="{00000000-0002-0000-0300-000002000000}">
      <formula1>$J$136:$J$142</formula1>
    </dataValidation>
    <dataValidation type="list" allowBlank="1" showInputMessage="1" sqref="D44:D58 D65:D80 D8:D19 D26:D37 D87:D105" xr:uid="{00000000-0002-0000-0300-000003000000}">
      <formula1>$J$8:$J$10</formula1>
    </dataValidation>
    <dataValidation operator="greaterThanOrEqual" allowBlank="1" showInputMessage="1" showErrorMessage="1" errorTitle="Enter Numbers Only" error="Value has to exceed $1000." prompt="Must be greater than or equal to $1,000" sqref="G347:G359" xr:uid="{00000000-0002-0000-0300-000004000000}"/>
    <dataValidation operator="greaterThan" showInputMessage="1" showErrorMessage="1" errorTitle="Enter Numbers Only" error="Please enter numbers only." prompt="Numbers Only" sqref="G174:G185" xr:uid="{00000000-0002-0000-0300-000005000000}"/>
    <dataValidation operator="greaterThan" showErrorMessage="1" errorTitle="Enter Numbers Only" error="Please enter numbers only." sqref="C26:C37 C87:C105 E26:F37 F174:F185 G8:G19 E87:G105 F311:G325" xr:uid="{00000000-0002-0000-0300-000006000000}"/>
    <dataValidation operator="greaterThanOrEqual" showErrorMessage="1" errorTitle="Enter Numbers Only" error="Please enter numbers only." sqref="E8:E19" xr:uid="{00000000-0002-0000-0300-000007000000}"/>
    <dataValidation allowBlank="1" showInputMessage="1" sqref="A8:A19" xr:uid="{00000000-0002-0000-0300-000008000000}"/>
    <dataValidation operator="greaterThan" errorTitle="Enter Numbers Only" error="Please enter numbers only." sqref="B8:C19 F8:F19" xr:uid="{00000000-0002-0000-0300-000009000000}"/>
    <dataValidation type="list" allowBlank="1" showInputMessage="1" showErrorMessage="1" sqref="E223:F236" xr:uid="{00000000-0002-0000-0300-00000A000000}">
      <formula1>$J$223:$J$228</formula1>
    </dataValidation>
    <dataValidation type="list" allowBlank="1" showInputMessage="1" showErrorMessage="1" sqref="A287:B304" xr:uid="{00000000-0002-0000-0300-00000B000000}">
      <formula1>$J$287:$J$289</formula1>
    </dataValidation>
    <dataValidation operator="greaterThanOrEqual" showErrorMessage="1" errorTitle="Enter Numbers Only" error="Please enter numbers only. Cost per item must be less than $1000." sqref="G287:G304" xr:uid="{00000000-0002-0000-0300-00000C000000}"/>
    <dataValidation type="list" allowBlank="1" showInputMessage="1" showErrorMessage="1" sqref="H209:H218" xr:uid="{00000000-0002-0000-0300-00000D000000}">
      <formula1>$J$209:$J$216</formula1>
    </dataValidation>
    <dataValidation type="list" allowBlank="1" showInputMessage="1" showErrorMessage="1" sqref="A26:A37" xr:uid="{00000000-0002-0000-0300-00000E000000}">
      <formula1>$J$27:$J$34</formula1>
    </dataValidation>
    <dataValidation type="list" allowBlank="1" showInputMessage="1" showErrorMessage="1" sqref="A44:A58" xr:uid="{00000000-0002-0000-0300-00000F000000}">
      <formula1>$J$44:$J$50</formula1>
    </dataValidation>
    <dataValidation type="list" allowBlank="1" showInputMessage="1" showErrorMessage="1" sqref="A112:A127" xr:uid="{00000000-0002-0000-0300-000010000000}">
      <formula1>$J$120:$J$124</formula1>
    </dataValidation>
    <dataValidation type="list" allowBlank="1" showInputMessage="1" showErrorMessage="1" sqref="D112:D127" xr:uid="{00000000-0002-0000-0300-000011000000}">
      <formula1>$J$112:$J$119</formula1>
    </dataValidation>
    <dataValidation type="decimal" operator="greaterThan" showErrorMessage="1" errorTitle="Enter Numbers Only" error="Please enter numbers only." sqref="E243:G258" xr:uid="{00000000-0002-0000-0300-000012000000}">
      <formula1>0</formula1>
    </dataValidation>
    <dataValidation type="list" allowBlank="1" showInputMessage="1" showErrorMessage="1" sqref="A267:B282" xr:uid="{00000000-0002-0000-0300-000013000000}">
      <formula1>$J$267:$J$269</formula1>
    </dataValidation>
    <dataValidation operator="greaterThan" showErrorMessage="1" errorTitle="Enter Numbers Only" error="Please enter numbers only. Cost per item must be less than $1000." sqref="G267:G282" xr:uid="{00000000-0002-0000-0300-000014000000}"/>
  </dataValidations>
  <hyperlinks>
    <hyperlink ref="B3" r:id="rId1" display="https://portal.ct.gov/-/media/SDE/Adult-Ed/State/BudgetBuddy18.pdf?la=en" xr:uid="{00000000-0004-0000-0300-000000000000}"/>
    <hyperlink ref="B3:E3" r:id="rId2" display="https://portal.ct.gov/SDE/Adult-Ed/Federal/Federal-Legislation-and-Grants/Documents" xr:uid="{026F1E30-33A4-41B5-864B-F019D019BEDA}"/>
    <hyperlink ref="H1" r:id="rId3" xr:uid="{187B6860-E80F-40D5-8C27-0C911A0B0FAD}"/>
  </hyperlinks>
  <pageMargins left="0.25" right="0.25" top="0.75" bottom="0.75" header="0.3" footer="0.3"/>
  <pageSetup scale="75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IELCE ED114</vt:lpstr>
      <vt:lpstr>IELCE Budget Narrative</vt:lpstr>
      <vt:lpstr>IELCE Match Narrative</vt:lpstr>
      <vt:lpstr>'IELCE Budget Narrative'!Print_Area</vt:lpstr>
      <vt:lpstr>'IELCE Match Narrative'!Print_Area</vt:lpstr>
    </vt:vector>
  </TitlesOfParts>
  <Company>CT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 Gopalakrishnan</dc:creator>
  <cp:lastModifiedBy>Reed, Marcy</cp:lastModifiedBy>
  <cp:lastPrinted>2015-02-06T14:44:38Z</cp:lastPrinted>
  <dcterms:created xsi:type="dcterms:W3CDTF">2002-03-12T19:23:52Z</dcterms:created>
  <dcterms:modified xsi:type="dcterms:W3CDTF">2023-04-27T18:27:39Z</dcterms:modified>
</cp:coreProperties>
</file>