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DULTSHR\Adult Education State Grant\Master Budget Spreadsheets\FY2024 Spreadsheets\"/>
    </mc:Choice>
  </mc:AlternateContent>
  <xr:revisionPtr revIDLastSave="0" documentId="8_{349E87B3-24CA-4565-A3B2-5D07EE93C178}" xr6:coauthVersionLast="47" xr6:coauthVersionMax="47" xr10:uidLastSave="{00000000-0000-0000-0000-000000000000}"/>
  <workbookProtection workbookAlgorithmName="SHA-512" workbookHashValue="Lddj/TZpTuxMVoXuY60+kHs6jaEOzsNt3YWITDD4cnvkqr+OM2Ap22gb9/ZWQbg8iExXTEXz00iNhpUl39FX5w==" workbookSaltValue="N6xAiuS7NN15/ZQsorem3A==" workbookSpinCount="100000" lockStructure="1"/>
  <bookViews>
    <workbookView xWindow="-90" yWindow="-90" windowWidth="19380" windowHeight="9765" tabRatio="783" activeTab="2" xr2:uid="{00000000-000D-0000-FFFF-FFFF00000000}"/>
  </bookViews>
  <sheets>
    <sheet name="Instructions" sheetId="40" r:id="rId1"/>
    <sheet name="Comprehensive ED-114" sheetId="37" r:id="rId2"/>
    <sheet name="Comprehensive Budget Narrative" sheetId="38" r:id="rId3"/>
    <sheet name="Comp Match Budget Narrative" sheetId="39" r:id="rId4"/>
  </sheets>
  <definedNames>
    <definedName name="_xlnm.Print_Area" localSheetId="3">'Comp Match Budget Narrative'!$A$1:$I$466</definedName>
    <definedName name="_xlnm.Print_Area" localSheetId="2">'Comprehensive Budget Narrative'!$A$1:$I$467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7" i="38" l="1"/>
  <c r="I411" i="39"/>
  <c r="I420" i="38"/>
  <c r="I154" i="39"/>
  <c r="I130" i="39"/>
  <c r="I131" i="39"/>
  <c r="I132" i="39"/>
  <c r="I133" i="39"/>
  <c r="I91" i="39"/>
  <c r="I50" i="39"/>
  <c r="I51" i="39"/>
  <c r="I52" i="39"/>
  <c r="I53" i="39"/>
  <c r="I54" i="39"/>
  <c r="I55" i="39"/>
  <c r="I56" i="39"/>
  <c r="I57" i="39"/>
  <c r="I58" i="39"/>
  <c r="I59" i="39"/>
  <c r="I60" i="39"/>
  <c r="I61" i="39"/>
  <c r="I62" i="39"/>
  <c r="I63" i="39"/>
  <c r="I96" i="38"/>
  <c r="I97" i="38"/>
  <c r="H110" i="38"/>
  <c r="I132" i="38"/>
  <c r="I133" i="38"/>
  <c r="I134" i="38"/>
  <c r="I156" i="38"/>
  <c r="I151" i="38"/>
  <c r="I214" i="38"/>
  <c r="I193" i="38"/>
  <c r="I383" i="38"/>
  <c r="I309" i="39"/>
  <c r="I308" i="39"/>
  <c r="I307" i="39"/>
  <c r="I306" i="39"/>
  <c r="I305" i="39"/>
  <c r="I304" i="39"/>
  <c r="I303" i="39"/>
  <c r="I302" i="39"/>
  <c r="I301" i="39"/>
  <c r="I300" i="39"/>
  <c r="I299" i="39"/>
  <c r="I298" i="39"/>
  <c r="I297" i="39"/>
  <c r="I296" i="39"/>
  <c r="I295" i="39"/>
  <c r="I294" i="39"/>
  <c r="I293" i="39"/>
  <c r="I292" i="39"/>
  <c r="I291" i="39"/>
  <c r="I290" i="39"/>
  <c r="I136" i="39"/>
  <c r="I135" i="39"/>
  <c r="I134" i="39"/>
  <c r="I129" i="39"/>
  <c r="I128" i="39"/>
  <c r="I127" i="39"/>
  <c r="I126" i="39"/>
  <c r="I125" i="39"/>
  <c r="I124" i="39"/>
  <c r="I123" i="39"/>
  <c r="I96" i="39"/>
  <c r="I95" i="39"/>
  <c r="I94" i="39"/>
  <c r="I93" i="39"/>
  <c r="I92" i="39"/>
  <c r="I90" i="39"/>
  <c r="I89" i="39"/>
  <c r="I88" i="39"/>
  <c r="I87" i="39"/>
  <c r="I86" i="39"/>
  <c r="I79" i="39"/>
  <c r="I78" i="39"/>
  <c r="I77" i="39"/>
  <c r="I76" i="39"/>
  <c r="I75" i="39"/>
  <c r="I74" i="39"/>
  <c r="I73" i="39"/>
  <c r="I72" i="39"/>
  <c r="I71" i="39"/>
  <c r="I70" i="39"/>
  <c r="I49" i="39"/>
  <c r="I42" i="39"/>
  <c r="I41" i="39"/>
  <c r="I40" i="39"/>
  <c r="I39" i="39"/>
  <c r="I38" i="39"/>
  <c r="I37" i="39"/>
  <c r="I36" i="39"/>
  <c r="I35" i="39"/>
  <c r="I34" i="39"/>
  <c r="I33" i="39"/>
  <c r="I32" i="39"/>
  <c r="I31" i="39"/>
  <c r="I30" i="39"/>
  <c r="I29" i="39"/>
  <c r="I28" i="39"/>
  <c r="I27" i="39"/>
  <c r="I26" i="39"/>
  <c r="I19" i="39"/>
  <c r="I18" i="39"/>
  <c r="I17" i="39"/>
  <c r="I16" i="39"/>
  <c r="I15" i="39"/>
  <c r="I14" i="39"/>
  <c r="I13" i="39"/>
  <c r="I12" i="39"/>
  <c r="I11" i="39"/>
  <c r="I10" i="39"/>
  <c r="I9" i="39"/>
  <c r="I8" i="39"/>
  <c r="I327" i="38"/>
  <c r="I326" i="38"/>
  <c r="I325" i="38"/>
  <c r="I324" i="38"/>
  <c r="I323" i="38"/>
  <c r="I322" i="38"/>
  <c r="I321" i="38"/>
  <c r="I320" i="38"/>
  <c r="I319" i="38"/>
  <c r="I318" i="38"/>
  <c r="I317" i="38"/>
  <c r="I316" i="38"/>
  <c r="I315" i="38"/>
  <c r="I314" i="38"/>
  <c r="I313" i="38"/>
  <c r="I312" i="38"/>
  <c r="I311" i="38"/>
  <c r="I310" i="38"/>
  <c r="I309" i="38"/>
  <c r="I308" i="38"/>
  <c r="I303" i="38"/>
  <c r="I307" i="38"/>
  <c r="I306" i="38"/>
  <c r="I140" i="38"/>
  <c r="I139" i="38"/>
  <c r="I138" i="38"/>
  <c r="I137" i="38"/>
  <c r="I136" i="38"/>
  <c r="I135" i="38"/>
  <c r="I131" i="38"/>
  <c r="I130" i="38"/>
  <c r="I129" i="38"/>
  <c r="I128" i="38"/>
  <c r="I127" i="38"/>
  <c r="I100" i="38"/>
  <c r="I99" i="38"/>
  <c r="I98" i="38"/>
  <c r="I95" i="38"/>
  <c r="I94" i="38"/>
  <c r="I93" i="38"/>
  <c r="I92" i="38"/>
  <c r="I91" i="38"/>
  <c r="I90" i="38"/>
  <c r="I89" i="38"/>
  <c r="I86" i="38" s="1"/>
  <c r="I82" i="38"/>
  <c r="I81" i="38"/>
  <c r="I80" i="38"/>
  <c r="I79" i="38"/>
  <c r="I78" i="38"/>
  <c r="I77" i="38"/>
  <c r="I76" i="38"/>
  <c r="I75" i="38"/>
  <c r="I74" i="38"/>
  <c r="I73" i="38"/>
  <c r="I72" i="38"/>
  <c r="I66" i="38"/>
  <c r="I65" i="38"/>
  <c r="I64" i="38"/>
  <c r="I63" i="38"/>
  <c r="I62" i="38"/>
  <c r="I61" i="38"/>
  <c r="I60" i="38"/>
  <c r="I59" i="38"/>
  <c r="I58" i="38"/>
  <c r="I57" i="38"/>
  <c r="I56" i="38"/>
  <c r="I55" i="38"/>
  <c r="I54" i="38"/>
  <c r="I53" i="38"/>
  <c r="I52" i="38"/>
  <c r="I51" i="38"/>
  <c r="I50" i="38"/>
  <c r="I43" i="38"/>
  <c r="I42" i="38"/>
  <c r="I41" i="38"/>
  <c r="I40" i="38"/>
  <c r="I39" i="38"/>
  <c r="I38" i="38"/>
  <c r="I37" i="38"/>
  <c r="I36" i="38"/>
  <c r="I35" i="38"/>
  <c r="I34" i="38"/>
  <c r="I33" i="38"/>
  <c r="I32" i="38"/>
  <c r="I31" i="38"/>
  <c r="I30" i="38"/>
  <c r="I29" i="38"/>
  <c r="I28" i="38"/>
  <c r="I27" i="38"/>
  <c r="I26" i="38"/>
  <c r="I19" i="38"/>
  <c r="I18" i="38"/>
  <c r="I17" i="38"/>
  <c r="I16" i="38"/>
  <c r="I15" i="38"/>
  <c r="I14" i="38"/>
  <c r="I13" i="38"/>
  <c r="I12" i="38"/>
  <c r="I11" i="38"/>
  <c r="I10" i="38"/>
  <c r="I9" i="38"/>
  <c r="I8" i="38"/>
  <c r="I464" i="39"/>
  <c r="I463" i="39"/>
  <c r="I462" i="39"/>
  <c r="I461" i="39"/>
  <c r="I460" i="39"/>
  <c r="I459" i="39"/>
  <c r="I458" i="39"/>
  <c r="I457" i="39"/>
  <c r="I456" i="39"/>
  <c r="I455" i="39"/>
  <c r="I454" i="39"/>
  <c r="I453" i="39"/>
  <c r="I452" i="39"/>
  <c r="I445" i="39"/>
  <c r="I444" i="39"/>
  <c r="I443" i="39"/>
  <c r="I442" i="39"/>
  <c r="I441" i="39"/>
  <c r="I440" i="39"/>
  <c r="I439" i="39"/>
  <c r="I438" i="39"/>
  <c r="I437" i="39"/>
  <c r="I436" i="39"/>
  <c r="I435" i="39"/>
  <c r="I429" i="39"/>
  <c r="I428" i="39"/>
  <c r="I427" i="39"/>
  <c r="I426" i="39"/>
  <c r="I425" i="39"/>
  <c r="I424" i="39"/>
  <c r="I423" i="39"/>
  <c r="I422" i="39"/>
  <c r="I421" i="39"/>
  <c r="I420" i="39"/>
  <c r="I419" i="39"/>
  <c r="I418" i="39"/>
  <c r="I417" i="39"/>
  <c r="I416" i="39"/>
  <c r="I415" i="39"/>
  <c r="I414" i="39"/>
  <c r="I413" i="39"/>
  <c r="I412" i="39"/>
  <c r="H404" i="39"/>
  <c r="H403" i="39"/>
  <c r="H402" i="39"/>
  <c r="H401" i="39"/>
  <c r="H400" i="39"/>
  <c r="H399" i="39"/>
  <c r="H398" i="39"/>
  <c r="H397" i="39"/>
  <c r="H396" i="39"/>
  <c r="H395" i="39"/>
  <c r="H394" i="39"/>
  <c r="H393" i="39"/>
  <c r="H392" i="39"/>
  <c r="H391" i="39"/>
  <c r="H390" i="39"/>
  <c r="H389" i="39"/>
  <c r="H388" i="39"/>
  <c r="H387" i="39"/>
  <c r="H386" i="39"/>
  <c r="H385" i="39"/>
  <c r="H384" i="39"/>
  <c r="H383" i="39"/>
  <c r="H382" i="39"/>
  <c r="H381" i="39"/>
  <c r="H380" i="39"/>
  <c r="H379" i="39"/>
  <c r="H378" i="39"/>
  <c r="I371" i="39"/>
  <c r="I370" i="39"/>
  <c r="I369" i="39"/>
  <c r="I368" i="39"/>
  <c r="I367" i="39"/>
  <c r="I366" i="39"/>
  <c r="I365" i="39"/>
  <c r="I364" i="39"/>
  <c r="I363" i="39"/>
  <c r="I362" i="39"/>
  <c r="I361" i="39"/>
  <c r="I360" i="39"/>
  <c r="I359" i="39"/>
  <c r="I358" i="39"/>
  <c r="I357" i="39"/>
  <c r="I356" i="39"/>
  <c r="I355" i="39"/>
  <c r="I354" i="39"/>
  <c r="I353" i="39"/>
  <c r="I352" i="39"/>
  <c r="I345" i="39"/>
  <c r="I344" i="39"/>
  <c r="I343" i="39"/>
  <c r="I342" i="39"/>
  <c r="I341" i="39"/>
  <c r="I340" i="39"/>
  <c r="I339" i="39"/>
  <c r="I338" i="39"/>
  <c r="I337" i="39"/>
  <c r="I336" i="39"/>
  <c r="I335" i="39"/>
  <c r="I334" i="39"/>
  <c r="I333" i="39"/>
  <c r="I332" i="39"/>
  <c r="I331" i="39"/>
  <c r="I330" i="39"/>
  <c r="I329" i="39"/>
  <c r="I328" i="39"/>
  <c r="I327" i="39"/>
  <c r="I326" i="39"/>
  <c r="I325" i="39"/>
  <c r="I324" i="39"/>
  <c r="I323" i="39"/>
  <c r="I322" i="39"/>
  <c r="I321" i="39"/>
  <c r="I320" i="39"/>
  <c r="I283" i="39"/>
  <c r="I282" i="39"/>
  <c r="I281" i="39"/>
  <c r="I280" i="39"/>
  <c r="I279" i="39"/>
  <c r="I278" i="39"/>
  <c r="I277" i="39"/>
  <c r="I276" i="39"/>
  <c r="I275" i="39"/>
  <c r="I274" i="39"/>
  <c r="I273" i="39"/>
  <c r="I272" i="39"/>
  <c r="I271" i="39"/>
  <c r="I270" i="39"/>
  <c r="I269" i="39"/>
  <c r="I262" i="39"/>
  <c r="I261" i="39"/>
  <c r="I260" i="39"/>
  <c r="I259" i="39"/>
  <c r="I258" i="39"/>
  <c r="I257" i="39"/>
  <c r="I256" i="39"/>
  <c r="I255" i="39"/>
  <c r="I254" i="39"/>
  <c r="I253" i="39"/>
  <c r="I247" i="39"/>
  <c r="I246" i="39"/>
  <c r="I245" i="39"/>
  <c r="I244" i="39"/>
  <c r="I243" i="39"/>
  <c r="I242" i="39"/>
  <c r="I241" i="39"/>
  <c r="I240" i="39"/>
  <c r="I239" i="39"/>
  <c r="I238" i="39"/>
  <c r="I237" i="39"/>
  <c r="I236" i="39"/>
  <c r="I229" i="39"/>
  <c r="I228" i="39"/>
  <c r="I227" i="39"/>
  <c r="I226" i="39"/>
  <c r="I225" i="39"/>
  <c r="I224" i="39"/>
  <c r="I223" i="39"/>
  <c r="I222" i="39"/>
  <c r="I221" i="39"/>
  <c r="I220" i="39"/>
  <c r="I219" i="39"/>
  <c r="I218" i="39"/>
  <c r="I217" i="39"/>
  <c r="I216" i="39"/>
  <c r="I215" i="39"/>
  <c r="I214" i="39"/>
  <c r="I206" i="39"/>
  <c r="I205" i="39"/>
  <c r="I204" i="39"/>
  <c r="I203" i="39"/>
  <c r="I202" i="39"/>
  <c r="I201" i="39"/>
  <c r="I200" i="39"/>
  <c r="I199" i="39"/>
  <c r="I198" i="39"/>
  <c r="I197" i="39"/>
  <c r="I189" i="39"/>
  <c r="I188" i="39"/>
  <c r="I187" i="39"/>
  <c r="I186" i="39"/>
  <c r="I185" i="39"/>
  <c r="I184" i="39"/>
  <c r="I183" i="39"/>
  <c r="I182" i="39"/>
  <c r="I181" i="39"/>
  <c r="I180" i="39"/>
  <c r="I179" i="39"/>
  <c r="I173" i="39"/>
  <c r="I172" i="39"/>
  <c r="I171" i="39"/>
  <c r="I170" i="39"/>
  <c r="I169" i="39"/>
  <c r="I168" i="39"/>
  <c r="I167" i="39"/>
  <c r="I166" i="39"/>
  <c r="I165" i="39"/>
  <c r="I164" i="39"/>
  <c r="I163" i="39"/>
  <c r="I162" i="39"/>
  <c r="I155" i="39"/>
  <c r="I153" i="39"/>
  <c r="I152" i="39"/>
  <c r="I151" i="39"/>
  <c r="I150" i="39"/>
  <c r="I149" i="39"/>
  <c r="I148" i="39"/>
  <c r="I147" i="39"/>
  <c r="I146" i="39"/>
  <c r="I145" i="39"/>
  <c r="I144" i="39"/>
  <c r="H115" i="39"/>
  <c r="H114" i="39"/>
  <c r="H113" i="39"/>
  <c r="H112" i="39"/>
  <c r="H111" i="39"/>
  <c r="H110" i="39"/>
  <c r="H109" i="39"/>
  <c r="H108" i="39"/>
  <c r="H107" i="39"/>
  <c r="H106" i="39"/>
  <c r="H105" i="39"/>
  <c r="H104" i="39"/>
  <c r="H103" i="39"/>
  <c r="I168" i="38"/>
  <c r="H106" i="38"/>
  <c r="I465" i="38"/>
  <c r="I464" i="38"/>
  <c r="I463" i="38"/>
  <c r="I462" i="38"/>
  <c r="I461" i="38"/>
  <c r="I460" i="38"/>
  <c r="I459" i="38"/>
  <c r="I458" i="38"/>
  <c r="I457" i="38"/>
  <c r="I456" i="38"/>
  <c r="I450" i="38"/>
  <c r="I449" i="38"/>
  <c r="I448" i="38"/>
  <c r="I447" i="38"/>
  <c r="I446" i="38"/>
  <c r="I445" i="38"/>
  <c r="I444" i="38"/>
  <c r="I443" i="38"/>
  <c r="I442" i="38"/>
  <c r="I441" i="38"/>
  <c r="I440" i="38"/>
  <c r="I434" i="38"/>
  <c r="I433" i="38"/>
  <c r="I432" i="38"/>
  <c r="I431" i="38"/>
  <c r="I430" i="38"/>
  <c r="I429" i="38"/>
  <c r="I428" i="38"/>
  <c r="I427" i="38"/>
  <c r="I426" i="38"/>
  <c r="I425" i="38"/>
  <c r="I424" i="38"/>
  <c r="I423" i="38"/>
  <c r="I422" i="38"/>
  <c r="I421" i="38"/>
  <c r="H413" i="38"/>
  <c r="H412" i="38"/>
  <c r="H411" i="38"/>
  <c r="H410" i="38"/>
  <c r="H409" i="38"/>
  <c r="H408" i="38"/>
  <c r="H407" i="38"/>
  <c r="H406" i="38"/>
  <c r="H405" i="38"/>
  <c r="H404" i="38"/>
  <c r="H403" i="38"/>
  <c r="H402" i="38"/>
  <c r="H401" i="38"/>
  <c r="H400" i="38"/>
  <c r="H399" i="38"/>
  <c r="H398" i="38"/>
  <c r="H397" i="38"/>
  <c r="H396" i="38"/>
  <c r="H395" i="38"/>
  <c r="H394" i="38"/>
  <c r="H393" i="38"/>
  <c r="H392" i="38"/>
  <c r="H391" i="38"/>
  <c r="I385" i="38"/>
  <c r="I384" i="38"/>
  <c r="I382" i="38"/>
  <c r="I381" i="38"/>
  <c r="I380" i="38"/>
  <c r="I379" i="38"/>
  <c r="I378" i="38"/>
  <c r="I377" i="38"/>
  <c r="I376" i="38"/>
  <c r="I375" i="38"/>
  <c r="I374" i="38"/>
  <c r="I373" i="38"/>
  <c r="I372" i="38"/>
  <c r="I371" i="38"/>
  <c r="I370" i="38"/>
  <c r="I369" i="38"/>
  <c r="I368" i="38"/>
  <c r="I367" i="38"/>
  <c r="I366" i="38"/>
  <c r="I365" i="38"/>
  <c r="I364" i="38"/>
  <c r="I357" i="38"/>
  <c r="I356" i="38"/>
  <c r="I355" i="38"/>
  <c r="I354" i="38"/>
  <c r="I353" i="38"/>
  <c r="I352" i="38"/>
  <c r="I351" i="38"/>
  <c r="I350" i="38"/>
  <c r="I349" i="38"/>
  <c r="I348" i="38"/>
  <c r="I347" i="38"/>
  <c r="I346" i="38"/>
  <c r="I345" i="38"/>
  <c r="I344" i="38"/>
  <c r="I343" i="38"/>
  <c r="I342" i="38"/>
  <c r="I341" i="38"/>
  <c r="I340" i="38"/>
  <c r="I339" i="38"/>
  <c r="I338" i="38"/>
  <c r="I299" i="38"/>
  <c r="I298" i="38"/>
  <c r="I297" i="38"/>
  <c r="I296" i="38"/>
  <c r="I295" i="38"/>
  <c r="I294" i="38"/>
  <c r="I293" i="38"/>
  <c r="I292" i="38"/>
  <c r="I291" i="38"/>
  <c r="I290" i="38"/>
  <c r="I289" i="38"/>
  <c r="I288" i="38"/>
  <c r="I287" i="38"/>
  <c r="I286" i="38"/>
  <c r="I285" i="38"/>
  <c r="I284" i="38"/>
  <c r="I283" i="38"/>
  <c r="I282" i="38"/>
  <c r="I281" i="38"/>
  <c r="I280" i="38"/>
  <c r="I279" i="38"/>
  <c r="I278" i="38"/>
  <c r="I271" i="38"/>
  <c r="I270" i="38"/>
  <c r="I269" i="38"/>
  <c r="I268" i="38"/>
  <c r="I267" i="38"/>
  <c r="I266" i="38"/>
  <c r="I265" i="38"/>
  <c r="I264" i="38"/>
  <c r="I263" i="38"/>
  <c r="I262" i="38"/>
  <c r="I256" i="38"/>
  <c r="I255" i="38"/>
  <c r="I254" i="38"/>
  <c r="I253" i="38"/>
  <c r="I252" i="38"/>
  <c r="I251" i="38"/>
  <c r="I250" i="38"/>
  <c r="I249" i="38"/>
  <c r="I248" i="38"/>
  <c r="I247" i="38"/>
  <c r="I246" i="38"/>
  <c r="I245" i="38"/>
  <c r="I238" i="38"/>
  <c r="I237" i="38"/>
  <c r="I236" i="38"/>
  <c r="I235" i="38"/>
  <c r="I234" i="38"/>
  <c r="I233" i="38"/>
  <c r="I232" i="38"/>
  <c r="I231" i="38"/>
  <c r="I230" i="38"/>
  <c r="I229" i="38"/>
  <c r="I228" i="38"/>
  <c r="I227" i="38"/>
  <c r="I226" i="38"/>
  <c r="I225" i="38"/>
  <c r="I224" i="38"/>
  <c r="I216" i="38"/>
  <c r="I215" i="38"/>
  <c r="I213" i="38"/>
  <c r="I212" i="38"/>
  <c r="I211" i="38"/>
  <c r="I210" i="38"/>
  <c r="I209" i="38"/>
  <c r="I208" i="38"/>
  <c r="I207" i="38"/>
  <c r="I206" i="38"/>
  <c r="I205" i="38"/>
  <c r="I204" i="38"/>
  <c r="I196" i="38"/>
  <c r="I195" i="38"/>
  <c r="I194" i="38"/>
  <c r="I192" i="38"/>
  <c r="I191" i="38"/>
  <c r="I190" i="38"/>
  <c r="I189" i="38"/>
  <c r="I188" i="38"/>
  <c r="I187" i="38"/>
  <c r="I186" i="38"/>
  <c r="I185" i="38"/>
  <c r="I184" i="38"/>
  <c r="I183" i="38"/>
  <c r="I177" i="38"/>
  <c r="I176" i="38"/>
  <c r="I175" i="38"/>
  <c r="I174" i="38"/>
  <c r="I173" i="38"/>
  <c r="I172" i="38"/>
  <c r="I171" i="38"/>
  <c r="I170" i="38"/>
  <c r="I169" i="38"/>
  <c r="I160" i="38"/>
  <c r="I159" i="38"/>
  <c r="I158" i="38"/>
  <c r="I157" i="38"/>
  <c r="I155" i="38"/>
  <c r="I154" i="38"/>
  <c r="I153" i="38"/>
  <c r="I152" i="38"/>
  <c r="I150" i="38"/>
  <c r="I149" i="38"/>
  <c r="I148" i="38"/>
  <c r="H119" i="38"/>
  <c r="H118" i="38"/>
  <c r="H117" i="38"/>
  <c r="H116" i="38"/>
  <c r="H115" i="38"/>
  <c r="H114" i="38"/>
  <c r="H113" i="38"/>
  <c r="H112" i="38"/>
  <c r="H111" i="38"/>
  <c r="H109" i="38"/>
  <c r="H108" i="38"/>
  <c r="H107" i="38"/>
  <c r="F35" i="37"/>
  <c r="I221" i="38" l="1"/>
  <c r="F18" i="37" s="1"/>
  <c r="I69" i="38"/>
  <c r="I417" i="38"/>
  <c r="I201" i="38"/>
  <c r="F17" i="37" s="1"/>
  <c r="I361" i="38"/>
  <c r="I388" i="38"/>
  <c r="I453" i="38"/>
  <c r="F22" i="37" s="1"/>
  <c r="I23" i="38"/>
  <c r="I124" i="38"/>
  <c r="F13" i="37" s="1"/>
  <c r="I145" i="38"/>
  <c r="F14" i="37" s="1"/>
  <c r="I335" i="38"/>
  <c r="F20" i="37" s="1"/>
  <c r="I275" i="38"/>
  <c r="I103" i="38"/>
  <c r="F12" i="37" s="1"/>
  <c r="I180" i="38"/>
  <c r="F16" i="37" s="1"/>
  <c r="I165" i="38"/>
  <c r="F15" i="37" s="1"/>
  <c r="I259" i="38"/>
  <c r="I47" i="38"/>
  <c r="I242" i="38"/>
  <c r="I437" i="38"/>
  <c r="F21" i="37" s="1"/>
  <c r="I5" i="38"/>
  <c r="I5" i="39"/>
  <c r="I466" i="39" s="1"/>
  <c r="F36" i="37" s="1"/>
  <c r="I250" i="39"/>
  <c r="I120" i="39"/>
  <c r="I100" i="39"/>
  <c r="I432" i="39"/>
  <c r="I46" i="39"/>
  <c r="I159" i="39"/>
  <c r="I211" i="39"/>
  <c r="I233" i="39"/>
  <c r="I176" i="39"/>
  <c r="I23" i="39"/>
  <c r="I349" i="39"/>
  <c r="I67" i="39"/>
  <c r="I83" i="39"/>
  <c r="I287" i="39"/>
  <c r="I141" i="39"/>
  <c r="I317" i="39"/>
  <c r="I375" i="39"/>
  <c r="I449" i="39"/>
  <c r="I266" i="39"/>
  <c r="I194" i="39"/>
  <c r="I408" i="39"/>
  <c r="F10" i="37" l="1"/>
  <c r="F11" i="37"/>
  <c r="F19" i="37"/>
  <c r="F23" i="37" l="1"/>
  <c r="F7" i="37" s="1"/>
  <c r="F37" i="37" l="1"/>
</calcChain>
</file>

<file path=xl/sharedStrings.xml><?xml version="1.0" encoding="utf-8"?>
<sst xmlns="http://schemas.openxmlformats.org/spreadsheetml/2006/main" count="773" uniqueCount="224">
  <si>
    <t>111A</t>
  </si>
  <si>
    <t>111B</t>
  </si>
  <si>
    <t>OTHER PURCHASED SERVICES</t>
  </si>
  <si>
    <t>TOTAL</t>
  </si>
  <si>
    <t>BUDGET FORM</t>
  </si>
  <si>
    <t>AUTHORIZED AMOUNT BY SOURCE:                                 CURRENT DUE:  $</t>
  </si>
  <si>
    <t>CODES</t>
  </si>
  <si>
    <t>DESCRIPTIONS</t>
  </si>
  <si>
    <t>PERSONAL SERVICES-EMPLOYEE BENEFITS</t>
  </si>
  <si>
    <t>IN SERVICE</t>
  </si>
  <si>
    <t>PURCHASED PROPERTY SERVICES</t>
  </si>
  <si>
    <t>STATE DEPARTMENT OF EDUCATION PROGRAM MANAGER AUTHORIZATION</t>
  </si>
  <si>
    <t>DATE OF APPROVAL</t>
  </si>
  <si>
    <t>_________________</t>
  </si>
  <si>
    <t>Total Annual Expenditure</t>
  </si>
  <si>
    <t>Total:</t>
  </si>
  <si>
    <t>Hourly or Salaried</t>
  </si>
  <si>
    <t>Hourly</t>
  </si>
  <si>
    <t>Salaried</t>
  </si>
  <si>
    <t>ESL</t>
  </si>
  <si>
    <t>GED</t>
  </si>
  <si>
    <t>ABE</t>
  </si>
  <si>
    <t>Citizenship</t>
  </si>
  <si>
    <t>Total # of Teachers</t>
  </si>
  <si>
    <t>111B Teachers</t>
  </si>
  <si>
    <t>Total # of Aides/Tutors</t>
  </si>
  <si>
    <t>112A Education Aides</t>
  </si>
  <si>
    <t>112B Clerical</t>
  </si>
  <si>
    <t>119 Other</t>
  </si>
  <si>
    <t>Number of Eligible Employees</t>
  </si>
  <si>
    <t>Total</t>
  </si>
  <si>
    <t>322 Inservice (Instructional Program Improvement Services)</t>
  </si>
  <si>
    <t>Purpose/Service Description</t>
  </si>
  <si>
    <t>Cost Per Item</t>
  </si>
  <si>
    <t>Quantity</t>
  </si>
  <si>
    <t>400 Purchased Property Services</t>
  </si>
  <si>
    <t>510 Pupil Transportation</t>
  </si>
  <si>
    <t>580 Travel</t>
  </si>
  <si>
    <t>Position</t>
  </si>
  <si>
    <t>590 Other Purchased Services</t>
  </si>
  <si>
    <t>611 Instructional Supplies</t>
  </si>
  <si>
    <t>General Instructional Supplies</t>
  </si>
  <si>
    <t>Major Instructional Items</t>
  </si>
  <si>
    <t>Choose One Category</t>
  </si>
  <si>
    <t>Total Order/  Cost Per Item</t>
  </si>
  <si>
    <t>612 Administrative Supplies</t>
  </si>
  <si>
    <t>General Supplies</t>
  </si>
  <si>
    <t>Major Administrative Items</t>
  </si>
  <si>
    <t>641 Textbooks</t>
  </si>
  <si>
    <t>Program Area</t>
  </si>
  <si>
    <t>Item</t>
  </si>
  <si>
    <t>200 Employee Benefits</t>
  </si>
  <si>
    <t>330 Other Professional Technical Services</t>
  </si>
  <si>
    <t>111A Administrator/Supervisor Salaries</t>
  </si>
  <si>
    <t>Description (Optional)</t>
  </si>
  <si>
    <t>Quantity/
Duration</t>
  </si>
  <si>
    <t>Health Insurance</t>
  </si>
  <si>
    <t>Other</t>
  </si>
  <si>
    <t>Equipment Rental/Lease</t>
  </si>
  <si>
    <t>Furniture Rental/Lease</t>
  </si>
  <si>
    <t>Moving Costs</t>
  </si>
  <si>
    <t>Service Contracts (e.g. Computer, fax, copier)</t>
  </si>
  <si>
    <t xml:space="preserve">Custodial/Cleaning Services </t>
  </si>
  <si>
    <t>Type of Expense</t>
  </si>
  <si>
    <t>Mileage</t>
  </si>
  <si>
    <t>Conference Registration</t>
  </si>
  <si>
    <t>Stipend/Per Diem</t>
  </si>
  <si>
    <t>Budget Buddy</t>
  </si>
  <si>
    <t>Position/Title
(enter at least 6 characters)</t>
  </si>
  <si>
    <t>Purpose/Service Description
(enter at least 6 characters)</t>
  </si>
  <si>
    <t>Description - Make/Model, Title, etc.
(enter at least 6 characters)</t>
  </si>
  <si>
    <t>Description
(enter at least 6 characters)</t>
  </si>
  <si>
    <t>Total/Cost Per Item</t>
  </si>
  <si>
    <t xml:space="preserve">PROJECT TITLE:   </t>
  </si>
  <si>
    <t>Hourly Rate/Annual Salary</t>
  </si>
  <si>
    <t>Program Area of Responsibility</t>
  </si>
  <si>
    <t>Scheduled # of Hours per Week</t>
  </si>
  <si>
    <t>Scheduled # of Weeks per Year</t>
  </si>
  <si>
    <t>Total # of Clerical</t>
  </si>
  <si>
    <t>Total # of Other Employees</t>
  </si>
  <si>
    <t>year</t>
  </si>
  <si>
    <t>session(s)</t>
  </si>
  <si>
    <t>month(s)</t>
  </si>
  <si>
    <t>week(s)</t>
  </si>
  <si>
    <t>day(s)</t>
  </si>
  <si>
    <t>other</t>
  </si>
  <si>
    <t>Unit of Quantity/
Duration</t>
  </si>
  <si>
    <t>Vendor
(enter at least 5 characters)</t>
  </si>
  <si>
    <t>sample(s)</t>
  </si>
  <si>
    <t xml:space="preserve"> </t>
  </si>
  <si>
    <t>Total Annual Benefits</t>
  </si>
  <si>
    <t>Unemployment Comp</t>
  </si>
  <si>
    <t>Workers Comp</t>
  </si>
  <si>
    <t>Organization or Presenter(s)
(enter at least 5 characters)</t>
  </si>
  <si>
    <t xml:space="preserve">Quantity </t>
  </si>
  <si>
    <t xml:space="preserve">__________ </t>
  </si>
  <si>
    <t>ORIGINAL REQUEST DATE</t>
  </si>
  <si>
    <t>REVISED REQUEST DATE</t>
  </si>
  <si>
    <t xml:space="preserve">__________________________________ </t>
  </si>
  <si>
    <t>NEDP</t>
  </si>
  <si>
    <t xml:space="preserve"> Description</t>
  </si>
  <si>
    <t xml:space="preserve">
Purpose/Service </t>
  </si>
  <si>
    <t>CDP</t>
  </si>
  <si>
    <t>Counselor</t>
  </si>
  <si>
    <t>Line Item</t>
  </si>
  <si>
    <t>% Attributed to Mandate</t>
  </si>
  <si>
    <t>Amount Benefit/Wages/ Compensation</t>
  </si>
  <si>
    <t>Description              (enter at least 6 characters)</t>
  </si>
  <si>
    <t>Shipping</t>
  </si>
  <si>
    <t>Type of Benefit/ Comp</t>
  </si>
  <si>
    <t xml:space="preserve">Line Item Questions contact: </t>
  </si>
  <si>
    <t>Comprehensive Budget Narrative</t>
  </si>
  <si>
    <t>321 Tutors</t>
  </si>
  <si>
    <t>324 Field Trips</t>
  </si>
  <si>
    <t>325 Parental Activites</t>
  </si>
  <si>
    <t>530 Communications</t>
  </si>
  <si>
    <t>690 Other Supplies</t>
  </si>
  <si>
    <t>700 Property</t>
  </si>
  <si>
    <t xml:space="preserve">ACCOUNTING CLASSIFICATION:  FUND:  0000          SPID:                  YEAR:         PROGRAM:                             CF1:                        CF2: </t>
  </si>
  <si>
    <t>TUTORS</t>
  </si>
  <si>
    <t>FIELD TRIPS</t>
  </si>
  <si>
    <t>PARENT ACTIVITIES</t>
  </si>
  <si>
    <t>INDIRECT COSTS</t>
  </si>
  <si>
    <t>PROPERTY</t>
  </si>
  <si>
    <t xml:space="preserve">GRANTEE TITLE:   </t>
  </si>
  <si>
    <t>Comprehensive Match Budget Narrative</t>
  </si>
  <si>
    <t xml:space="preserve">% ADMIN COSTS: </t>
  </si>
  <si>
    <t xml:space="preserve">FICA + Medicare </t>
  </si>
  <si>
    <t>Medicare</t>
  </si>
  <si>
    <t>Matching Funds/Total1</t>
  </si>
  <si>
    <t>Total # of Admins</t>
  </si>
  <si>
    <t>To clear a cell: Right click on cell then choose "Clear Contents"</t>
  </si>
  <si>
    <t>Hourly Rate/ Annual Salary</t>
  </si>
  <si>
    <t>Teacher's Retirement</t>
  </si>
  <si>
    <t>Vendor
(enter at least 6 characters)</t>
  </si>
  <si>
    <t>Grand Total:</t>
  </si>
  <si>
    <t>Town Name:</t>
  </si>
  <si>
    <t xml:space="preserve">   Town Code:</t>
  </si>
  <si>
    <r>
      <t xml:space="preserve">Benefit Percentage                        </t>
    </r>
    <r>
      <rPr>
        <b/>
        <sz val="10"/>
        <color indexed="56"/>
        <rFont val="Arial"/>
        <family val="2"/>
      </rPr>
      <t>FICA + Medicare -7.65%                Medicare - 1.45%</t>
    </r>
  </si>
  <si>
    <t>Description</t>
  </si>
  <si>
    <t xml:space="preserve"> Purpose / Service </t>
  </si>
  <si>
    <t>Vendor</t>
  </si>
  <si>
    <r>
      <t xml:space="preserve">Cost Per Item </t>
    </r>
    <r>
      <rPr>
        <b/>
        <sz val="10"/>
        <color indexed="10"/>
        <rFont val="Arial"/>
        <family val="2"/>
      </rPr>
      <t>(leave blank if not applicable)</t>
    </r>
  </si>
  <si>
    <r>
      <t xml:space="preserve">Total                   </t>
    </r>
    <r>
      <rPr>
        <b/>
        <sz val="10"/>
        <color indexed="10"/>
        <rFont val="Arial"/>
        <family val="2"/>
      </rPr>
      <t xml:space="preserve">(enter if </t>
    </r>
    <r>
      <rPr>
        <b/>
        <u/>
        <sz val="10"/>
        <color indexed="10"/>
        <rFont val="Arial"/>
        <family val="2"/>
      </rPr>
      <t>both</t>
    </r>
    <r>
      <rPr>
        <b/>
        <sz val="10"/>
        <color indexed="10"/>
        <rFont val="Arial"/>
        <family val="2"/>
      </rPr>
      <t xml:space="preserve"> prior columns are blank)</t>
    </r>
  </si>
  <si>
    <t>Building Rental / Lease</t>
  </si>
  <si>
    <t>Transportation (airfare-train)</t>
  </si>
  <si>
    <t>Other (hotel-meals)</t>
  </si>
  <si>
    <t xml:space="preserve">Position/Title
</t>
  </si>
  <si>
    <t xml:space="preserve">Position Title
</t>
  </si>
  <si>
    <r>
      <t xml:space="preserve">Choose One Category                                    </t>
    </r>
    <r>
      <rPr>
        <b/>
        <sz val="10"/>
        <color indexed="60"/>
        <rFont val="Arial"/>
        <family val="2"/>
      </rPr>
      <t>Major item must be &gt; $250             and &lt; $1,000</t>
    </r>
  </si>
  <si>
    <t>EXCEL FORMAT VERSION</t>
  </si>
  <si>
    <t xml:space="preserve">Budget Narrative Pages and the ED-114 Budget Form </t>
  </si>
  <si>
    <t xml:space="preserve">of the </t>
  </si>
  <si>
    <t>Instructions for Completion</t>
  </si>
  <si>
    <t>Follow the instructions that will appear in the columns of a line item.</t>
  </si>
  <si>
    <t>Provide only the information that is being requested for each line item column.</t>
  </si>
  <si>
    <t>the "Total" column automatically becomes populated with the total amount of each line item.</t>
  </si>
  <si>
    <t xml:space="preserve"> (copy to browser)</t>
  </si>
  <si>
    <t>NON-INSTRUCTIONAL</t>
  </si>
  <si>
    <t>INSTRUCTIONAL</t>
  </si>
  <si>
    <t xml:space="preserve">EMPLOYEE TRANING AND DEVELOPMENT SERVICES </t>
  </si>
  <si>
    <t>SUPPLIES</t>
  </si>
  <si>
    <t>112B</t>
  </si>
  <si>
    <t>112A</t>
  </si>
  <si>
    <t>Description - Make/Model, Title, etc.                              (enter at least 6 characters)</t>
  </si>
  <si>
    <r>
      <t>111A Administrator/Supervisor Salaries</t>
    </r>
    <r>
      <rPr>
        <sz val="11"/>
        <color indexed="10"/>
        <rFont val="Arial"/>
        <family val="2"/>
      </rPr>
      <t xml:space="preserve"> (administrative costs)</t>
    </r>
  </si>
  <si>
    <t xml:space="preserve"> (administrative costs)</t>
  </si>
  <si>
    <r>
      <t xml:space="preserve">322 Inservice (Instructional Program Improvement Services) </t>
    </r>
    <r>
      <rPr>
        <sz val="11"/>
        <color indexed="10"/>
        <rFont val="Arial"/>
        <family val="2"/>
      </rPr>
      <t>(administrative costs)</t>
    </r>
  </si>
  <si>
    <r>
      <t xml:space="preserve">580 Travel </t>
    </r>
    <r>
      <rPr>
        <sz val="11"/>
        <color indexed="10"/>
        <rFont val="Arial"/>
        <family val="2"/>
      </rPr>
      <t>(administrative costs)</t>
    </r>
  </si>
  <si>
    <r>
      <t>612 Administrative Supplies</t>
    </r>
    <r>
      <rPr>
        <sz val="11"/>
        <color indexed="10"/>
        <rFont val="Arial"/>
        <family val="2"/>
      </rPr>
      <t xml:space="preserve"> (administrative costs)</t>
    </r>
  </si>
  <si>
    <t>917 Indirect Costs</t>
  </si>
  <si>
    <t>TOTAL 1</t>
  </si>
  <si>
    <t>Matching Funds             20%</t>
  </si>
  <si>
    <t>Equipment over $5,000 (explain in Description)</t>
  </si>
  <si>
    <t>Software over $5,000 (explain in Description)</t>
  </si>
  <si>
    <t>Computer/Tablet (any individual/total cost)</t>
  </si>
  <si>
    <t>Computers/tablets (any individual/total cost)</t>
  </si>
  <si>
    <t>Eruipment over $5,000 (explain in Descriptions)</t>
  </si>
  <si>
    <t>Complete the Excel version of the budget narrative pages thoroughly and according to the format.</t>
  </si>
  <si>
    <t xml:space="preserve">Susan.Kocaba@ct.gov </t>
  </si>
  <si>
    <t>FY 2024  Adult Education Federal Grant Application</t>
  </si>
  <si>
    <r>
      <t xml:space="preserve">for completion of </t>
    </r>
    <r>
      <rPr>
        <b/>
        <sz val="11"/>
        <rFont val="Arial"/>
        <family val="2"/>
      </rPr>
      <t xml:space="preserve">ONLY </t>
    </r>
    <r>
      <rPr>
        <sz val="11"/>
        <rFont val="Arial"/>
        <family val="2"/>
      </rPr>
      <t xml:space="preserve">the </t>
    </r>
  </si>
  <si>
    <r>
      <rPr>
        <b/>
        <sz val="11"/>
        <rFont val="Arial"/>
        <family val="2"/>
      </rPr>
      <t>DO NOT</t>
    </r>
    <r>
      <rPr>
        <sz val="11"/>
        <rFont val="Arial"/>
        <family val="2"/>
      </rPr>
      <t xml:space="preserve"> attempt to modify the format. </t>
    </r>
  </si>
  <si>
    <r>
      <t xml:space="preserve">Click on the </t>
    </r>
    <r>
      <rPr>
        <i/>
        <sz val="11"/>
        <rFont val="Arial"/>
        <family val="2"/>
      </rPr>
      <t>Comprehensive Budget Narrative</t>
    </r>
    <r>
      <rPr>
        <sz val="11"/>
        <rFont val="Arial"/>
        <family val="2"/>
      </rPr>
      <t xml:space="preserve"> tab below. Begin by entering the</t>
    </r>
    <r>
      <rPr>
        <b/>
        <sz val="11"/>
        <rFont val="Arial"/>
        <family val="2"/>
      </rPr>
      <t xml:space="preserve"> town name</t>
    </r>
    <r>
      <rPr>
        <sz val="11"/>
        <rFont val="Arial"/>
        <family val="2"/>
      </rPr>
      <t xml:space="preserve"> and </t>
    </r>
    <r>
      <rPr>
        <b/>
        <sz val="11"/>
        <rFont val="Arial"/>
        <family val="2"/>
      </rPr>
      <t>code</t>
    </r>
    <r>
      <rPr>
        <sz val="11"/>
        <rFont val="Arial"/>
        <family val="2"/>
      </rPr>
      <t xml:space="preserve"> in the white blocks found at the top of the page.</t>
    </r>
  </si>
  <si>
    <r>
      <t xml:space="preserve">Select the appropriate information from the </t>
    </r>
    <r>
      <rPr>
        <b/>
        <sz val="11"/>
        <rFont val="Arial"/>
        <family val="2"/>
      </rPr>
      <t>drop down menu</t>
    </r>
    <r>
      <rPr>
        <sz val="11"/>
        <rFont val="Arial"/>
        <family val="2"/>
      </rPr>
      <t xml:space="preserve"> found in the </t>
    </r>
    <r>
      <rPr>
        <b/>
        <sz val="11"/>
        <rFont val="Arial"/>
        <family val="2"/>
      </rPr>
      <t>columns with a white header.</t>
    </r>
  </si>
  <si>
    <r>
      <t xml:space="preserve">Click on the </t>
    </r>
    <r>
      <rPr>
        <i/>
        <sz val="11"/>
        <rFont val="Arial"/>
        <family val="2"/>
      </rPr>
      <t xml:space="preserve">ED-114 </t>
    </r>
    <r>
      <rPr>
        <sz val="11"/>
        <rFont val="Arial"/>
        <family val="2"/>
      </rPr>
      <t xml:space="preserve">tab below to review data. As information for each line item of the budget narrative is entered, </t>
    </r>
  </si>
  <si>
    <r>
      <t>SAVE</t>
    </r>
    <r>
      <rPr>
        <sz val="11"/>
        <rFont val="Arial"/>
        <family val="2"/>
      </rPr>
      <t xml:space="preserve"> a completed Excel version for this entire workbook </t>
    </r>
    <r>
      <rPr>
        <b/>
        <sz val="11"/>
        <rFont val="Arial"/>
        <family val="2"/>
      </rPr>
      <t>using the town/district name to identify the saved file (e.g. WallingfordED114).</t>
    </r>
  </si>
  <si>
    <t xml:space="preserve">GRANTEE NAME:                                                                           VENDOR ID: </t>
  </si>
  <si>
    <t>GRANT PERIOD:  07/01/2023– 06/30/2024                      AUTHORIZED AMOUNT:  $</t>
  </si>
  <si>
    <t>(E)FLS</t>
  </si>
  <si>
    <t>(S)FLS</t>
  </si>
  <si>
    <t>Family Literacy Services - ABE/ASE 5-6</t>
  </si>
  <si>
    <t>(E)NTSP</t>
  </si>
  <si>
    <t>(S)NTSP</t>
  </si>
  <si>
    <t>(S)NEDP</t>
  </si>
  <si>
    <t>(E)IET</t>
  </si>
  <si>
    <t>Family Literacy Services - ESL 1-6/ABE 1-4</t>
  </si>
  <si>
    <t>Nontraditional and Other Institutionalized Individuals or Special Populations-ESL 1-6/ABE 1-4</t>
  </si>
  <si>
    <t xml:space="preserve">Nontraditional and Other Institutionalized Individuals or Special Populations- ABE/ASE 5-6
</t>
  </si>
  <si>
    <t>Integrated Basic Education &amp; Skills Training - ABE/ASE 5-6</t>
  </si>
  <si>
    <t>(S)IET</t>
  </si>
  <si>
    <t>Integrated Basic Education &amp; Skills Training-ESL 1-6/ABE 1-4</t>
  </si>
  <si>
    <t>(S)TPS</t>
  </si>
  <si>
    <t>Transition to Post Secondary Education and/or Training- ABE/ASE 5-6</t>
  </si>
  <si>
    <t>(S)AVHS</t>
  </si>
  <si>
    <t>Connecticut Adult Virtual High School- ABE/ASE 5-6</t>
  </si>
  <si>
    <t>(E)WR</t>
  </si>
  <si>
    <t xml:space="preserve"> Workforce Readiness -  ESL 1-6/ABE 1-4</t>
  </si>
  <si>
    <t>(S)WR</t>
  </si>
  <si>
    <t xml:space="preserve"> Workforce Readiness -  ABE/ASE 5-6</t>
  </si>
  <si>
    <t>MATCH</t>
  </si>
  <si>
    <t>National External Diploma Program Expansion-ABE/ASE 5-6</t>
  </si>
  <si>
    <t>Description 
(grant code)</t>
  </si>
  <si>
    <t>https://portal.ct.gov/SDE/Adult-Ed/Federal/Federal-Legislation-and-Grants/Documents</t>
  </si>
  <si>
    <t>(copy to browser)</t>
  </si>
  <si>
    <t>111A/112B/119</t>
  </si>
  <si>
    <t>111B/112A</t>
  </si>
  <si>
    <t xml:space="preserve">510/530/580/590 </t>
  </si>
  <si>
    <t>611/612/641/690</t>
  </si>
  <si>
    <t>TOTAL 2</t>
  </si>
  <si>
    <r>
      <t>Please refer to the Budget Buddy for additional information:</t>
    </r>
    <r>
      <rPr>
        <b/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</si>
  <si>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E-mail</t>
    </r>
    <r>
      <rPr>
        <sz val="11"/>
        <rFont val="Arial"/>
        <family val="2"/>
      </rPr>
      <t xml:space="preserve">, as an attachment, a </t>
    </r>
    <r>
      <rPr>
        <b/>
        <sz val="11"/>
        <rFont val="Arial"/>
        <family val="2"/>
      </rPr>
      <t>copy of this Excel workbook (see #8 above)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on or before </t>
    </r>
    <r>
      <rPr>
        <b/>
        <u/>
        <sz val="11"/>
        <rFont val="Arial"/>
        <family val="2"/>
      </rPr>
      <t>May 26, 2023 to:</t>
    </r>
  </si>
  <si>
    <t>susan.kocaba@ct.gov</t>
  </si>
  <si>
    <t>COMPREHENSIVE  ED-114 FISCAL YEAR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</si>
</sst>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&quot;$&quot;#,##0.0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sz val="24"/>
      <name val="Arial"/>
      <family val="2"/>
    </font>
    <font>
      <sz val="10"/>
      <color indexed="10"/>
      <name val="Arial"/>
      <family val="2"/>
    </font>
    <font>
      <u/>
      <sz val="11.5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56"/>
      <name val="Arial"/>
      <family val="2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indexed="60"/>
      <name val="Arial"/>
      <family val="2"/>
    </font>
    <font>
      <sz val="11.5"/>
      <color indexed="12"/>
      <name val="Arial"/>
      <family val="2"/>
    </font>
    <font>
      <sz val="11"/>
      <color indexed="10"/>
      <name val="Arial"/>
      <family val="2"/>
    </font>
    <font>
      <b/>
      <sz val="10"/>
      <color theme="5"/>
      <name val="Arial"/>
      <family val="2"/>
    </font>
    <font>
      <sz val="10"/>
      <color rgb="FFFFFFCC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7030A0"/>
      <name val="Arial"/>
      <family val="2"/>
    </font>
    <font>
      <sz val="10"/>
      <color rgb="FFFF0000"/>
      <name val="Arial"/>
      <family val="2"/>
    </font>
    <font>
      <sz val="10"/>
      <color rgb="FFFFFF99"/>
      <name val="Arial"/>
      <family val="2"/>
    </font>
    <font>
      <sz val="11.5"/>
      <color rgb="FFFF0000"/>
      <name val="Arial"/>
      <family val="2"/>
    </font>
    <font>
      <u/>
      <sz val="11.5"/>
      <color rgb="FFFF0000"/>
      <name val="Arial"/>
      <family val="2"/>
    </font>
    <font>
      <b/>
      <sz val="22"/>
      <color theme="5"/>
      <name val="Arial"/>
      <family val="2"/>
    </font>
    <font>
      <b/>
      <sz val="20"/>
      <color theme="5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/>
    <xf numFmtId="0" fontId="0" fillId="0" borderId="2" xfId="0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165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0" fontId="1" fillId="4" borderId="0" xfId="0" applyFont="1" applyFill="1" applyProtection="1"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0" fontId="5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6" fillId="4" borderId="0" xfId="0" applyFont="1" applyFill="1"/>
    <xf numFmtId="164" fontId="4" fillId="4" borderId="0" xfId="0" applyNumberFormat="1" applyFont="1" applyFill="1"/>
    <xf numFmtId="0" fontId="16" fillId="4" borderId="0" xfId="0" applyFont="1" applyFill="1"/>
    <xf numFmtId="10" fontId="1" fillId="2" borderId="4" xfId="0" applyNumberFormat="1" applyFont="1" applyFill="1" applyBorder="1" applyAlignment="1" applyProtection="1">
      <alignment wrapText="1"/>
      <protection locked="0"/>
    </xf>
    <xf numFmtId="164" fontId="1" fillId="4" borderId="2" xfId="0" applyNumberFormat="1" applyFont="1" applyFill="1" applyBorder="1"/>
    <xf numFmtId="164" fontId="1" fillId="2" borderId="1" xfId="0" applyNumberFormat="1" applyFont="1" applyFill="1" applyBorder="1" applyAlignment="1" applyProtection="1">
      <alignment wrapText="1"/>
      <protection locked="0"/>
    </xf>
    <xf numFmtId="6" fontId="0" fillId="4" borderId="0" xfId="0" applyNumberFormat="1" applyFill="1"/>
    <xf numFmtId="0" fontId="4" fillId="5" borderId="0" xfId="0" applyFont="1" applyFill="1"/>
    <xf numFmtId="0" fontId="6" fillId="5" borderId="0" xfId="0" applyFont="1" applyFill="1"/>
    <xf numFmtId="164" fontId="4" fillId="5" borderId="0" xfId="0" applyNumberFormat="1" applyFont="1" applyFill="1"/>
    <xf numFmtId="0" fontId="2" fillId="5" borderId="4" xfId="0" applyFont="1" applyFill="1" applyBorder="1" applyAlignment="1">
      <alignment horizontal="center" vertical="center" wrapText="1"/>
    </xf>
    <xf numFmtId="0" fontId="3" fillId="4" borderId="0" xfId="0" applyFont="1" applyFill="1"/>
    <xf numFmtId="164" fontId="1" fillId="3" borderId="2" xfId="0" applyNumberFormat="1" applyFont="1" applyFill="1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17" fillId="5" borderId="0" xfId="0" applyFont="1" applyFill="1"/>
    <xf numFmtId="0" fontId="17" fillId="4" borderId="0" xfId="0" applyFont="1" applyFill="1" applyProtection="1">
      <protection locked="0"/>
    </xf>
    <xf numFmtId="0" fontId="7" fillId="4" borderId="0" xfId="2" applyFill="1" applyAlignment="1" applyProtection="1"/>
    <xf numFmtId="0" fontId="17" fillId="4" borderId="0" xfId="0" applyFont="1" applyFill="1"/>
    <xf numFmtId="49" fontId="1" fillId="6" borderId="4" xfId="0" applyNumberFormat="1" applyFont="1" applyFill="1" applyBorder="1" applyAlignment="1" applyProtection="1">
      <alignment wrapText="1"/>
      <protection locked="0"/>
    </xf>
    <xf numFmtId="164" fontId="18" fillId="0" borderId="1" xfId="0" applyNumberFormat="1" applyFont="1" applyBorder="1" applyProtection="1">
      <protection hidden="1"/>
    </xf>
    <xf numFmtId="164" fontId="18" fillId="7" borderId="1" xfId="0" applyNumberFormat="1" applyFont="1" applyFill="1" applyBorder="1" applyProtection="1">
      <protection hidden="1"/>
    </xf>
    <xf numFmtId="164" fontId="18" fillId="0" borderId="5" xfId="0" applyNumberFormat="1" applyFont="1" applyBorder="1" applyProtection="1">
      <protection hidden="1"/>
    </xf>
    <xf numFmtId="0" fontId="1" fillId="6" borderId="4" xfId="0" applyFont="1" applyFill="1" applyBorder="1" applyAlignment="1" applyProtection="1">
      <alignment vertical="center" wrapText="1"/>
      <protection locked="0"/>
    </xf>
    <xf numFmtId="0" fontId="1" fillId="6" borderId="2" xfId="0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165" fontId="1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1" fillId="6" borderId="2" xfId="0" applyFont="1" applyFill="1" applyBorder="1" applyAlignment="1" applyProtection="1">
      <alignment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2" xfId="0" applyFont="1" applyFill="1" applyBorder="1" applyAlignment="1" applyProtection="1">
      <alignment horizontal="left" vertical="center" wrapText="1"/>
      <protection locked="0"/>
    </xf>
    <xf numFmtId="164" fontId="1" fillId="9" borderId="2" xfId="0" applyNumberFormat="1" applyFont="1" applyFill="1" applyBorder="1"/>
    <xf numFmtId="0" fontId="0" fillId="6" borderId="2" xfId="0" applyFill="1" applyBorder="1" applyAlignment="1" applyProtection="1">
      <alignment vertical="center" wrapText="1"/>
      <protection locked="0"/>
    </xf>
    <xf numFmtId="164" fontId="1" fillId="7" borderId="6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164" fontId="1" fillId="7" borderId="6" xfId="0" applyNumberFormat="1" applyFont="1" applyFill="1" applyBorder="1"/>
    <xf numFmtId="0" fontId="2" fillId="4" borderId="0" xfId="0" applyFont="1" applyFill="1" applyAlignment="1">
      <alignment vertical="top"/>
    </xf>
    <xf numFmtId="0" fontId="7" fillId="4" borderId="0" xfId="2" applyFill="1" applyAlignment="1" applyProtection="1">
      <alignment horizontal="left" vertical="top"/>
    </xf>
    <xf numFmtId="164" fontId="1" fillId="9" borderId="1" xfId="0" applyNumberFormat="1" applyFont="1" applyFill="1" applyBorder="1" applyProtection="1">
      <protection locked="0"/>
    </xf>
    <xf numFmtId="0" fontId="2" fillId="4" borderId="0" xfId="0" applyFont="1" applyFill="1"/>
    <xf numFmtId="0" fontId="19" fillId="5" borderId="0" xfId="0" applyFont="1" applyFill="1" applyAlignment="1">
      <alignment horizontal="right"/>
    </xf>
    <xf numFmtId="0" fontId="20" fillId="4" borderId="0" xfId="0" applyFont="1" applyFill="1" applyAlignment="1">
      <alignment horizontal="right" vertical="center"/>
    </xf>
    <xf numFmtId="0" fontId="8" fillId="6" borderId="1" xfId="0" applyFont="1" applyFill="1" applyBorder="1" applyAlignment="1" applyProtection="1">
      <alignment horizontal="left" vertical="center"/>
      <protection locked="0"/>
    </xf>
    <xf numFmtId="0" fontId="21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2" fillId="4" borderId="0" xfId="0" applyFont="1" applyFill="1" applyAlignment="1">
      <alignment horizontal="center"/>
    </xf>
    <xf numFmtId="0" fontId="2" fillId="5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165" fontId="0" fillId="6" borderId="2" xfId="0" applyNumberForma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Protection="1">
      <protection locked="0"/>
    </xf>
    <xf numFmtId="0" fontId="0" fillId="6" borderId="2" xfId="0" applyFill="1" applyBorder="1" applyAlignment="1" applyProtection="1">
      <alignment horizontal="right" wrapText="1"/>
      <protection locked="0"/>
    </xf>
    <xf numFmtId="165" fontId="1" fillId="6" borderId="1" xfId="0" applyNumberFormat="1" applyFont="1" applyFill="1" applyBorder="1" applyAlignment="1" applyProtection="1">
      <alignment horizontal="right" wrapText="1"/>
      <protection locked="0"/>
    </xf>
    <xf numFmtId="3" fontId="1" fillId="6" borderId="1" xfId="0" applyNumberFormat="1" applyFont="1" applyFill="1" applyBorder="1" applyAlignment="1" applyProtection="1">
      <alignment horizontal="right" wrapText="1"/>
      <protection locked="0"/>
    </xf>
    <xf numFmtId="3" fontId="0" fillId="6" borderId="2" xfId="0" applyNumberForma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5" fontId="0" fillId="6" borderId="9" xfId="0" applyNumberFormat="1" applyFill="1" applyBorder="1" applyAlignment="1" applyProtection="1">
      <alignment horizontal="center" vertical="center" wrapText="1"/>
      <protection locked="0"/>
    </xf>
    <xf numFmtId="0" fontId="0" fillId="6" borderId="10" xfId="0" applyFill="1" applyBorder="1" applyAlignment="1" applyProtection="1">
      <alignment horizontal="center" vertical="center" wrapText="1"/>
      <protection locked="0"/>
    </xf>
    <xf numFmtId="164" fontId="0" fillId="6" borderId="3" xfId="0" applyNumberForma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 applyProtection="1">
      <alignment horizontal="center" vertical="center" wrapText="1"/>
      <protection locked="0"/>
    </xf>
    <xf numFmtId="0" fontId="22" fillId="5" borderId="0" xfId="0" applyFont="1" applyFill="1" applyProtection="1">
      <protection locked="0"/>
    </xf>
    <xf numFmtId="0" fontId="22" fillId="4" borderId="0" xfId="0" applyFont="1" applyFill="1" applyProtection="1">
      <protection locked="0"/>
    </xf>
    <xf numFmtId="0" fontId="2" fillId="4" borderId="0" xfId="0" applyFont="1" applyFill="1" applyAlignment="1">
      <alignment horizontal="right"/>
    </xf>
    <xf numFmtId="0" fontId="23" fillId="4" borderId="0" xfId="0" applyFont="1" applyFill="1"/>
    <xf numFmtId="0" fontId="23" fillId="5" borderId="0" xfId="0" applyFont="1" applyFill="1"/>
    <xf numFmtId="49" fontId="23" fillId="5" borderId="0" xfId="0" applyNumberFormat="1" applyFont="1" applyFill="1"/>
    <xf numFmtId="0" fontId="23" fillId="5" borderId="0" xfId="0" applyFont="1" applyFill="1" applyAlignment="1">
      <alignment horizontal="left"/>
    </xf>
    <xf numFmtId="0" fontId="23" fillId="0" borderId="0" xfId="0" applyFont="1"/>
    <xf numFmtId="0" fontId="1" fillId="0" borderId="0" xfId="0" applyFont="1"/>
    <xf numFmtId="0" fontId="2" fillId="4" borderId="0" xfId="0" applyFont="1" applyFill="1" applyAlignment="1">
      <alignment horizontal="right" vertical="top"/>
    </xf>
    <xf numFmtId="164" fontId="1" fillId="3" borderId="1" xfId="0" applyNumberFormat="1" applyFont="1" applyFill="1" applyBorder="1" applyAlignment="1" applyProtection="1">
      <alignment wrapText="1"/>
      <protection locked="0"/>
    </xf>
    <xf numFmtId="0" fontId="24" fillId="5" borderId="0" xfId="2" applyFont="1" applyFill="1" applyAlignment="1" applyProtection="1">
      <alignment horizontal="left"/>
    </xf>
    <xf numFmtId="0" fontId="25" fillId="5" borderId="0" xfId="2" applyFont="1" applyFill="1" applyAlignment="1" applyProtection="1">
      <alignment horizontal="left"/>
    </xf>
    <xf numFmtId="0" fontId="26" fillId="4" borderId="0" xfId="0" applyFont="1" applyFill="1"/>
    <xf numFmtId="0" fontId="27" fillId="4" borderId="0" xfId="0" applyFont="1" applyFill="1"/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5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7" fillId="5" borderId="0" xfId="2" applyFill="1" applyAlignment="1" applyProtection="1"/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30" fillId="0" borderId="0" xfId="0" applyFont="1"/>
    <xf numFmtId="0" fontId="31" fillId="0" borderId="0" xfId="0" applyFont="1"/>
    <xf numFmtId="0" fontId="8" fillId="0" borderId="0" xfId="0" applyFont="1"/>
    <xf numFmtId="0" fontId="1" fillId="0" borderId="1" xfId="0" applyFont="1" applyBorder="1" applyAlignment="1" applyProtection="1">
      <alignment vertical="top" wrapText="1"/>
      <protection locked="0"/>
    </xf>
    <xf numFmtId="0" fontId="1" fillId="8" borderId="1" xfId="0" applyFont="1" applyFill="1" applyBorder="1" applyAlignment="1">
      <alignment horizontal="right" vertical="top" wrapText="1"/>
    </xf>
    <xf numFmtId="10" fontId="1" fillId="8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164" fontId="1" fillId="3" borderId="1" xfId="0" applyNumberFormat="1" applyFont="1" applyFill="1" applyBorder="1" applyAlignment="1" applyProtection="1">
      <alignment wrapText="1"/>
      <protection hidden="1"/>
    </xf>
    <xf numFmtId="0" fontId="1" fillId="0" borderId="1" xfId="1" applyNumberFormat="1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164" fontId="1" fillId="0" borderId="3" xfId="0" applyNumberFormat="1" applyFont="1" applyBorder="1" applyAlignment="1" applyProtection="1">
      <alignment wrapText="1"/>
      <protection hidden="1"/>
    </xf>
    <xf numFmtId="164" fontId="2" fillId="0" borderId="1" xfId="0" applyNumberFormat="1" applyFont="1" applyBorder="1" applyAlignment="1" applyProtection="1">
      <alignment wrapText="1"/>
      <protection hidden="1"/>
    </xf>
    <xf numFmtId="0" fontId="1" fillId="0" borderId="1" xfId="0" applyFont="1" applyBorder="1" applyAlignment="1">
      <alignment horizontal="center"/>
    </xf>
    <xf numFmtId="0" fontId="1" fillId="6" borderId="4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0" borderId="14" xfId="0" applyFont="1" applyBorder="1" applyAlignment="1">
      <alignment horizontal="center"/>
    </xf>
    <xf numFmtId="164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right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0" xfId="0" applyFont="1" applyProtection="1">
      <protection locked="0"/>
    </xf>
    <xf numFmtId="0" fontId="1" fillId="0" borderId="0" xfId="0" applyFont="1" applyAlignment="1">
      <alignment vertical="top" wrapText="1"/>
    </xf>
    <xf numFmtId="0" fontId="34" fillId="0" borderId="0" xfId="0" applyFont="1"/>
    <xf numFmtId="0" fontId="35" fillId="5" borderId="1" xfId="0" applyFont="1" applyFill="1" applyBorder="1" applyAlignment="1">
      <alignment horizontal="center" vertical="center" wrapText="1"/>
    </xf>
    <xf numFmtId="0" fontId="7" fillId="0" borderId="0" xfId="2" applyAlignment="1" applyProtection="1"/>
    <xf numFmtId="164" fontId="18" fillId="6" borderId="5" xfId="0" applyNumberFormat="1" applyFont="1" applyFill="1" applyBorder="1" applyProtection="1">
      <protection hidden="1"/>
    </xf>
    <xf numFmtId="0" fontId="8" fillId="4" borderId="0" xfId="0" applyFont="1" applyFill="1" applyAlignment="1">
      <alignment horizontal="left"/>
    </xf>
    <xf numFmtId="0" fontId="1" fillId="6" borderId="4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wrapText="1" indent="1"/>
    </xf>
    <xf numFmtId="0" fontId="8" fillId="0" borderId="11" xfId="0" applyFont="1" applyBorder="1" applyAlignment="1">
      <alignment horizontal="left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indent="1"/>
    </xf>
    <xf numFmtId="0" fontId="2" fillId="0" borderId="4" xfId="0" applyFont="1" applyBorder="1" applyAlignment="1">
      <alignment horizontal="left" wrapText="1" indent="2"/>
    </xf>
    <xf numFmtId="0" fontId="2" fillId="0" borderId="5" xfId="0" applyFont="1" applyBorder="1" applyAlignment="1">
      <alignment horizontal="left" wrapText="1" indent="2"/>
    </xf>
    <xf numFmtId="0" fontId="1" fillId="6" borderId="4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5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8" fillId="6" borderId="4" xfId="0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7" fillId="5" borderId="0" xfId="2" applyFill="1" applyAlignment="1" applyProtection="1">
      <alignment horizontal="left" shrinkToFi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0" borderId="3" xfId="0" applyBorder="1"/>
    <xf numFmtId="0" fontId="1" fillId="6" borderId="4" xfId="0" applyFont="1" applyFill="1" applyBorder="1" applyAlignment="1" applyProtection="1">
      <alignment vertical="center" wrapText="1"/>
      <protection locked="0"/>
    </xf>
    <xf numFmtId="0" fontId="1" fillId="6" borderId="3" xfId="0" applyFont="1" applyFill="1" applyBorder="1" applyAlignment="1" applyProtection="1">
      <alignment vertical="center" wrapText="1"/>
      <protection locked="0"/>
    </xf>
    <xf numFmtId="0" fontId="1" fillId="6" borderId="4" xfId="0" applyFont="1" applyFill="1" applyBorder="1" applyAlignment="1" applyProtection="1">
      <alignment horizontal="center" wrapText="1"/>
      <protection locked="0"/>
    </xf>
    <xf numFmtId="0" fontId="1" fillId="6" borderId="5" xfId="0" applyFont="1" applyFill="1" applyBorder="1" applyAlignment="1" applyProtection="1">
      <alignment horizontal="center" wrapText="1"/>
      <protection locked="0"/>
    </xf>
    <xf numFmtId="0" fontId="1" fillId="6" borderId="3" xfId="0" applyFont="1" applyFill="1" applyBorder="1" applyAlignment="1" applyProtection="1">
      <alignment horizontal="center" wrapText="1"/>
      <protection locked="0"/>
    </xf>
    <xf numFmtId="0" fontId="0" fillId="0" borderId="3" xfId="0" applyBorder="1" applyAlignment="1">
      <alignment horizontal="center" vertical="center" wrapText="1"/>
    </xf>
    <xf numFmtId="0" fontId="1" fillId="6" borderId="5" xfId="0" applyFont="1" applyFill="1" applyBorder="1" applyAlignment="1" applyProtection="1">
      <alignment vertical="center" wrapText="1"/>
      <protection locked="0"/>
    </xf>
    <xf numFmtId="0" fontId="1" fillId="6" borderId="4" xfId="0" applyFont="1" applyFill="1" applyBorder="1" applyProtection="1">
      <protection locked="0"/>
    </xf>
    <xf numFmtId="0" fontId="1" fillId="6" borderId="3" xfId="0" applyFont="1" applyFill="1" applyBorder="1" applyProtection="1">
      <protection locked="0"/>
    </xf>
    <xf numFmtId="0" fontId="1" fillId="6" borderId="2" xfId="0" applyFont="1" applyFill="1" applyBorder="1" applyAlignment="1" applyProtection="1">
      <alignment vertical="center" wrapText="1"/>
      <protection locked="0"/>
    </xf>
    <xf numFmtId="0" fontId="0" fillId="6" borderId="2" xfId="0" applyFill="1" applyBorder="1" applyAlignment="1" applyProtection="1">
      <alignment vertical="center" wrapText="1"/>
      <protection locked="0"/>
    </xf>
    <xf numFmtId="0" fontId="0" fillId="6" borderId="12" xfId="0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2" fillId="5" borderId="4" xfId="0" applyFont="1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/>
    </xf>
    <xf numFmtId="0" fontId="0" fillId="6" borderId="2" xfId="0" applyFill="1" applyBorder="1" applyProtection="1"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vertical="center" wrapText="1"/>
      <protection locked="0"/>
    </xf>
    <xf numFmtId="0" fontId="0" fillId="0" borderId="2" xfId="0" applyBorder="1" applyProtection="1">
      <protection locked="0"/>
    </xf>
    <xf numFmtId="0" fontId="0" fillId="5" borderId="1" xfId="0" applyFill="1" applyBorder="1"/>
    <xf numFmtId="0" fontId="1" fillId="0" borderId="4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7" fillId="5" borderId="0" xfId="2" applyFill="1" applyAlignment="1" applyProtection="1">
      <alignment horizontal="center" shrinkToFit="1"/>
    </xf>
    <xf numFmtId="0" fontId="14" fillId="5" borderId="0" xfId="2" applyFont="1" applyFill="1" applyAlignment="1" applyProtection="1">
      <alignment horizontal="center" shrinkToFit="1"/>
    </xf>
  </cellXfs>
  <cellStyles count="3">
    <cellStyle name="Comma" xfId="1" builtinId="3"/>
    <cellStyle name="Hyperlink" xfId="2" builtinId="8"/>
    <cellStyle name="Normal" xfId="0" builtinId="0"/>
  </cellStyles>
  <dxfs count="67"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theme="1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ortal.ct.gov/SDE/Adult-Ed/Federal/Federal-Legislation-and-Grants/Documents" TargetMode="External"/><Relationship Id="rId1" Type="http://schemas.openxmlformats.org/officeDocument/2006/relationships/hyperlink" Target="mailto:susan.kocaba@ct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ct.gov/SDE/Adult-Ed/Federal/Federal-Legislation-and-Grants/Documents" TargetMode="External"/><Relationship Id="rId2" Type="http://schemas.openxmlformats.org/officeDocument/2006/relationships/hyperlink" Target="mailto:Susan.Kocaba@ct.gov" TargetMode="External"/><Relationship Id="rId1" Type="http://schemas.openxmlformats.org/officeDocument/2006/relationships/hyperlink" Target="https://portal.ct.gov/SDE/Adult-Ed/Federal/Federal-Legislation-and-Grants/Documents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portal.ct.gov/SDE/Adult-Ed/Federal/Federal-Legislation-and-Grants/Documents" TargetMode="External"/><Relationship Id="rId1" Type="http://schemas.openxmlformats.org/officeDocument/2006/relationships/hyperlink" Target="mailto:Susan.Kocaba@ct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23"/>
  <sheetViews>
    <sheetView showGridLines="0" topLeftCell="A14" workbookViewId="0">
      <selection activeCell="M32" sqref="M32"/>
    </sheetView>
  </sheetViews>
  <sheetFormatPr defaultRowHeight="14.25" x14ac:dyDescent="0.65"/>
  <cols>
    <col min="1" max="1" width="5.26953125" style="103" customWidth="1"/>
    <col min="2" max="2" width="5.7265625" style="103" customWidth="1"/>
    <col min="3" max="9" width="8.7265625" style="103"/>
    <col min="10" max="10" width="14.90625" style="103" customWidth="1"/>
    <col min="11" max="16384" width="8.7265625" style="103"/>
  </cols>
  <sheetData>
    <row r="3" spans="2:12" ht="14.5" x14ac:dyDescent="0.7">
      <c r="H3" s="104" t="s">
        <v>150</v>
      </c>
      <c r="I3" s="105"/>
      <c r="J3" s="105"/>
      <c r="K3" s="105"/>
      <c r="L3" s="105"/>
    </row>
    <row r="4" spans="2:12" ht="14.5" x14ac:dyDescent="0.65">
      <c r="H4" s="106" t="s">
        <v>181</v>
      </c>
    </row>
    <row r="5" spans="2:12" ht="14.5" x14ac:dyDescent="0.7">
      <c r="F5" s="107" t="s">
        <v>151</v>
      </c>
      <c r="G5" s="105"/>
      <c r="H5" s="105"/>
      <c r="I5" s="105"/>
      <c r="J5" s="105"/>
      <c r="K5" s="105"/>
    </row>
    <row r="6" spans="2:12" ht="14.5" x14ac:dyDescent="0.7">
      <c r="G6" s="105"/>
      <c r="H6" s="108" t="s">
        <v>152</v>
      </c>
      <c r="I6" s="105"/>
      <c r="J6" s="105"/>
      <c r="K6" s="105"/>
    </row>
    <row r="7" spans="2:12" ht="14.5" x14ac:dyDescent="0.7">
      <c r="F7" s="105" t="s">
        <v>180</v>
      </c>
      <c r="K7" s="109" t="s">
        <v>89</v>
      </c>
    </row>
    <row r="8" spans="2:12" ht="14.5" x14ac:dyDescent="0.7">
      <c r="E8" s="105"/>
    </row>
    <row r="9" spans="2:12" ht="14.5" x14ac:dyDescent="0.7">
      <c r="E9" s="105"/>
    </row>
    <row r="10" spans="2:12" ht="14.5" x14ac:dyDescent="0.7">
      <c r="B10" s="110" t="s">
        <v>153</v>
      </c>
    </row>
    <row r="12" spans="2:12" x14ac:dyDescent="0.65">
      <c r="B12" s="108">
        <v>1</v>
      </c>
      <c r="C12" s="103" t="s">
        <v>178</v>
      </c>
    </row>
    <row r="13" spans="2:12" ht="14.5" x14ac:dyDescent="0.7">
      <c r="B13" s="108">
        <v>2</v>
      </c>
      <c r="C13" s="103" t="s">
        <v>182</v>
      </c>
    </row>
    <row r="14" spans="2:12" ht="14.5" x14ac:dyDescent="0.7">
      <c r="B14" s="108">
        <v>3</v>
      </c>
      <c r="C14" s="103" t="s">
        <v>183</v>
      </c>
    </row>
    <row r="15" spans="2:12" x14ac:dyDescent="0.65">
      <c r="B15" s="108">
        <v>4</v>
      </c>
      <c r="C15" s="103" t="s">
        <v>154</v>
      </c>
    </row>
    <row r="16" spans="2:12" ht="14.5" x14ac:dyDescent="0.7">
      <c r="B16" s="108">
        <v>5</v>
      </c>
      <c r="C16" s="103" t="s">
        <v>184</v>
      </c>
    </row>
    <row r="17" spans="2:14" x14ac:dyDescent="0.65">
      <c r="B17" s="108">
        <v>6</v>
      </c>
      <c r="C17" s="103" t="s">
        <v>155</v>
      </c>
    </row>
    <row r="18" spans="2:14" x14ac:dyDescent="0.65">
      <c r="B18" s="108">
        <v>7</v>
      </c>
      <c r="C18" s="103" t="s">
        <v>185</v>
      </c>
    </row>
    <row r="19" spans="2:14" x14ac:dyDescent="0.65">
      <c r="B19" s="108"/>
      <c r="C19" s="103" t="s">
        <v>156</v>
      </c>
    </row>
    <row r="20" spans="2:14" ht="14.5" x14ac:dyDescent="0.7">
      <c r="B20" s="108">
        <v>8</v>
      </c>
      <c r="C20" s="105" t="s">
        <v>186</v>
      </c>
      <c r="D20" s="105"/>
    </row>
    <row r="21" spans="2:14" ht="15" x14ac:dyDescent="0.7">
      <c r="B21" s="108">
        <v>9</v>
      </c>
      <c r="C21" s="103" t="s">
        <v>221</v>
      </c>
      <c r="M21" s="105"/>
      <c r="N21" s="135" t="s">
        <v>222</v>
      </c>
    </row>
    <row r="22" spans="2:14" ht="15" x14ac:dyDescent="0.7">
      <c r="B22" s="108">
        <v>10</v>
      </c>
      <c r="C22" s="103" t="s">
        <v>220</v>
      </c>
      <c r="I22" s="135" t="s">
        <v>213</v>
      </c>
    </row>
    <row r="23" spans="2:14" ht="15" x14ac:dyDescent="0.7">
      <c r="B23" s="108"/>
      <c r="C23" s="135"/>
      <c r="D23" s="105"/>
      <c r="E23" s="105"/>
      <c r="F23" s="105"/>
      <c r="G23" s="105"/>
      <c r="H23" s="105"/>
      <c r="I23" s="105"/>
      <c r="J23" s="105"/>
      <c r="K23" s="105"/>
      <c r="L23" s="105"/>
      <c r="M23" s="105"/>
    </row>
  </sheetData>
  <hyperlinks>
    <hyperlink ref="N21" r:id="rId1" xr:uid="{D278FFA7-8EA0-4AE6-8121-F740DCA82B1E}"/>
    <hyperlink ref="I22" r:id="rId2" xr:uid="{6AAFFD72-3E56-43EA-B2E8-F3ED0C767A27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workbookViewId="0">
      <selection activeCell="F36" sqref="F36"/>
    </sheetView>
  </sheetViews>
  <sheetFormatPr defaultRowHeight="13" x14ac:dyDescent="0.6"/>
  <cols>
    <col min="1" max="1" width="14.453125" style="91" customWidth="1"/>
    <col min="2" max="2" width="22.81640625" style="91" customWidth="1"/>
    <col min="3" max="3" width="50.90625" style="91" customWidth="1"/>
    <col min="4" max="4" width="20" style="91" customWidth="1"/>
    <col min="5" max="5" width="18.26953125" style="91" customWidth="1"/>
    <col min="6" max="6" width="23.08984375" style="91" bestFit="1" customWidth="1"/>
    <col min="7" max="16384" width="8.7265625" style="91"/>
  </cols>
  <sheetData>
    <row r="1" spans="1:6" ht="15.5" x14ac:dyDescent="0.7">
      <c r="A1" s="145" t="s">
        <v>223</v>
      </c>
      <c r="B1" s="145"/>
      <c r="C1" s="145"/>
      <c r="D1" s="111"/>
      <c r="E1" s="111"/>
      <c r="F1" s="111" t="s">
        <v>4</v>
      </c>
    </row>
    <row r="2" spans="1:6" ht="20.25" customHeight="1" x14ac:dyDescent="0.6">
      <c r="A2" s="146" t="s">
        <v>187</v>
      </c>
      <c r="B2" s="146"/>
      <c r="C2" s="146"/>
      <c r="D2" s="146"/>
      <c r="E2" s="146"/>
      <c r="F2" s="146"/>
    </row>
    <row r="3" spans="1:6" ht="20.25" customHeight="1" x14ac:dyDescent="0.6">
      <c r="A3" s="146" t="s">
        <v>124</v>
      </c>
      <c r="B3" s="146"/>
      <c r="C3" s="146"/>
      <c r="D3" s="146"/>
      <c r="E3" s="146"/>
      <c r="F3" s="146"/>
    </row>
    <row r="4" spans="1:6" ht="20.25" customHeight="1" x14ac:dyDescent="0.6">
      <c r="A4" s="146" t="s">
        <v>73</v>
      </c>
      <c r="B4" s="146"/>
      <c r="C4" s="146"/>
      <c r="D4" s="146"/>
      <c r="E4" s="146"/>
      <c r="F4" s="146"/>
    </row>
    <row r="5" spans="1:6" ht="20.25" customHeight="1" x14ac:dyDescent="0.6">
      <c r="A5" s="146" t="s">
        <v>118</v>
      </c>
      <c r="B5" s="146"/>
      <c r="C5" s="146"/>
      <c r="D5" s="146"/>
      <c r="E5" s="146"/>
      <c r="F5" s="146"/>
    </row>
    <row r="6" spans="1:6" ht="20.25" customHeight="1" x14ac:dyDescent="0.6">
      <c r="A6" s="146" t="s">
        <v>188</v>
      </c>
      <c r="B6" s="146"/>
      <c r="C6" s="146"/>
      <c r="D6" s="146"/>
      <c r="E6" s="146"/>
      <c r="F6" s="146"/>
    </row>
    <row r="7" spans="1:6" ht="20.25" customHeight="1" x14ac:dyDescent="0.6">
      <c r="A7" s="140" t="s">
        <v>5</v>
      </c>
      <c r="B7" s="141"/>
      <c r="C7" s="141"/>
      <c r="D7" s="142"/>
      <c r="E7" s="113" t="s">
        <v>126</v>
      </c>
      <c r="F7" s="114" t="str">
        <f>IF(ISERROR(SUM('Comprehensive Budget Narrative'!I5,'Comprehensive Budget Narrative'!I69,'Comprehensive Budget Narrative'!I145,'Comprehensive Budget Narrative'!I275,'Comprehensive Budget Narrative'!I361,'Comprehensive Budget Narrative'!I453)/F23),"",(SUM('Comprehensive Budget Narrative'!I5,'Comprehensive Budget Narrative'!I69,'Comprehensive Budget Narrative'!I145,'Comprehensive Budget Narrative'!I275,'Comprehensive Budget Narrative'!I361,'Comprehensive Budget Narrative'!I453)/F23))</f>
        <v/>
      </c>
    </row>
    <row r="8" spans="1:6" ht="20.25" customHeight="1" x14ac:dyDescent="0.6">
      <c r="A8" s="140"/>
      <c r="B8" s="141"/>
      <c r="C8" s="141"/>
      <c r="D8" s="141"/>
      <c r="E8" s="112"/>
      <c r="F8" s="112"/>
    </row>
    <row r="9" spans="1:6" x14ac:dyDescent="0.6">
      <c r="A9" s="115" t="s">
        <v>6</v>
      </c>
      <c r="B9" s="147" t="s">
        <v>7</v>
      </c>
      <c r="C9" s="148"/>
      <c r="D9" s="37" t="s">
        <v>89</v>
      </c>
      <c r="E9" s="116" t="s">
        <v>89</v>
      </c>
      <c r="F9" s="115" t="s">
        <v>3</v>
      </c>
    </row>
    <row r="10" spans="1:6" ht="15" customHeight="1" x14ac:dyDescent="0.6">
      <c r="A10" s="123" t="s">
        <v>215</v>
      </c>
      <c r="B10" s="143" t="s">
        <v>158</v>
      </c>
      <c r="C10" s="149"/>
      <c r="D10" s="38" t="s">
        <v>89</v>
      </c>
      <c r="E10" s="38" t="s">
        <v>89</v>
      </c>
      <c r="F10" s="118">
        <f>'Comprehensive Budget Narrative'!I5+'Comprehensive Budget Narrative'!I69+'Comprehensive Budget Narrative'!I86</f>
        <v>0</v>
      </c>
    </row>
    <row r="11" spans="1:6" ht="15" customHeight="1" x14ac:dyDescent="0.6">
      <c r="A11" s="117" t="s">
        <v>216</v>
      </c>
      <c r="B11" s="143" t="s">
        <v>159</v>
      </c>
      <c r="C11" s="149"/>
      <c r="D11" s="38" t="s">
        <v>89</v>
      </c>
      <c r="E11" s="38" t="s">
        <v>89</v>
      </c>
      <c r="F11" s="118">
        <f>'Comprehensive Budget Narrative'!I23+'Comprehensive Budget Narrative'!I47</f>
        <v>0</v>
      </c>
    </row>
    <row r="12" spans="1:6" ht="15" customHeight="1" x14ac:dyDescent="0.6">
      <c r="A12" s="119">
        <v>200</v>
      </c>
      <c r="B12" s="143" t="s">
        <v>8</v>
      </c>
      <c r="C12" s="144"/>
      <c r="D12" s="38" t="s">
        <v>89</v>
      </c>
      <c r="E12" s="38" t="s">
        <v>89</v>
      </c>
      <c r="F12" s="118">
        <f>'Comprehensive Budget Narrative'!I103</f>
        <v>0</v>
      </c>
    </row>
    <row r="13" spans="1:6" ht="15" customHeight="1" x14ac:dyDescent="0.6">
      <c r="A13" s="119">
        <v>321</v>
      </c>
      <c r="B13" s="143" t="s">
        <v>119</v>
      </c>
      <c r="C13" s="144"/>
      <c r="D13" s="38" t="s">
        <v>89</v>
      </c>
      <c r="E13" s="38" t="s">
        <v>89</v>
      </c>
      <c r="F13" s="118">
        <f>'Comprehensive Budget Narrative'!I124</f>
        <v>0</v>
      </c>
    </row>
    <row r="14" spans="1:6" ht="15" customHeight="1" x14ac:dyDescent="0.6">
      <c r="A14" s="119">
        <v>322</v>
      </c>
      <c r="B14" s="143" t="s">
        <v>9</v>
      </c>
      <c r="C14" s="144"/>
      <c r="D14" s="38" t="s">
        <v>89</v>
      </c>
      <c r="E14" s="38" t="s">
        <v>89</v>
      </c>
      <c r="F14" s="118">
        <f>'Comprehensive Budget Narrative'!I145</f>
        <v>0</v>
      </c>
    </row>
    <row r="15" spans="1:6" ht="15" customHeight="1" x14ac:dyDescent="0.6">
      <c r="A15" s="119">
        <v>324</v>
      </c>
      <c r="B15" s="143" t="s">
        <v>120</v>
      </c>
      <c r="C15" s="144"/>
      <c r="D15" s="38" t="s">
        <v>89</v>
      </c>
      <c r="E15" s="38" t="s">
        <v>89</v>
      </c>
      <c r="F15" s="118">
        <f>'Comprehensive Budget Narrative'!I165</f>
        <v>0</v>
      </c>
    </row>
    <row r="16" spans="1:6" ht="15" customHeight="1" x14ac:dyDescent="0.6">
      <c r="A16" s="119">
        <v>325</v>
      </c>
      <c r="B16" s="143" t="s">
        <v>121</v>
      </c>
      <c r="C16" s="144"/>
      <c r="D16" s="38" t="s">
        <v>89</v>
      </c>
      <c r="E16" s="38" t="s">
        <v>89</v>
      </c>
      <c r="F16" s="118">
        <f>'Comprehensive Budget Narrative'!I180</f>
        <v>0</v>
      </c>
    </row>
    <row r="17" spans="1:6" ht="15" customHeight="1" x14ac:dyDescent="0.6">
      <c r="A17" s="119">
        <v>330</v>
      </c>
      <c r="B17" s="143" t="s">
        <v>160</v>
      </c>
      <c r="C17" s="144"/>
      <c r="D17" s="38" t="s">
        <v>89</v>
      </c>
      <c r="E17" s="38" t="s">
        <v>89</v>
      </c>
      <c r="F17" s="118">
        <f>'Comprehensive Budget Narrative'!I201</f>
        <v>0</v>
      </c>
    </row>
    <row r="18" spans="1:6" ht="15" customHeight="1" x14ac:dyDescent="0.6">
      <c r="A18" s="119">
        <v>400</v>
      </c>
      <c r="B18" s="143" t="s">
        <v>10</v>
      </c>
      <c r="C18" s="144"/>
      <c r="D18" s="38" t="s">
        <v>89</v>
      </c>
      <c r="E18" s="38" t="s">
        <v>89</v>
      </c>
      <c r="F18" s="118">
        <f>'Comprehensive Budget Narrative'!I221</f>
        <v>0</v>
      </c>
    </row>
    <row r="19" spans="1:6" ht="15" customHeight="1" x14ac:dyDescent="0.6">
      <c r="A19" s="119" t="s">
        <v>217</v>
      </c>
      <c r="B19" s="143" t="s">
        <v>2</v>
      </c>
      <c r="C19" s="144"/>
      <c r="D19" s="38" t="s">
        <v>89</v>
      </c>
      <c r="E19" s="38" t="s">
        <v>89</v>
      </c>
      <c r="F19" s="118">
        <f>'Comprehensive Budget Narrative'!I303+'Comprehensive Budget Narrative'!I242+'Comprehensive Budget Narrative'!I259+'Comprehensive Budget Narrative'!I275</f>
        <v>0</v>
      </c>
    </row>
    <row r="20" spans="1:6" ht="15" customHeight="1" x14ac:dyDescent="0.6">
      <c r="A20" s="119" t="s">
        <v>218</v>
      </c>
      <c r="B20" s="143" t="s">
        <v>161</v>
      </c>
      <c r="C20" s="144"/>
      <c r="D20" s="38" t="s">
        <v>89</v>
      </c>
      <c r="E20" s="38" t="s">
        <v>89</v>
      </c>
      <c r="F20" s="118">
        <f>'Comprehensive Budget Narrative'!I335+'Comprehensive Budget Narrative'!I361+'Comprehensive Budget Narrative'!I388+'Comprehensive Budget Narrative'!I417</f>
        <v>0</v>
      </c>
    </row>
    <row r="21" spans="1:6" ht="15" customHeight="1" x14ac:dyDescent="0.6">
      <c r="A21" s="119">
        <v>700</v>
      </c>
      <c r="B21" s="143" t="s">
        <v>123</v>
      </c>
      <c r="C21" s="144"/>
      <c r="D21" s="38" t="s">
        <v>89</v>
      </c>
      <c r="E21" s="38" t="s">
        <v>89</v>
      </c>
      <c r="F21" s="118">
        <f>'Comprehensive Budget Narrative'!I437</f>
        <v>0</v>
      </c>
    </row>
    <row r="22" spans="1:6" ht="15" customHeight="1" x14ac:dyDescent="0.6">
      <c r="A22" s="119">
        <v>917</v>
      </c>
      <c r="B22" s="143" t="s">
        <v>122</v>
      </c>
      <c r="C22" s="144"/>
      <c r="D22" s="38" t="s">
        <v>89</v>
      </c>
      <c r="E22" s="38" t="s">
        <v>89</v>
      </c>
      <c r="F22" s="118">
        <f>'Comprehensive Budget Narrative'!I453</f>
        <v>0</v>
      </c>
    </row>
    <row r="23" spans="1:6" ht="15.25" x14ac:dyDescent="0.65">
      <c r="A23" s="120"/>
      <c r="B23" s="150" t="s">
        <v>171</v>
      </c>
      <c r="C23" s="151"/>
      <c r="D23" s="39" t="s">
        <v>89</v>
      </c>
      <c r="E23" s="121" t="s">
        <v>89</v>
      </c>
      <c r="F23" s="122">
        <f>SUM(F10:F22)</f>
        <v>0</v>
      </c>
    </row>
    <row r="24" spans="1:6" x14ac:dyDescent="0.6">
      <c r="A24" s="123" t="s">
        <v>189</v>
      </c>
      <c r="B24" s="138" t="s">
        <v>196</v>
      </c>
      <c r="C24" s="139"/>
      <c r="D24" s="39" t="s">
        <v>89</v>
      </c>
      <c r="E24" s="121"/>
      <c r="F24" s="93">
        <v>0</v>
      </c>
    </row>
    <row r="25" spans="1:6" x14ac:dyDescent="0.6">
      <c r="A25" s="123" t="s">
        <v>190</v>
      </c>
      <c r="B25" s="138" t="s">
        <v>191</v>
      </c>
      <c r="C25" s="139"/>
      <c r="D25" s="39" t="s">
        <v>89</v>
      </c>
      <c r="E25" s="121" t="s">
        <v>89</v>
      </c>
      <c r="F25" s="55">
        <v>0</v>
      </c>
    </row>
    <row r="26" spans="1:6" x14ac:dyDescent="0.6">
      <c r="A26" s="123" t="s">
        <v>192</v>
      </c>
      <c r="B26" s="124" t="s">
        <v>197</v>
      </c>
      <c r="C26" s="125"/>
      <c r="D26" s="39" t="s">
        <v>89</v>
      </c>
      <c r="E26" s="121"/>
      <c r="F26" s="55">
        <v>0</v>
      </c>
    </row>
    <row r="27" spans="1:6" x14ac:dyDescent="0.6">
      <c r="A27" s="123" t="s">
        <v>193</v>
      </c>
      <c r="B27" s="152" t="s">
        <v>198</v>
      </c>
      <c r="C27" s="139"/>
      <c r="D27" s="39" t="s">
        <v>89</v>
      </c>
      <c r="E27" s="121" t="s">
        <v>89</v>
      </c>
      <c r="F27" s="55">
        <v>0</v>
      </c>
    </row>
    <row r="28" spans="1:6" x14ac:dyDescent="0.6">
      <c r="A28" s="123" t="s">
        <v>194</v>
      </c>
      <c r="B28" s="138" t="s">
        <v>211</v>
      </c>
      <c r="C28" s="139"/>
      <c r="D28" s="39" t="s">
        <v>89</v>
      </c>
      <c r="E28" s="121" t="s">
        <v>89</v>
      </c>
      <c r="F28" s="55">
        <v>0</v>
      </c>
    </row>
    <row r="29" spans="1:6" x14ac:dyDescent="0.6">
      <c r="A29" s="123" t="s">
        <v>195</v>
      </c>
      <c r="B29" s="124" t="s">
        <v>201</v>
      </c>
      <c r="C29" s="125"/>
      <c r="D29" s="136" t="s">
        <v>89</v>
      </c>
      <c r="E29" s="121"/>
      <c r="F29" s="55">
        <v>0</v>
      </c>
    </row>
    <row r="30" spans="1:6" x14ac:dyDescent="0.6">
      <c r="A30" s="123" t="s">
        <v>200</v>
      </c>
      <c r="B30" s="138" t="s">
        <v>199</v>
      </c>
      <c r="C30" s="139"/>
      <c r="D30" s="39" t="s">
        <v>89</v>
      </c>
      <c r="E30" s="121" t="s">
        <v>89</v>
      </c>
      <c r="F30" s="55">
        <v>0</v>
      </c>
    </row>
    <row r="31" spans="1:6" x14ac:dyDescent="0.6">
      <c r="A31" s="123" t="s">
        <v>202</v>
      </c>
      <c r="B31" s="138" t="s">
        <v>203</v>
      </c>
      <c r="C31" s="139"/>
      <c r="D31" s="39" t="s">
        <v>89</v>
      </c>
      <c r="E31" s="121" t="s">
        <v>89</v>
      </c>
      <c r="F31" s="55">
        <v>0</v>
      </c>
    </row>
    <row r="32" spans="1:6" x14ac:dyDescent="0.6">
      <c r="A32" s="123" t="s">
        <v>204</v>
      </c>
      <c r="B32" s="138" t="s">
        <v>205</v>
      </c>
      <c r="C32" s="139"/>
      <c r="D32" s="39" t="s">
        <v>89</v>
      </c>
      <c r="E32" s="121" t="s">
        <v>89</v>
      </c>
      <c r="F32" s="55">
        <v>0</v>
      </c>
    </row>
    <row r="33" spans="1:6" x14ac:dyDescent="0.6">
      <c r="A33" s="126" t="s">
        <v>206</v>
      </c>
      <c r="B33" s="138" t="s">
        <v>207</v>
      </c>
      <c r="C33" s="139"/>
      <c r="D33" s="39" t="s">
        <v>89</v>
      </c>
      <c r="E33" s="121" t="s">
        <v>89</v>
      </c>
      <c r="F33" s="55">
        <v>0</v>
      </c>
    </row>
    <row r="34" spans="1:6" x14ac:dyDescent="0.6">
      <c r="A34" s="123" t="s">
        <v>208</v>
      </c>
      <c r="B34" s="138" t="s">
        <v>209</v>
      </c>
      <c r="C34" s="139"/>
      <c r="D34" s="39" t="s">
        <v>89</v>
      </c>
      <c r="E34" s="121" t="s">
        <v>89</v>
      </c>
      <c r="F34" s="55">
        <v>0</v>
      </c>
    </row>
    <row r="35" spans="1:6" x14ac:dyDescent="0.6">
      <c r="A35" s="123"/>
      <c r="B35" s="150" t="s">
        <v>219</v>
      </c>
      <c r="C35" s="151"/>
      <c r="D35" s="39" t="s">
        <v>89</v>
      </c>
      <c r="E35" s="121" t="s">
        <v>89</v>
      </c>
      <c r="F35" s="127">
        <f>SUM(F24:F34)</f>
        <v>0</v>
      </c>
    </row>
    <row r="36" spans="1:6" x14ac:dyDescent="0.6">
      <c r="A36" s="123" t="s">
        <v>210</v>
      </c>
      <c r="B36" s="153" t="s">
        <v>172</v>
      </c>
      <c r="C36" s="154"/>
      <c r="D36" s="39" t="s">
        <v>89</v>
      </c>
      <c r="E36" s="121" t="s">
        <v>89</v>
      </c>
      <c r="F36" s="118">
        <f>'Comp Match Budget Narrative'!I466</f>
        <v>0</v>
      </c>
    </row>
    <row r="37" spans="1:6" x14ac:dyDescent="0.6">
      <c r="A37" s="123"/>
      <c r="B37" s="153" t="s">
        <v>129</v>
      </c>
      <c r="C37" s="154"/>
      <c r="D37" s="39" t="s">
        <v>89</v>
      </c>
      <c r="E37" s="121" t="s">
        <v>89</v>
      </c>
      <c r="F37" s="128" t="e">
        <f>IF((F36/F23) &gt;= 0.2,"Greater than or equal 20%","Less than 20%")</f>
        <v>#DIV/0!</v>
      </c>
    </row>
    <row r="38" spans="1:6" ht="30" customHeight="1" x14ac:dyDescent="0.6">
      <c r="A38" s="129" t="s">
        <v>95</v>
      </c>
      <c r="B38" s="130" t="s">
        <v>96</v>
      </c>
      <c r="C38" s="129" t="s">
        <v>98</v>
      </c>
      <c r="F38" s="131" t="s">
        <v>13</v>
      </c>
    </row>
    <row r="39" spans="1:6" ht="30" customHeight="1" x14ac:dyDescent="0.6">
      <c r="A39" s="129" t="s">
        <v>95</v>
      </c>
      <c r="B39" s="130" t="s">
        <v>97</v>
      </c>
      <c r="C39" s="130" t="s">
        <v>11</v>
      </c>
      <c r="D39" s="132"/>
      <c r="E39" s="132"/>
      <c r="F39" s="155" t="s">
        <v>12</v>
      </c>
    </row>
    <row r="40" spans="1:6" x14ac:dyDescent="0.6">
      <c r="A40" s="133"/>
      <c r="B40" s="133"/>
      <c r="D40" s="132"/>
      <c r="E40" s="132"/>
      <c r="F40" s="155"/>
    </row>
  </sheetData>
  <sheetProtection algorithmName="SHA-512" hashValue="8xPGI7/VLjqwAAfoYrBZBZ14evZeE307pVIHGGCV6o7RKlgcuV1Nvp43YpbjcYYUynRMcQ1Q8sIDqTBEsdBuaw==" saltValue="uFAaYDTNvFPp+A6CO/xitw==" spinCount="100000" sheet="1" objects="1" scenarios="1"/>
  <mergeCells count="36">
    <mergeCell ref="B34:C34"/>
    <mergeCell ref="B35:C35"/>
    <mergeCell ref="B36:C36"/>
    <mergeCell ref="B37:C37"/>
    <mergeCell ref="F39:F40"/>
    <mergeCell ref="B32:C32"/>
    <mergeCell ref="B16:C16"/>
    <mergeCell ref="B17:C17"/>
    <mergeCell ref="B18:C18"/>
    <mergeCell ref="B24:C24"/>
    <mergeCell ref="B19:C19"/>
    <mergeCell ref="B20:C20"/>
    <mergeCell ref="B21:C21"/>
    <mergeCell ref="B22:C22"/>
    <mergeCell ref="B23:C23"/>
    <mergeCell ref="B30:C30"/>
    <mergeCell ref="B25:C25"/>
    <mergeCell ref="B27:C27"/>
    <mergeCell ref="B28:C28"/>
    <mergeCell ref="B31:C31"/>
    <mergeCell ref="B33:C33"/>
    <mergeCell ref="A7:D7"/>
    <mergeCell ref="B14:C14"/>
    <mergeCell ref="A1:C1"/>
    <mergeCell ref="A2:F2"/>
    <mergeCell ref="A3:F3"/>
    <mergeCell ref="A4:F4"/>
    <mergeCell ref="A5:F5"/>
    <mergeCell ref="A6:F6"/>
    <mergeCell ref="A8:D8"/>
    <mergeCell ref="B9:C9"/>
    <mergeCell ref="B10:C10"/>
    <mergeCell ref="B11:C11"/>
    <mergeCell ref="B12:C12"/>
    <mergeCell ref="B13:C13"/>
    <mergeCell ref="B15:C15"/>
  </mergeCells>
  <conditionalFormatting sqref="D22:D23 D12:D13 D17:D20">
    <cfRule type="cellIs" dxfId="66" priority="11" stopIfTrue="1" operator="equal">
      <formula>0</formula>
    </cfRule>
  </conditionalFormatting>
  <conditionalFormatting sqref="D15">
    <cfRule type="cellIs" dxfId="65" priority="10" stopIfTrue="1" operator="equal">
      <formula>0</formula>
    </cfRule>
  </conditionalFormatting>
  <conditionalFormatting sqref="D9">
    <cfRule type="cellIs" dxfId="64" priority="12" stopIfTrue="1" operator="equal">
      <formula>0</formula>
    </cfRule>
  </conditionalFormatting>
  <conditionalFormatting sqref="D14">
    <cfRule type="cellIs" dxfId="63" priority="9" stopIfTrue="1" operator="equal">
      <formula>0</formula>
    </cfRule>
  </conditionalFormatting>
  <conditionalFormatting sqref="D16">
    <cfRule type="cellIs" dxfId="62" priority="7" stopIfTrue="1" operator="equal">
      <formula>0</formula>
    </cfRule>
  </conditionalFormatting>
  <conditionalFormatting sqref="D21">
    <cfRule type="cellIs" dxfId="61" priority="5" stopIfTrue="1" operator="equal">
      <formula>0</formula>
    </cfRule>
  </conditionalFormatting>
  <conditionalFormatting sqref="D36:D37 D33:D34 D24:D31">
    <cfRule type="cellIs" dxfId="60" priority="4" stopIfTrue="1" operator="equal">
      <formula>0</formula>
    </cfRule>
  </conditionalFormatting>
  <conditionalFormatting sqref="D35">
    <cfRule type="cellIs" dxfId="59" priority="3" stopIfTrue="1" operator="equal">
      <formula>0</formula>
    </cfRule>
  </conditionalFormatting>
  <conditionalFormatting sqref="D32">
    <cfRule type="cellIs" dxfId="58" priority="2" stopIfTrue="1" operator="equal">
      <formula>0</formula>
    </cfRule>
  </conditionalFormatting>
  <dataValidations count="1">
    <dataValidation type="decimal" errorStyle="warning" allowBlank="1" showInputMessage="1" showErrorMessage="1" error="Admin Costs Greater than .05 %" sqref="F7" xr:uid="{00000000-0002-0000-0100-000000000000}">
      <formula1>0</formula1>
      <formula2>0.05</formula2>
    </dataValidation>
  </dataValidations>
  <pageMargins left="0.75" right="0.75" top="1" bottom="1" header="0.5" footer="0.5"/>
  <pageSetup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97"/>
  <sheetViews>
    <sheetView tabSelected="1" topLeftCell="A310" zoomScaleNormal="100" workbookViewId="0">
      <selection activeCell="I468" sqref="I468"/>
    </sheetView>
  </sheetViews>
  <sheetFormatPr defaultRowHeight="13" x14ac:dyDescent="0.6"/>
  <cols>
    <col min="1" max="1" width="16.7265625" customWidth="1"/>
    <col min="2" max="2" width="16.08984375" customWidth="1"/>
    <col min="3" max="3" width="13.26953125" customWidth="1"/>
    <col min="4" max="4" width="13.6328125" customWidth="1"/>
    <col min="5" max="5" width="22.1796875" customWidth="1"/>
    <col min="6" max="6" width="22.453125" customWidth="1"/>
    <col min="7" max="7" width="16.7265625" customWidth="1"/>
    <col min="8" max="8" width="13.7265625" customWidth="1"/>
    <col min="9" max="9" width="18.7265625" bestFit="1" customWidth="1"/>
    <col min="10" max="10" width="8.81640625" style="90" customWidth="1"/>
  </cols>
  <sheetData>
    <row r="1" spans="1:11" s="12" customFormat="1" ht="30" x14ac:dyDescent="1.2">
      <c r="A1" s="11" t="s">
        <v>111</v>
      </c>
      <c r="C1" s="13"/>
      <c r="F1" s="137" t="s">
        <v>110</v>
      </c>
      <c r="H1" s="102" t="s">
        <v>179</v>
      </c>
      <c r="I1" s="65"/>
      <c r="J1" s="86"/>
    </row>
    <row r="2" spans="1:11" s="12" customFormat="1" ht="15.5" x14ac:dyDescent="0.6">
      <c r="A2" s="58" t="s">
        <v>136</v>
      </c>
      <c r="B2" s="161" t="s">
        <v>89</v>
      </c>
      <c r="C2" s="162"/>
      <c r="D2" s="58" t="s">
        <v>137</v>
      </c>
      <c r="E2" s="59" t="s">
        <v>89</v>
      </c>
      <c r="F2" s="53"/>
      <c r="G2" s="54"/>
      <c r="H2" s="65"/>
      <c r="I2" s="65"/>
      <c r="J2" s="86"/>
    </row>
    <row r="3" spans="1:11" s="12" customFormat="1" ht="14.75" x14ac:dyDescent="0.65">
      <c r="A3" s="85" t="s">
        <v>67</v>
      </c>
      <c r="B3" s="165" t="s">
        <v>213</v>
      </c>
      <c r="C3" s="165"/>
      <c r="D3" s="165"/>
      <c r="E3" s="165"/>
      <c r="F3" s="94" t="s">
        <v>157</v>
      </c>
      <c r="H3" s="65"/>
      <c r="I3" s="65"/>
      <c r="J3" s="86"/>
    </row>
    <row r="4" spans="1:11" s="12" customFormat="1" ht="14.75" x14ac:dyDescent="0.65">
      <c r="C4" s="13"/>
      <c r="I4" s="34"/>
      <c r="J4" s="87"/>
    </row>
    <row r="5" spans="1:11" s="16" customFormat="1" ht="27.75" x14ac:dyDescent="1.1499999999999999">
      <c r="A5" s="14" t="s">
        <v>165</v>
      </c>
      <c r="B5" s="14"/>
      <c r="C5" s="15"/>
      <c r="E5" s="96"/>
      <c r="H5" s="14" t="s">
        <v>15</v>
      </c>
      <c r="I5" s="17">
        <f>SUM(I8:I19)</f>
        <v>0</v>
      </c>
      <c r="J5" s="87"/>
    </row>
    <row r="6" spans="1:11" s="12" customFormat="1" x14ac:dyDescent="0.6">
      <c r="C6" s="13"/>
      <c r="E6" s="18"/>
      <c r="J6" s="87"/>
    </row>
    <row r="7" spans="1:11" s="12" customFormat="1" ht="42" customHeight="1" x14ac:dyDescent="0.6">
      <c r="A7" s="66" t="s">
        <v>68</v>
      </c>
      <c r="B7" s="30" t="s">
        <v>212</v>
      </c>
      <c r="C7" s="30" t="s">
        <v>130</v>
      </c>
      <c r="D7" s="134" t="s">
        <v>16</v>
      </c>
      <c r="E7" s="30" t="s">
        <v>74</v>
      </c>
      <c r="F7" s="30" t="s">
        <v>76</v>
      </c>
      <c r="G7" s="30" t="s">
        <v>77</v>
      </c>
      <c r="H7" s="30"/>
      <c r="I7" s="30" t="s">
        <v>14</v>
      </c>
      <c r="J7" s="87"/>
      <c r="K7" s="35"/>
    </row>
    <row r="8" spans="1:11" s="6" customFormat="1" x14ac:dyDescent="0.6">
      <c r="A8" s="40"/>
      <c r="B8" s="41"/>
      <c r="C8" s="41"/>
      <c r="D8" s="42"/>
      <c r="E8" s="43"/>
      <c r="F8" s="42"/>
      <c r="G8" s="42"/>
      <c r="H8" s="28"/>
      <c r="I8" s="48">
        <f>IF(LEN(A8)&lt;6,0,IF(ISBLANK(D8),0,IF(ISBLANK(F8),0,IF(ISBLANK(G8),0,ROUND(IF(D8="salaried",C8*E8,C8*E8*F8*G8),0)))))</f>
        <v>0</v>
      </c>
      <c r="J8" s="87" t="s">
        <v>17</v>
      </c>
      <c r="K8" s="33"/>
    </row>
    <row r="9" spans="1:11" s="6" customFormat="1" x14ac:dyDescent="0.6">
      <c r="A9" s="40"/>
      <c r="B9" s="41"/>
      <c r="C9" s="41"/>
      <c r="D9" s="42"/>
      <c r="E9" s="43"/>
      <c r="F9" s="42"/>
      <c r="G9" s="42"/>
      <c r="H9" s="28"/>
      <c r="I9" s="48">
        <f t="shared" ref="I9:I19" si="0">IF(LEN(A9)&lt;6,0,IF(ISBLANK(D9),0,IF(ISBLANK(F9),0,IF(ISBLANK(G9),0,ROUND(IF(D9="salaried",C9*E9,C9*E9*F9*G9),0)))))</f>
        <v>0</v>
      </c>
      <c r="J9" s="87" t="s">
        <v>18</v>
      </c>
      <c r="K9" s="33"/>
    </row>
    <row r="10" spans="1:11" s="6" customFormat="1" x14ac:dyDescent="0.6">
      <c r="A10" s="40"/>
      <c r="B10" s="3"/>
      <c r="C10" s="41"/>
      <c r="D10" s="42"/>
      <c r="E10" s="43"/>
      <c r="F10" s="42"/>
      <c r="G10" s="42"/>
      <c r="H10" s="28"/>
      <c r="I10" s="48">
        <f t="shared" si="0"/>
        <v>0</v>
      </c>
      <c r="J10" s="87"/>
      <c r="K10" s="33"/>
    </row>
    <row r="11" spans="1:11" s="6" customFormat="1" x14ac:dyDescent="0.6">
      <c r="A11" s="40"/>
      <c r="B11" s="3"/>
      <c r="C11" s="41"/>
      <c r="D11" s="42"/>
      <c r="E11" s="43"/>
      <c r="F11" s="42"/>
      <c r="G11" s="42"/>
      <c r="H11" s="28"/>
      <c r="I11" s="48">
        <f t="shared" si="0"/>
        <v>0</v>
      </c>
      <c r="J11" s="87"/>
      <c r="K11" s="33"/>
    </row>
    <row r="12" spans="1:11" s="6" customFormat="1" x14ac:dyDescent="0.6">
      <c r="A12" s="40"/>
      <c r="B12" s="3"/>
      <c r="C12" s="41"/>
      <c r="D12" s="42"/>
      <c r="E12" s="43"/>
      <c r="F12" s="42"/>
      <c r="G12" s="42"/>
      <c r="H12" s="28"/>
      <c r="I12" s="48">
        <f t="shared" si="0"/>
        <v>0</v>
      </c>
      <c r="J12" s="87"/>
      <c r="K12" s="33"/>
    </row>
    <row r="13" spans="1:11" s="6" customFormat="1" x14ac:dyDescent="0.6">
      <c r="A13" s="40"/>
      <c r="B13" s="3"/>
      <c r="C13" s="41"/>
      <c r="D13" s="42"/>
      <c r="E13" s="43"/>
      <c r="F13" s="42"/>
      <c r="G13" s="42"/>
      <c r="H13" s="28"/>
      <c r="I13" s="48">
        <f t="shared" si="0"/>
        <v>0</v>
      </c>
      <c r="J13" s="87"/>
      <c r="K13" s="33"/>
    </row>
    <row r="14" spans="1:11" s="6" customFormat="1" x14ac:dyDescent="0.6">
      <c r="A14" s="40"/>
      <c r="B14" s="3"/>
      <c r="C14" s="41"/>
      <c r="D14" s="42"/>
      <c r="E14" s="43"/>
      <c r="F14" s="42"/>
      <c r="G14" s="42"/>
      <c r="H14" s="28"/>
      <c r="I14" s="48">
        <f t="shared" si="0"/>
        <v>0</v>
      </c>
      <c r="J14" s="87"/>
      <c r="K14" s="33"/>
    </row>
    <row r="15" spans="1:11" s="6" customFormat="1" x14ac:dyDescent="0.6">
      <c r="A15" s="40"/>
      <c r="B15" s="42"/>
      <c r="C15" s="41"/>
      <c r="D15" s="42"/>
      <c r="E15" s="43"/>
      <c r="F15" s="42"/>
      <c r="G15" s="42"/>
      <c r="H15" s="28"/>
      <c r="I15" s="48">
        <f t="shared" si="0"/>
        <v>0</v>
      </c>
      <c r="J15" s="87"/>
      <c r="K15" s="33"/>
    </row>
    <row r="16" spans="1:11" s="6" customFormat="1" x14ac:dyDescent="0.6">
      <c r="A16" s="40"/>
      <c r="B16" s="3"/>
      <c r="C16" s="41"/>
      <c r="D16" s="42"/>
      <c r="E16" s="43"/>
      <c r="F16" s="42"/>
      <c r="G16" s="42"/>
      <c r="H16" s="28"/>
      <c r="I16" s="48">
        <f t="shared" si="0"/>
        <v>0</v>
      </c>
      <c r="J16" s="87"/>
      <c r="K16" s="33"/>
    </row>
    <row r="17" spans="1:11" s="6" customFormat="1" x14ac:dyDescent="0.6">
      <c r="A17" s="40"/>
      <c r="B17" s="3"/>
      <c r="C17" s="41"/>
      <c r="D17" s="42"/>
      <c r="E17" s="43"/>
      <c r="F17" s="42"/>
      <c r="G17" s="42"/>
      <c r="H17" s="28"/>
      <c r="I17" s="48">
        <f t="shared" si="0"/>
        <v>0</v>
      </c>
      <c r="J17" s="87"/>
      <c r="K17" s="33"/>
    </row>
    <row r="18" spans="1:11" s="6" customFormat="1" x14ac:dyDescent="0.6">
      <c r="A18" s="40"/>
      <c r="B18" s="3"/>
      <c r="C18" s="41"/>
      <c r="D18" s="42"/>
      <c r="E18" s="43"/>
      <c r="F18" s="42"/>
      <c r="G18" s="42"/>
      <c r="H18" s="28"/>
      <c r="I18" s="48">
        <f t="shared" si="0"/>
        <v>0</v>
      </c>
      <c r="J18" s="87"/>
      <c r="K18" s="33"/>
    </row>
    <row r="19" spans="1:11" s="6" customFormat="1" x14ac:dyDescent="0.6">
      <c r="A19" s="40"/>
      <c r="B19" s="3"/>
      <c r="C19" s="41"/>
      <c r="D19" s="42"/>
      <c r="E19" s="43"/>
      <c r="F19" s="42"/>
      <c r="G19" s="42"/>
      <c r="H19" s="28"/>
      <c r="I19" s="48">
        <f t="shared" si="0"/>
        <v>0</v>
      </c>
      <c r="J19" s="87"/>
      <c r="K19" s="33"/>
    </row>
    <row r="20" spans="1:11" s="6" customFormat="1" x14ac:dyDescent="0.6">
      <c r="C20" s="61"/>
      <c r="J20" s="87"/>
      <c r="K20" s="33"/>
    </row>
    <row r="21" spans="1:11" s="6" customFormat="1" x14ac:dyDescent="0.6">
      <c r="C21" s="61"/>
      <c r="G21" s="7" t="s">
        <v>89</v>
      </c>
      <c r="J21" s="87"/>
      <c r="K21" s="33"/>
    </row>
    <row r="22" spans="1:11" s="6" customFormat="1" ht="15.5" x14ac:dyDescent="0.7">
      <c r="B22" s="163" t="s">
        <v>131</v>
      </c>
      <c r="C22" s="164"/>
      <c r="D22" s="164"/>
      <c r="E22" s="164"/>
      <c r="F22" s="164"/>
      <c r="G22" s="164"/>
      <c r="J22" s="87"/>
      <c r="K22" s="33"/>
    </row>
    <row r="23" spans="1:11" s="16" customFormat="1" ht="18" x14ac:dyDescent="0.8">
      <c r="A23" s="14" t="s">
        <v>24</v>
      </c>
      <c r="B23" s="14"/>
      <c r="C23" s="15"/>
      <c r="D23" s="14"/>
      <c r="H23" s="14" t="s">
        <v>15</v>
      </c>
      <c r="I23" s="17">
        <f>SUM(I26:I43)</f>
        <v>0</v>
      </c>
      <c r="J23" s="87"/>
      <c r="K23" s="35"/>
    </row>
    <row r="24" spans="1:11" s="12" customFormat="1" x14ac:dyDescent="0.6">
      <c r="C24" s="13"/>
      <c r="J24" s="87"/>
      <c r="K24" s="35"/>
    </row>
    <row r="25" spans="1:11" s="12" customFormat="1" ht="44.25" customHeight="1" x14ac:dyDescent="0.6">
      <c r="A25" s="30" t="s">
        <v>75</v>
      </c>
      <c r="B25" s="30" t="s">
        <v>212</v>
      </c>
      <c r="C25" s="30" t="s">
        <v>23</v>
      </c>
      <c r="D25" s="30" t="s">
        <v>16</v>
      </c>
      <c r="E25" s="30" t="s">
        <v>74</v>
      </c>
      <c r="F25" s="30" t="s">
        <v>76</v>
      </c>
      <c r="G25" s="26" t="s">
        <v>77</v>
      </c>
      <c r="H25" s="30"/>
      <c r="I25" s="30" t="s">
        <v>14</v>
      </c>
      <c r="J25" s="87"/>
      <c r="K25" s="35"/>
    </row>
    <row r="26" spans="1:11" s="6" customFormat="1" x14ac:dyDescent="0.6">
      <c r="A26" s="45"/>
      <c r="B26" s="47"/>
      <c r="C26" s="42"/>
      <c r="D26" s="42"/>
      <c r="E26" s="43"/>
      <c r="F26" s="42"/>
      <c r="G26" s="46"/>
      <c r="H26" s="28"/>
      <c r="I26" s="48">
        <f>IF(ISBLANK(A26),0,IF(ISBLANK(D26),0,IF(ISBLANK(F26),0,IF(ISBLANK(G26),0,ROUND(IF(D26="salaried",C26*E26,C26*E26*F26*G26),0)))))</f>
        <v>0</v>
      </c>
      <c r="J26" s="87"/>
      <c r="K26" s="33"/>
    </row>
    <row r="27" spans="1:11" s="6" customFormat="1" x14ac:dyDescent="0.6">
      <c r="A27" s="45"/>
      <c r="B27" s="47"/>
      <c r="C27" s="42"/>
      <c r="D27" s="42"/>
      <c r="E27" s="43"/>
      <c r="F27" s="42"/>
      <c r="G27" s="46"/>
      <c r="H27" s="28"/>
      <c r="I27" s="48">
        <f t="shared" ref="I27:I43" si="1">IF(ISBLANK(A27),0,IF(ISBLANK(D27),0,IF(ISBLANK(F27),0,IF(ISBLANK(G27),0,ROUND(IF(D27="salaried",C27*E27,C27*E27*F27*G27),0)))))</f>
        <v>0</v>
      </c>
      <c r="J27" s="87" t="s">
        <v>21</v>
      </c>
      <c r="K27" s="33"/>
    </row>
    <row r="28" spans="1:11" s="6" customFormat="1" x14ac:dyDescent="0.6">
      <c r="A28" s="45"/>
      <c r="B28" s="47"/>
      <c r="C28" s="42"/>
      <c r="D28" s="42"/>
      <c r="E28" s="43"/>
      <c r="F28" s="42"/>
      <c r="G28" s="46"/>
      <c r="H28" s="28"/>
      <c r="I28" s="48">
        <f t="shared" si="1"/>
        <v>0</v>
      </c>
      <c r="J28" s="87" t="s">
        <v>102</v>
      </c>
      <c r="K28" s="33"/>
    </row>
    <row r="29" spans="1:11" s="6" customFormat="1" x14ac:dyDescent="0.6">
      <c r="A29" s="45"/>
      <c r="B29" s="47"/>
      <c r="C29" s="42"/>
      <c r="D29" s="42"/>
      <c r="E29" s="43"/>
      <c r="F29" s="42"/>
      <c r="G29" s="46"/>
      <c r="H29" s="28"/>
      <c r="I29" s="48">
        <f t="shared" si="1"/>
        <v>0</v>
      </c>
      <c r="J29" s="87" t="s">
        <v>103</v>
      </c>
      <c r="K29" s="33"/>
    </row>
    <row r="30" spans="1:11" s="6" customFormat="1" x14ac:dyDescent="0.6">
      <c r="A30" s="45"/>
      <c r="B30" s="47"/>
      <c r="C30" s="42"/>
      <c r="D30" s="42"/>
      <c r="E30" s="43"/>
      <c r="F30" s="42"/>
      <c r="G30" s="46"/>
      <c r="H30" s="28"/>
      <c r="I30" s="48">
        <f t="shared" si="1"/>
        <v>0</v>
      </c>
      <c r="J30" s="87" t="s">
        <v>22</v>
      </c>
      <c r="K30" s="33"/>
    </row>
    <row r="31" spans="1:11" s="6" customFormat="1" x14ac:dyDescent="0.6">
      <c r="A31" s="45"/>
      <c r="B31" s="47"/>
      <c r="C31" s="42"/>
      <c r="D31" s="42"/>
      <c r="E31" s="43"/>
      <c r="F31" s="42"/>
      <c r="G31" s="46"/>
      <c r="H31" s="28"/>
      <c r="I31" s="48">
        <f t="shared" si="1"/>
        <v>0</v>
      </c>
      <c r="J31" s="87" t="s">
        <v>19</v>
      </c>
      <c r="K31" s="33"/>
    </row>
    <row r="32" spans="1:11" s="6" customFormat="1" x14ac:dyDescent="0.6">
      <c r="A32" s="45"/>
      <c r="B32" s="47"/>
      <c r="C32" s="42"/>
      <c r="D32" s="42"/>
      <c r="E32" s="43"/>
      <c r="F32" s="42"/>
      <c r="G32" s="46"/>
      <c r="H32" s="28"/>
      <c r="I32" s="48">
        <f t="shared" si="1"/>
        <v>0</v>
      </c>
      <c r="J32" s="87" t="s">
        <v>20</v>
      </c>
      <c r="K32" s="33"/>
    </row>
    <row r="33" spans="1:11" s="6" customFormat="1" x14ac:dyDescent="0.6">
      <c r="A33" s="45"/>
      <c r="B33" s="47"/>
      <c r="C33" s="42"/>
      <c r="D33" s="42"/>
      <c r="E33" s="43"/>
      <c r="F33" s="42"/>
      <c r="G33" s="46"/>
      <c r="H33" s="28"/>
      <c r="I33" s="48">
        <f t="shared" si="1"/>
        <v>0</v>
      </c>
      <c r="J33" s="87" t="s">
        <v>99</v>
      </c>
      <c r="K33" s="33"/>
    </row>
    <row r="34" spans="1:11" s="6" customFormat="1" x14ac:dyDescent="0.6">
      <c r="A34" s="45"/>
      <c r="B34" s="47"/>
      <c r="C34" s="42"/>
      <c r="D34" s="42"/>
      <c r="E34" s="43"/>
      <c r="F34" s="42"/>
      <c r="G34" s="46"/>
      <c r="H34" s="28"/>
      <c r="I34" s="48">
        <f t="shared" si="1"/>
        <v>0</v>
      </c>
      <c r="J34" s="87" t="s">
        <v>89</v>
      </c>
      <c r="K34" s="33"/>
    </row>
    <row r="35" spans="1:11" s="6" customFormat="1" x14ac:dyDescent="0.6">
      <c r="A35" s="45"/>
      <c r="B35" s="47"/>
      <c r="C35" s="42"/>
      <c r="D35" s="42"/>
      <c r="E35" s="43"/>
      <c r="F35" s="42"/>
      <c r="G35" s="46"/>
      <c r="H35" s="28"/>
      <c r="I35" s="48">
        <f t="shared" si="1"/>
        <v>0</v>
      </c>
      <c r="J35" s="87"/>
      <c r="K35" s="33"/>
    </row>
    <row r="36" spans="1:11" s="6" customFormat="1" x14ac:dyDescent="0.6">
      <c r="A36" s="45"/>
      <c r="B36" s="47"/>
      <c r="C36" s="42"/>
      <c r="D36" s="42"/>
      <c r="E36" s="43"/>
      <c r="F36" s="42"/>
      <c r="G36" s="46"/>
      <c r="H36" s="28"/>
      <c r="I36" s="48">
        <f t="shared" si="1"/>
        <v>0</v>
      </c>
      <c r="J36" s="87"/>
      <c r="K36" s="33"/>
    </row>
    <row r="37" spans="1:11" s="6" customFormat="1" x14ac:dyDescent="0.6">
      <c r="A37" s="45"/>
      <c r="B37" s="47"/>
      <c r="C37" s="42"/>
      <c r="D37" s="42"/>
      <c r="E37" s="43"/>
      <c r="F37" s="42"/>
      <c r="G37" s="46"/>
      <c r="H37" s="28"/>
      <c r="I37" s="48">
        <f t="shared" si="1"/>
        <v>0</v>
      </c>
      <c r="J37" s="87" t="s">
        <v>89</v>
      </c>
      <c r="K37" s="33"/>
    </row>
    <row r="38" spans="1:11" s="6" customFormat="1" x14ac:dyDescent="0.6">
      <c r="A38" s="45"/>
      <c r="B38" s="47"/>
      <c r="C38" s="42"/>
      <c r="D38" s="42"/>
      <c r="E38" s="43"/>
      <c r="F38" s="42"/>
      <c r="G38" s="46"/>
      <c r="H38" s="28"/>
      <c r="I38" s="48">
        <f t="shared" si="1"/>
        <v>0</v>
      </c>
      <c r="J38" s="87"/>
      <c r="K38" s="33"/>
    </row>
    <row r="39" spans="1:11" s="6" customFormat="1" x14ac:dyDescent="0.6">
      <c r="A39" s="45"/>
      <c r="B39" s="47"/>
      <c r="C39" s="42"/>
      <c r="D39" s="42"/>
      <c r="E39" s="43"/>
      <c r="F39" s="42"/>
      <c r="G39" s="46"/>
      <c r="H39" s="28"/>
      <c r="I39" s="48">
        <f t="shared" si="1"/>
        <v>0</v>
      </c>
      <c r="J39" s="87"/>
      <c r="K39" s="33"/>
    </row>
    <row r="40" spans="1:11" s="6" customFormat="1" x14ac:dyDescent="0.6">
      <c r="A40" s="45"/>
      <c r="B40" s="47"/>
      <c r="C40" s="42"/>
      <c r="D40" s="42"/>
      <c r="E40" s="43"/>
      <c r="F40" s="42"/>
      <c r="G40" s="46"/>
      <c r="H40" s="28"/>
      <c r="I40" s="48">
        <f t="shared" si="1"/>
        <v>0</v>
      </c>
      <c r="J40" s="87"/>
      <c r="K40" s="33"/>
    </row>
    <row r="41" spans="1:11" s="6" customFormat="1" x14ac:dyDescent="0.6">
      <c r="A41" s="45"/>
      <c r="B41" s="47"/>
      <c r="C41" s="42"/>
      <c r="D41" s="42"/>
      <c r="E41" s="43"/>
      <c r="F41" s="42"/>
      <c r="G41" s="46"/>
      <c r="H41" s="28"/>
      <c r="I41" s="48">
        <f t="shared" si="1"/>
        <v>0</v>
      </c>
      <c r="J41" s="87"/>
      <c r="K41" s="33"/>
    </row>
    <row r="42" spans="1:11" s="6" customFormat="1" x14ac:dyDescent="0.6">
      <c r="A42" s="45"/>
      <c r="B42" s="47"/>
      <c r="C42" s="42"/>
      <c r="D42" s="42"/>
      <c r="E42" s="43"/>
      <c r="F42" s="42"/>
      <c r="G42" s="46"/>
      <c r="H42" s="28"/>
      <c r="I42" s="48">
        <f t="shared" si="1"/>
        <v>0</v>
      </c>
      <c r="J42" s="87"/>
      <c r="K42" s="33"/>
    </row>
    <row r="43" spans="1:11" s="6" customFormat="1" x14ac:dyDescent="0.6">
      <c r="A43" s="45"/>
      <c r="B43" s="47"/>
      <c r="C43" s="42"/>
      <c r="D43" s="42"/>
      <c r="E43" s="43"/>
      <c r="F43" s="42"/>
      <c r="G43" s="46"/>
      <c r="H43" s="28"/>
      <c r="I43" s="48">
        <f t="shared" si="1"/>
        <v>0</v>
      </c>
      <c r="J43" s="87"/>
      <c r="K43" s="33"/>
    </row>
    <row r="44" spans="1:11" s="6" customFormat="1" x14ac:dyDescent="0.6">
      <c r="C44" s="61"/>
      <c r="J44" s="87"/>
      <c r="K44" s="33"/>
    </row>
    <row r="45" spans="1:11" s="6" customFormat="1" x14ac:dyDescent="0.6">
      <c r="C45" s="61"/>
      <c r="J45" s="87"/>
      <c r="K45" s="33"/>
    </row>
    <row r="46" spans="1:11" s="6" customFormat="1" ht="15.5" x14ac:dyDescent="0.7">
      <c r="B46" s="163" t="s">
        <v>131</v>
      </c>
      <c r="C46" s="164"/>
      <c r="D46" s="164"/>
      <c r="E46" s="164"/>
      <c r="F46" s="164"/>
      <c r="G46" s="164"/>
      <c r="J46" s="87"/>
      <c r="K46" s="33"/>
    </row>
    <row r="47" spans="1:11" s="16" customFormat="1" ht="18" x14ac:dyDescent="0.8">
      <c r="A47" s="14" t="s">
        <v>26</v>
      </c>
      <c r="B47" s="14"/>
      <c r="C47" s="14"/>
      <c r="D47" s="14"/>
      <c r="H47" s="14" t="s">
        <v>15</v>
      </c>
      <c r="I47" s="17">
        <f>SUM(I50:I66)</f>
        <v>0</v>
      </c>
      <c r="J47" s="87"/>
      <c r="K47" s="35"/>
    </row>
    <row r="48" spans="1:11" s="12" customFormat="1" x14ac:dyDescent="0.6">
      <c r="J48" s="87"/>
      <c r="K48" s="35"/>
    </row>
    <row r="49" spans="1:11" s="12" customFormat="1" ht="26" x14ac:dyDescent="0.6">
      <c r="A49" s="30" t="s">
        <v>75</v>
      </c>
      <c r="B49" s="30" t="s">
        <v>212</v>
      </c>
      <c r="C49" s="30" t="s">
        <v>25</v>
      </c>
      <c r="D49" s="30" t="s">
        <v>16</v>
      </c>
      <c r="E49" s="30" t="s">
        <v>74</v>
      </c>
      <c r="F49" s="30" t="s">
        <v>76</v>
      </c>
      <c r="G49" s="26" t="s">
        <v>77</v>
      </c>
      <c r="H49" s="30"/>
      <c r="I49" s="30" t="s">
        <v>14</v>
      </c>
      <c r="J49" s="87"/>
      <c r="K49" s="35"/>
    </row>
    <row r="50" spans="1:11" s="6" customFormat="1" x14ac:dyDescent="0.6">
      <c r="A50" s="49"/>
      <c r="B50" s="45"/>
      <c r="C50" s="42"/>
      <c r="D50" s="44"/>
      <c r="E50" s="43"/>
      <c r="F50" s="42"/>
      <c r="G50" s="46"/>
      <c r="H50" s="28"/>
      <c r="I50" s="48">
        <f>IF(ISBLANK(A50),0,IF(ISBLANK(D50),0,IF(ISBLANK(F50),0,IF(ISBLANK(G50),0,ROUND(IF(D50="salaried",C50*E50,C50*E50*F50*G50),0)))))</f>
        <v>0</v>
      </c>
      <c r="J50" s="87" t="s">
        <v>21</v>
      </c>
      <c r="K50" s="33"/>
    </row>
    <row r="51" spans="1:11" s="6" customFormat="1" x14ac:dyDescent="0.6">
      <c r="A51" s="49"/>
      <c r="B51" s="45"/>
      <c r="C51" s="42"/>
      <c r="D51" s="44"/>
      <c r="E51" s="43"/>
      <c r="F51" s="42"/>
      <c r="G51" s="46"/>
      <c r="H51" s="28"/>
      <c r="I51" s="48">
        <f t="shared" ref="I51:I66" si="2">IF(ISBLANK(A51),0,IF(ISBLANK(D51),0,IF(ISBLANK(F51),0,IF(ISBLANK(G51),0,ROUND(IF(D51="salaried",C51*E51,C51*E51*F51*G51),0)))))</f>
        <v>0</v>
      </c>
      <c r="J51" s="87" t="s">
        <v>102</v>
      </c>
      <c r="K51" s="33"/>
    </row>
    <row r="52" spans="1:11" s="6" customFormat="1" x14ac:dyDescent="0.6">
      <c r="A52" s="49"/>
      <c r="B52" s="62"/>
      <c r="C52" s="42"/>
      <c r="D52" s="44"/>
      <c r="E52" s="43"/>
      <c r="F52" s="42"/>
      <c r="G52" s="46"/>
      <c r="H52" s="28"/>
      <c r="I52" s="48">
        <f t="shared" si="2"/>
        <v>0</v>
      </c>
      <c r="J52" s="87" t="s">
        <v>22</v>
      </c>
      <c r="K52" s="33"/>
    </row>
    <row r="53" spans="1:11" s="6" customFormat="1" x14ac:dyDescent="0.6">
      <c r="A53" s="49"/>
      <c r="B53" s="62"/>
      <c r="C53" s="42"/>
      <c r="D53" s="44"/>
      <c r="E53" s="43"/>
      <c r="F53" s="42"/>
      <c r="G53" s="46"/>
      <c r="H53" s="28"/>
      <c r="I53" s="48">
        <f t="shared" si="2"/>
        <v>0</v>
      </c>
      <c r="J53" s="87" t="s">
        <v>19</v>
      </c>
      <c r="K53" s="33"/>
    </row>
    <row r="54" spans="1:11" s="6" customFormat="1" x14ac:dyDescent="0.6">
      <c r="A54" s="49"/>
      <c r="B54" s="62"/>
      <c r="C54" s="42"/>
      <c r="D54" s="44"/>
      <c r="E54" s="43"/>
      <c r="F54" s="42"/>
      <c r="G54" s="46"/>
      <c r="H54" s="28"/>
      <c r="I54" s="48">
        <f t="shared" si="2"/>
        <v>0</v>
      </c>
      <c r="J54" s="87" t="s">
        <v>20</v>
      </c>
      <c r="K54" s="33"/>
    </row>
    <row r="55" spans="1:11" s="6" customFormat="1" x14ac:dyDescent="0.6">
      <c r="A55" s="49"/>
      <c r="B55" s="62"/>
      <c r="C55" s="42"/>
      <c r="D55" s="44"/>
      <c r="E55" s="43"/>
      <c r="F55" s="42"/>
      <c r="G55" s="46"/>
      <c r="H55" s="28"/>
      <c r="I55" s="48">
        <f t="shared" si="2"/>
        <v>0</v>
      </c>
      <c r="J55" s="87" t="s">
        <v>99</v>
      </c>
      <c r="K55" s="33"/>
    </row>
    <row r="56" spans="1:11" s="6" customFormat="1" x14ac:dyDescent="0.6">
      <c r="A56" s="49"/>
      <c r="B56" s="62"/>
      <c r="C56" s="42"/>
      <c r="D56" s="44"/>
      <c r="E56" s="43"/>
      <c r="F56" s="42"/>
      <c r="G56" s="46"/>
      <c r="H56" s="28"/>
      <c r="I56" s="48">
        <f t="shared" si="2"/>
        <v>0</v>
      </c>
      <c r="J56" s="87"/>
      <c r="K56" s="33"/>
    </row>
    <row r="57" spans="1:11" s="6" customFormat="1" x14ac:dyDescent="0.6">
      <c r="A57" s="49"/>
      <c r="B57" s="62"/>
      <c r="C57" s="42"/>
      <c r="D57" s="44"/>
      <c r="E57" s="43"/>
      <c r="F57" s="42"/>
      <c r="G57" s="46"/>
      <c r="H57" s="28"/>
      <c r="I57" s="48">
        <f t="shared" si="2"/>
        <v>0</v>
      </c>
      <c r="J57" s="87"/>
      <c r="K57" s="33"/>
    </row>
    <row r="58" spans="1:11" s="6" customFormat="1" x14ac:dyDescent="0.6">
      <c r="A58" s="49"/>
      <c r="B58" s="62"/>
      <c r="C58" s="42"/>
      <c r="D58" s="44"/>
      <c r="E58" s="43"/>
      <c r="F58" s="42"/>
      <c r="G58" s="46"/>
      <c r="H58" s="28"/>
      <c r="I58" s="48">
        <f t="shared" si="2"/>
        <v>0</v>
      </c>
      <c r="J58" s="87"/>
      <c r="K58" s="33"/>
    </row>
    <row r="59" spans="1:11" s="6" customFormat="1" x14ac:dyDescent="0.6">
      <c r="A59" s="49"/>
      <c r="B59" s="62"/>
      <c r="C59" s="42"/>
      <c r="D59" s="44"/>
      <c r="E59" s="43"/>
      <c r="F59" s="42"/>
      <c r="G59" s="46"/>
      <c r="H59" s="28"/>
      <c r="I59" s="48">
        <f t="shared" si="2"/>
        <v>0</v>
      </c>
      <c r="J59" s="86"/>
      <c r="K59" s="33"/>
    </row>
    <row r="60" spans="1:11" s="6" customFormat="1" x14ac:dyDescent="0.6">
      <c r="A60" s="49"/>
      <c r="B60" s="62"/>
      <c r="C60" s="42"/>
      <c r="D60" s="44"/>
      <c r="E60" s="43"/>
      <c r="F60" s="42"/>
      <c r="G60" s="46"/>
      <c r="H60" s="28"/>
      <c r="I60" s="48">
        <f t="shared" si="2"/>
        <v>0</v>
      </c>
      <c r="J60" s="87"/>
      <c r="K60" s="33"/>
    </row>
    <row r="61" spans="1:11" s="6" customFormat="1" x14ac:dyDescent="0.6">
      <c r="A61" s="49"/>
      <c r="B61" s="62"/>
      <c r="C61" s="42"/>
      <c r="D61" s="44"/>
      <c r="E61" s="43"/>
      <c r="F61" s="42"/>
      <c r="G61" s="46"/>
      <c r="H61" s="28"/>
      <c r="I61" s="48">
        <f t="shared" si="2"/>
        <v>0</v>
      </c>
      <c r="J61" s="87"/>
      <c r="K61" s="33"/>
    </row>
    <row r="62" spans="1:11" s="6" customFormat="1" x14ac:dyDescent="0.6">
      <c r="A62" s="49"/>
      <c r="B62" s="62"/>
      <c r="C62" s="42"/>
      <c r="D62" s="44"/>
      <c r="E62" s="43"/>
      <c r="F62" s="42"/>
      <c r="G62" s="46"/>
      <c r="H62" s="28"/>
      <c r="I62" s="48">
        <f t="shared" si="2"/>
        <v>0</v>
      </c>
      <c r="J62" s="87"/>
      <c r="K62" s="33"/>
    </row>
    <row r="63" spans="1:11" s="6" customFormat="1" x14ac:dyDescent="0.6">
      <c r="A63" s="49"/>
      <c r="B63" s="62"/>
      <c r="C63" s="42"/>
      <c r="D63" s="44"/>
      <c r="E63" s="43"/>
      <c r="F63" s="42"/>
      <c r="G63" s="46"/>
      <c r="H63" s="28"/>
      <c r="I63" s="48">
        <f t="shared" si="2"/>
        <v>0</v>
      </c>
      <c r="J63" s="87"/>
      <c r="K63" s="33"/>
    </row>
    <row r="64" spans="1:11" s="6" customFormat="1" x14ac:dyDescent="0.6">
      <c r="A64" s="49"/>
      <c r="B64" s="62"/>
      <c r="C64" s="42"/>
      <c r="D64" s="44"/>
      <c r="E64" s="43"/>
      <c r="F64" s="42"/>
      <c r="G64" s="46"/>
      <c r="H64" s="28"/>
      <c r="I64" s="48">
        <f t="shared" si="2"/>
        <v>0</v>
      </c>
      <c r="J64" s="87"/>
      <c r="K64" s="33"/>
    </row>
    <row r="65" spans="1:11" s="6" customFormat="1" x14ac:dyDescent="0.6">
      <c r="A65" s="49"/>
      <c r="B65" s="62"/>
      <c r="C65" s="42"/>
      <c r="D65" s="44"/>
      <c r="E65" s="43"/>
      <c r="F65" s="42"/>
      <c r="G65" s="46"/>
      <c r="H65" s="28"/>
      <c r="I65" s="48">
        <f t="shared" si="2"/>
        <v>0</v>
      </c>
      <c r="J65" s="87"/>
      <c r="K65" s="33"/>
    </row>
    <row r="66" spans="1:11" s="6" customFormat="1" x14ac:dyDescent="0.6">
      <c r="A66" s="49"/>
      <c r="B66" s="62"/>
      <c r="C66" s="42"/>
      <c r="D66" s="44"/>
      <c r="E66" s="43"/>
      <c r="F66" s="42"/>
      <c r="G66" s="46"/>
      <c r="H66" s="28"/>
      <c r="I66" s="48">
        <f t="shared" si="2"/>
        <v>0</v>
      </c>
      <c r="J66" s="86"/>
      <c r="K66" s="33"/>
    </row>
    <row r="67" spans="1:11" s="6" customFormat="1" x14ac:dyDescent="0.6">
      <c r="C67" s="61"/>
      <c r="J67" s="87"/>
      <c r="K67" s="33"/>
    </row>
    <row r="68" spans="1:11" s="6" customFormat="1" x14ac:dyDescent="0.6">
      <c r="C68" s="61"/>
      <c r="J68" s="87"/>
      <c r="K68" s="33"/>
    </row>
    <row r="69" spans="1:11" s="16" customFormat="1" ht="18" x14ac:dyDescent="0.8">
      <c r="A69" s="14" t="s">
        <v>27</v>
      </c>
      <c r="B69" s="14" t="s">
        <v>166</v>
      </c>
      <c r="C69" s="14"/>
      <c r="H69" s="14" t="s">
        <v>15</v>
      </c>
      <c r="I69" s="17">
        <f>SUM(I72:I82)</f>
        <v>0</v>
      </c>
      <c r="J69" s="87"/>
      <c r="K69" s="35"/>
    </row>
    <row r="70" spans="1:11" s="12" customFormat="1" x14ac:dyDescent="0.6">
      <c r="J70" s="87"/>
      <c r="K70" s="35"/>
    </row>
    <row r="71" spans="1:11" s="12" customFormat="1" ht="39" x14ac:dyDescent="0.6">
      <c r="A71" s="30" t="s">
        <v>68</v>
      </c>
      <c r="B71" s="30" t="s">
        <v>212</v>
      </c>
      <c r="C71" s="30" t="s">
        <v>78</v>
      </c>
      <c r="D71" s="30" t="s">
        <v>16</v>
      </c>
      <c r="E71" s="30" t="s">
        <v>132</v>
      </c>
      <c r="F71" s="30" t="s">
        <v>76</v>
      </c>
      <c r="G71" s="26" t="s">
        <v>77</v>
      </c>
      <c r="H71" s="30"/>
      <c r="I71" s="30" t="s">
        <v>14</v>
      </c>
      <c r="J71" s="87"/>
      <c r="K71" s="35"/>
    </row>
    <row r="72" spans="1:11" s="6" customFormat="1" x14ac:dyDescent="0.6">
      <c r="A72" s="62"/>
      <c r="B72" s="62"/>
      <c r="C72" s="5"/>
      <c r="D72" s="5"/>
      <c r="E72" s="4"/>
      <c r="F72" s="5"/>
      <c r="G72" s="29"/>
      <c r="H72" s="28"/>
      <c r="I72" s="48">
        <f>IF(ISBLANK(A72),0,IF(ISBLANK(D72),0,IF(ISBLANK(F72),0,IF(ISBLANK(G72),0,ROUND(IF(D72="Salaried",C72*E72,C72*E72*F72*G72),0)))))</f>
        <v>0</v>
      </c>
      <c r="J72" s="87"/>
      <c r="K72" s="33"/>
    </row>
    <row r="73" spans="1:11" s="6" customFormat="1" x14ac:dyDescent="0.6">
      <c r="A73" s="62"/>
      <c r="B73" s="62"/>
      <c r="C73" s="5"/>
      <c r="D73" s="5"/>
      <c r="E73" s="4"/>
      <c r="F73" s="5"/>
      <c r="G73" s="29"/>
      <c r="H73" s="28"/>
      <c r="I73" s="48">
        <f t="shared" ref="I73:I82" si="3">IF(ISBLANK(A73),0,IF(ISBLANK(D73),0,IF(ISBLANK(F73),0,IF(ISBLANK(G73),0,ROUND(IF(D73="Salaried",C73*E73,C73*E73*F73*G73),0)))))</f>
        <v>0</v>
      </c>
      <c r="J73" s="87"/>
      <c r="K73" s="33"/>
    </row>
    <row r="74" spans="1:11" s="6" customFormat="1" x14ac:dyDescent="0.6">
      <c r="A74" s="62"/>
      <c r="B74" s="62"/>
      <c r="C74" s="5"/>
      <c r="D74" s="5"/>
      <c r="E74" s="4"/>
      <c r="F74" s="5"/>
      <c r="G74" s="29"/>
      <c r="H74" s="28"/>
      <c r="I74" s="48">
        <f t="shared" si="3"/>
        <v>0</v>
      </c>
      <c r="J74" s="87"/>
      <c r="K74" s="33"/>
    </row>
    <row r="75" spans="1:11" s="6" customFormat="1" x14ac:dyDescent="0.6">
      <c r="A75" s="62"/>
      <c r="B75" s="62"/>
      <c r="C75" s="5"/>
      <c r="D75" s="5"/>
      <c r="E75" s="4"/>
      <c r="F75" s="5"/>
      <c r="G75" s="29"/>
      <c r="H75" s="28"/>
      <c r="I75" s="48">
        <f t="shared" si="3"/>
        <v>0</v>
      </c>
      <c r="J75" s="87"/>
      <c r="K75" s="33"/>
    </row>
    <row r="76" spans="1:11" s="6" customFormat="1" x14ac:dyDescent="0.6">
      <c r="A76" s="62"/>
      <c r="B76" s="62"/>
      <c r="C76" s="5"/>
      <c r="D76" s="5"/>
      <c r="E76" s="4"/>
      <c r="F76" s="5"/>
      <c r="G76" s="29"/>
      <c r="H76" s="28"/>
      <c r="I76" s="48">
        <f t="shared" si="3"/>
        <v>0</v>
      </c>
      <c r="J76" s="87"/>
      <c r="K76" s="33"/>
    </row>
    <row r="77" spans="1:11" s="6" customFormat="1" x14ac:dyDescent="0.6">
      <c r="A77" s="62"/>
      <c r="B77" s="62"/>
      <c r="C77" s="5"/>
      <c r="D77" s="5"/>
      <c r="E77" s="4"/>
      <c r="F77" s="5"/>
      <c r="G77" s="29"/>
      <c r="H77" s="28"/>
      <c r="I77" s="48">
        <f t="shared" si="3"/>
        <v>0</v>
      </c>
      <c r="J77" s="87"/>
      <c r="K77" s="33"/>
    </row>
    <row r="78" spans="1:11" s="6" customFormat="1" ht="16.149999999999999" customHeight="1" x14ac:dyDescent="0.6">
      <c r="A78" s="62"/>
      <c r="B78" s="62"/>
      <c r="C78" s="5"/>
      <c r="D78" s="5"/>
      <c r="E78" s="4"/>
      <c r="F78" s="5"/>
      <c r="G78" s="29"/>
      <c r="H78" s="28"/>
      <c r="I78" s="48">
        <f t="shared" si="3"/>
        <v>0</v>
      </c>
      <c r="J78" s="87"/>
      <c r="K78" s="33"/>
    </row>
    <row r="79" spans="1:11" s="6" customFormat="1" x14ac:dyDescent="0.6">
      <c r="A79" s="62"/>
      <c r="B79" s="62"/>
      <c r="C79" s="5"/>
      <c r="D79" s="5"/>
      <c r="E79" s="4"/>
      <c r="F79" s="5"/>
      <c r="G79" s="29"/>
      <c r="H79" s="28"/>
      <c r="I79" s="48">
        <f t="shared" si="3"/>
        <v>0</v>
      </c>
      <c r="J79" s="87"/>
      <c r="K79" s="33"/>
    </row>
    <row r="80" spans="1:11" s="6" customFormat="1" x14ac:dyDescent="0.6">
      <c r="A80" s="62"/>
      <c r="B80" s="62"/>
      <c r="C80" s="5"/>
      <c r="D80" s="5"/>
      <c r="E80" s="4"/>
      <c r="F80" s="5"/>
      <c r="G80" s="29"/>
      <c r="H80" s="28"/>
      <c r="I80" s="48">
        <f t="shared" si="3"/>
        <v>0</v>
      </c>
      <c r="J80" s="87"/>
      <c r="K80" s="33"/>
    </row>
    <row r="81" spans="1:11" s="6" customFormat="1" x14ac:dyDescent="0.6">
      <c r="A81" s="62"/>
      <c r="B81" s="62"/>
      <c r="C81" s="5"/>
      <c r="D81" s="5"/>
      <c r="E81" s="4"/>
      <c r="F81" s="5"/>
      <c r="G81" s="29"/>
      <c r="H81" s="28"/>
      <c r="I81" s="48">
        <f t="shared" si="3"/>
        <v>0</v>
      </c>
      <c r="J81" s="87"/>
      <c r="K81" s="33"/>
    </row>
    <row r="82" spans="1:11" s="6" customFormat="1" x14ac:dyDescent="0.6">
      <c r="A82" s="62"/>
      <c r="B82" s="62"/>
      <c r="C82" s="5"/>
      <c r="D82" s="5"/>
      <c r="E82" s="4"/>
      <c r="F82" s="5"/>
      <c r="G82" s="29"/>
      <c r="H82" s="28"/>
      <c r="I82" s="48">
        <f t="shared" si="3"/>
        <v>0</v>
      </c>
      <c r="J82" s="87"/>
      <c r="K82" s="33"/>
    </row>
    <row r="83" spans="1:11" s="6" customFormat="1" x14ac:dyDescent="0.6">
      <c r="J83" s="87"/>
      <c r="K83" s="33"/>
    </row>
    <row r="84" spans="1:11" s="6" customFormat="1" ht="15.5" x14ac:dyDescent="0.7">
      <c r="B84" s="163" t="s">
        <v>131</v>
      </c>
      <c r="C84" s="164"/>
      <c r="D84" s="164"/>
      <c r="E84" s="164"/>
      <c r="F84" s="164"/>
      <c r="G84" s="164"/>
      <c r="J84" s="87"/>
      <c r="K84" s="33"/>
    </row>
    <row r="85" spans="1:11" s="6" customFormat="1" x14ac:dyDescent="0.6">
      <c r="C85" s="61"/>
      <c r="J85" s="87"/>
      <c r="K85" s="33"/>
    </row>
    <row r="86" spans="1:11" s="16" customFormat="1" ht="18" x14ac:dyDescent="0.8">
      <c r="A86" s="14" t="s">
        <v>28</v>
      </c>
      <c r="B86" s="14"/>
      <c r="C86" s="14"/>
      <c r="E86" s="18"/>
      <c r="H86" s="14" t="s">
        <v>15</v>
      </c>
      <c r="I86" s="17">
        <f>SUM(I89:I100)</f>
        <v>0</v>
      </c>
      <c r="J86" s="87"/>
      <c r="K86" s="35"/>
    </row>
    <row r="87" spans="1:11" s="12" customFormat="1" x14ac:dyDescent="0.6">
      <c r="E87" s="18"/>
      <c r="J87" s="87"/>
      <c r="K87" s="35"/>
    </row>
    <row r="88" spans="1:11" s="12" customFormat="1" ht="39" x14ac:dyDescent="0.6">
      <c r="A88" s="30" t="s">
        <v>148</v>
      </c>
      <c r="B88" s="30" t="s">
        <v>212</v>
      </c>
      <c r="C88" s="30" t="s">
        <v>79</v>
      </c>
      <c r="D88" s="30" t="s">
        <v>16</v>
      </c>
      <c r="E88" s="30" t="s">
        <v>132</v>
      </c>
      <c r="F88" s="30" t="s">
        <v>76</v>
      </c>
      <c r="G88" s="30" t="s">
        <v>77</v>
      </c>
      <c r="H88" s="30"/>
      <c r="I88" s="30" t="s">
        <v>14</v>
      </c>
      <c r="J88" s="87"/>
      <c r="K88" s="35"/>
    </row>
    <row r="89" spans="1:11" s="6" customFormat="1" ht="14.5" customHeight="1" x14ac:dyDescent="0.6">
      <c r="A89" s="62"/>
      <c r="B89" s="62"/>
      <c r="C89" s="5"/>
      <c r="D89" s="1"/>
      <c r="E89" s="4"/>
      <c r="F89" s="5"/>
      <c r="G89" s="9"/>
      <c r="H89" s="28"/>
      <c r="I89" s="48">
        <f>IF(ISBLANK(A89),0,IF(ISBLANK(D89),0,IF(ISBLANK(F89),0,IF(ISBLANK(G89),0,ROUND(IF(D89="salaried",C89*E89,C89*E89*F89*G89),0)))))</f>
        <v>0</v>
      </c>
      <c r="J89" s="87"/>
      <c r="K89" s="33"/>
    </row>
    <row r="90" spans="1:11" s="6" customFormat="1" ht="12.75" customHeight="1" x14ac:dyDescent="0.6">
      <c r="A90" s="62"/>
      <c r="B90" s="62"/>
      <c r="C90" s="5"/>
      <c r="D90" s="1"/>
      <c r="E90" s="4"/>
      <c r="F90" s="5"/>
      <c r="G90" s="9"/>
      <c r="H90" s="28"/>
      <c r="I90" s="48">
        <f t="shared" ref="I90:I100" si="4">IF(ISBLANK(A90),0,IF(ISBLANK(D90),0,IF(ISBLANK(F90),0,IF(ISBLANK(G90),0,ROUND(IF(D90="salaried",C90*E90,C90*E90*F90*G90),0)))))</f>
        <v>0</v>
      </c>
      <c r="J90" s="87"/>
      <c r="K90" s="33"/>
    </row>
    <row r="91" spans="1:11" s="6" customFormat="1" x14ac:dyDescent="0.6">
      <c r="A91" s="62"/>
      <c r="B91" s="62"/>
      <c r="C91" s="5"/>
      <c r="D91" s="1"/>
      <c r="E91" s="4"/>
      <c r="F91" s="5"/>
      <c r="G91" s="9"/>
      <c r="H91" s="28"/>
      <c r="I91" s="48">
        <f t="shared" si="4"/>
        <v>0</v>
      </c>
      <c r="J91" s="87"/>
      <c r="K91" s="33"/>
    </row>
    <row r="92" spans="1:11" s="6" customFormat="1" x14ac:dyDescent="0.6">
      <c r="A92" s="62"/>
      <c r="B92" s="63"/>
      <c r="C92" s="5"/>
      <c r="D92" s="1"/>
      <c r="E92" s="4"/>
      <c r="F92" s="5"/>
      <c r="G92" s="9"/>
      <c r="H92" s="28"/>
      <c r="I92" s="48">
        <f t="shared" si="4"/>
        <v>0</v>
      </c>
      <c r="J92" s="87"/>
      <c r="K92" s="33"/>
    </row>
    <row r="93" spans="1:11" s="6" customFormat="1" x14ac:dyDescent="0.6">
      <c r="A93" s="62"/>
      <c r="B93" s="62"/>
      <c r="C93" s="5"/>
      <c r="D93" s="1"/>
      <c r="E93" s="4"/>
      <c r="F93" s="5"/>
      <c r="G93" s="9"/>
      <c r="H93" s="28"/>
      <c r="I93" s="48">
        <f t="shared" si="4"/>
        <v>0</v>
      </c>
      <c r="J93" s="87"/>
      <c r="K93" s="33"/>
    </row>
    <row r="94" spans="1:11" s="6" customFormat="1" x14ac:dyDescent="0.6">
      <c r="A94" s="62"/>
      <c r="B94" s="63"/>
      <c r="C94" s="5"/>
      <c r="D94" s="1"/>
      <c r="E94" s="4"/>
      <c r="F94" s="5"/>
      <c r="G94" s="9"/>
      <c r="H94" s="28"/>
      <c r="I94" s="48">
        <f t="shared" si="4"/>
        <v>0</v>
      </c>
      <c r="J94" s="87"/>
      <c r="K94" s="33"/>
    </row>
    <row r="95" spans="1:11" s="6" customFormat="1" x14ac:dyDescent="0.6">
      <c r="A95" s="62"/>
      <c r="B95" s="63"/>
      <c r="C95" s="5"/>
      <c r="D95" s="1"/>
      <c r="E95" s="4"/>
      <c r="F95" s="5"/>
      <c r="G95" s="9"/>
      <c r="H95" s="28"/>
      <c r="I95" s="48">
        <f t="shared" si="4"/>
        <v>0</v>
      </c>
      <c r="J95" s="87"/>
      <c r="K95" s="33"/>
    </row>
    <row r="96" spans="1:11" s="6" customFormat="1" x14ac:dyDescent="0.6">
      <c r="A96" s="62"/>
      <c r="B96" s="63"/>
      <c r="C96" s="5"/>
      <c r="D96" s="1"/>
      <c r="E96" s="4"/>
      <c r="F96" s="5"/>
      <c r="G96" s="9"/>
      <c r="H96" s="28"/>
      <c r="I96" s="48">
        <f t="shared" si="4"/>
        <v>0</v>
      </c>
      <c r="J96" s="87"/>
      <c r="K96" s="33"/>
    </row>
    <row r="97" spans="1:13" s="6" customFormat="1" x14ac:dyDescent="0.6">
      <c r="A97" s="62"/>
      <c r="B97" s="63"/>
      <c r="C97" s="5"/>
      <c r="D97" s="1"/>
      <c r="E97" s="4"/>
      <c r="F97" s="5"/>
      <c r="G97" s="9"/>
      <c r="H97" s="28"/>
      <c r="I97" s="48">
        <f t="shared" si="4"/>
        <v>0</v>
      </c>
      <c r="J97" s="87"/>
      <c r="K97" s="33"/>
    </row>
    <row r="98" spans="1:13" s="6" customFormat="1" ht="12.75" customHeight="1" x14ac:dyDescent="0.6">
      <c r="A98" s="62"/>
      <c r="B98" s="63"/>
      <c r="C98" s="5"/>
      <c r="D98" s="1"/>
      <c r="E98" s="4"/>
      <c r="F98" s="5"/>
      <c r="G98" s="9"/>
      <c r="H98" s="28"/>
      <c r="I98" s="48">
        <f t="shared" si="4"/>
        <v>0</v>
      </c>
      <c r="J98" s="87"/>
      <c r="K98" s="33"/>
    </row>
    <row r="99" spans="1:13" s="6" customFormat="1" x14ac:dyDescent="0.6">
      <c r="A99" s="62"/>
      <c r="B99" s="63"/>
      <c r="C99" s="5"/>
      <c r="D99" s="1"/>
      <c r="E99" s="4"/>
      <c r="F99" s="5"/>
      <c r="G99" s="9"/>
      <c r="H99" s="28"/>
      <c r="I99" s="48">
        <f t="shared" si="4"/>
        <v>0</v>
      </c>
      <c r="J99" s="87"/>
      <c r="K99" s="33"/>
    </row>
    <row r="100" spans="1:13" s="6" customFormat="1" x14ac:dyDescent="0.6">
      <c r="A100" s="62"/>
      <c r="B100" s="63"/>
      <c r="C100" s="5"/>
      <c r="D100" s="1"/>
      <c r="E100" s="4"/>
      <c r="F100" s="5"/>
      <c r="G100" s="9"/>
      <c r="H100" s="28"/>
      <c r="I100" s="48">
        <f t="shared" si="4"/>
        <v>0</v>
      </c>
      <c r="J100" s="87"/>
      <c r="K100" s="33"/>
    </row>
    <row r="101" spans="1:13" s="6" customFormat="1" x14ac:dyDescent="0.6">
      <c r="C101" s="61"/>
      <c r="J101" s="87"/>
      <c r="K101" s="33"/>
    </row>
    <row r="102" spans="1:13" s="6" customFormat="1" x14ac:dyDescent="0.6">
      <c r="C102" s="61"/>
      <c r="J102" s="87"/>
      <c r="K102" s="33"/>
    </row>
    <row r="103" spans="1:13" s="24" customFormat="1" ht="18" x14ac:dyDescent="0.8">
      <c r="A103" s="23" t="s">
        <v>51</v>
      </c>
      <c r="H103" s="23" t="s">
        <v>30</v>
      </c>
      <c r="I103" s="25">
        <f>SUM(H106:H119)</f>
        <v>0</v>
      </c>
      <c r="J103" s="87"/>
      <c r="K103" s="32"/>
    </row>
    <row r="104" spans="1:13" s="12" customFormat="1" x14ac:dyDescent="0.6">
      <c r="J104" s="87"/>
      <c r="K104" s="35"/>
    </row>
    <row r="105" spans="1:13" s="12" customFormat="1" ht="52.15" customHeight="1" x14ac:dyDescent="0.6">
      <c r="A105" s="30" t="s">
        <v>104</v>
      </c>
      <c r="B105" s="30" t="s">
        <v>107</v>
      </c>
      <c r="C105" s="30" t="s">
        <v>29</v>
      </c>
      <c r="D105" s="30" t="s">
        <v>109</v>
      </c>
      <c r="E105" s="26" t="s">
        <v>138</v>
      </c>
      <c r="F105" s="26" t="s">
        <v>105</v>
      </c>
      <c r="G105" s="26" t="s">
        <v>106</v>
      </c>
      <c r="H105" s="26" t="s">
        <v>90</v>
      </c>
      <c r="I105" s="50"/>
      <c r="J105" s="87"/>
      <c r="K105" s="35"/>
      <c r="M105" s="22"/>
    </row>
    <row r="106" spans="1:13" s="6" customFormat="1" x14ac:dyDescent="0.6">
      <c r="A106" s="36"/>
      <c r="B106" s="51"/>
      <c r="C106" s="101"/>
      <c r="D106" s="64"/>
      <c r="E106" s="19"/>
      <c r="F106" s="19"/>
      <c r="G106" s="21"/>
      <c r="H106" s="48">
        <f>IF(LEN(B106)&lt;6,0,IF(ISBLANK(D106),0,IF(ISBLANK(F106),0,IF(ISBLANK(G106),0,ROUND(IF(D106=D106,G106*E106*F106,0),0)))))</f>
        <v>0</v>
      </c>
      <c r="I106" s="52"/>
      <c r="J106" s="88" t="s">
        <v>127</v>
      </c>
      <c r="K106" s="33"/>
    </row>
    <row r="107" spans="1:13" s="6" customFormat="1" x14ac:dyDescent="0.6">
      <c r="A107" s="36"/>
      <c r="B107" s="51"/>
      <c r="C107" s="101"/>
      <c r="D107" s="64"/>
      <c r="E107" s="19"/>
      <c r="F107" s="19"/>
      <c r="G107" s="21"/>
      <c r="H107" s="48">
        <f t="shared" ref="H107:H119" si="5">IF(LEN(B107)&lt;6,0,IF(ISBLANK(D107),0,IF(ISBLANK(F107),0,IF(ISBLANK(G107),0,ROUND(IF(D107=D107,G107*E107*F107,0),0)))))</f>
        <v>0</v>
      </c>
      <c r="I107" s="50"/>
      <c r="J107" s="88" t="s">
        <v>128</v>
      </c>
      <c r="K107" s="33"/>
    </row>
    <row r="108" spans="1:13" s="6" customFormat="1" x14ac:dyDescent="0.6">
      <c r="A108" s="36"/>
      <c r="B108" s="51"/>
      <c r="C108" s="101"/>
      <c r="D108" s="64"/>
      <c r="E108" s="19"/>
      <c r="F108" s="19"/>
      <c r="G108" s="21"/>
      <c r="H108" s="48">
        <f t="shared" si="5"/>
        <v>0</v>
      </c>
      <c r="I108" s="50"/>
      <c r="J108" s="88" t="s">
        <v>56</v>
      </c>
      <c r="K108" s="33"/>
    </row>
    <row r="109" spans="1:13" s="6" customFormat="1" x14ac:dyDescent="0.6">
      <c r="A109" s="36"/>
      <c r="B109" s="51"/>
      <c r="C109" s="101"/>
      <c r="D109" s="64"/>
      <c r="E109" s="19"/>
      <c r="F109" s="19"/>
      <c r="G109" s="21"/>
      <c r="H109" s="48">
        <f t="shared" si="5"/>
        <v>0</v>
      </c>
      <c r="I109" s="50"/>
      <c r="J109" s="88" t="s">
        <v>133</v>
      </c>
      <c r="K109" s="33"/>
    </row>
    <row r="110" spans="1:13" s="6" customFormat="1" x14ac:dyDescent="0.6">
      <c r="A110" s="36"/>
      <c r="B110" s="51"/>
      <c r="C110" s="101"/>
      <c r="D110" s="64"/>
      <c r="E110" s="19"/>
      <c r="F110" s="19"/>
      <c r="G110" s="21"/>
      <c r="H110" s="48">
        <f t="shared" si="5"/>
        <v>0</v>
      </c>
      <c r="I110" s="50"/>
      <c r="J110" s="88" t="s">
        <v>91</v>
      </c>
      <c r="K110" s="33"/>
    </row>
    <row r="111" spans="1:13" s="6" customFormat="1" x14ac:dyDescent="0.6">
      <c r="A111" s="36"/>
      <c r="B111" s="51"/>
      <c r="C111" s="101"/>
      <c r="D111" s="64"/>
      <c r="E111" s="19"/>
      <c r="F111" s="19"/>
      <c r="G111" s="21"/>
      <c r="H111" s="48">
        <f t="shared" si="5"/>
        <v>0</v>
      </c>
      <c r="I111" s="50"/>
      <c r="J111" s="88" t="s">
        <v>92</v>
      </c>
      <c r="K111" s="33"/>
    </row>
    <row r="112" spans="1:13" s="6" customFormat="1" x14ac:dyDescent="0.6">
      <c r="A112" s="36"/>
      <c r="B112" s="51"/>
      <c r="C112" s="101"/>
      <c r="D112" s="64"/>
      <c r="E112" s="19"/>
      <c r="F112" s="19"/>
      <c r="G112" s="21"/>
      <c r="H112" s="48">
        <f t="shared" si="5"/>
        <v>0</v>
      </c>
      <c r="I112" s="50"/>
      <c r="J112" s="88" t="s">
        <v>57</v>
      </c>
      <c r="K112" s="33"/>
    </row>
    <row r="113" spans="1:11" s="6" customFormat="1" x14ac:dyDescent="0.6">
      <c r="A113" s="36"/>
      <c r="B113" s="51"/>
      <c r="C113" s="101"/>
      <c r="D113" s="64"/>
      <c r="E113" s="19"/>
      <c r="F113" s="19"/>
      <c r="G113" s="21"/>
      <c r="H113" s="48">
        <f t="shared" si="5"/>
        <v>0</v>
      </c>
      <c r="I113" s="50"/>
      <c r="J113" s="87" t="s">
        <v>89</v>
      </c>
      <c r="K113" s="33"/>
    </row>
    <row r="114" spans="1:11" s="6" customFormat="1" x14ac:dyDescent="0.6">
      <c r="A114" s="36"/>
      <c r="B114" s="51"/>
      <c r="C114" s="101"/>
      <c r="D114" s="64"/>
      <c r="E114" s="19"/>
      <c r="F114" s="19"/>
      <c r="G114" s="21"/>
      <c r="H114" s="48">
        <f t="shared" si="5"/>
        <v>0</v>
      </c>
      <c r="I114" s="50"/>
      <c r="J114" s="88" t="s">
        <v>89</v>
      </c>
      <c r="K114" s="33"/>
    </row>
    <row r="115" spans="1:11" s="6" customFormat="1" x14ac:dyDescent="0.6">
      <c r="A115" s="36"/>
      <c r="B115" s="51"/>
      <c r="C115" s="101"/>
      <c r="D115" s="64"/>
      <c r="E115" s="19"/>
      <c r="F115" s="19"/>
      <c r="G115" s="21"/>
      <c r="H115" s="48">
        <f t="shared" si="5"/>
        <v>0</v>
      </c>
      <c r="I115" s="50"/>
      <c r="J115" s="88" t="s">
        <v>0</v>
      </c>
      <c r="K115" s="33"/>
    </row>
    <row r="116" spans="1:11" s="6" customFormat="1" x14ac:dyDescent="0.6">
      <c r="A116" s="36"/>
      <c r="B116" s="51"/>
      <c r="C116" s="101"/>
      <c r="D116" s="64"/>
      <c r="E116" s="19"/>
      <c r="F116" s="19"/>
      <c r="G116" s="21"/>
      <c r="H116" s="48">
        <f t="shared" si="5"/>
        <v>0</v>
      </c>
      <c r="I116" s="50"/>
      <c r="J116" s="87" t="s">
        <v>1</v>
      </c>
      <c r="K116" s="33"/>
    </row>
    <row r="117" spans="1:11" s="6" customFormat="1" x14ac:dyDescent="0.6">
      <c r="A117" s="36"/>
      <c r="B117" s="51"/>
      <c r="C117" s="101"/>
      <c r="D117" s="64"/>
      <c r="E117" s="19"/>
      <c r="F117" s="19"/>
      <c r="G117" s="21"/>
      <c r="H117" s="48">
        <f t="shared" si="5"/>
        <v>0</v>
      </c>
      <c r="I117" s="50"/>
      <c r="J117" s="87" t="s">
        <v>163</v>
      </c>
      <c r="K117" s="33"/>
    </row>
    <row r="118" spans="1:11" s="6" customFormat="1" x14ac:dyDescent="0.6">
      <c r="A118" s="36"/>
      <c r="B118" s="51"/>
      <c r="C118" s="101"/>
      <c r="D118" s="64"/>
      <c r="E118" s="19"/>
      <c r="F118" s="19"/>
      <c r="G118" s="21"/>
      <c r="H118" s="48">
        <f t="shared" si="5"/>
        <v>0</v>
      </c>
      <c r="I118" s="50"/>
      <c r="J118" s="88" t="s">
        <v>162</v>
      </c>
      <c r="K118" s="33"/>
    </row>
    <row r="119" spans="1:11" s="6" customFormat="1" x14ac:dyDescent="0.6">
      <c r="A119" s="36"/>
      <c r="B119" s="51"/>
      <c r="C119" s="101"/>
      <c r="D119" s="64"/>
      <c r="E119" s="19"/>
      <c r="F119" s="19"/>
      <c r="G119" s="21"/>
      <c r="H119" s="48">
        <f t="shared" si="5"/>
        <v>0</v>
      </c>
      <c r="I119" s="50"/>
      <c r="J119" s="87">
        <v>119</v>
      </c>
      <c r="K119" s="33"/>
    </row>
    <row r="120" spans="1:11" s="6" customFormat="1" x14ac:dyDescent="0.6">
      <c r="J120" s="87"/>
      <c r="K120" s="33"/>
    </row>
    <row r="121" spans="1:11" s="6" customFormat="1" x14ac:dyDescent="0.6">
      <c r="C121" s="61"/>
      <c r="J121" s="87"/>
      <c r="K121" s="33"/>
    </row>
    <row r="122" spans="1:11" s="6" customFormat="1" ht="15.5" x14ac:dyDescent="0.7">
      <c r="C122" s="60" t="s">
        <v>131</v>
      </c>
      <c r="D122" s="60"/>
      <c r="E122" s="60"/>
      <c r="F122" s="60"/>
      <c r="G122" s="60"/>
      <c r="H122" s="60"/>
      <c r="J122" s="87"/>
      <c r="K122" s="33"/>
    </row>
    <row r="123" spans="1:11" s="6" customFormat="1" x14ac:dyDescent="0.6">
      <c r="C123" s="61"/>
      <c r="J123" s="87"/>
      <c r="K123" s="33"/>
    </row>
    <row r="124" spans="1:11" s="16" customFormat="1" ht="18" x14ac:dyDescent="0.8">
      <c r="A124" s="14" t="s">
        <v>112</v>
      </c>
      <c r="B124" s="14"/>
      <c r="C124" s="15"/>
      <c r="D124" s="14"/>
      <c r="H124" s="14" t="s">
        <v>15</v>
      </c>
      <c r="I124" s="17">
        <f>SUM(I127:I140)</f>
        <v>0</v>
      </c>
      <c r="J124" s="87"/>
      <c r="K124" s="35"/>
    </row>
    <row r="125" spans="1:11" s="12" customFormat="1" x14ac:dyDescent="0.6">
      <c r="C125" s="13"/>
      <c r="J125" s="87"/>
      <c r="K125" s="35"/>
    </row>
    <row r="126" spans="1:11" s="12" customFormat="1" ht="44.25" customHeight="1" x14ac:dyDescent="0.6">
      <c r="A126" s="30" t="s">
        <v>75</v>
      </c>
      <c r="B126" s="30" t="s">
        <v>212</v>
      </c>
      <c r="C126" s="30" t="s">
        <v>23</v>
      </c>
      <c r="D126" s="30" t="s">
        <v>16</v>
      </c>
      <c r="E126" s="30" t="s">
        <v>74</v>
      </c>
      <c r="F126" s="30" t="s">
        <v>76</v>
      </c>
      <c r="G126" s="26" t="s">
        <v>77</v>
      </c>
      <c r="H126" s="30"/>
      <c r="I126" s="30" t="s">
        <v>14</v>
      </c>
      <c r="J126" s="87"/>
      <c r="K126" s="35"/>
    </row>
    <row r="127" spans="1:11" s="6" customFormat="1" x14ac:dyDescent="0.6">
      <c r="A127" s="62"/>
      <c r="B127" s="62"/>
      <c r="C127" s="5"/>
      <c r="D127" s="5"/>
      <c r="E127" s="4"/>
      <c r="F127" s="5"/>
      <c r="G127" s="29"/>
      <c r="H127" s="28"/>
      <c r="I127" s="20">
        <f>IF(ISBLANK(A127),0,IF(ISBLANK(D127),0,IF(ISBLANK(F127),0,IF(ISBLANK(G127),0,ROUND(IF(D127="salaried",C127*E127,C127*E127*F127*G127),0)))))</f>
        <v>0</v>
      </c>
      <c r="J127" s="87"/>
      <c r="K127" s="33"/>
    </row>
    <row r="128" spans="1:11" s="6" customFormat="1" x14ac:dyDescent="0.6">
      <c r="A128" s="62"/>
      <c r="B128" s="62"/>
      <c r="C128" s="5"/>
      <c r="D128" s="5"/>
      <c r="E128" s="4"/>
      <c r="F128" s="5"/>
      <c r="G128" s="29"/>
      <c r="H128" s="28"/>
      <c r="I128" s="20">
        <f t="shared" ref="I128:I140" si="6">IF(ISBLANK(A128),0,IF(ISBLANK(D128),0,IF(ISBLANK(F128),0,IF(ISBLANK(G128),0,ROUND(IF(D128="salaried",C128*E128,C128*E128*F128*G128),0)))))</f>
        <v>0</v>
      </c>
      <c r="J128" s="87" t="s">
        <v>21</v>
      </c>
      <c r="K128" s="33"/>
    </row>
    <row r="129" spans="1:11" s="6" customFormat="1" x14ac:dyDescent="0.6">
      <c r="A129" s="62"/>
      <c r="B129" s="62"/>
      <c r="C129" s="5"/>
      <c r="D129" s="5"/>
      <c r="E129" s="4"/>
      <c r="F129" s="5"/>
      <c r="G129" s="29"/>
      <c r="H129" s="28"/>
      <c r="I129" s="20">
        <f t="shared" si="6"/>
        <v>0</v>
      </c>
      <c r="J129" s="87" t="s">
        <v>102</v>
      </c>
      <c r="K129" s="33"/>
    </row>
    <row r="130" spans="1:11" s="6" customFormat="1" x14ac:dyDescent="0.6">
      <c r="A130" s="62"/>
      <c r="B130" s="62"/>
      <c r="C130" s="5"/>
      <c r="D130" s="5"/>
      <c r="E130" s="4"/>
      <c r="F130" s="5"/>
      <c r="G130" s="29"/>
      <c r="H130" s="28"/>
      <c r="I130" s="20">
        <f t="shared" si="6"/>
        <v>0</v>
      </c>
      <c r="J130" s="87" t="s">
        <v>103</v>
      </c>
      <c r="K130" s="33"/>
    </row>
    <row r="131" spans="1:11" s="6" customFormat="1" x14ac:dyDescent="0.6">
      <c r="A131" s="62"/>
      <c r="B131" s="62"/>
      <c r="C131" s="5"/>
      <c r="D131" s="5"/>
      <c r="E131" s="4"/>
      <c r="F131" s="5"/>
      <c r="G131" s="29"/>
      <c r="H131" s="28"/>
      <c r="I131" s="20">
        <f t="shared" si="6"/>
        <v>0</v>
      </c>
      <c r="J131" s="87" t="s">
        <v>22</v>
      </c>
      <c r="K131" s="33"/>
    </row>
    <row r="132" spans="1:11" s="6" customFormat="1" x14ac:dyDescent="0.6">
      <c r="A132" s="62"/>
      <c r="B132" s="62"/>
      <c r="C132" s="5"/>
      <c r="D132" s="5"/>
      <c r="E132" s="4"/>
      <c r="F132" s="5"/>
      <c r="G132" s="29"/>
      <c r="H132" s="28"/>
      <c r="I132" s="20">
        <f t="shared" si="6"/>
        <v>0</v>
      </c>
      <c r="J132" s="87" t="s">
        <v>19</v>
      </c>
      <c r="K132" s="33"/>
    </row>
    <row r="133" spans="1:11" s="6" customFormat="1" x14ac:dyDescent="0.6">
      <c r="A133" s="62"/>
      <c r="B133" s="62"/>
      <c r="C133" s="5"/>
      <c r="D133" s="5"/>
      <c r="E133" s="4"/>
      <c r="F133" s="5"/>
      <c r="G133" s="29"/>
      <c r="H133" s="28"/>
      <c r="I133" s="20">
        <f t="shared" si="6"/>
        <v>0</v>
      </c>
      <c r="J133" s="87" t="s">
        <v>20</v>
      </c>
      <c r="K133" s="33"/>
    </row>
    <row r="134" spans="1:11" s="6" customFormat="1" x14ac:dyDescent="0.6">
      <c r="A134" s="62"/>
      <c r="B134" s="62"/>
      <c r="C134" s="5"/>
      <c r="D134" s="5"/>
      <c r="E134" s="4"/>
      <c r="F134" s="5"/>
      <c r="G134" s="29"/>
      <c r="H134" s="28"/>
      <c r="I134" s="20">
        <f t="shared" si="6"/>
        <v>0</v>
      </c>
      <c r="J134" s="87" t="s">
        <v>99</v>
      </c>
      <c r="K134" s="33"/>
    </row>
    <row r="135" spans="1:11" s="6" customFormat="1" x14ac:dyDescent="0.6">
      <c r="A135" s="62"/>
      <c r="B135" s="62"/>
      <c r="C135" s="5"/>
      <c r="D135" s="5"/>
      <c r="E135" s="4"/>
      <c r="F135" s="5"/>
      <c r="G135" s="29"/>
      <c r="H135" s="28"/>
      <c r="I135" s="20">
        <f t="shared" si="6"/>
        <v>0</v>
      </c>
      <c r="J135" s="87" t="s">
        <v>89</v>
      </c>
      <c r="K135" s="33"/>
    </row>
    <row r="136" spans="1:11" s="6" customFormat="1" x14ac:dyDescent="0.6">
      <c r="A136" s="62"/>
      <c r="B136" s="62"/>
      <c r="C136" s="5"/>
      <c r="D136" s="5"/>
      <c r="E136" s="4"/>
      <c r="F136" s="5"/>
      <c r="G136" s="29"/>
      <c r="H136" s="28"/>
      <c r="I136" s="20">
        <f t="shared" si="6"/>
        <v>0</v>
      </c>
      <c r="J136" s="87"/>
      <c r="K136" s="33"/>
    </row>
    <row r="137" spans="1:11" s="6" customFormat="1" x14ac:dyDescent="0.6">
      <c r="A137" s="62"/>
      <c r="B137" s="62"/>
      <c r="C137" s="5"/>
      <c r="D137" s="5"/>
      <c r="E137" s="4"/>
      <c r="F137" s="5"/>
      <c r="G137" s="29"/>
      <c r="H137" s="28"/>
      <c r="I137" s="20">
        <f t="shared" si="6"/>
        <v>0</v>
      </c>
      <c r="J137" s="87"/>
      <c r="K137" s="33"/>
    </row>
    <row r="138" spans="1:11" s="6" customFormat="1" x14ac:dyDescent="0.6">
      <c r="A138" s="62"/>
      <c r="B138" s="62"/>
      <c r="C138" s="5"/>
      <c r="D138" s="5"/>
      <c r="E138" s="4"/>
      <c r="F138" s="5"/>
      <c r="G138" s="29"/>
      <c r="H138" s="28"/>
      <c r="I138" s="20">
        <f t="shared" si="6"/>
        <v>0</v>
      </c>
      <c r="J138" s="87"/>
      <c r="K138" s="33"/>
    </row>
    <row r="139" spans="1:11" s="6" customFormat="1" x14ac:dyDescent="0.6">
      <c r="A139" s="62"/>
      <c r="B139" s="62"/>
      <c r="C139" s="5"/>
      <c r="D139" s="5"/>
      <c r="E139" s="4"/>
      <c r="F139" s="5"/>
      <c r="G139" s="29"/>
      <c r="H139" s="28"/>
      <c r="I139" s="20">
        <f t="shared" si="6"/>
        <v>0</v>
      </c>
      <c r="J139" s="87"/>
      <c r="K139" s="33"/>
    </row>
    <row r="140" spans="1:11" s="6" customFormat="1" x14ac:dyDescent="0.6">
      <c r="A140" s="62"/>
      <c r="B140" s="62"/>
      <c r="C140" s="5"/>
      <c r="D140" s="5"/>
      <c r="E140" s="4"/>
      <c r="F140" s="5"/>
      <c r="G140" s="29"/>
      <c r="H140" s="28"/>
      <c r="I140" s="20">
        <f t="shared" si="6"/>
        <v>0</v>
      </c>
      <c r="J140" s="87"/>
      <c r="K140" s="33"/>
    </row>
    <row r="141" spans="1:11" s="6" customFormat="1" x14ac:dyDescent="0.6">
      <c r="C141" s="61"/>
      <c r="J141" s="87"/>
      <c r="K141" s="33"/>
    </row>
    <row r="142" spans="1:11" s="6" customFormat="1" x14ac:dyDescent="0.6">
      <c r="C142" s="61"/>
      <c r="J142" s="87"/>
      <c r="K142" s="33"/>
    </row>
    <row r="143" spans="1:11" s="6" customFormat="1" ht="15.5" x14ac:dyDescent="0.7">
      <c r="B143" s="163" t="s">
        <v>131</v>
      </c>
      <c r="C143" s="163"/>
      <c r="D143" s="163"/>
      <c r="E143" s="163"/>
      <c r="F143" s="163"/>
      <c r="G143" s="163"/>
      <c r="J143" s="87"/>
      <c r="K143" s="33"/>
    </row>
    <row r="144" spans="1:11" s="6" customFormat="1" x14ac:dyDescent="0.6">
      <c r="C144" s="61"/>
      <c r="J144" s="87"/>
      <c r="K144" s="33"/>
    </row>
    <row r="145" spans="1:11" s="12" customFormat="1" ht="18" x14ac:dyDescent="0.8">
      <c r="A145" s="14" t="s">
        <v>167</v>
      </c>
      <c r="B145" s="27"/>
      <c r="H145" s="14" t="s">
        <v>15</v>
      </c>
      <c r="I145" s="17">
        <f>SUM(I148:I160)</f>
        <v>0</v>
      </c>
      <c r="J145" s="87"/>
      <c r="K145" s="35"/>
    </row>
    <row r="146" spans="1:11" s="12" customFormat="1" ht="13.15" customHeight="1" x14ac:dyDescent="0.6">
      <c r="J146" s="87" t="s">
        <v>84</v>
      </c>
      <c r="K146" s="35"/>
    </row>
    <row r="147" spans="1:11" s="12" customFormat="1" ht="39.75" customHeight="1" x14ac:dyDescent="0.6">
      <c r="A147" s="166" t="s">
        <v>93</v>
      </c>
      <c r="B147" s="167"/>
      <c r="C147" s="166" t="s">
        <v>32</v>
      </c>
      <c r="D147" s="168"/>
      <c r="E147" s="167"/>
      <c r="F147" s="30" t="s">
        <v>33</v>
      </c>
      <c r="G147" s="30" t="s">
        <v>55</v>
      </c>
      <c r="H147" s="30" t="s">
        <v>86</v>
      </c>
      <c r="I147" s="30" t="s">
        <v>14</v>
      </c>
      <c r="J147" s="87" t="s">
        <v>83</v>
      </c>
      <c r="K147" s="35"/>
    </row>
    <row r="148" spans="1:11" s="6" customFormat="1" ht="13.15" customHeight="1" x14ac:dyDescent="0.6">
      <c r="A148" s="156"/>
      <c r="B148" s="157"/>
      <c r="C148" s="158"/>
      <c r="D148" s="159"/>
      <c r="E148" s="160"/>
      <c r="F148" s="4"/>
      <c r="G148" s="5"/>
      <c r="H148" s="2"/>
      <c r="I148" s="20">
        <f t="shared" ref="I148:I160" si="7">IF(LEN(A148)&lt;5,0,IF(ISBLANK(C148),0,IF(ISBLANK(H148),0,ROUND(F148*G148,0))))</f>
        <v>0</v>
      </c>
      <c r="J148" s="87" t="s">
        <v>82</v>
      </c>
      <c r="K148" s="33"/>
    </row>
    <row r="149" spans="1:11" s="6" customFormat="1" ht="13.15" customHeight="1" x14ac:dyDescent="0.6">
      <c r="A149" s="156"/>
      <c r="B149" s="157"/>
      <c r="C149" s="158"/>
      <c r="D149" s="159"/>
      <c r="E149" s="160"/>
      <c r="F149" s="4"/>
      <c r="G149" s="5"/>
      <c r="H149" s="2"/>
      <c r="I149" s="20">
        <f t="shared" si="7"/>
        <v>0</v>
      </c>
      <c r="J149" s="87" t="s">
        <v>80</v>
      </c>
      <c r="K149" s="33"/>
    </row>
    <row r="150" spans="1:11" s="6" customFormat="1" ht="13.15" customHeight="1" x14ac:dyDescent="0.6">
      <c r="A150" s="156"/>
      <c r="B150" s="157"/>
      <c r="C150" s="158"/>
      <c r="D150" s="159"/>
      <c r="E150" s="160"/>
      <c r="F150" s="4"/>
      <c r="G150" s="5"/>
      <c r="H150" s="2"/>
      <c r="I150" s="20">
        <f t="shared" si="7"/>
        <v>0</v>
      </c>
      <c r="J150" s="87" t="s">
        <v>81</v>
      </c>
      <c r="K150" s="33"/>
    </row>
    <row r="151" spans="1:11" s="6" customFormat="1" ht="13.15" customHeight="1" x14ac:dyDescent="0.6">
      <c r="A151" s="156"/>
      <c r="B151" s="157"/>
      <c r="C151" s="158"/>
      <c r="D151" s="159"/>
      <c r="E151" s="160"/>
      <c r="F151" s="4"/>
      <c r="G151" s="5"/>
      <c r="H151" s="2"/>
      <c r="I151" s="20">
        <f t="shared" si="7"/>
        <v>0</v>
      </c>
      <c r="J151" s="87" t="s">
        <v>85</v>
      </c>
      <c r="K151" s="33"/>
    </row>
    <row r="152" spans="1:11" s="6" customFormat="1" ht="13.15" customHeight="1" x14ac:dyDescent="0.6">
      <c r="A152" s="156"/>
      <c r="B152" s="157"/>
      <c r="C152" s="158"/>
      <c r="D152" s="159"/>
      <c r="E152" s="160"/>
      <c r="F152" s="4"/>
      <c r="G152" s="5"/>
      <c r="H152" s="2"/>
      <c r="I152" s="20">
        <f t="shared" si="7"/>
        <v>0</v>
      </c>
      <c r="J152" s="87"/>
      <c r="K152" s="33"/>
    </row>
    <row r="153" spans="1:11" s="6" customFormat="1" ht="13.15" customHeight="1" x14ac:dyDescent="0.6">
      <c r="A153" s="156"/>
      <c r="B153" s="157"/>
      <c r="C153" s="158"/>
      <c r="D153" s="159"/>
      <c r="E153" s="160"/>
      <c r="F153" s="4"/>
      <c r="G153" s="5"/>
      <c r="H153" s="2"/>
      <c r="I153" s="20">
        <f t="shared" si="7"/>
        <v>0</v>
      </c>
      <c r="J153" s="87"/>
      <c r="K153" s="33"/>
    </row>
    <row r="154" spans="1:11" s="6" customFormat="1" x14ac:dyDescent="0.6">
      <c r="A154" s="156"/>
      <c r="B154" s="157"/>
      <c r="C154" s="158"/>
      <c r="D154" s="159"/>
      <c r="E154" s="160"/>
      <c r="F154" s="4"/>
      <c r="G154" s="5"/>
      <c r="H154" s="2"/>
      <c r="I154" s="20">
        <f>IF(LEN(A154)&lt;5,0,IF(ISBLANK(C154),0,IF(ISBLANK(H154),0,ROUND(F154*G154,0))))</f>
        <v>0</v>
      </c>
      <c r="J154" s="87"/>
      <c r="K154" s="33"/>
    </row>
    <row r="155" spans="1:11" s="6" customFormat="1" ht="12.75" customHeight="1" x14ac:dyDescent="0.6">
      <c r="A155" s="156"/>
      <c r="B155" s="157"/>
      <c r="C155" s="158"/>
      <c r="D155" s="159"/>
      <c r="E155" s="160"/>
      <c r="F155" s="4"/>
      <c r="G155" s="5"/>
      <c r="H155" s="2"/>
      <c r="I155" s="20">
        <f t="shared" si="7"/>
        <v>0</v>
      </c>
      <c r="J155" s="87"/>
      <c r="K155" s="33"/>
    </row>
    <row r="156" spans="1:11" s="6" customFormat="1" ht="12.75" customHeight="1" x14ac:dyDescent="0.6">
      <c r="A156" s="156"/>
      <c r="B156" s="157"/>
      <c r="C156" s="158"/>
      <c r="D156" s="159"/>
      <c r="E156" s="160"/>
      <c r="F156" s="4"/>
      <c r="G156" s="5"/>
      <c r="H156" s="2"/>
      <c r="I156" s="20">
        <f t="shared" si="7"/>
        <v>0</v>
      </c>
      <c r="J156" s="87"/>
      <c r="K156" s="33"/>
    </row>
    <row r="157" spans="1:11" s="6" customFormat="1" ht="13.15" customHeight="1" x14ac:dyDescent="0.6">
      <c r="A157" s="156"/>
      <c r="B157" s="157"/>
      <c r="C157" s="158"/>
      <c r="D157" s="159"/>
      <c r="E157" s="160"/>
      <c r="F157" s="4"/>
      <c r="G157" s="5"/>
      <c r="H157" s="2"/>
      <c r="I157" s="20">
        <f t="shared" si="7"/>
        <v>0</v>
      </c>
      <c r="J157" s="87"/>
      <c r="K157" s="33"/>
    </row>
    <row r="158" spans="1:11" s="6" customFormat="1" ht="13.15" customHeight="1" x14ac:dyDescent="0.6">
      <c r="A158" s="156"/>
      <c r="B158" s="157"/>
      <c r="C158" s="158"/>
      <c r="D158" s="159"/>
      <c r="E158" s="160"/>
      <c r="F158" s="4"/>
      <c r="G158" s="5"/>
      <c r="H158" s="2"/>
      <c r="I158" s="20">
        <f t="shared" si="7"/>
        <v>0</v>
      </c>
      <c r="J158" s="87"/>
      <c r="K158" s="33"/>
    </row>
    <row r="159" spans="1:11" s="6" customFormat="1" ht="13.15" customHeight="1" x14ac:dyDescent="0.6">
      <c r="A159" s="156"/>
      <c r="B159" s="157"/>
      <c r="C159" s="158"/>
      <c r="D159" s="159"/>
      <c r="E159" s="160"/>
      <c r="F159" s="4"/>
      <c r="G159" s="5"/>
      <c r="H159" s="2"/>
      <c r="I159" s="20">
        <f t="shared" si="7"/>
        <v>0</v>
      </c>
      <c r="J159" s="87"/>
      <c r="K159" s="33"/>
    </row>
    <row r="160" spans="1:11" s="6" customFormat="1" ht="13.15" customHeight="1" x14ac:dyDescent="0.6">
      <c r="A160" s="156"/>
      <c r="B160" s="157"/>
      <c r="C160" s="158"/>
      <c r="D160" s="159"/>
      <c r="E160" s="160"/>
      <c r="F160" s="4"/>
      <c r="G160" s="5"/>
      <c r="H160" s="2"/>
      <c r="I160" s="20">
        <f t="shared" si="7"/>
        <v>0</v>
      </c>
      <c r="J160" s="87"/>
      <c r="K160" s="33"/>
    </row>
    <row r="161" spans="1:11" s="6" customFormat="1" ht="13.15" customHeight="1" x14ac:dyDescent="0.6">
      <c r="C161" s="61"/>
      <c r="J161" s="87"/>
      <c r="K161" s="33"/>
    </row>
    <row r="162" spans="1:11" s="6" customFormat="1" x14ac:dyDescent="0.6">
      <c r="C162" s="61"/>
      <c r="J162" s="87"/>
      <c r="K162" s="33"/>
    </row>
    <row r="163" spans="1:11" s="6" customFormat="1" x14ac:dyDescent="0.6">
      <c r="C163" s="61"/>
      <c r="J163" s="87"/>
      <c r="K163" s="33"/>
    </row>
    <row r="164" spans="1:11" s="12" customFormat="1" ht="16.899999999999999" customHeight="1" x14ac:dyDescent="0.7">
      <c r="C164" s="163" t="s">
        <v>131</v>
      </c>
      <c r="D164" s="163"/>
      <c r="E164" s="163"/>
      <c r="F164" s="163"/>
      <c r="G164" s="163"/>
      <c r="H164" s="163"/>
      <c r="J164" s="87" t="s">
        <v>84</v>
      </c>
      <c r="K164" s="35"/>
    </row>
    <row r="165" spans="1:11" s="12" customFormat="1" ht="20.5" customHeight="1" x14ac:dyDescent="0.8">
      <c r="A165" s="14" t="s">
        <v>113</v>
      </c>
      <c r="B165" s="27"/>
      <c r="E165" s="18"/>
      <c r="H165" s="14" t="s">
        <v>15</v>
      </c>
      <c r="I165" s="17">
        <f>SUM(I168:I177)</f>
        <v>0</v>
      </c>
      <c r="J165" s="87" t="s">
        <v>83</v>
      </c>
      <c r="K165" s="35"/>
    </row>
    <row r="166" spans="1:11" s="12" customFormat="1" ht="13.15" customHeight="1" x14ac:dyDescent="0.6">
      <c r="E166" s="18"/>
      <c r="J166" s="87" t="s">
        <v>82</v>
      </c>
      <c r="K166" s="35"/>
    </row>
    <row r="167" spans="1:11" s="12" customFormat="1" ht="39.75" customHeight="1" x14ac:dyDescent="0.6">
      <c r="A167" s="166" t="s">
        <v>87</v>
      </c>
      <c r="B167" s="169"/>
      <c r="C167" s="166" t="s">
        <v>69</v>
      </c>
      <c r="D167" s="168"/>
      <c r="E167" s="167"/>
      <c r="F167" s="30" t="s">
        <v>33</v>
      </c>
      <c r="G167" s="30" t="s">
        <v>55</v>
      </c>
      <c r="H167" s="30" t="s">
        <v>86</v>
      </c>
      <c r="I167" s="30" t="s">
        <v>14</v>
      </c>
      <c r="J167" s="87" t="s">
        <v>80</v>
      </c>
      <c r="K167" s="35"/>
    </row>
    <row r="168" spans="1:11" s="6" customFormat="1" ht="13.15" customHeight="1" x14ac:dyDescent="0.6">
      <c r="A168" s="156"/>
      <c r="B168" s="157"/>
      <c r="C168" s="158"/>
      <c r="D168" s="159"/>
      <c r="E168" s="160"/>
      <c r="F168" s="4"/>
      <c r="G168" s="5"/>
      <c r="H168" s="2"/>
      <c r="I168" s="20">
        <f t="shared" ref="I168:I177" si="8">IF(LEN(A168)&lt;5,0,IF(ISBLANK(C168),0,IF(ISBLANK(H168),0,ROUND(F168*G168,0))))</f>
        <v>0</v>
      </c>
      <c r="J168" s="87" t="s">
        <v>88</v>
      </c>
      <c r="K168" s="33"/>
    </row>
    <row r="169" spans="1:11" s="6" customFormat="1" x14ac:dyDescent="0.6">
      <c r="A169" s="156"/>
      <c r="B169" s="157"/>
      <c r="C169" s="158"/>
      <c r="D169" s="159"/>
      <c r="E169" s="160"/>
      <c r="F169" s="4"/>
      <c r="G169" s="1"/>
      <c r="H169" s="2"/>
      <c r="I169" s="20">
        <f t="shared" si="8"/>
        <v>0</v>
      </c>
      <c r="J169" s="87" t="s">
        <v>81</v>
      </c>
      <c r="K169" s="33"/>
    </row>
    <row r="170" spans="1:11" s="6" customFormat="1" x14ac:dyDescent="0.6">
      <c r="A170" s="156"/>
      <c r="B170" s="157"/>
      <c r="C170" s="158"/>
      <c r="D170" s="159"/>
      <c r="E170" s="160"/>
      <c r="F170" s="4"/>
      <c r="G170" s="1"/>
      <c r="H170" s="2"/>
      <c r="I170" s="20">
        <f t="shared" si="8"/>
        <v>0</v>
      </c>
      <c r="J170" s="87" t="s">
        <v>85</v>
      </c>
      <c r="K170" s="33"/>
    </row>
    <row r="171" spans="1:11" s="6" customFormat="1" x14ac:dyDescent="0.6">
      <c r="A171" s="156"/>
      <c r="B171" s="157"/>
      <c r="C171" s="158"/>
      <c r="D171" s="159"/>
      <c r="E171" s="160"/>
      <c r="F171" s="4"/>
      <c r="G171" s="1"/>
      <c r="H171" s="2"/>
      <c r="I171" s="20">
        <f t="shared" si="8"/>
        <v>0</v>
      </c>
      <c r="J171" s="87"/>
      <c r="K171" s="33"/>
    </row>
    <row r="172" spans="1:11" s="6" customFormat="1" x14ac:dyDescent="0.6">
      <c r="A172" s="156"/>
      <c r="B172" s="157"/>
      <c r="C172" s="158"/>
      <c r="D172" s="159"/>
      <c r="E172" s="160"/>
      <c r="F172" s="4"/>
      <c r="G172" s="1"/>
      <c r="H172" s="2"/>
      <c r="I172" s="20">
        <f t="shared" si="8"/>
        <v>0</v>
      </c>
      <c r="J172" s="87"/>
      <c r="K172" s="33"/>
    </row>
    <row r="173" spans="1:11" s="6" customFormat="1" ht="16.899999999999999" customHeight="1" x14ac:dyDescent="0.6">
      <c r="A173" s="156"/>
      <c r="B173" s="157"/>
      <c r="C173" s="158"/>
      <c r="D173" s="159"/>
      <c r="E173" s="160"/>
      <c r="F173" s="4"/>
      <c r="G173" s="1"/>
      <c r="H173" s="2"/>
      <c r="I173" s="20">
        <f t="shared" si="8"/>
        <v>0</v>
      </c>
      <c r="J173" s="87"/>
      <c r="K173" s="33"/>
    </row>
    <row r="174" spans="1:11" s="6" customFormat="1" x14ac:dyDescent="0.6">
      <c r="A174" s="156"/>
      <c r="B174" s="157"/>
      <c r="C174" s="158"/>
      <c r="D174" s="159"/>
      <c r="E174" s="160"/>
      <c r="F174" s="4"/>
      <c r="G174" s="1"/>
      <c r="H174" s="2"/>
      <c r="I174" s="20">
        <f t="shared" si="8"/>
        <v>0</v>
      </c>
      <c r="J174" s="87"/>
      <c r="K174" s="33"/>
    </row>
    <row r="175" spans="1:11" s="6" customFormat="1" x14ac:dyDescent="0.6">
      <c r="A175" s="156"/>
      <c r="B175" s="157"/>
      <c r="C175" s="158"/>
      <c r="D175" s="159"/>
      <c r="E175" s="160"/>
      <c r="F175" s="4"/>
      <c r="G175" s="1"/>
      <c r="H175" s="2"/>
      <c r="I175" s="20">
        <f t="shared" si="8"/>
        <v>0</v>
      </c>
      <c r="J175" s="87"/>
      <c r="K175" s="33"/>
    </row>
    <row r="176" spans="1:11" s="6" customFormat="1" x14ac:dyDescent="0.6">
      <c r="A176" s="156"/>
      <c r="B176" s="157"/>
      <c r="C176" s="158"/>
      <c r="D176" s="159"/>
      <c r="E176" s="160"/>
      <c r="F176" s="4"/>
      <c r="G176" s="1"/>
      <c r="H176" s="2"/>
      <c r="I176" s="20">
        <f t="shared" si="8"/>
        <v>0</v>
      </c>
      <c r="J176" s="87"/>
      <c r="K176" s="33"/>
    </row>
    <row r="177" spans="1:11" s="6" customFormat="1" x14ac:dyDescent="0.6">
      <c r="A177" s="156"/>
      <c r="B177" s="157"/>
      <c r="C177" s="158"/>
      <c r="D177" s="159"/>
      <c r="E177" s="160"/>
      <c r="F177" s="4"/>
      <c r="G177" s="1"/>
      <c r="H177" s="2"/>
      <c r="I177" s="20">
        <f t="shared" si="8"/>
        <v>0</v>
      </c>
      <c r="J177" s="87"/>
      <c r="K177" s="33"/>
    </row>
    <row r="178" spans="1:11" s="6" customFormat="1" x14ac:dyDescent="0.6">
      <c r="C178" s="61"/>
      <c r="J178" s="87"/>
      <c r="K178" s="33"/>
    </row>
    <row r="179" spans="1:11" s="6" customFormat="1" x14ac:dyDescent="0.6">
      <c r="A179" s="12"/>
      <c r="B179" s="12"/>
      <c r="C179" s="13"/>
      <c r="D179" s="12"/>
      <c r="E179" s="12"/>
      <c r="F179" s="12"/>
      <c r="G179" s="12"/>
      <c r="H179" s="12"/>
      <c r="I179" s="12"/>
      <c r="J179" s="87" t="s">
        <v>84</v>
      </c>
      <c r="K179" s="33"/>
    </row>
    <row r="180" spans="1:11" s="12" customFormat="1" ht="19.899999999999999" customHeight="1" x14ac:dyDescent="0.8">
      <c r="A180" s="14" t="s">
        <v>114</v>
      </c>
      <c r="B180" s="27"/>
      <c r="E180" s="18" t="s">
        <v>89</v>
      </c>
      <c r="H180" s="14" t="s">
        <v>15</v>
      </c>
      <c r="I180" s="17">
        <f>SUM(I183:I196)</f>
        <v>0</v>
      </c>
      <c r="J180" s="87" t="s">
        <v>83</v>
      </c>
      <c r="K180" s="35"/>
    </row>
    <row r="181" spans="1:11" s="12" customFormat="1" ht="13.15" customHeight="1" x14ac:dyDescent="0.6">
      <c r="E181" s="18" t="s">
        <v>89</v>
      </c>
      <c r="J181" s="87" t="s">
        <v>82</v>
      </c>
      <c r="K181" s="35"/>
    </row>
    <row r="182" spans="1:11" s="12" customFormat="1" ht="39" x14ac:dyDescent="0.6">
      <c r="A182" s="166" t="s">
        <v>87</v>
      </c>
      <c r="B182" s="167" t="s">
        <v>32</v>
      </c>
      <c r="C182" s="166" t="s">
        <v>69</v>
      </c>
      <c r="D182" s="168"/>
      <c r="E182" s="167"/>
      <c r="F182" s="30" t="s">
        <v>33</v>
      </c>
      <c r="G182" s="30" t="s">
        <v>55</v>
      </c>
      <c r="H182" s="30" t="s">
        <v>86</v>
      </c>
      <c r="I182" s="30" t="s">
        <v>14</v>
      </c>
      <c r="J182" s="87" t="s">
        <v>80</v>
      </c>
      <c r="K182" s="35"/>
    </row>
    <row r="183" spans="1:11" s="6" customFormat="1" ht="13.15" customHeight="1" x14ac:dyDescent="0.6">
      <c r="A183" s="156"/>
      <c r="B183" s="157"/>
      <c r="C183" s="158"/>
      <c r="D183" s="159"/>
      <c r="E183" s="160"/>
      <c r="F183" s="4"/>
      <c r="G183" s="5"/>
      <c r="H183" s="2"/>
      <c r="I183" s="20">
        <f t="shared" ref="I183:I196" si="9">IF(LEN(A183)&lt;5,0,IF(ISBLANK(C183),0,IF(ISBLANK(H183),0,ROUND(F183*G183,0))))</f>
        <v>0</v>
      </c>
      <c r="J183" s="87" t="s">
        <v>88</v>
      </c>
      <c r="K183" s="33"/>
    </row>
    <row r="184" spans="1:11" s="6" customFormat="1" x14ac:dyDescent="0.6">
      <c r="A184" s="156"/>
      <c r="B184" s="157"/>
      <c r="C184" s="158"/>
      <c r="D184" s="159"/>
      <c r="E184" s="160"/>
      <c r="F184" s="4"/>
      <c r="G184" s="5"/>
      <c r="H184" s="2"/>
      <c r="I184" s="20">
        <f t="shared" si="9"/>
        <v>0</v>
      </c>
      <c r="J184" s="87" t="s">
        <v>81</v>
      </c>
      <c r="K184" s="33"/>
    </row>
    <row r="185" spans="1:11" s="6" customFormat="1" x14ac:dyDescent="0.6">
      <c r="A185" s="156"/>
      <c r="B185" s="157"/>
      <c r="C185" s="158"/>
      <c r="D185" s="159"/>
      <c r="E185" s="160"/>
      <c r="F185" s="4"/>
      <c r="G185" s="5"/>
      <c r="H185" s="2"/>
      <c r="I185" s="20">
        <f t="shared" si="9"/>
        <v>0</v>
      </c>
      <c r="J185" s="87" t="s">
        <v>85</v>
      </c>
      <c r="K185" s="33"/>
    </row>
    <row r="186" spans="1:11" s="6" customFormat="1" x14ac:dyDescent="0.6">
      <c r="A186" s="156"/>
      <c r="B186" s="157"/>
      <c r="C186" s="158"/>
      <c r="D186" s="159"/>
      <c r="E186" s="160"/>
      <c r="F186" s="4"/>
      <c r="G186" s="5"/>
      <c r="H186" s="2"/>
      <c r="I186" s="20">
        <f t="shared" si="9"/>
        <v>0</v>
      </c>
      <c r="J186" s="87"/>
      <c r="K186" s="33"/>
    </row>
    <row r="187" spans="1:11" s="6" customFormat="1" x14ac:dyDescent="0.6">
      <c r="A187" s="156"/>
      <c r="B187" s="157"/>
      <c r="C187" s="158"/>
      <c r="D187" s="159"/>
      <c r="E187" s="160"/>
      <c r="F187" s="4"/>
      <c r="G187" s="5"/>
      <c r="H187" s="2"/>
      <c r="I187" s="20">
        <f t="shared" si="9"/>
        <v>0</v>
      </c>
      <c r="J187" s="87"/>
      <c r="K187" s="33"/>
    </row>
    <row r="188" spans="1:11" s="6" customFormat="1" ht="16.899999999999999" customHeight="1" x14ac:dyDescent="0.6">
      <c r="A188" s="156"/>
      <c r="B188" s="157"/>
      <c r="C188" s="158"/>
      <c r="D188" s="159"/>
      <c r="E188" s="160"/>
      <c r="F188" s="4"/>
      <c r="G188" s="5"/>
      <c r="H188" s="2"/>
      <c r="I188" s="20">
        <f t="shared" si="9"/>
        <v>0</v>
      </c>
      <c r="J188" s="87"/>
      <c r="K188" s="33"/>
    </row>
    <row r="189" spans="1:11" s="6" customFormat="1" x14ac:dyDescent="0.6">
      <c r="A189" s="156"/>
      <c r="B189" s="157"/>
      <c r="C189" s="158"/>
      <c r="D189" s="159"/>
      <c r="E189" s="160"/>
      <c r="F189" s="4"/>
      <c r="G189" s="5"/>
      <c r="H189" s="2"/>
      <c r="I189" s="20">
        <f t="shared" si="9"/>
        <v>0</v>
      </c>
      <c r="J189" s="87"/>
      <c r="K189" s="33"/>
    </row>
    <row r="190" spans="1:11" s="6" customFormat="1" x14ac:dyDescent="0.6">
      <c r="A190" s="156"/>
      <c r="B190" s="157"/>
      <c r="C190" s="158"/>
      <c r="D190" s="159"/>
      <c r="E190" s="160"/>
      <c r="F190" s="4"/>
      <c r="G190" s="5"/>
      <c r="H190" s="2"/>
      <c r="I190" s="20">
        <f t="shared" si="9"/>
        <v>0</v>
      </c>
      <c r="J190" s="87"/>
      <c r="K190" s="33"/>
    </row>
    <row r="191" spans="1:11" s="6" customFormat="1" x14ac:dyDescent="0.6">
      <c r="A191" s="156"/>
      <c r="B191" s="157"/>
      <c r="C191" s="158"/>
      <c r="D191" s="159"/>
      <c r="E191" s="160"/>
      <c r="F191" s="4"/>
      <c r="G191" s="5"/>
      <c r="H191" s="2"/>
      <c r="I191" s="20">
        <f t="shared" si="9"/>
        <v>0</v>
      </c>
      <c r="J191" s="87"/>
      <c r="K191" s="33"/>
    </row>
    <row r="192" spans="1:11" s="6" customFormat="1" x14ac:dyDescent="0.6">
      <c r="A192" s="156"/>
      <c r="B192" s="157"/>
      <c r="C192" s="158"/>
      <c r="D192" s="159"/>
      <c r="E192" s="160"/>
      <c r="F192" s="4"/>
      <c r="G192" s="5"/>
      <c r="H192" s="2"/>
      <c r="I192" s="20">
        <f t="shared" si="9"/>
        <v>0</v>
      </c>
      <c r="J192" s="87"/>
      <c r="K192" s="33"/>
    </row>
    <row r="193" spans="1:11" s="6" customFormat="1" x14ac:dyDescent="0.6">
      <c r="A193" s="156"/>
      <c r="B193" s="157"/>
      <c r="C193" s="158"/>
      <c r="D193" s="159"/>
      <c r="E193" s="160"/>
      <c r="F193" s="4"/>
      <c r="G193" s="5"/>
      <c r="H193" s="2"/>
      <c r="I193" s="20">
        <f t="shared" si="9"/>
        <v>0</v>
      </c>
      <c r="J193" s="87"/>
      <c r="K193" s="33"/>
    </row>
    <row r="194" spans="1:11" s="6" customFormat="1" x14ac:dyDescent="0.6">
      <c r="A194" s="156"/>
      <c r="B194" s="157"/>
      <c r="C194" s="158"/>
      <c r="D194" s="159"/>
      <c r="E194" s="160"/>
      <c r="F194" s="4"/>
      <c r="G194" s="5"/>
      <c r="H194" s="2"/>
      <c r="I194" s="20">
        <f t="shared" si="9"/>
        <v>0</v>
      </c>
      <c r="J194" s="87"/>
      <c r="K194" s="33"/>
    </row>
    <row r="195" spans="1:11" s="6" customFormat="1" x14ac:dyDescent="0.6">
      <c r="A195" s="156"/>
      <c r="B195" s="157"/>
      <c r="C195" s="158"/>
      <c r="D195" s="159"/>
      <c r="E195" s="160"/>
      <c r="F195" s="4"/>
      <c r="G195" s="5"/>
      <c r="H195" s="2"/>
      <c r="I195" s="20">
        <f t="shared" si="9"/>
        <v>0</v>
      </c>
      <c r="J195" s="87"/>
      <c r="K195" s="33"/>
    </row>
    <row r="196" spans="1:11" s="6" customFormat="1" x14ac:dyDescent="0.6">
      <c r="A196" s="156"/>
      <c r="B196" s="157"/>
      <c r="C196" s="158"/>
      <c r="D196" s="159"/>
      <c r="E196" s="160"/>
      <c r="F196" s="4"/>
      <c r="G196" s="5"/>
      <c r="H196" s="2"/>
      <c r="I196" s="20">
        <f t="shared" si="9"/>
        <v>0</v>
      </c>
      <c r="J196" s="87"/>
      <c r="K196" s="33"/>
    </row>
    <row r="197" spans="1:11" s="6" customFormat="1" x14ac:dyDescent="0.6">
      <c r="C197" s="61"/>
      <c r="J197" s="87"/>
      <c r="K197" s="33"/>
    </row>
    <row r="198" spans="1:11" s="6" customFormat="1" ht="13.15" customHeight="1" x14ac:dyDescent="0.7">
      <c r="A198" s="12"/>
      <c r="B198" s="12"/>
      <c r="C198" s="13"/>
      <c r="D198" s="163" t="s">
        <v>131</v>
      </c>
      <c r="E198" s="163"/>
      <c r="F198" s="163"/>
      <c r="G198" s="163"/>
      <c r="H198" s="163"/>
      <c r="I198" s="163"/>
      <c r="J198" s="87"/>
      <c r="K198" s="33"/>
    </row>
    <row r="199" spans="1:11" s="6" customFormat="1" x14ac:dyDescent="0.6">
      <c r="C199" s="61"/>
      <c r="J199" s="87"/>
      <c r="K199" s="33"/>
    </row>
    <row r="200" spans="1:11" s="12" customFormat="1" ht="13.15" hidden="1" customHeight="1" x14ac:dyDescent="0.6">
      <c r="C200" s="13"/>
      <c r="J200" s="87" t="s">
        <v>84</v>
      </c>
      <c r="K200" s="35"/>
    </row>
    <row r="201" spans="1:11" s="12" customFormat="1" ht="18" x14ac:dyDescent="0.8">
      <c r="A201" s="14" t="s">
        <v>52</v>
      </c>
      <c r="B201" s="27"/>
      <c r="E201" s="18"/>
      <c r="H201" s="14" t="s">
        <v>15</v>
      </c>
      <c r="I201" s="17">
        <f>SUM(I204:I216)</f>
        <v>0</v>
      </c>
      <c r="J201" s="87" t="s">
        <v>83</v>
      </c>
      <c r="K201" s="35"/>
    </row>
    <row r="202" spans="1:11" s="12" customFormat="1" ht="13.15" customHeight="1" x14ac:dyDescent="0.6">
      <c r="E202" s="18"/>
      <c r="J202" s="87" t="s">
        <v>82</v>
      </c>
      <c r="K202" s="35"/>
    </row>
    <row r="203" spans="1:11" s="12" customFormat="1" ht="39.75" customHeight="1" x14ac:dyDescent="0.6">
      <c r="A203" s="166" t="s">
        <v>134</v>
      </c>
      <c r="B203" s="167"/>
      <c r="C203" s="166" t="s">
        <v>69</v>
      </c>
      <c r="D203" s="168"/>
      <c r="E203" s="167"/>
      <c r="F203" s="30" t="s">
        <v>33</v>
      </c>
      <c r="G203" s="30" t="s">
        <v>55</v>
      </c>
      <c r="H203" s="30" t="s">
        <v>86</v>
      </c>
      <c r="I203" s="30" t="s">
        <v>14</v>
      </c>
      <c r="J203" s="87" t="s">
        <v>80</v>
      </c>
      <c r="K203" s="35"/>
    </row>
    <row r="204" spans="1:11" s="6" customFormat="1" ht="12.75" customHeight="1" x14ac:dyDescent="0.6">
      <c r="A204" s="170"/>
      <c r="B204" s="171"/>
      <c r="C204" s="158"/>
      <c r="D204" s="159"/>
      <c r="E204" s="160"/>
      <c r="F204" s="68"/>
      <c r="G204" s="44"/>
      <c r="H204" s="69"/>
      <c r="I204" s="48">
        <f t="shared" ref="I204:I216" si="10">IF(LEN(A204)&lt;5,0,IF(ISBLANK(C204),0,IF(ISBLANK(H204),0,ROUND(F204*G204,0))))</f>
        <v>0</v>
      </c>
      <c r="J204" s="87" t="s">
        <v>88</v>
      </c>
      <c r="K204" s="33"/>
    </row>
    <row r="205" spans="1:11" s="6" customFormat="1" ht="12.75" customHeight="1" x14ac:dyDescent="0.6">
      <c r="A205" s="170"/>
      <c r="B205" s="171"/>
      <c r="C205" s="158"/>
      <c r="D205" s="159"/>
      <c r="E205" s="160"/>
      <c r="F205" s="68"/>
      <c r="G205" s="44"/>
      <c r="H205" s="69"/>
      <c r="I205" s="48">
        <f t="shared" si="10"/>
        <v>0</v>
      </c>
      <c r="J205" s="87" t="s">
        <v>81</v>
      </c>
      <c r="K205" s="33"/>
    </row>
    <row r="206" spans="1:11" s="6" customFormat="1" ht="12.75" customHeight="1" x14ac:dyDescent="0.6">
      <c r="A206" s="170"/>
      <c r="B206" s="171"/>
      <c r="C206" s="158"/>
      <c r="D206" s="159"/>
      <c r="E206" s="160"/>
      <c r="F206" s="68"/>
      <c r="G206" s="44"/>
      <c r="H206" s="69"/>
      <c r="I206" s="48">
        <f t="shared" si="10"/>
        <v>0</v>
      </c>
      <c r="J206" s="87" t="s">
        <v>85</v>
      </c>
      <c r="K206" s="33"/>
    </row>
    <row r="207" spans="1:11" s="6" customFormat="1" ht="12.75" customHeight="1" x14ac:dyDescent="0.6">
      <c r="A207" s="170"/>
      <c r="B207" s="171"/>
      <c r="C207" s="158"/>
      <c r="D207" s="159"/>
      <c r="E207" s="160"/>
      <c r="F207" s="68"/>
      <c r="G207" s="44"/>
      <c r="H207" s="69"/>
      <c r="I207" s="48">
        <f t="shared" si="10"/>
        <v>0</v>
      </c>
      <c r="J207" s="87"/>
      <c r="K207" s="33"/>
    </row>
    <row r="208" spans="1:11" s="6" customFormat="1" ht="12.75" customHeight="1" x14ac:dyDescent="0.6">
      <c r="A208" s="170"/>
      <c r="B208" s="171"/>
      <c r="C208" s="158"/>
      <c r="D208" s="159"/>
      <c r="E208" s="160"/>
      <c r="F208" s="68"/>
      <c r="G208" s="44"/>
      <c r="H208" s="69"/>
      <c r="I208" s="48">
        <f t="shared" si="10"/>
        <v>0</v>
      </c>
      <c r="J208" s="87"/>
      <c r="K208" s="33"/>
    </row>
    <row r="209" spans="1:11" s="6" customFormat="1" ht="12.75" customHeight="1" x14ac:dyDescent="0.6">
      <c r="A209" s="170"/>
      <c r="B209" s="171"/>
      <c r="C209" s="158"/>
      <c r="D209" s="159"/>
      <c r="E209" s="160"/>
      <c r="F209" s="68"/>
      <c r="G209" s="44"/>
      <c r="H209" s="69"/>
      <c r="I209" s="48">
        <f t="shared" si="10"/>
        <v>0</v>
      </c>
      <c r="J209" s="87"/>
      <c r="K209" s="33"/>
    </row>
    <row r="210" spans="1:11" s="6" customFormat="1" ht="12.75" customHeight="1" x14ac:dyDescent="0.6">
      <c r="A210" s="170"/>
      <c r="B210" s="171"/>
      <c r="C210" s="158"/>
      <c r="D210" s="159"/>
      <c r="E210" s="160"/>
      <c r="F210" s="68"/>
      <c r="G210" s="44"/>
      <c r="H210" s="69"/>
      <c r="I210" s="48">
        <f t="shared" si="10"/>
        <v>0</v>
      </c>
      <c r="J210" s="87"/>
      <c r="K210" s="33"/>
    </row>
    <row r="211" spans="1:11" s="6" customFormat="1" ht="12.75" customHeight="1" x14ac:dyDescent="0.6">
      <c r="A211" s="170"/>
      <c r="B211" s="171"/>
      <c r="C211" s="158"/>
      <c r="D211" s="159"/>
      <c r="E211" s="160"/>
      <c r="F211" s="68"/>
      <c r="G211" s="44"/>
      <c r="H211" s="69"/>
      <c r="I211" s="48">
        <f t="shared" si="10"/>
        <v>0</v>
      </c>
      <c r="J211" s="87"/>
      <c r="K211" s="33"/>
    </row>
    <row r="212" spans="1:11" s="6" customFormat="1" ht="12.75" customHeight="1" x14ac:dyDescent="0.6">
      <c r="A212" s="170"/>
      <c r="B212" s="171"/>
      <c r="C212" s="158"/>
      <c r="D212" s="159"/>
      <c r="E212" s="160"/>
      <c r="F212" s="68"/>
      <c r="G212" s="44"/>
      <c r="H212" s="69"/>
      <c r="I212" s="48">
        <f t="shared" si="10"/>
        <v>0</v>
      </c>
      <c r="J212" s="87"/>
      <c r="K212" s="33"/>
    </row>
    <row r="213" spans="1:11" s="6" customFormat="1" ht="12.75" customHeight="1" x14ac:dyDescent="0.6">
      <c r="A213" s="170"/>
      <c r="B213" s="171"/>
      <c r="C213" s="158"/>
      <c r="D213" s="159"/>
      <c r="E213" s="160"/>
      <c r="F213" s="68"/>
      <c r="G213" s="44"/>
      <c r="H213" s="69"/>
      <c r="I213" s="48">
        <f t="shared" si="10"/>
        <v>0</v>
      </c>
      <c r="J213" s="87"/>
      <c r="K213" s="33"/>
    </row>
    <row r="214" spans="1:11" s="6" customFormat="1" ht="12.75" customHeight="1" x14ac:dyDescent="0.6">
      <c r="A214" s="170"/>
      <c r="B214" s="171"/>
      <c r="C214" s="158"/>
      <c r="D214" s="159"/>
      <c r="E214" s="160"/>
      <c r="F214" s="68"/>
      <c r="G214" s="44"/>
      <c r="H214" s="69"/>
      <c r="I214" s="48">
        <f t="shared" si="10"/>
        <v>0</v>
      </c>
      <c r="J214" s="87"/>
      <c r="K214" s="33"/>
    </row>
    <row r="215" spans="1:11" s="6" customFormat="1" ht="12.75" customHeight="1" x14ac:dyDescent="0.6">
      <c r="A215" s="170"/>
      <c r="B215" s="171"/>
      <c r="C215" s="158"/>
      <c r="D215" s="159"/>
      <c r="E215" s="160"/>
      <c r="F215" s="68"/>
      <c r="G215" s="44"/>
      <c r="H215" s="69"/>
      <c r="I215" s="48">
        <f t="shared" si="10"/>
        <v>0</v>
      </c>
      <c r="J215" s="87"/>
      <c r="K215" s="33"/>
    </row>
    <row r="216" spans="1:11" s="6" customFormat="1" ht="12.75" customHeight="1" x14ac:dyDescent="0.6">
      <c r="A216" s="170"/>
      <c r="B216" s="171"/>
      <c r="C216" s="158"/>
      <c r="D216" s="159"/>
      <c r="E216" s="160"/>
      <c r="F216" s="68"/>
      <c r="G216" s="44"/>
      <c r="H216" s="69"/>
      <c r="I216" s="48">
        <f t="shared" si="10"/>
        <v>0</v>
      </c>
      <c r="J216" s="87"/>
      <c r="K216" s="33"/>
    </row>
    <row r="217" spans="1:11" s="6" customFormat="1" x14ac:dyDescent="0.6">
      <c r="C217" s="61"/>
      <c r="J217" s="87"/>
      <c r="K217" s="33"/>
    </row>
    <row r="218" spans="1:11" s="6" customFormat="1" x14ac:dyDescent="0.6">
      <c r="C218" s="61"/>
      <c r="J218" s="87"/>
      <c r="K218" s="33"/>
    </row>
    <row r="219" spans="1:11" s="6" customFormat="1" ht="15.5" x14ac:dyDescent="0.7">
      <c r="C219" s="60"/>
      <c r="D219" s="60"/>
      <c r="E219" s="60"/>
      <c r="F219" s="60"/>
      <c r="G219" s="60"/>
      <c r="H219" s="60"/>
      <c r="J219" s="87"/>
      <c r="K219" s="33"/>
    </row>
    <row r="220" spans="1:11" s="6" customFormat="1" x14ac:dyDescent="0.6">
      <c r="C220" s="61"/>
      <c r="J220" s="87" t="s">
        <v>144</v>
      </c>
      <c r="K220" s="33"/>
    </row>
    <row r="221" spans="1:11" s="12" customFormat="1" ht="18" x14ac:dyDescent="0.8">
      <c r="A221" s="14" t="s">
        <v>35</v>
      </c>
      <c r="B221" s="27"/>
      <c r="H221" s="14" t="s">
        <v>15</v>
      </c>
      <c r="I221" s="17">
        <f>SUM(I224:I238)</f>
        <v>0</v>
      </c>
      <c r="J221" s="87" t="s">
        <v>58</v>
      </c>
      <c r="K221" s="35"/>
    </row>
    <row r="222" spans="1:11" s="12" customFormat="1" ht="16.899999999999999" customHeight="1" x14ac:dyDescent="0.6">
      <c r="J222" s="87" t="s">
        <v>59</v>
      </c>
      <c r="K222" s="35"/>
    </row>
    <row r="223" spans="1:11" s="12" customFormat="1" ht="26.5" customHeight="1" x14ac:dyDescent="0.6">
      <c r="A223" s="166" t="s">
        <v>134</v>
      </c>
      <c r="B223" s="175"/>
      <c r="C223" s="166" t="s">
        <v>139</v>
      </c>
      <c r="D223" s="168"/>
      <c r="E223" s="167"/>
      <c r="F223" s="31" t="s">
        <v>140</v>
      </c>
      <c r="G223" s="30" t="s">
        <v>33</v>
      </c>
      <c r="H223" s="30" t="s">
        <v>34</v>
      </c>
      <c r="I223" s="30" t="s">
        <v>14</v>
      </c>
      <c r="J223" s="87" t="s">
        <v>61</v>
      </c>
      <c r="K223" s="35"/>
    </row>
    <row r="224" spans="1:11" s="6" customFormat="1" x14ac:dyDescent="0.6">
      <c r="A224" s="170"/>
      <c r="B224" s="171"/>
      <c r="C224" s="172"/>
      <c r="D224" s="173"/>
      <c r="E224" s="174"/>
      <c r="F224" s="70"/>
      <c r="G224" s="71"/>
      <c r="H224" s="72"/>
      <c r="I224" s="48">
        <f>IF(ISBLANK(A224),0,IF(ISBLANK(F224),0,ROUND(G224*H224,0)))</f>
        <v>0</v>
      </c>
      <c r="J224" s="87" t="s">
        <v>62</v>
      </c>
      <c r="K224" s="33"/>
    </row>
    <row r="225" spans="1:11" s="6" customFormat="1" ht="13.15" customHeight="1" x14ac:dyDescent="0.6">
      <c r="A225" s="170"/>
      <c r="B225" s="171"/>
      <c r="C225" s="172"/>
      <c r="D225" s="173"/>
      <c r="E225" s="174"/>
      <c r="F225" s="70"/>
      <c r="G225" s="71"/>
      <c r="H225" s="72"/>
      <c r="I225" s="48">
        <f t="shared" ref="I225:I237" si="11">IF(ISBLANK(A225),0,IF(ISBLANK(F225),0,ROUND(G225*H225,0)))</f>
        <v>0</v>
      </c>
      <c r="J225" s="87" t="s">
        <v>60</v>
      </c>
      <c r="K225" s="33"/>
    </row>
    <row r="226" spans="1:11" s="6" customFormat="1" ht="13.15" customHeight="1" x14ac:dyDescent="0.6">
      <c r="A226" s="170"/>
      <c r="B226" s="171"/>
      <c r="C226" s="172"/>
      <c r="D226" s="173"/>
      <c r="E226" s="174"/>
      <c r="F226" s="70"/>
      <c r="G226" s="71"/>
      <c r="H226" s="72"/>
      <c r="I226" s="48">
        <f t="shared" si="11"/>
        <v>0</v>
      </c>
      <c r="J226" s="87" t="s">
        <v>57</v>
      </c>
      <c r="K226" s="33"/>
    </row>
    <row r="227" spans="1:11" s="6" customFormat="1" ht="13.15" customHeight="1" x14ac:dyDescent="0.6">
      <c r="A227" s="170"/>
      <c r="B227" s="171"/>
      <c r="C227" s="172"/>
      <c r="D227" s="173"/>
      <c r="E227" s="174"/>
      <c r="F227" s="70"/>
      <c r="G227" s="71"/>
      <c r="H227" s="72"/>
      <c r="I227" s="48">
        <f t="shared" si="11"/>
        <v>0</v>
      </c>
      <c r="J227" s="87"/>
      <c r="K227" s="33"/>
    </row>
    <row r="228" spans="1:11" s="6" customFormat="1" ht="13.15" customHeight="1" x14ac:dyDescent="0.6">
      <c r="A228" s="170"/>
      <c r="B228" s="171"/>
      <c r="C228" s="172"/>
      <c r="D228" s="173"/>
      <c r="E228" s="174"/>
      <c r="F228" s="70"/>
      <c r="G228" s="71"/>
      <c r="H228" s="72"/>
      <c r="I228" s="48">
        <f t="shared" si="11"/>
        <v>0</v>
      </c>
      <c r="J228" s="87"/>
      <c r="K228" s="33"/>
    </row>
    <row r="229" spans="1:11" s="6" customFormat="1" ht="13.15" customHeight="1" x14ac:dyDescent="0.6">
      <c r="A229" s="170"/>
      <c r="B229" s="171"/>
      <c r="C229" s="172"/>
      <c r="D229" s="173"/>
      <c r="E229" s="174"/>
      <c r="F229" s="70"/>
      <c r="G229" s="71"/>
      <c r="H229" s="72"/>
      <c r="I229" s="48">
        <f t="shared" si="11"/>
        <v>0</v>
      </c>
      <c r="J229" s="87"/>
      <c r="K229" s="33"/>
    </row>
    <row r="230" spans="1:11" s="6" customFormat="1" ht="13.15" customHeight="1" x14ac:dyDescent="0.6">
      <c r="A230" s="170"/>
      <c r="B230" s="171"/>
      <c r="C230" s="172"/>
      <c r="D230" s="173"/>
      <c r="E230" s="174"/>
      <c r="F230" s="70"/>
      <c r="G230" s="71"/>
      <c r="H230" s="72"/>
      <c r="I230" s="48">
        <f t="shared" si="11"/>
        <v>0</v>
      </c>
      <c r="J230" s="87"/>
      <c r="K230" s="33"/>
    </row>
    <row r="231" spans="1:11" s="6" customFormat="1" ht="13.15" customHeight="1" x14ac:dyDescent="0.6">
      <c r="A231" s="170"/>
      <c r="B231" s="171"/>
      <c r="C231" s="172"/>
      <c r="D231" s="173"/>
      <c r="E231" s="174"/>
      <c r="F231" s="70"/>
      <c r="G231" s="71"/>
      <c r="H231" s="72"/>
      <c r="I231" s="48">
        <f t="shared" si="11"/>
        <v>0</v>
      </c>
      <c r="J231" s="87"/>
      <c r="K231" s="33"/>
    </row>
    <row r="232" spans="1:11" s="6" customFormat="1" ht="13.15" customHeight="1" x14ac:dyDescent="0.6">
      <c r="A232" s="170"/>
      <c r="B232" s="171"/>
      <c r="C232" s="172"/>
      <c r="D232" s="173"/>
      <c r="E232" s="174"/>
      <c r="F232" s="70"/>
      <c r="G232" s="71"/>
      <c r="H232" s="72"/>
      <c r="I232" s="48">
        <f t="shared" si="11"/>
        <v>0</v>
      </c>
      <c r="J232" s="87"/>
      <c r="K232" s="33"/>
    </row>
    <row r="233" spans="1:11" s="6" customFormat="1" ht="13.15" customHeight="1" x14ac:dyDescent="0.6">
      <c r="A233" s="170"/>
      <c r="B233" s="171"/>
      <c r="C233" s="172"/>
      <c r="D233" s="173"/>
      <c r="E233" s="174"/>
      <c r="F233" s="70"/>
      <c r="G233" s="71"/>
      <c r="H233" s="72"/>
      <c r="I233" s="48">
        <f t="shared" si="11"/>
        <v>0</v>
      </c>
      <c r="J233" s="87"/>
      <c r="K233" s="33"/>
    </row>
    <row r="234" spans="1:11" s="6" customFormat="1" ht="13.15" customHeight="1" x14ac:dyDescent="0.6">
      <c r="A234" s="170"/>
      <c r="B234" s="171"/>
      <c r="C234" s="172"/>
      <c r="D234" s="173"/>
      <c r="E234" s="174"/>
      <c r="F234" s="70"/>
      <c r="G234" s="71"/>
      <c r="H234" s="72"/>
      <c r="I234" s="48">
        <f t="shared" si="11"/>
        <v>0</v>
      </c>
      <c r="J234" s="87"/>
      <c r="K234" s="33"/>
    </row>
    <row r="235" spans="1:11" s="6" customFormat="1" ht="13.15" customHeight="1" x14ac:dyDescent="0.6">
      <c r="A235" s="170"/>
      <c r="B235" s="171"/>
      <c r="C235" s="172"/>
      <c r="D235" s="173"/>
      <c r="E235" s="174"/>
      <c r="F235" s="70"/>
      <c r="G235" s="71"/>
      <c r="H235" s="72"/>
      <c r="I235" s="48">
        <f t="shared" si="11"/>
        <v>0</v>
      </c>
      <c r="J235" s="87"/>
      <c r="K235" s="33"/>
    </row>
    <row r="236" spans="1:11" s="6" customFormat="1" ht="13.15" customHeight="1" x14ac:dyDescent="0.6">
      <c r="A236" s="170"/>
      <c r="B236" s="171"/>
      <c r="C236" s="172"/>
      <c r="D236" s="173"/>
      <c r="E236" s="174"/>
      <c r="F236" s="70"/>
      <c r="G236" s="71"/>
      <c r="H236" s="72"/>
      <c r="I236" s="48">
        <f t="shared" si="11"/>
        <v>0</v>
      </c>
      <c r="J236" s="87"/>
      <c r="K236" s="33"/>
    </row>
    <row r="237" spans="1:11" s="6" customFormat="1" ht="13.15" customHeight="1" x14ac:dyDescent="0.6">
      <c r="A237" s="170"/>
      <c r="B237" s="171"/>
      <c r="C237" s="172"/>
      <c r="D237" s="173"/>
      <c r="E237" s="174"/>
      <c r="F237" s="70"/>
      <c r="G237" s="71"/>
      <c r="H237" s="72"/>
      <c r="I237" s="48">
        <f t="shared" si="11"/>
        <v>0</v>
      </c>
      <c r="J237" s="87"/>
      <c r="K237" s="33"/>
    </row>
    <row r="238" spans="1:11" s="6" customFormat="1" ht="13.15" customHeight="1" x14ac:dyDescent="0.6">
      <c r="A238" s="170"/>
      <c r="B238" s="171"/>
      <c r="C238" s="172"/>
      <c r="D238" s="173"/>
      <c r="E238" s="174"/>
      <c r="F238" s="70"/>
      <c r="G238" s="71"/>
      <c r="H238" s="72"/>
      <c r="I238" s="48">
        <f>IF(ISBLANK(A238),0,IF(ISBLANK(F238),0,ROUND(G238*H238,0)))</f>
        <v>0</v>
      </c>
      <c r="J238" s="87"/>
      <c r="K238" s="33"/>
    </row>
    <row r="239" spans="1:11" s="6" customFormat="1" x14ac:dyDescent="0.6">
      <c r="C239" s="61"/>
      <c r="J239" s="87"/>
      <c r="K239" s="33"/>
    </row>
    <row r="240" spans="1:11" s="6" customFormat="1" x14ac:dyDescent="0.6">
      <c r="C240" s="61"/>
      <c r="J240" s="87"/>
      <c r="K240" s="33"/>
    </row>
    <row r="241" spans="1:11" s="6" customFormat="1" x14ac:dyDescent="0.6">
      <c r="C241" s="61"/>
      <c r="J241" s="87"/>
      <c r="K241" s="33"/>
    </row>
    <row r="242" spans="1:11" s="12" customFormat="1" ht="18" x14ac:dyDescent="0.8">
      <c r="A242" s="14" t="s">
        <v>36</v>
      </c>
      <c r="B242" s="27"/>
      <c r="H242" s="14" t="s">
        <v>15</v>
      </c>
      <c r="I242" s="17">
        <f>SUM(I245:I256)</f>
        <v>0</v>
      </c>
      <c r="J242" s="87"/>
      <c r="K242" s="35"/>
    </row>
    <row r="243" spans="1:11" s="12" customFormat="1" x14ac:dyDescent="0.6">
      <c r="J243" s="87"/>
      <c r="K243" s="35"/>
    </row>
    <row r="244" spans="1:11" s="12" customFormat="1" ht="25.5" customHeight="1" x14ac:dyDescent="0.6">
      <c r="A244" s="166" t="s">
        <v>134</v>
      </c>
      <c r="B244" s="169"/>
      <c r="C244" s="166" t="s">
        <v>69</v>
      </c>
      <c r="D244" s="168"/>
      <c r="E244" s="168"/>
      <c r="F244" s="167"/>
      <c r="G244" s="30" t="s">
        <v>33</v>
      </c>
      <c r="H244" s="30" t="s">
        <v>34</v>
      </c>
      <c r="I244" s="30" t="s">
        <v>14</v>
      </c>
      <c r="J244" s="87"/>
      <c r="K244" s="35"/>
    </row>
    <row r="245" spans="1:11" s="6" customFormat="1" x14ac:dyDescent="0.6">
      <c r="A245" s="170"/>
      <c r="B245" s="171"/>
      <c r="C245" s="170"/>
      <c r="D245" s="176"/>
      <c r="E245" s="176"/>
      <c r="F245" s="171"/>
      <c r="G245" s="43"/>
      <c r="H245" s="42"/>
      <c r="I245" s="48">
        <f>IF(ISBLANK(A245),0,IF(LEN(C245)&lt;6,0,ROUND(G245*H245,0)))</f>
        <v>0</v>
      </c>
      <c r="J245" s="87"/>
      <c r="K245" s="33"/>
    </row>
    <row r="246" spans="1:11" s="6" customFormat="1" x14ac:dyDescent="0.6">
      <c r="A246" s="170"/>
      <c r="B246" s="171"/>
      <c r="C246" s="170"/>
      <c r="D246" s="176"/>
      <c r="E246" s="176"/>
      <c r="F246" s="171"/>
      <c r="G246" s="43"/>
      <c r="H246" s="42"/>
      <c r="I246" s="48">
        <f t="shared" ref="I246:I256" si="12">IF(ISBLANK(A246),0,IF(LEN(C246)&lt;6,0,ROUND(G246*H246,0)))</f>
        <v>0</v>
      </c>
      <c r="J246" s="87"/>
      <c r="K246" s="33"/>
    </row>
    <row r="247" spans="1:11" s="6" customFormat="1" x14ac:dyDescent="0.6">
      <c r="A247" s="170"/>
      <c r="B247" s="171"/>
      <c r="C247" s="170"/>
      <c r="D247" s="176"/>
      <c r="E247" s="176"/>
      <c r="F247" s="171"/>
      <c r="G247" s="43"/>
      <c r="H247" s="42"/>
      <c r="I247" s="28">
        <f t="shared" si="12"/>
        <v>0</v>
      </c>
      <c r="J247" s="87"/>
      <c r="K247" s="33"/>
    </row>
    <row r="248" spans="1:11" s="6" customFormat="1" x14ac:dyDescent="0.6">
      <c r="A248" s="170"/>
      <c r="B248" s="171"/>
      <c r="C248" s="170"/>
      <c r="D248" s="176"/>
      <c r="E248" s="176"/>
      <c r="F248" s="171"/>
      <c r="G248" s="43"/>
      <c r="H248" s="42"/>
      <c r="I248" s="28">
        <f t="shared" si="12"/>
        <v>0</v>
      </c>
      <c r="J248" s="87"/>
      <c r="K248" s="33"/>
    </row>
    <row r="249" spans="1:11" s="6" customFormat="1" x14ac:dyDescent="0.6">
      <c r="A249" s="170"/>
      <c r="B249" s="171"/>
      <c r="C249" s="170"/>
      <c r="D249" s="176"/>
      <c r="E249" s="176"/>
      <c r="F249" s="171"/>
      <c r="G249" s="43"/>
      <c r="H249" s="42"/>
      <c r="I249" s="28">
        <f t="shared" si="12"/>
        <v>0</v>
      </c>
      <c r="J249" s="87"/>
      <c r="K249" s="33"/>
    </row>
    <row r="250" spans="1:11" s="6" customFormat="1" x14ac:dyDescent="0.6">
      <c r="A250" s="170"/>
      <c r="B250" s="171"/>
      <c r="C250" s="170"/>
      <c r="D250" s="176"/>
      <c r="E250" s="176"/>
      <c r="F250" s="171"/>
      <c r="G250" s="43"/>
      <c r="H250" s="42"/>
      <c r="I250" s="28">
        <f t="shared" si="12"/>
        <v>0</v>
      </c>
      <c r="J250" s="87"/>
      <c r="K250" s="33"/>
    </row>
    <row r="251" spans="1:11" s="6" customFormat="1" x14ac:dyDescent="0.6">
      <c r="A251" s="170"/>
      <c r="B251" s="171"/>
      <c r="C251" s="170"/>
      <c r="D251" s="176"/>
      <c r="E251" s="176"/>
      <c r="F251" s="171"/>
      <c r="G251" s="43"/>
      <c r="H251" s="42"/>
      <c r="I251" s="28">
        <f t="shared" si="12"/>
        <v>0</v>
      </c>
      <c r="J251" s="87"/>
      <c r="K251" s="33"/>
    </row>
    <row r="252" spans="1:11" s="6" customFormat="1" x14ac:dyDescent="0.6">
      <c r="A252" s="170"/>
      <c r="B252" s="171"/>
      <c r="C252" s="170"/>
      <c r="D252" s="176"/>
      <c r="E252" s="176"/>
      <c r="F252" s="171"/>
      <c r="G252" s="43"/>
      <c r="H252" s="42"/>
      <c r="I252" s="28">
        <f t="shared" si="12"/>
        <v>0</v>
      </c>
      <c r="J252" s="87"/>
      <c r="K252" s="33"/>
    </row>
    <row r="253" spans="1:11" s="6" customFormat="1" x14ac:dyDescent="0.6">
      <c r="A253" s="170"/>
      <c r="B253" s="171"/>
      <c r="C253" s="170"/>
      <c r="D253" s="176"/>
      <c r="E253" s="176"/>
      <c r="F253" s="171"/>
      <c r="G253" s="43"/>
      <c r="H253" s="42"/>
      <c r="I253" s="28">
        <f>IF(ISBLANK(A253),0,IF(LEN(C253)&lt;6,0,ROUND(G253*H253,0)))</f>
        <v>0</v>
      </c>
      <c r="J253" s="87"/>
      <c r="K253" s="33"/>
    </row>
    <row r="254" spans="1:11" s="6" customFormat="1" x14ac:dyDescent="0.6">
      <c r="A254" s="170"/>
      <c r="B254" s="171"/>
      <c r="C254" s="170"/>
      <c r="D254" s="176"/>
      <c r="E254" s="176"/>
      <c r="F254" s="171"/>
      <c r="G254" s="43"/>
      <c r="H254" s="42"/>
      <c r="I254" s="28">
        <f t="shared" si="12"/>
        <v>0</v>
      </c>
      <c r="J254" s="87"/>
      <c r="K254" s="33"/>
    </row>
    <row r="255" spans="1:11" s="6" customFormat="1" x14ac:dyDescent="0.6">
      <c r="A255" s="170"/>
      <c r="B255" s="171"/>
      <c r="C255" s="170"/>
      <c r="D255" s="176"/>
      <c r="E255" s="176"/>
      <c r="F255" s="171"/>
      <c r="G255" s="43"/>
      <c r="H255" s="42"/>
      <c r="I255" s="28">
        <f t="shared" si="12"/>
        <v>0</v>
      </c>
      <c r="J255" s="87"/>
      <c r="K255" s="33"/>
    </row>
    <row r="256" spans="1:11" s="6" customFormat="1" x14ac:dyDescent="0.6">
      <c r="A256" s="170"/>
      <c r="B256" s="171"/>
      <c r="C256" s="170"/>
      <c r="D256" s="176"/>
      <c r="E256" s="176"/>
      <c r="F256" s="171"/>
      <c r="G256" s="43"/>
      <c r="H256" s="42"/>
      <c r="I256" s="28">
        <f t="shared" si="12"/>
        <v>0</v>
      </c>
      <c r="J256" s="87"/>
      <c r="K256" s="33"/>
    </row>
    <row r="257" spans="1:11" s="6" customFormat="1" x14ac:dyDescent="0.6">
      <c r="C257" s="61"/>
      <c r="J257" s="87"/>
      <c r="K257" s="33"/>
    </row>
    <row r="258" spans="1:11" s="6" customFormat="1" ht="15.5" x14ac:dyDescent="0.7">
      <c r="C258" s="163" t="s">
        <v>131</v>
      </c>
      <c r="D258" s="164"/>
      <c r="E258" s="164"/>
      <c r="F258" s="164"/>
      <c r="G258" s="164"/>
      <c r="H258" s="164"/>
      <c r="J258" s="87" t="s">
        <v>84</v>
      </c>
      <c r="K258" s="33"/>
    </row>
    <row r="259" spans="1:11" s="12" customFormat="1" ht="22.9" customHeight="1" x14ac:dyDescent="0.8">
      <c r="A259" s="14" t="s">
        <v>115</v>
      </c>
      <c r="B259" s="27"/>
      <c r="E259" s="18" t="s">
        <v>89</v>
      </c>
      <c r="H259" s="14" t="s">
        <v>15</v>
      </c>
      <c r="I259" s="17">
        <f>SUM(I262:I271)</f>
        <v>0</v>
      </c>
      <c r="J259" s="87" t="s">
        <v>83</v>
      </c>
      <c r="K259" s="35"/>
    </row>
    <row r="260" spans="1:11" s="12" customFormat="1" ht="13.15" customHeight="1" x14ac:dyDescent="0.6">
      <c r="E260" s="18" t="s">
        <v>89</v>
      </c>
      <c r="J260" s="87" t="s">
        <v>82</v>
      </c>
      <c r="K260" s="35"/>
    </row>
    <row r="261" spans="1:11" s="12" customFormat="1" ht="39.75" customHeight="1" x14ac:dyDescent="0.6">
      <c r="A261" s="166" t="s">
        <v>87</v>
      </c>
      <c r="B261" s="167" t="s">
        <v>32</v>
      </c>
      <c r="C261" s="166" t="s">
        <v>69</v>
      </c>
      <c r="D261" s="168"/>
      <c r="E261" s="167"/>
      <c r="F261" s="30" t="s">
        <v>33</v>
      </c>
      <c r="G261" s="30" t="s">
        <v>55</v>
      </c>
      <c r="H261" s="30" t="s">
        <v>86</v>
      </c>
      <c r="I261" s="30" t="s">
        <v>14</v>
      </c>
      <c r="J261" s="87" t="s">
        <v>80</v>
      </c>
      <c r="K261" s="35"/>
    </row>
    <row r="262" spans="1:11" s="6" customFormat="1" ht="13.15" customHeight="1" x14ac:dyDescent="0.6">
      <c r="A262" s="156"/>
      <c r="B262" s="157"/>
      <c r="C262" s="158"/>
      <c r="D262" s="159"/>
      <c r="E262" s="160"/>
      <c r="F262" s="4"/>
      <c r="G262" s="5"/>
      <c r="H262" s="2"/>
      <c r="I262" s="20">
        <f t="shared" ref="I262:I271" si="13">IF(LEN(A262)&lt;5,0,IF(ISBLANK(C262),0,IF(ISBLANK(H262),0,ROUND(F262*G262,0))))</f>
        <v>0</v>
      </c>
      <c r="J262" s="87" t="s">
        <v>88</v>
      </c>
      <c r="K262" s="33"/>
    </row>
    <row r="263" spans="1:11" s="6" customFormat="1" x14ac:dyDescent="0.6">
      <c r="A263" s="156"/>
      <c r="B263" s="157"/>
      <c r="C263" s="158"/>
      <c r="D263" s="159"/>
      <c r="E263" s="160"/>
      <c r="F263" s="4"/>
      <c r="G263" s="5"/>
      <c r="H263" s="2"/>
      <c r="I263" s="20">
        <f t="shared" si="13"/>
        <v>0</v>
      </c>
      <c r="J263" s="87" t="s">
        <v>81</v>
      </c>
      <c r="K263" s="33"/>
    </row>
    <row r="264" spans="1:11" s="6" customFormat="1" x14ac:dyDescent="0.6">
      <c r="A264" s="156"/>
      <c r="B264" s="157"/>
      <c r="C264" s="158"/>
      <c r="D264" s="159"/>
      <c r="E264" s="160"/>
      <c r="F264" s="4"/>
      <c r="G264" s="5"/>
      <c r="H264" s="2"/>
      <c r="I264" s="20">
        <f t="shared" si="13"/>
        <v>0</v>
      </c>
      <c r="J264" s="87" t="s">
        <v>85</v>
      </c>
      <c r="K264" s="33"/>
    </row>
    <row r="265" spans="1:11" s="6" customFormat="1" x14ac:dyDescent="0.6">
      <c r="A265" s="156"/>
      <c r="B265" s="157"/>
      <c r="C265" s="158"/>
      <c r="D265" s="159"/>
      <c r="E265" s="160"/>
      <c r="F265" s="4"/>
      <c r="G265" s="5"/>
      <c r="H265" s="2"/>
      <c r="I265" s="20">
        <f t="shared" si="13"/>
        <v>0</v>
      </c>
      <c r="J265" s="87"/>
      <c r="K265" s="33"/>
    </row>
    <row r="266" spans="1:11" s="6" customFormat="1" x14ac:dyDescent="0.6">
      <c r="A266" s="156"/>
      <c r="B266" s="157"/>
      <c r="C266" s="158"/>
      <c r="D266" s="159"/>
      <c r="E266" s="160"/>
      <c r="F266" s="4"/>
      <c r="G266" s="5"/>
      <c r="H266" s="2"/>
      <c r="I266" s="20">
        <f t="shared" si="13"/>
        <v>0</v>
      </c>
      <c r="J266" s="87"/>
      <c r="K266" s="33"/>
    </row>
    <row r="267" spans="1:11" s="6" customFormat="1" ht="16.899999999999999" customHeight="1" x14ac:dyDescent="0.6">
      <c r="A267" s="156"/>
      <c r="B267" s="157"/>
      <c r="C267" s="158"/>
      <c r="D267" s="159"/>
      <c r="E267" s="160"/>
      <c r="F267" s="4"/>
      <c r="G267" s="5"/>
      <c r="H267" s="2"/>
      <c r="I267" s="20">
        <f t="shared" si="13"/>
        <v>0</v>
      </c>
      <c r="J267" s="87"/>
      <c r="K267" s="33"/>
    </row>
    <row r="268" spans="1:11" s="6" customFormat="1" x14ac:dyDescent="0.6">
      <c r="A268" s="156"/>
      <c r="B268" s="157"/>
      <c r="C268" s="158"/>
      <c r="D268" s="159"/>
      <c r="E268" s="160"/>
      <c r="F268" s="4"/>
      <c r="G268" s="5"/>
      <c r="H268" s="2"/>
      <c r="I268" s="20">
        <f t="shared" si="13"/>
        <v>0</v>
      </c>
      <c r="J268" s="87"/>
      <c r="K268" s="33"/>
    </row>
    <row r="269" spans="1:11" s="6" customFormat="1" x14ac:dyDescent="0.6">
      <c r="A269" s="156"/>
      <c r="B269" s="157"/>
      <c r="C269" s="158"/>
      <c r="D269" s="159"/>
      <c r="E269" s="160"/>
      <c r="F269" s="4"/>
      <c r="G269" s="5"/>
      <c r="H269" s="2"/>
      <c r="I269" s="20">
        <f t="shared" si="13"/>
        <v>0</v>
      </c>
      <c r="J269" s="87"/>
      <c r="K269" s="33"/>
    </row>
    <row r="270" spans="1:11" s="6" customFormat="1" x14ac:dyDescent="0.6">
      <c r="A270" s="156"/>
      <c r="B270" s="157"/>
      <c r="C270" s="158"/>
      <c r="D270" s="159"/>
      <c r="E270" s="160"/>
      <c r="F270" s="4"/>
      <c r="G270" s="5"/>
      <c r="H270" s="2"/>
      <c r="I270" s="20">
        <f t="shared" si="13"/>
        <v>0</v>
      </c>
      <c r="J270" s="87"/>
      <c r="K270" s="33"/>
    </row>
    <row r="271" spans="1:11" s="6" customFormat="1" x14ac:dyDescent="0.6">
      <c r="A271" s="156"/>
      <c r="B271" s="157"/>
      <c r="C271" s="158"/>
      <c r="D271" s="159"/>
      <c r="E271" s="160"/>
      <c r="F271" s="4"/>
      <c r="G271" s="5"/>
      <c r="H271" s="2"/>
      <c r="I271" s="20">
        <f t="shared" si="13"/>
        <v>0</v>
      </c>
      <c r="J271" s="87"/>
      <c r="K271" s="33"/>
    </row>
    <row r="272" spans="1:11" s="6" customFormat="1" x14ac:dyDescent="0.6">
      <c r="C272" s="61"/>
      <c r="J272" s="87"/>
      <c r="K272" s="33"/>
    </row>
    <row r="273" spans="1:11" s="6" customFormat="1" ht="15.5" x14ac:dyDescent="0.7">
      <c r="C273" s="60"/>
      <c r="D273" s="61"/>
      <c r="E273" s="61"/>
      <c r="F273" s="61"/>
      <c r="G273" s="61"/>
      <c r="H273" s="61"/>
      <c r="J273" s="87"/>
      <c r="K273" s="33"/>
    </row>
    <row r="274" spans="1:11" s="6" customFormat="1" x14ac:dyDescent="0.6">
      <c r="C274" s="61"/>
      <c r="J274" s="87" t="s">
        <v>64</v>
      </c>
      <c r="K274" s="33"/>
    </row>
    <row r="275" spans="1:11" s="12" customFormat="1" ht="18" x14ac:dyDescent="0.8">
      <c r="A275" s="14" t="s">
        <v>168</v>
      </c>
      <c r="B275" s="27"/>
      <c r="H275" s="14" t="s">
        <v>15</v>
      </c>
      <c r="I275" s="17">
        <f>SUM(I278:I299)</f>
        <v>0</v>
      </c>
      <c r="J275" s="87" t="s">
        <v>66</v>
      </c>
      <c r="K275" s="35"/>
    </row>
    <row r="276" spans="1:11" s="12" customFormat="1" x14ac:dyDescent="0.6">
      <c r="J276" s="87" t="s">
        <v>65</v>
      </c>
      <c r="K276" s="35"/>
    </row>
    <row r="277" spans="1:11" s="12" customFormat="1" ht="26.5" customHeight="1" x14ac:dyDescent="0.6">
      <c r="A277" s="30" t="s">
        <v>38</v>
      </c>
      <c r="B277" s="166" t="s">
        <v>69</v>
      </c>
      <c r="C277" s="168"/>
      <c r="D277" s="167"/>
      <c r="E277" s="166" t="s">
        <v>63</v>
      </c>
      <c r="F277" s="167"/>
      <c r="G277" s="30" t="s">
        <v>33</v>
      </c>
      <c r="H277" s="30" t="s">
        <v>55</v>
      </c>
      <c r="I277" s="30" t="s">
        <v>14</v>
      </c>
      <c r="J277" s="87" t="s">
        <v>145</v>
      </c>
      <c r="K277" s="35"/>
    </row>
    <row r="278" spans="1:11" s="6" customFormat="1" x14ac:dyDescent="0.6">
      <c r="A278" s="45"/>
      <c r="B278" s="170"/>
      <c r="C278" s="176"/>
      <c r="D278" s="171"/>
      <c r="E278" s="177"/>
      <c r="F278" s="178"/>
      <c r="G278" s="43"/>
      <c r="H278" s="73"/>
      <c r="I278" s="48">
        <f>IF(ISBLANK(A278),0,IF(LEN(B278)&lt;6,0,ROUND(IF(E278=E278,H278*G278,G278),0)))</f>
        <v>0</v>
      </c>
      <c r="J278" s="87" t="s">
        <v>146</v>
      </c>
      <c r="K278" s="33"/>
    </row>
    <row r="279" spans="1:11" s="6" customFormat="1" x14ac:dyDescent="0.6">
      <c r="A279" s="45"/>
      <c r="B279" s="170"/>
      <c r="C279" s="176"/>
      <c r="D279" s="171"/>
      <c r="E279" s="177"/>
      <c r="F279" s="178"/>
      <c r="G279" s="43"/>
      <c r="H279" s="73"/>
      <c r="I279" s="28">
        <f>IF(ISBLANK(A279),0,IF(LEN(B279)&lt;6,0,ROUND(IF(E279=E279,H279*G279,G279),0)))</f>
        <v>0</v>
      </c>
      <c r="J279" s="87"/>
      <c r="K279" s="33"/>
    </row>
    <row r="280" spans="1:11" s="6" customFormat="1" x14ac:dyDescent="0.6">
      <c r="A280" s="45"/>
      <c r="B280" s="170"/>
      <c r="C280" s="176"/>
      <c r="D280" s="171"/>
      <c r="E280" s="177"/>
      <c r="F280" s="178"/>
      <c r="G280" s="43"/>
      <c r="H280" s="73"/>
      <c r="I280" s="28">
        <f t="shared" ref="I280:I299" si="14">IF(ISBLANK(A280),0,IF(LEN(B280)&lt;6,0,ROUND(IF(E280=E280,H280*G280,G280),0)))</f>
        <v>0</v>
      </c>
      <c r="J280" s="87"/>
      <c r="K280" s="33"/>
    </row>
    <row r="281" spans="1:11" s="6" customFormat="1" x14ac:dyDescent="0.6">
      <c r="A281" s="45"/>
      <c r="B281" s="170"/>
      <c r="C281" s="176"/>
      <c r="D281" s="171"/>
      <c r="E281" s="177"/>
      <c r="F281" s="178"/>
      <c r="G281" s="43"/>
      <c r="H281" s="73"/>
      <c r="I281" s="28">
        <f t="shared" si="14"/>
        <v>0</v>
      </c>
      <c r="J281" s="87"/>
      <c r="K281" s="33"/>
    </row>
    <row r="282" spans="1:11" s="6" customFormat="1" x14ac:dyDescent="0.6">
      <c r="A282" s="45"/>
      <c r="B282" s="170"/>
      <c r="C282" s="176"/>
      <c r="D282" s="171"/>
      <c r="E282" s="177"/>
      <c r="F282" s="178"/>
      <c r="G282" s="43"/>
      <c r="H282" s="73"/>
      <c r="I282" s="28">
        <f t="shared" si="14"/>
        <v>0</v>
      </c>
      <c r="J282" s="87"/>
      <c r="K282" s="33"/>
    </row>
    <row r="283" spans="1:11" s="6" customFormat="1" x14ac:dyDescent="0.6">
      <c r="A283" s="45"/>
      <c r="B283" s="170"/>
      <c r="C283" s="176"/>
      <c r="D283" s="171"/>
      <c r="E283" s="177"/>
      <c r="F283" s="178"/>
      <c r="G283" s="43"/>
      <c r="H283" s="73"/>
      <c r="I283" s="28">
        <f t="shared" si="14"/>
        <v>0</v>
      </c>
      <c r="J283" s="87"/>
      <c r="K283" s="33"/>
    </row>
    <row r="284" spans="1:11" s="6" customFormat="1" x14ac:dyDescent="0.6">
      <c r="A284" s="45"/>
      <c r="B284" s="170"/>
      <c r="C284" s="176"/>
      <c r="D284" s="171"/>
      <c r="E284" s="177"/>
      <c r="F284" s="178"/>
      <c r="G284" s="43"/>
      <c r="H284" s="73"/>
      <c r="I284" s="28">
        <f t="shared" si="14"/>
        <v>0</v>
      </c>
      <c r="J284" s="87"/>
      <c r="K284" s="33"/>
    </row>
    <row r="285" spans="1:11" s="6" customFormat="1" x14ac:dyDescent="0.6">
      <c r="A285" s="45"/>
      <c r="B285" s="170"/>
      <c r="C285" s="176"/>
      <c r="D285" s="171"/>
      <c r="E285" s="177"/>
      <c r="F285" s="178"/>
      <c r="G285" s="43"/>
      <c r="H285" s="73"/>
      <c r="I285" s="28">
        <f t="shared" si="14"/>
        <v>0</v>
      </c>
      <c r="J285" s="87"/>
      <c r="K285" s="33"/>
    </row>
    <row r="286" spans="1:11" s="6" customFormat="1" x14ac:dyDescent="0.6">
      <c r="A286" s="45"/>
      <c r="B286" s="170"/>
      <c r="C286" s="176"/>
      <c r="D286" s="171"/>
      <c r="E286" s="177"/>
      <c r="F286" s="178"/>
      <c r="G286" s="43"/>
      <c r="H286" s="73"/>
      <c r="I286" s="28">
        <f t="shared" si="14"/>
        <v>0</v>
      </c>
      <c r="J286" s="87"/>
      <c r="K286" s="33"/>
    </row>
    <row r="287" spans="1:11" s="6" customFormat="1" x14ac:dyDescent="0.6">
      <c r="A287" s="45"/>
      <c r="B287" s="170"/>
      <c r="C287" s="176"/>
      <c r="D287" s="171"/>
      <c r="E287" s="177"/>
      <c r="F287" s="178"/>
      <c r="G287" s="43"/>
      <c r="H287" s="73"/>
      <c r="I287" s="28">
        <f t="shared" si="14"/>
        <v>0</v>
      </c>
      <c r="J287" s="87"/>
      <c r="K287" s="33"/>
    </row>
    <row r="288" spans="1:11" s="6" customFormat="1" x14ac:dyDescent="0.6">
      <c r="A288" s="45"/>
      <c r="B288" s="170"/>
      <c r="C288" s="176"/>
      <c r="D288" s="171"/>
      <c r="E288" s="177"/>
      <c r="F288" s="178"/>
      <c r="G288" s="43"/>
      <c r="H288" s="73"/>
      <c r="I288" s="28">
        <f t="shared" si="14"/>
        <v>0</v>
      </c>
      <c r="J288" s="87"/>
      <c r="K288" s="33"/>
    </row>
    <row r="289" spans="1:12" s="6" customFormat="1" x14ac:dyDescent="0.6">
      <c r="A289" s="45"/>
      <c r="B289" s="170"/>
      <c r="C289" s="176"/>
      <c r="D289" s="171"/>
      <c r="E289" s="177"/>
      <c r="F289" s="178"/>
      <c r="G289" s="43"/>
      <c r="H289" s="73"/>
      <c r="I289" s="28">
        <f t="shared" si="14"/>
        <v>0</v>
      </c>
      <c r="J289" s="87"/>
      <c r="K289" s="33"/>
    </row>
    <row r="290" spans="1:12" s="6" customFormat="1" ht="15" customHeight="1" x14ac:dyDescent="0.6">
      <c r="A290" s="45"/>
      <c r="B290" s="170"/>
      <c r="C290" s="176"/>
      <c r="D290" s="171"/>
      <c r="E290" s="177"/>
      <c r="F290" s="178"/>
      <c r="G290" s="43"/>
      <c r="H290" s="73"/>
      <c r="I290" s="28">
        <f t="shared" si="14"/>
        <v>0</v>
      </c>
      <c r="J290" s="87"/>
      <c r="K290" s="33"/>
    </row>
    <row r="291" spans="1:12" s="6" customFormat="1" x14ac:dyDescent="0.6">
      <c r="A291" s="45"/>
      <c r="B291" s="170"/>
      <c r="C291" s="176"/>
      <c r="D291" s="171"/>
      <c r="E291" s="177"/>
      <c r="F291" s="178"/>
      <c r="G291" s="43"/>
      <c r="H291" s="73"/>
      <c r="I291" s="28">
        <f t="shared" si="14"/>
        <v>0</v>
      </c>
      <c r="J291" s="87"/>
      <c r="K291" s="33"/>
    </row>
    <row r="292" spans="1:12" s="6" customFormat="1" x14ac:dyDescent="0.6">
      <c r="A292" s="45"/>
      <c r="B292" s="170"/>
      <c r="C292" s="176"/>
      <c r="D292" s="171"/>
      <c r="E292" s="177"/>
      <c r="F292" s="178"/>
      <c r="G292" s="43"/>
      <c r="H292" s="73"/>
      <c r="I292" s="28">
        <f t="shared" si="14"/>
        <v>0</v>
      </c>
      <c r="J292" s="87"/>
      <c r="K292" s="33"/>
    </row>
    <row r="293" spans="1:12" s="6" customFormat="1" x14ac:dyDescent="0.6">
      <c r="A293" s="45"/>
      <c r="B293" s="170"/>
      <c r="C293" s="176"/>
      <c r="D293" s="171"/>
      <c r="E293" s="177"/>
      <c r="F293" s="178"/>
      <c r="G293" s="43"/>
      <c r="H293" s="73"/>
      <c r="I293" s="28">
        <f t="shared" si="14"/>
        <v>0</v>
      </c>
      <c r="J293" s="87"/>
      <c r="K293" s="33"/>
    </row>
    <row r="294" spans="1:12" s="6" customFormat="1" x14ac:dyDescent="0.6">
      <c r="A294" s="45"/>
      <c r="B294" s="170"/>
      <c r="C294" s="176"/>
      <c r="D294" s="171"/>
      <c r="E294" s="177"/>
      <c r="F294" s="178"/>
      <c r="G294" s="43"/>
      <c r="H294" s="73"/>
      <c r="I294" s="28">
        <f t="shared" si="14"/>
        <v>0</v>
      </c>
      <c r="J294" s="87"/>
      <c r="K294" s="33"/>
    </row>
    <row r="295" spans="1:12" s="6" customFormat="1" x14ac:dyDescent="0.6">
      <c r="A295" s="45"/>
      <c r="B295" s="170"/>
      <c r="C295" s="176"/>
      <c r="D295" s="171"/>
      <c r="E295" s="177"/>
      <c r="F295" s="178"/>
      <c r="G295" s="43"/>
      <c r="H295" s="73"/>
      <c r="I295" s="28">
        <f t="shared" si="14"/>
        <v>0</v>
      </c>
      <c r="J295" s="87"/>
      <c r="K295" s="33"/>
    </row>
    <row r="296" spans="1:12" s="6" customFormat="1" x14ac:dyDescent="0.6">
      <c r="A296" s="45"/>
      <c r="B296" s="170"/>
      <c r="C296" s="176"/>
      <c r="D296" s="171"/>
      <c r="E296" s="177"/>
      <c r="F296" s="178"/>
      <c r="G296" s="43"/>
      <c r="H296" s="73"/>
      <c r="I296" s="28">
        <f t="shared" si="14"/>
        <v>0</v>
      </c>
      <c r="J296" s="87"/>
      <c r="K296" s="33"/>
    </row>
    <row r="297" spans="1:12" s="6" customFormat="1" x14ac:dyDescent="0.6">
      <c r="A297" s="45"/>
      <c r="B297" s="170"/>
      <c r="C297" s="176"/>
      <c r="D297" s="171"/>
      <c r="E297" s="177"/>
      <c r="F297" s="178"/>
      <c r="G297" s="43"/>
      <c r="H297" s="73"/>
      <c r="I297" s="28">
        <f t="shared" si="14"/>
        <v>0</v>
      </c>
      <c r="J297" s="87"/>
      <c r="K297" s="33"/>
    </row>
    <row r="298" spans="1:12" s="6" customFormat="1" x14ac:dyDescent="0.6">
      <c r="A298" s="45"/>
      <c r="B298" s="170"/>
      <c r="C298" s="176"/>
      <c r="D298" s="171"/>
      <c r="E298" s="177"/>
      <c r="F298" s="178"/>
      <c r="G298" s="43"/>
      <c r="H298" s="73"/>
      <c r="I298" s="28">
        <f t="shared" si="14"/>
        <v>0</v>
      </c>
      <c r="J298" s="86"/>
      <c r="K298" s="33"/>
    </row>
    <row r="299" spans="1:12" s="6" customFormat="1" x14ac:dyDescent="0.6">
      <c r="A299" s="45"/>
      <c r="B299" s="170"/>
      <c r="C299" s="176"/>
      <c r="D299" s="171"/>
      <c r="E299" s="177"/>
      <c r="F299" s="178"/>
      <c r="G299" s="43"/>
      <c r="H299" s="73"/>
      <c r="I299" s="28">
        <f t="shared" si="14"/>
        <v>0</v>
      </c>
      <c r="J299" s="86"/>
      <c r="K299" s="33"/>
    </row>
    <row r="300" spans="1:12" s="6" customFormat="1" x14ac:dyDescent="0.6">
      <c r="C300" s="61"/>
      <c r="J300" s="86"/>
      <c r="K300" s="33"/>
    </row>
    <row r="301" spans="1:12" s="6" customFormat="1" x14ac:dyDescent="0.6">
      <c r="C301" s="61"/>
      <c r="J301" s="86"/>
    </row>
    <row r="302" spans="1:12" s="6" customFormat="1" x14ac:dyDescent="0.6">
      <c r="A302" s="12"/>
      <c r="B302" s="12"/>
      <c r="C302" s="13"/>
      <c r="D302" s="12"/>
      <c r="E302" s="18"/>
      <c r="F302" s="12"/>
      <c r="G302" s="12"/>
      <c r="H302" s="12"/>
      <c r="I302" s="12"/>
      <c r="J302" s="86"/>
      <c r="L302" s="61"/>
    </row>
    <row r="303" spans="1:12" s="6" customFormat="1" ht="18" x14ac:dyDescent="0.8">
      <c r="A303" s="14" t="s">
        <v>39</v>
      </c>
      <c r="B303" s="27"/>
      <c r="C303" s="12"/>
      <c r="D303" s="12"/>
      <c r="E303" s="18"/>
      <c r="F303" s="12"/>
      <c r="G303" s="12"/>
      <c r="H303" s="14" t="s">
        <v>15</v>
      </c>
      <c r="I303" s="17">
        <f>SUM(I306:I327)</f>
        <v>0</v>
      </c>
      <c r="J303" s="86"/>
    </row>
    <row r="304" spans="1:12" s="6" customFormat="1" ht="13.75" thickBot="1" x14ac:dyDescent="0.75">
      <c r="A304" s="12"/>
      <c r="B304" s="12"/>
      <c r="C304" s="12"/>
      <c r="D304" s="12"/>
      <c r="E304" s="12"/>
      <c r="F304" s="12"/>
      <c r="G304" s="12"/>
      <c r="H304" s="12"/>
      <c r="I304" s="12"/>
      <c r="J304" s="86"/>
    </row>
    <row r="305" spans="1:12" s="6" customFormat="1" ht="52" x14ac:dyDescent="0.6">
      <c r="A305" s="74" t="s">
        <v>141</v>
      </c>
      <c r="B305" s="182" t="s">
        <v>69</v>
      </c>
      <c r="C305" s="183"/>
      <c r="D305" s="183"/>
      <c r="E305" s="75" t="s">
        <v>142</v>
      </c>
      <c r="F305" s="76" t="s">
        <v>55</v>
      </c>
      <c r="G305" s="77" t="s">
        <v>143</v>
      </c>
      <c r="H305" s="74"/>
      <c r="I305" s="74" t="s">
        <v>14</v>
      </c>
      <c r="J305" s="86"/>
    </row>
    <row r="306" spans="1:12" s="6" customFormat="1" x14ac:dyDescent="0.6">
      <c r="A306" s="45"/>
      <c r="B306" s="179"/>
      <c r="C306" s="180"/>
      <c r="D306" s="181"/>
      <c r="E306" s="78"/>
      <c r="F306" s="79"/>
      <c r="G306" s="80"/>
      <c r="H306" s="28"/>
      <c r="I306" s="48">
        <f>IF(ISBLANK(A306),0,IF(LEN(B306)&lt;6,0,ROUND(IF(ISBLANK(E306),G306*1,E306*F306),0)))</f>
        <v>0</v>
      </c>
      <c r="J306" s="86"/>
    </row>
    <row r="307" spans="1:12" s="6" customFormat="1" x14ac:dyDescent="0.6">
      <c r="A307" s="45"/>
      <c r="B307" s="179"/>
      <c r="C307" s="180"/>
      <c r="D307" s="181"/>
      <c r="E307" s="78"/>
      <c r="F307" s="79"/>
      <c r="G307" s="80"/>
      <c r="H307" s="28"/>
      <c r="I307" s="48">
        <f t="shared" ref="I307:I327" si="15">IF(ISBLANK(A307),0,IF(LEN(B307)&lt;6,0,ROUND(IF(ISBLANK(E307),G307*1,E307*F307),0)))</f>
        <v>0</v>
      </c>
      <c r="J307" s="86"/>
    </row>
    <row r="308" spans="1:12" s="6" customFormat="1" x14ac:dyDescent="0.6">
      <c r="A308" s="45"/>
      <c r="B308" s="179"/>
      <c r="C308" s="180"/>
      <c r="D308" s="181"/>
      <c r="E308" s="78"/>
      <c r="F308" s="79"/>
      <c r="G308" s="80"/>
      <c r="H308" s="28"/>
      <c r="I308" s="48">
        <f t="shared" si="15"/>
        <v>0</v>
      </c>
      <c r="J308" s="86"/>
    </row>
    <row r="309" spans="1:12" s="6" customFormat="1" x14ac:dyDescent="0.6">
      <c r="A309" s="45"/>
      <c r="B309" s="179"/>
      <c r="C309" s="180"/>
      <c r="D309" s="181"/>
      <c r="E309" s="78"/>
      <c r="F309" s="79"/>
      <c r="G309" s="80"/>
      <c r="H309" s="28"/>
      <c r="I309" s="48">
        <f t="shared" si="15"/>
        <v>0</v>
      </c>
      <c r="J309" s="86"/>
    </row>
    <row r="310" spans="1:12" s="6" customFormat="1" x14ac:dyDescent="0.6">
      <c r="A310" s="45"/>
      <c r="B310" s="179"/>
      <c r="C310" s="180"/>
      <c r="D310" s="181"/>
      <c r="E310" s="78"/>
      <c r="F310" s="79"/>
      <c r="G310" s="80"/>
      <c r="H310" s="28"/>
      <c r="I310" s="48">
        <f t="shared" si="15"/>
        <v>0</v>
      </c>
      <c r="J310" s="86"/>
    </row>
    <row r="311" spans="1:12" s="6" customFormat="1" x14ac:dyDescent="0.6">
      <c r="A311" s="45"/>
      <c r="B311" s="179"/>
      <c r="C311" s="180"/>
      <c r="D311" s="181"/>
      <c r="E311" s="78"/>
      <c r="F311" s="79"/>
      <c r="G311" s="80"/>
      <c r="H311" s="28"/>
      <c r="I311" s="48">
        <f t="shared" si="15"/>
        <v>0</v>
      </c>
      <c r="J311" s="86"/>
      <c r="L311" s="61"/>
    </row>
    <row r="312" spans="1:12" s="6" customFormat="1" x14ac:dyDescent="0.6">
      <c r="A312" s="45"/>
      <c r="B312" s="179"/>
      <c r="C312" s="180"/>
      <c r="D312" s="181"/>
      <c r="E312" s="78"/>
      <c r="F312" s="79"/>
      <c r="G312" s="80"/>
      <c r="H312" s="28"/>
      <c r="I312" s="48">
        <f t="shared" si="15"/>
        <v>0</v>
      </c>
      <c r="J312" s="86"/>
    </row>
    <row r="313" spans="1:12" s="6" customFormat="1" x14ac:dyDescent="0.6">
      <c r="A313" s="45"/>
      <c r="B313" s="179"/>
      <c r="C313" s="180"/>
      <c r="D313" s="181"/>
      <c r="E313" s="78"/>
      <c r="F313" s="79"/>
      <c r="G313" s="80"/>
      <c r="H313" s="28"/>
      <c r="I313" s="48">
        <f t="shared" si="15"/>
        <v>0</v>
      </c>
      <c r="J313" s="86"/>
    </row>
    <row r="314" spans="1:12" s="6" customFormat="1" ht="13.9" customHeight="1" x14ac:dyDescent="0.6">
      <c r="A314" s="45"/>
      <c r="B314" s="179"/>
      <c r="C314" s="180"/>
      <c r="D314" s="181"/>
      <c r="E314" s="78"/>
      <c r="F314" s="79"/>
      <c r="G314" s="80"/>
      <c r="H314" s="28"/>
      <c r="I314" s="48">
        <f t="shared" si="15"/>
        <v>0</v>
      </c>
      <c r="J314" s="86"/>
    </row>
    <row r="315" spans="1:12" s="6" customFormat="1" x14ac:dyDescent="0.6">
      <c r="A315" s="45"/>
      <c r="B315" s="179"/>
      <c r="C315" s="180"/>
      <c r="D315" s="181"/>
      <c r="E315" s="78"/>
      <c r="F315" s="79"/>
      <c r="G315" s="80"/>
      <c r="H315" s="28"/>
      <c r="I315" s="48">
        <f t="shared" si="15"/>
        <v>0</v>
      </c>
      <c r="J315" s="86"/>
    </row>
    <row r="316" spans="1:12" s="6" customFormat="1" x14ac:dyDescent="0.6">
      <c r="A316" s="45"/>
      <c r="B316" s="179"/>
      <c r="C316" s="180"/>
      <c r="D316" s="181"/>
      <c r="E316" s="78"/>
      <c r="F316" s="79"/>
      <c r="G316" s="80"/>
      <c r="H316" s="28"/>
      <c r="I316" s="48">
        <f t="shared" si="15"/>
        <v>0</v>
      </c>
      <c r="J316" s="86"/>
    </row>
    <row r="317" spans="1:12" s="6" customFormat="1" x14ac:dyDescent="0.6">
      <c r="A317" s="45"/>
      <c r="B317" s="179"/>
      <c r="C317" s="180"/>
      <c r="D317" s="181"/>
      <c r="E317" s="78"/>
      <c r="F317" s="79"/>
      <c r="G317" s="80"/>
      <c r="H317" s="28"/>
      <c r="I317" s="48">
        <f t="shared" si="15"/>
        <v>0</v>
      </c>
      <c r="J317" s="86"/>
    </row>
    <row r="318" spans="1:12" s="6" customFormat="1" x14ac:dyDescent="0.6">
      <c r="A318" s="45"/>
      <c r="B318" s="179"/>
      <c r="C318" s="180"/>
      <c r="D318" s="181"/>
      <c r="E318" s="78"/>
      <c r="F318" s="79"/>
      <c r="G318" s="80"/>
      <c r="H318" s="28"/>
      <c r="I318" s="48">
        <f t="shared" si="15"/>
        <v>0</v>
      </c>
      <c r="J318" s="86"/>
    </row>
    <row r="319" spans="1:12" s="6" customFormat="1" x14ac:dyDescent="0.6">
      <c r="A319" s="45"/>
      <c r="B319" s="179"/>
      <c r="C319" s="180"/>
      <c r="D319" s="181"/>
      <c r="E319" s="78"/>
      <c r="F319" s="79"/>
      <c r="G319" s="80"/>
      <c r="H319" s="28"/>
      <c r="I319" s="48">
        <f t="shared" si="15"/>
        <v>0</v>
      </c>
      <c r="J319" s="86"/>
    </row>
    <row r="320" spans="1:12" s="6" customFormat="1" x14ac:dyDescent="0.6">
      <c r="A320" s="45"/>
      <c r="B320" s="179"/>
      <c r="C320" s="180"/>
      <c r="D320" s="181"/>
      <c r="E320" s="78"/>
      <c r="F320" s="79"/>
      <c r="G320" s="80"/>
      <c r="H320" s="28"/>
      <c r="I320" s="48">
        <f t="shared" si="15"/>
        <v>0</v>
      </c>
      <c r="J320" s="86"/>
    </row>
    <row r="321" spans="1:11" s="6" customFormat="1" ht="13.9" customHeight="1" x14ac:dyDescent="0.6">
      <c r="A321" s="45"/>
      <c r="B321" s="179"/>
      <c r="C321" s="180"/>
      <c r="D321" s="181"/>
      <c r="E321" s="78"/>
      <c r="F321" s="79"/>
      <c r="G321" s="80"/>
      <c r="H321" s="28"/>
      <c r="I321" s="48">
        <f t="shared" si="15"/>
        <v>0</v>
      </c>
      <c r="J321" s="86"/>
    </row>
    <row r="322" spans="1:11" s="6" customFormat="1" x14ac:dyDescent="0.6">
      <c r="A322" s="45"/>
      <c r="B322" s="179"/>
      <c r="C322" s="180"/>
      <c r="D322" s="181"/>
      <c r="E322" s="78"/>
      <c r="F322" s="79"/>
      <c r="G322" s="80"/>
      <c r="H322" s="28"/>
      <c r="I322" s="48">
        <f t="shared" si="15"/>
        <v>0</v>
      </c>
      <c r="J322" s="86"/>
    </row>
    <row r="323" spans="1:11" s="6" customFormat="1" x14ac:dyDescent="0.6">
      <c r="A323" s="45"/>
      <c r="B323" s="179"/>
      <c r="C323" s="180"/>
      <c r="D323" s="181"/>
      <c r="E323" s="78"/>
      <c r="F323" s="79"/>
      <c r="G323" s="80"/>
      <c r="H323" s="28"/>
      <c r="I323" s="48">
        <f t="shared" si="15"/>
        <v>0</v>
      </c>
      <c r="J323" s="86"/>
    </row>
    <row r="324" spans="1:11" s="6" customFormat="1" x14ac:dyDescent="0.6">
      <c r="A324" s="45"/>
      <c r="B324" s="179"/>
      <c r="C324" s="180"/>
      <c r="D324" s="181"/>
      <c r="E324" s="78"/>
      <c r="F324" s="79"/>
      <c r="G324" s="80"/>
      <c r="H324" s="28"/>
      <c r="I324" s="48">
        <f t="shared" si="15"/>
        <v>0</v>
      </c>
      <c r="J324" s="86"/>
    </row>
    <row r="325" spans="1:11" s="6" customFormat="1" x14ac:dyDescent="0.6">
      <c r="A325" s="45"/>
      <c r="B325" s="179"/>
      <c r="C325" s="180"/>
      <c r="D325" s="181"/>
      <c r="E325" s="78"/>
      <c r="F325" s="79"/>
      <c r="G325" s="80"/>
      <c r="H325" s="28"/>
      <c r="I325" s="48">
        <f t="shared" si="15"/>
        <v>0</v>
      </c>
      <c r="J325" s="86"/>
    </row>
    <row r="326" spans="1:11" s="6" customFormat="1" x14ac:dyDescent="0.6">
      <c r="A326" s="45"/>
      <c r="B326" s="179"/>
      <c r="C326" s="180"/>
      <c r="D326" s="181"/>
      <c r="E326" s="78"/>
      <c r="F326" s="79"/>
      <c r="G326" s="80"/>
      <c r="H326" s="28"/>
      <c r="I326" s="48">
        <f t="shared" si="15"/>
        <v>0</v>
      </c>
      <c r="J326" s="86"/>
    </row>
    <row r="327" spans="1:11" s="6" customFormat="1" x14ac:dyDescent="0.6">
      <c r="A327" s="45"/>
      <c r="B327" s="179"/>
      <c r="C327" s="180"/>
      <c r="D327" s="181"/>
      <c r="E327" s="78"/>
      <c r="F327" s="79"/>
      <c r="G327" s="80"/>
      <c r="H327" s="28"/>
      <c r="I327" s="48">
        <f t="shared" si="15"/>
        <v>0</v>
      </c>
      <c r="J327" s="86"/>
    </row>
    <row r="328" spans="1:11" s="6" customFormat="1" x14ac:dyDescent="0.6">
      <c r="J328" s="86"/>
    </row>
    <row r="329" spans="1:11" s="6" customFormat="1" x14ac:dyDescent="0.6">
      <c r="J329" s="87"/>
    </row>
    <row r="330" spans="1:11" s="6" customFormat="1" x14ac:dyDescent="0.6">
      <c r="J330" s="87"/>
    </row>
    <row r="331" spans="1:11" s="6" customFormat="1" x14ac:dyDescent="0.6">
      <c r="J331" s="87"/>
    </row>
    <row r="332" spans="1:11" s="6" customFormat="1" ht="15.5" x14ac:dyDescent="0.7">
      <c r="C332" s="163" t="s">
        <v>131</v>
      </c>
      <c r="D332" s="164"/>
      <c r="E332" s="164"/>
      <c r="F332" s="164"/>
      <c r="G332" s="164"/>
      <c r="H332" s="164"/>
      <c r="J332" s="87"/>
    </row>
    <row r="333" spans="1:11" s="6" customFormat="1" ht="12" customHeight="1" x14ac:dyDescent="0.6">
      <c r="C333" s="61"/>
      <c r="J333" s="87"/>
      <c r="K333" s="33"/>
    </row>
    <row r="334" spans="1:11" s="6" customFormat="1" ht="67.900000000000006" hidden="1" customHeight="1" x14ac:dyDescent="0.6">
      <c r="C334" s="61"/>
      <c r="J334" s="87" t="s">
        <v>41</v>
      </c>
      <c r="K334" s="33"/>
    </row>
    <row r="335" spans="1:11" s="12" customFormat="1" ht="18" x14ac:dyDescent="0.8">
      <c r="A335" s="14" t="s">
        <v>40</v>
      </c>
      <c r="B335" s="27"/>
      <c r="H335" s="14" t="s">
        <v>15</v>
      </c>
      <c r="I335" s="17">
        <f>SUM(I338:I357)</f>
        <v>0</v>
      </c>
      <c r="J335" s="87" t="s">
        <v>42</v>
      </c>
      <c r="K335" s="35"/>
    </row>
    <row r="336" spans="1:11" s="12" customFormat="1" x14ac:dyDescent="0.6">
      <c r="J336" s="87"/>
      <c r="K336" s="35"/>
    </row>
    <row r="337" spans="1:11" s="12" customFormat="1" ht="41.5" customHeight="1" x14ac:dyDescent="0.6">
      <c r="A337" s="184" t="s">
        <v>149</v>
      </c>
      <c r="B337" s="185"/>
      <c r="C337" s="166" t="s">
        <v>70</v>
      </c>
      <c r="D337" s="168"/>
      <c r="E337" s="168"/>
      <c r="F337" s="167"/>
      <c r="G337" s="30" t="s">
        <v>44</v>
      </c>
      <c r="H337" s="30" t="s">
        <v>94</v>
      </c>
      <c r="I337" s="30" t="s">
        <v>14</v>
      </c>
      <c r="J337" s="87"/>
      <c r="K337" s="35"/>
    </row>
    <row r="338" spans="1:11" s="6" customFormat="1" ht="13.15" customHeight="1" x14ac:dyDescent="0.6">
      <c r="A338" s="177"/>
      <c r="B338" s="178"/>
      <c r="C338" s="170"/>
      <c r="D338" s="176"/>
      <c r="E338" s="176"/>
      <c r="F338" s="171"/>
      <c r="G338" s="43"/>
      <c r="H338" s="42"/>
      <c r="I338" s="48">
        <f t="shared" ref="I338:I353" si="16">IF(ISBLANK(A338),0,IF(LEN(C338)&lt;6,0,ROUND(IF(A338=" ",G338,G338*H338),0)))</f>
        <v>0</v>
      </c>
      <c r="J338" s="87"/>
      <c r="K338" s="33"/>
    </row>
    <row r="339" spans="1:11" s="6" customFormat="1" ht="13.15" customHeight="1" x14ac:dyDescent="0.6">
      <c r="A339" s="177"/>
      <c r="B339" s="178"/>
      <c r="C339" s="170"/>
      <c r="D339" s="176"/>
      <c r="E339" s="176"/>
      <c r="F339" s="171"/>
      <c r="G339" s="43"/>
      <c r="H339" s="42"/>
      <c r="I339" s="28">
        <f t="shared" si="16"/>
        <v>0</v>
      </c>
      <c r="J339" s="87"/>
      <c r="K339" s="33"/>
    </row>
    <row r="340" spans="1:11" s="6" customFormat="1" ht="13.15" customHeight="1" x14ac:dyDescent="0.6">
      <c r="A340" s="177"/>
      <c r="B340" s="178"/>
      <c r="C340" s="170"/>
      <c r="D340" s="176"/>
      <c r="E340" s="176"/>
      <c r="F340" s="171"/>
      <c r="G340" s="43"/>
      <c r="H340" s="42"/>
      <c r="I340" s="48">
        <f t="shared" si="16"/>
        <v>0</v>
      </c>
      <c r="J340" s="87"/>
      <c r="K340" s="33"/>
    </row>
    <row r="341" spans="1:11" s="6" customFormat="1" x14ac:dyDescent="0.6">
      <c r="A341" s="177"/>
      <c r="B341" s="178"/>
      <c r="C341" s="170"/>
      <c r="D341" s="176"/>
      <c r="E341" s="176"/>
      <c r="F341" s="171"/>
      <c r="G341" s="43"/>
      <c r="H341" s="42"/>
      <c r="I341" s="28">
        <f t="shared" si="16"/>
        <v>0</v>
      </c>
      <c r="J341" s="87"/>
      <c r="K341" s="33"/>
    </row>
    <row r="342" spans="1:11" s="6" customFormat="1" x14ac:dyDescent="0.6">
      <c r="A342" s="177"/>
      <c r="B342" s="178"/>
      <c r="C342" s="170"/>
      <c r="D342" s="176"/>
      <c r="E342" s="176"/>
      <c r="F342" s="171"/>
      <c r="G342" s="43"/>
      <c r="H342" s="42"/>
      <c r="I342" s="28">
        <f t="shared" si="16"/>
        <v>0</v>
      </c>
      <c r="J342" s="87"/>
      <c r="K342" s="33"/>
    </row>
    <row r="343" spans="1:11" s="6" customFormat="1" x14ac:dyDescent="0.6">
      <c r="A343" s="177"/>
      <c r="B343" s="178"/>
      <c r="C343" s="170"/>
      <c r="D343" s="176"/>
      <c r="E343" s="176"/>
      <c r="F343" s="171"/>
      <c r="G343" s="43"/>
      <c r="H343" s="42"/>
      <c r="I343" s="28">
        <f t="shared" si="16"/>
        <v>0</v>
      </c>
      <c r="J343" s="87"/>
      <c r="K343" s="33"/>
    </row>
    <row r="344" spans="1:11" s="6" customFormat="1" x14ac:dyDescent="0.6">
      <c r="A344" s="177"/>
      <c r="B344" s="178"/>
      <c r="C344" s="170"/>
      <c r="D344" s="176"/>
      <c r="E344" s="176"/>
      <c r="F344" s="171"/>
      <c r="G344" s="43"/>
      <c r="H344" s="42"/>
      <c r="I344" s="28">
        <f t="shared" si="16"/>
        <v>0</v>
      </c>
      <c r="J344" s="87"/>
      <c r="K344" s="33"/>
    </row>
    <row r="345" spans="1:11" s="6" customFormat="1" x14ac:dyDescent="0.6">
      <c r="A345" s="177"/>
      <c r="B345" s="178"/>
      <c r="C345" s="170"/>
      <c r="D345" s="176"/>
      <c r="E345" s="176"/>
      <c r="F345" s="171"/>
      <c r="G345" s="43"/>
      <c r="H345" s="42"/>
      <c r="I345" s="28">
        <f t="shared" si="16"/>
        <v>0</v>
      </c>
      <c r="J345" s="87"/>
      <c r="K345" s="33"/>
    </row>
    <row r="346" spans="1:11" s="6" customFormat="1" x14ac:dyDescent="0.6">
      <c r="A346" s="177"/>
      <c r="B346" s="178"/>
      <c r="C346" s="170"/>
      <c r="D346" s="176"/>
      <c r="E346" s="176"/>
      <c r="F346" s="171"/>
      <c r="G346" s="43"/>
      <c r="H346" s="42"/>
      <c r="I346" s="28">
        <f t="shared" si="16"/>
        <v>0</v>
      </c>
      <c r="J346" s="87"/>
      <c r="K346" s="33"/>
    </row>
    <row r="347" spans="1:11" s="6" customFormat="1" x14ac:dyDescent="0.6">
      <c r="A347" s="177"/>
      <c r="B347" s="178"/>
      <c r="C347" s="170"/>
      <c r="D347" s="176"/>
      <c r="E347" s="176"/>
      <c r="F347" s="171"/>
      <c r="G347" s="43"/>
      <c r="H347" s="42"/>
      <c r="I347" s="28">
        <f t="shared" si="16"/>
        <v>0</v>
      </c>
      <c r="J347" s="87"/>
      <c r="K347" s="33"/>
    </row>
    <row r="348" spans="1:11" s="6" customFormat="1" x14ac:dyDescent="0.6">
      <c r="A348" s="177"/>
      <c r="B348" s="178"/>
      <c r="C348" s="170"/>
      <c r="D348" s="176"/>
      <c r="E348" s="176"/>
      <c r="F348" s="171"/>
      <c r="G348" s="43"/>
      <c r="H348" s="42"/>
      <c r="I348" s="28">
        <f t="shared" si="16"/>
        <v>0</v>
      </c>
      <c r="J348" s="87"/>
      <c r="K348" s="33"/>
    </row>
    <row r="349" spans="1:11" s="6" customFormat="1" x14ac:dyDescent="0.6">
      <c r="A349" s="177"/>
      <c r="B349" s="178"/>
      <c r="C349" s="170"/>
      <c r="D349" s="176"/>
      <c r="E349" s="176"/>
      <c r="F349" s="171"/>
      <c r="G349" s="43"/>
      <c r="H349" s="42"/>
      <c r="I349" s="28">
        <f t="shared" si="16"/>
        <v>0</v>
      </c>
      <c r="J349" s="87"/>
      <c r="K349" s="33"/>
    </row>
    <row r="350" spans="1:11" s="6" customFormat="1" x14ac:dyDescent="0.6">
      <c r="A350" s="177"/>
      <c r="B350" s="178"/>
      <c r="C350" s="170"/>
      <c r="D350" s="176"/>
      <c r="E350" s="176"/>
      <c r="F350" s="171"/>
      <c r="G350" s="43"/>
      <c r="H350" s="42"/>
      <c r="I350" s="28">
        <f t="shared" si="16"/>
        <v>0</v>
      </c>
      <c r="J350" s="87"/>
      <c r="K350" s="33"/>
    </row>
    <row r="351" spans="1:11" s="6" customFormat="1" x14ac:dyDescent="0.6">
      <c r="A351" s="177"/>
      <c r="B351" s="178"/>
      <c r="C351" s="170"/>
      <c r="D351" s="176"/>
      <c r="E351" s="176"/>
      <c r="F351" s="171"/>
      <c r="G351" s="43"/>
      <c r="H351" s="42"/>
      <c r="I351" s="28">
        <f t="shared" si="16"/>
        <v>0</v>
      </c>
      <c r="J351" s="87"/>
      <c r="K351" s="33"/>
    </row>
    <row r="352" spans="1:11" s="6" customFormat="1" x14ac:dyDescent="0.6">
      <c r="A352" s="177"/>
      <c r="B352" s="178"/>
      <c r="C352" s="170"/>
      <c r="D352" s="176"/>
      <c r="E352" s="176"/>
      <c r="F352" s="171"/>
      <c r="G352" s="43"/>
      <c r="H352" s="42"/>
      <c r="I352" s="28">
        <f t="shared" si="16"/>
        <v>0</v>
      </c>
      <c r="J352" s="87"/>
      <c r="K352" s="33"/>
    </row>
    <row r="353" spans="1:11" s="6" customFormat="1" x14ac:dyDescent="0.6">
      <c r="A353" s="177"/>
      <c r="B353" s="178"/>
      <c r="C353" s="170"/>
      <c r="D353" s="176"/>
      <c r="E353" s="176"/>
      <c r="F353" s="171"/>
      <c r="G353" s="43"/>
      <c r="H353" s="42"/>
      <c r="I353" s="28">
        <f t="shared" si="16"/>
        <v>0</v>
      </c>
      <c r="J353" s="87"/>
      <c r="K353" s="33"/>
    </row>
    <row r="354" spans="1:11" s="6" customFormat="1" x14ac:dyDescent="0.6">
      <c r="A354" s="177"/>
      <c r="B354" s="178"/>
      <c r="C354" s="170"/>
      <c r="D354" s="176"/>
      <c r="E354" s="176"/>
      <c r="F354" s="171"/>
      <c r="G354" s="43"/>
      <c r="H354" s="42"/>
      <c r="I354" s="28">
        <f>IF(ISBLANK(A354),0,IF(LEN(C354)&lt;6,0,ROUND(IF(A354=" ",G354,G354*H354),0)))</f>
        <v>0</v>
      </c>
      <c r="J354" s="87"/>
      <c r="K354" s="33"/>
    </row>
    <row r="355" spans="1:11" s="6" customFormat="1" x14ac:dyDescent="0.6">
      <c r="A355" s="177"/>
      <c r="B355" s="178"/>
      <c r="C355" s="170"/>
      <c r="D355" s="176"/>
      <c r="E355" s="176"/>
      <c r="F355" s="171"/>
      <c r="G355" s="43"/>
      <c r="H355" s="42"/>
      <c r="I355" s="28">
        <f>IF(ISBLANK(A355),0,IF(LEN(C355)&lt;6,0,ROUND(IF(A355=" ",G355,G355*H355),0)))</f>
        <v>0</v>
      </c>
      <c r="J355" s="87"/>
      <c r="K355" s="33"/>
    </row>
    <row r="356" spans="1:11" s="6" customFormat="1" x14ac:dyDescent="0.6">
      <c r="A356" s="177"/>
      <c r="B356" s="178"/>
      <c r="C356" s="170"/>
      <c r="D356" s="176"/>
      <c r="E356" s="176"/>
      <c r="F356" s="171"/>
      <c r="G356" s="43"/>
      <c r="H356" s="42"/>
      <c r="I356" s="28">
        <f>IF(ISBLANK(A356),0,IF(LEN(C356)&lt;6,0,ROUND(IF(A356=" ",G356,G356*H356),0)))</f>
        <v>0</v>
      </c>
      <c r="J356" s="87"/>
      <c r="K356" s="33"/>
    </row>
    <row r="357" spans="1:11" s="6" customFormat="1" x14ac:dyDescent="0.6">
      <c r="A357" s="177"/>
      <c r="B357" s="178"/>
      <c r="C357" s="170"/>
      <c r="D357" s="176"/>
      <c r="E357" s="176"/>
      <c r="F357" s="171"/>
      <c r="G357" s="43"/>
      <c r="H357" s="42"/>
      <c r="I357" s="28">
        <f>IF(ISBLANK(A357),0,IF(LEN(C357)&lt;6,0,ROUND(IF(A357=" ",G357,G357*H357),0)))</f>
        <v>0</v>
      </c>
      <c r="J357" s="87"/>
      <c r="K357" s="33"/>
    </row>
    <row r="358" spans="1:11" s="6" customFormat="1" x14ac:dyDescent="0.6">
      <c r="C358" s="61"/>
      <c r="J358" s="87"/>
      <c r="K358" s="33"/>
    </row>
    <row r="359" spans="1:11" s="6" customFormat="1" x14ac:dyDescent="0.6">
      <c r="C359" s="61"/>
      <c r="J359" s="87"/>
      <c r="K359" s="33"/>
    </row>
    <row r="360" spans="1:11" s="6" customFormat="1" x14ac:dyDescent="0.6">
      <c r="C360" s="61"/>
      <c r="J360" s="87" t="s">
        <v>46</v>
      </c>
      <c r="K360" s="33"/>
    </row>
    <row r="361" spans="1:11" s="12" customFormat="1" ht="18" x14ac:dyDescent="0.8">
      <c r="A361" s="14" t="s">
        <v>169</v>
      </c>
      <c r="B361" s="27"/>
      <c r="E361" s="18"/>
      <c r="H361" s="14" t="s">
        <v>15</v>
      </c>
      <c r="I361" s="17">
        <f>SUM(I364:I385)</f>
        <v>0</v>
      </c>
      <c r="J361" s="87" t="s">
        <v>47</v>
      </c>
      <c r="K361" s="35"/>
    </row>
    <row r="362" spans="1:11" s="12" customFormat="1" x14ac:dyDescent="0.6">
      <c r="E362" s="18"/>
      <c r="J362" s="87"/>
      <c r="K362" s="35"/>
    </row>
    <row r="363" spans="1:11" s="12" customFormat="1" ht="39" customHeight="1" x14ac:dyDescent="0.6">
      <c r="A363" s="184" t="s">
        <v>149</v>
      </c>
      <c r="B363" s="185"/>
      <c r="C363" s="187" t="s">
        <v>70</v>
      </c>
      <c r="D363" s="183"/>
      <c r="E363" s="183"/>
      <c r="F363" s="183"/>
      <c r="G363" s="30" t="s">
        <v>44</v>
      </c>
      <c r="H363" s="30" t="s">
        <v>94</v>
      </c>
      <c r="I363" s="30" t="s">
        <v>14</v>
      </c>
      <c r="J363" s="87"/>
      <c r="K363" s="35"/>
    </row>
    <row r="364" spans="1:11" s="6" customFormat="1" x14ac:dyDescent="0.6">
      <c r="A364" s="186"/>
      <c r="B364" s="186"/>
      <c r="C364" s="179"/>
      <c r="D364" s="186"/>
      <c r="E364" s="186"/>
      <c r="F364" s="186"/>
      <c r="G364" s="43"/>
      <c r="H364" s="42"/>
      <c r="I364" s="48">
        <f>IF(ISBLANK(A364),0,IF(LEN(C364)&lt;6,0,ROUND(IF(A364=" ",G364,G364*H364),0)))</f>
        <v>0</v>
      </c>
      <c r="J364" s="86"/>
      <c r="K364" s="33"/>
    </row>
    <row r="365" spans="1:11" s="6" customFormat="1" x14ac:dyDescent="0.6">
      <c r="A365" s="186"/>
      <c r="B365" s="186"/>
      <c r="C365" s="179"/>
      <c r="D365" s="186"/>
      <c r="E365" s="186"/>
      <c r="F365" s="186"/>
      <c r="G365" s="43"/>
      <c r="H365" s="42"/>
      <c r="I365" s="28">
        <f>IF(ISBLANK(A365),0,IF(LEN(C365)&lt;6,0,ROUND(IF(A365=" ",G365,G365*H365),0)))</f>
        <v>0</v>
      </c>
      <c r="J365" s="86"/>
      <c r="K365" s="33"/>
    </row>
    <row r="366" spans="1:11" s="6" customFormat="1" x14ac:dyDescent="0.6">
      <c r="A366" s="186"/>
      <c r="B366" s="186"/>
      <c r="C366" s="179"/>
      <c r="D366" s="186"/>
      <c r="E366" s="186"/>
      <c r="F366" s="186"/>
      <c r="G366" s="43"/>
      <c r="H366" s="42"/>
      <c r="I366" s="28">
        <f t="shared" ref="I366:I385" si="17">IF(ISBLANK(A366),0,IF(LEN(C366)&lt;6,0,ROUND(IF(A366=" ",G366,G366*H366),0)))</f>
        <v>0</v>
      </c>
      <c r="J366" s="86"/>
      <c r="K366" s="33"/>
    </row>
    <row r="367" spans="1:11" s="6" customFormat="1" x14ac:dyDescent="0.6">
      <c r="A367" s="186"/>
      <c r="B367" s="186"/>
      <c r="C367" s="179"/>
      <c r="D367" s="186"/>
      <c r="E367" s="186"/>
      <c r="F367" s="186"/>
      <c r="G367" s="43"/>
      <c r="H367" s="42"/>
      <c r="I367" s="28">
        <f t="shared" si="17"/>
        <v>0</v>
      </c>
      <c r="J367" s="86"/>
      <c r="K367" s="33"/>
    </row>
    <row r="368" spans="1:11" s="6" customFormat="1" x14ac:dyDescent="0.6">
      <c r="A368" s="186"/>
      <c r="B368" s="186"/>
      <c r="C368" s="179"/>
      <c r="D368" s="186"/>
      <c r="E368" s="186"/>
      <c r="F368" s="186"/>
      <c r="G368" s="43"/>
      <c r="H368" s="42"/>
      <c r="I368" s="28">
        <f t="shared" si="17"/>
        <v>0</v>
      </c>
      <c r="J368" s="86"/>
      <c r="K368" s="33"/>
    </row>
    <row r="369" spans="1:11" s="6" customFormat="1" x14ac:dyDescent="0.6">
      <c r="A369" s="186"/>
      <c r="B369" s="186"/>
      <c r="C369" s="179"/>
      <c r="D369" s="186"/>
      <c r="E369" s="186"/>
      <c r="F369" s="186"/>
      <c r="G369" s="43"/>
      <c r="H369" s="42"/>
      <c r="I369" s="28">
        <f t="shared" si="17"/>
        <v>0</v>
      </c>
      <c r="J369" s="86"/>
      <c r="K369" s="33"/>
    </row>
    <row r="370" spans="1:11" s="6" customFormat="1" x14ac:dyDescent="0.6">
      <c r="A370" s="186"/>
      <c r="B370" s="186"/>
      <c r="C370" s="179"/>
      <c r="D370" s="186"/>
      <c r="E370" s="186"/>
      <c r="F370" s="186"/>
      <c r="G370" s="43"/>
      <c r="H370" s="42"/>
      <c r="I370" s="28">
        <f t="shared" si="17"/>
        <v>0</v>
      </c>
      <c r="J370" s="86"/>
      <c r="K370" s="33"/>
    </row>
    <row r="371" spans="1:11" s="6" customFormat="1" x14ac:dyDescent="0.6">
      <c r="A371" s="186"/>
      <c r="B371" s="186"/>
      <c r="C371" s="179"/>
      <c r="D371" s="186"/>
      <c r="E371" s="186"/>
      <c r="F371" s="186"/>
      <c r="G371" s="43"/>
      <c r="H371" s="42"/>
      <c r="I371" s="28">
        <f t="shared" si="17"/>
        <v>0</v>
      </c>
      <c r="J371" s="86"/>
      <c r="K371" s="33"/>
    </row>
    <row r="372" spans="1:11" s="6" customFormat="1" x14ac:dyDescent="0.6">
      <c r="A372" s="186"/>
      <c r="B372" s="186"/>
      <c r="C372" s="179"/>
      <c r="D372" s="186"/>
      <c r="E372" s="186"/>
      <c r="F372" s="186"/>
      <c r="G372" s="43"/>
      <c r="H372" s="42"/>
      <c r="I372" s="28">
        <f t="shared" si="17"/>
        <v>0</v>
      </c>
      <c r="J372" s="86"/>
      <c r="K372" s="33"/>
    </row>
    <row r="373" spans="1:11" s="6" customFormat="1" x14ac:dyDescent="0.6">
      <c r="A373" s="186"/>
      <c r="B373" s="186"/>
      <c r="C373" s="179"/>
      <c r="D373" s="186"/>
      <c r="E373" s="186"/>
      <c r="F373" s="186"/>
      <c r="G373" s="43"/>
      <c r="H373" s="42"/>
      <c r="I373" s="28">
        <f t="shared" si="17"/>
        <v>0</v>
      </c>
      <c r="J373" s="86"/>
      <c r="K373" s="33"/>
    </row>
    <row r="374" spans="1:11" s="6" customFormat="1" x14ac:dyDescent="0.6">
      <c r="A374" s="186"/>
      <c r="B374" s="186"/>
      <c r="C374" s="179"/>
      <c r="D374" s="186"/>
      <c r="E374" s="186"/>
      <c r="F374" s="186"/>
      <c r="G374" s="43"/>
      <c r="H374" s="42"/>
      <c r="I374" s="28">
        <f t="shared" si="17"/>
        <v>0</v>
      </c>
      <c r="J374" s="86"/>
      <c r="K374" s="33"/>
    </row>
    <row r="375" spans="1:11" s="6" customFormat="1" x14ac:dyDescent="0.6">
      <c r="A375" s="186"/>
      <c r="B375" s="186"/>
      <c r="C375" s="179"/>
      <c r="D375" s="186"/>
      <c r="E375" s="186"/>
      <c r="F375" s="186"/>
      <c r="G375" s="43"/>
      <c r="H375" s="42"/>
      <c r="I375" s="28">
        <f t="shared" si="17"/>
        <v>0</v>
      </c>
      <c r="J375" s="86"/>
      <c r="K375" s="33"/>
    </row>
    <row r="376" spans="1:11" s="6" customFormat="1" x14ac:dyDescent="0.6">
      <c r="A376" s="186"/>
      <c r="B376" s="186"/>
      <c r="C376" s="179"/>
      <c r="D376" s="186"/>
      <c r="E376" s="186"/>
      <c r="F376" s="186"/>
      <c r="G376" s="43"/>
      <c r="H376" s="42"/>
      <c r="I376" s="28">
        <f t="shared" si="17"/>
        <v>0</v>
      </c>
      <c r="J376" s="86"/>
      <c r="K376" s="33"/>
    </row>
    <row r="377" spans="1:11" s="6" customFormat="1" ht="18.75" customHeight="1" x14ac:dyDescent="0.6">
      <c r="A377" s="186"/>
      <c r="B377" s="186"/>
      <c r="C377" s="179"/>
      <c r="D377" s="186"/>
      <c r="E377" s="186"/>
      <c r="F377" s="186"/>
      <c r="G377" s="43"/>
      <c r="H377" s="42"/>
      <c r="I377" s="28">
        <f t="shared" si="17"/>
        <v>0</v>
      </c>
      <c r="J377" s="86"/>
      <c r="K377" s="33"/>
    </row>
    <row r="378" spans="1:11" s="6" customFormat="1" x14ac:dyDescent="0.6">
      <c r="A378" s="186"/>
      <c r="B378" s="186"/>
      <c r="C378" s="179"/>
      <c r="D378" s="186"/>
      <c r="E378" s="186"/>
      <c r="F378" s="186"/>
      <c r="G378" s="43"/>
      <c r="H378" s="42"/>
      <c r="I378" s="28">
        <f t="shared" si="17"/>
        <v>0</v>
      </c>
      <c r="J378" s="86"/>
      <c r="K378" s="33"/>
    </row>
    <row r="379" spans="1:11" s="6" customFormat="1" x14ac:dyDescent="0.6">
      <c r="A379" s="186"/>
      <c r="B379" s="186"/>
      <c r="C379" s="179"/>
      <c r="D379" s="186"/>
      <c r="E379" s="186"/>
      <c r="F379" s="186"/>
      <c r="G379" s="43"/>
      <c r="H379" s="42"/>
      <c r="I379" s="28">
        <f t="shared" si="17"/>
        <v>0</v>
      </c>
      <c r="J379" s="86"/>
      <c r="K379" s="33"/>
    </row>
    <row r="380" spans="1:11" s="6" customFormat="1" x14ac:dyDescent="0.6">
      <c r="A380" s="186"/>
      <c r="B380" s="186"/>
      <c r="C380" s="179"/>
      <c r="D380" s="186"/>
      <c r="E380" s="186"/>
      <c r="F380" s="186"/>
      <c r="G380" s="43"/>
      <c r="H380" s="42"/>
      <c r="I380" s="28">
        <f t="shared" si="17"/>
        <v>0</v>
      </c>
      <c r="J380" s="86"/>
      <c r="K380" s="33"/>
    </row>
    <row r="381" spans="1:11" s="6" customFormat="1" x14ac:dyDescent="0.6">
      <c r="A381" s="186"/>
      <c r="B381" s="186"/>
      <c r="C381" s="179"/>
      <c r="D381" s="186"/>
      <c r="E381" s="186"/>
      <c r="F381" s="186"/>
      <c r="G381" s="43"/>
      <c r="H381" s="42"/>
      <c r="I381" s="28">
        <f t="shared" si="17"/>
        <v>0</v>
      </c>
      <c r="J381" s="86"/>
      <c r="K381" s="33"/>
    </row>
    <row r="382" spans="1:11" s="6" customFormat="1" x14ac:dyDescent="0.6">
      <c r="A382" s="186"/>
      <c r="B382" s="186"/>
      <c r="C382" s="179"/>
      <c r="D382" s="186"/>
      <c r="E382" s="186"/>
      <c r="F382" s="186"/>
      <c r="G382" s="43"/>
      <c r="H382" s="42"/>
      <c r="I382" s="28">
        <f t="shared" si="17"/>
        <v>0</v>
      </c>
      <c r="J382" s="87"/>
      <c r="K382" s="33"/>
    </row>
    <row r="383" spans="1:11" s="6" customFormat="1" x14ac:dyDescent="0.6">
      <c r="A383" s="186"/>
      <c r="B383" s="186"/>
      <c r="C383" s="179"/>
      <c r="D383" s="186"/>
      <c r="E383" s="186"/>
      <c r="F383" s="186"/>
      <c r="G383" s="43"/>
      <c r="H383" s="42"/>
      <c r="I383" s="28">
        <f t="shared" si="17"/>
        <v>0</v>
      </c>
      <c r="J383" s="87"/>
      <c r="K383" s="33"/>
    </row>
    <row r="384" spans="1:11" s="6" customFormat="1" x14ac:dyDescent="0.6">
      <c r="A384" s="186"/>
      <c r="B384" s="186"/>
      <c r="C384" s="179"/>
      <c r="D384" s="186"/>
      <c r="E384" s="186"/>
      <c r="F384" s="186"/>
      <c r="G384" s="43"/>
      <c r="H384" s="42"/>
      <c r="I384" s="28">
        <f t="shared" si="17"/>
        <v>0</v>
      </c>
      <c r="J384" s="87"/>
      <c r="K384" s="33"/>
    </row>
    <row r="385" spans="1:11" s="6" customFormat="1" x14ac:dyDescent="0.6">
      <c r="A385" s="186"/>
      <c r="B385" s="186"/>
      <c r="C385" s="179"/>
      <c r="D385" s="186"/>
      <c r="E385" s="186"/>
      <c r="F385" s="186"/>
      <c r="G385" s="43"/>
      <c r="H385" s="42"/>
      <c r="I385" s="28">
        <f t="shared" si="17"/>
        <v>0</v>
      </c>
      <c r="J385" s="87"/>
      <c r="K385" s="33"/>
    </row>
    <row r="386" spans="1:11" s="6" customFormat="1" x14ac:dyDescent="0.6">
      <c r="C386" s="61"/>
      <c r="J386" s="87"/>
      <c r="K386" s="33"/>
    </row>
    <row r="387" spans="1:11" s="6" customFormat="1" ht="15.5" x14ac:dyDescent="0.7">
      <c r="B387" s="163" t="s">
        <v>131</v>
      </c>
      <c r="C387" s="164"/>
      <c r="D387" s="164"/>
      <c r="E387" s="164"/>
      <c r="F387" s="164"/>
      <c r="G387" s="164"/>
      <c r="J387" s="87" t="s">
        <v>21</v>
      </c>
      <c r="K387" s="33"/>
    </row>
    <row r="388" spans="1:11" s="12" customFormat="1" ht="18" x14ac:dyDescent="0.8">
      <c r="A388" s="14" t="s">
        <v>48</v>
      </c>
      <c r="B388" s="27"/>
      <c r="H388" s="14" t="s">
        <v>15</v>
      </c>
      <c r="I388" s="17">
        <f>SUM(H391:H413)</f>
        <v>0</v>
      </c>
      <c r="J388" s="87" t="s">
        <v>102</v>
      </c>
      <c r="K388" s="35"/>
    </row>
    <row r="389" spans="1:11" s="12" customFormat="1" x14ac:dyDescent="0.6">
      <c r="J389" s="87" t="s">
        <v>22</v>
      </c>
      <c r="K389" s="35"/>
    </row>
    <row r="390" spans="1:11" s="12" customFormat="1" ht="26" x14ac:dyDescent="0.6">
      <c r="A390" s="30" t="s">
        <v>49</v>
      </c>
      <c r="B390" s="187" t="s">
        <v>71</v>
      </c>
      <c r="C390" s="183"/>
      <c r="D390" s="183"/>
      <c r="E390" s="183"/>
      <c r="F390" s="30" t="s">
        <v>72</v>
      </c>
      <c r="G390" s="30" t="s">
        <v>34</v>
      </c>
      <c r="H390" s="30" t="s">
        <v>14</v>
      </c>
      <c r="I390" s="81" t="s">
        <v>89</v>
      </c>
      <c r="J390" s="87" t="s">
        <v>19</v>
      </c>
      <c r="K390" s="35"/>
    </row>
    <row r="391" spans="1:11" s="6" customFormat="1" x14ac:dyDescent="0.6">
      <c r="A391" s="63"/>
      <c r="B391" s="188"/>
      <c r="C391" s="189"/>
      <c r="D391" s="189"/>
      <c r="E391" s="189"/>
      <c r="F391" s="4"/>
      <c r="G391" s="82"/>
      <c r="H391" s="48">
        <f t="shared" ref="H391:H396" si="18">IF(ISBLANK(A391),0,IF(LEN(B391)&lt;6,0,ROUND((F391*G391),0)))</f>
        <v>0</v>
      </c>
      <c r="I391" s="28"/>
      <c r="J391" s="87" t="s">
        <v>20</v>
      </c>
      <c r="K391" s="33"/>
    </row>
    <row r="392" spans="1:11" s="6" customFormat="1" x14ac:dyDescent="0.6">
      <c r="A392" s="63"/>
      <c r="B392" s="188"/>
      <c r="C392" s="189"/>
      <c r="D392" s="189"/>
      <c r="E392" s="189"/>
      <c r="F392" s="4"/>
      <c r="G392" s="82"/>
      <c r="H392" s="48">
        <f t="shared" si="18"/>
        <v>0</v>
      </c>
      <c r="I392" s="28"/>
      <c r="J392" s="87" t="s">
        <v>99</v>
      </c>
      <c r="K392" s="33"/>
    </row>
    <row r="393" spans="1:11" s="6" customFormat="1" x14ac:dyDescent="0.6">
      <c r="A393" s="63"/>
      <c r="B393" s="188"/>
      <c r="C393" s="189"/>
      <c r="D393" s="189"/>
      <c r="E393" s="189"/>
      <c r="F393" s="4"/>
      <c r="G393" s="82"/>
      <c r="H393" s="48">
        <f t="shared" si="18"/>
        <v>0</v>
      </c>
      <c r="I393" s="28"/>
      <c r="J393" s="87" t="s">
        <v>57</v>
      </c>
      <c r="K393" s="33"/>
    </row>
    <row r="394" spans="1:11" s="6" customFormat="1" x14ac:dyDescent="0.6">
      <c r="A394" s="63"/>
      <c r="B394" s="188"/>
      <c r="C394" s="189"/>
      <c r="D394" s="189"/>
      <c r="E394" s="189"/>
      <c r="F394" s="4"/>
      <c r="G394" s="82"/>
      <c r="H394" s="48">
        <f t="shared" si="18"/>
        <v>0</v>
      </c>
      <c r="I394" s="28"/>
      <c r="J394" s="87" t="s">
        <v>108</v>
      </c>
      <c r="K394" s="33"/>
    </row>
    <row r="395" spans="1:11" s="6" customFormat="1" x14ac:dyDescent="0.6">
      <c r="A395" s="63"/>
      <c r="B395" s="188"/>
      <c r="C395" s="189"/>
      <c r="D395" s="189"/>
      <c r="E395" s="189"/>
      <c r="F395" s="4"/>
      <c r="G395" s="82"/>
      <c r="H395" s="48">
        <f t="shared" si="18"/>
        <v>0</v>
      </c>
      <c r="I395" s="28"/>
      <c r="J395" s="87"/>
      <c r="K395" s="33"/>
    </row>
    <row r="396" spans="1:11" s="6" customFormat="1" x14ac:dyDescent="0.6">
      <c r="A396" s="63"/>
      <c r="B396" s="188"/>
      <c r="C396" s="189"/>
      <c r="D396" s="189"/>
      <c r="E396" s="189"/>
      <c r="F396" s="4"/>
      <c r="G396" s="82"/>
      <c r="H396" s="48">
        <f t="shared" si="18"/>
        <v>0</v>
      </c>
      <c r="I396" s="28"/>
      <c r="J396" s="87"/>
      <c r="K396" s="33"/>
    </row>
    <row r="397" spans="1:11" s="6" customFormat="1" x14ac:dyDescent="0.6">
      <c r="A397" s="63"/>
      <c r="B397" s="188"/>
      <c r="C397" s="189"/>
      <c r="D397" s="189"/>
      <c r="E397" s="189"/>
      <c r="F397" s="4"/>
      <c r="G397" s="82"/>
      <c r="H397" s="48">
        <f>IF(ISBLANK(A397),0,IF(LEN(B397)&lt;6,0,ROUND((F397*G397),0)))</f>
        <v>0</v>
      </c>
      <c r="I397" s="28"/>
      <c r="J397" s="87"/>
      <c r="K397" s="33"/>
    </row>
    <row r="398" spans="1:11" s="6" customFormat="1" x14ac:dyDescent="0.6">
      <c r="A398" s="63"/>
      <c r="B398" s="188"/>
      <c r="C398" s="189"/>
      <c r="D398" s="189"/>
      <c r="E398" s="189"/>
      <c r="F398" s="4"/>
      <c r="G398" s="82"/>
      <c r="H398" s="48">
        <f t="shared" ref="H398:H408" si="19">IF(ISBLANK(A398),0,IF(LEN(B398)&lt;6,0,ROUND((F398*G398),0)))</f>
        <v>0</v>
      </c>
      <c r="I398" s="28"/>
      <c r="J398" s="87"/>
      <c r="K398" s="33"/>
    </row>
    <row r="399" spans="1:11" s="6" customFormat="1" x14ac:dyDescent="0.6">
      <c r="A399" s="63"/>
      <c r="B399" s="188"/>
      <c r="C399" s="189"/>
      <c r="D399" s="189"/>
      <c r="E399" s="189"/>
      <c r="F399" s="4"/>
      <c r="G399" s="82"/>
      <c r="H399" s="48">
        <f t="shared" si="19"/>
        <v>0</v>
      </c>
      <c r="I399" s="28"/>
      <c r="J399" s="87"/>
      <c r="K399" s="33"/>
    </row>
    <row r="400" spans="1:11" s="6" customFormat="1" x14ac:dyDescent="0.6">
      <c r="A400" s="63"/>
      <c r="B400" s="188"/>
      <c r="C400" s="189"/>
      <c r="D400" s="189"/>
      <c r="E400" s="189"/>
      <c r="F400" s="4"/>
      <c r="G400" s="82"/>
      <c r="H400" s="48">
        <f t="shared" si="19"/>
        <v>0</v>
      </c>
      <c r="I400" s="28"/>
      <c r="J400" s="87"/>
      <c r="K400" s="33"/>
    </row>
    <row r="401" spans="1:11" s="6" customFormat="1" x14ac:dyDescent="0.6">
      <c r="A401" s="63"/>
      <c r="B401" s="188"/>
      <c r="C401" s="189"/>
      <c r="D401" s="189"/>
      <c r="E401" s="189"/>
      <c r="F401" s="4"/>
      <c r="G401" s="82"/>
      <c r="H401" s="48">
        <f t="shared" si="19"/>
        <v>0</v>
      </c>
      <c r="I401" s="28"/>
      <c r="J401" s="87"/>
      <c r="K401" s="33"/>
    </row>
    <row r="402" spans="1:11" s="6" customFormat="1" x14ac:dyDescent="0.6">
      <c r="A402" s="63"/>
      <c r="B402" s="188"/>
      <c r="C402" s="189"/>
      <c r="D402" s="189"/>
      <c r="E402" s="189"/>
      <c r="F402" s="4"/>
      <c r="G402" s="82"/>
      <c r="H402" s="48">
        <f t="shared" si="19"/>
        <v>0</v>
      </c>
      <c r="I402" s="28"/>
      <c r="J402" s="87"/>
      <c r="K402" s="33"/>
    </row>
    <row r="403" spans="1:11" s="6" customFormat="1" x14ac:dyDescent="0.6">
      <c r="A403" s="63"/>
      <c r="B403" s="188"/>
      <c r="C403" s="189"/>
      <c r="D403" s="189"/>
      <c r="E403" s="189"/>
      <c r="F403" s="4"/>
      <c r="G403" s="82"/>
      <c r="H403" s="48">
        <f t="shared" si="19"/>
        <v>0</v>
      </c>
      <c r="I403" s="28"/>
      <c r="J403" s="87"/>
      <c r="K403" s="33"/>
    </row>
    <row r="404" spans="1:11" s="6" customFormat="1" x14ac:dyDescent="0.6">
      <c r="A404" s="63"/>
      <c r="B404" s="188"/>
      <c r="C404" s="189"/>
      <c r="D404" s="189"/>
      <c r="E404" s="189"/>
      <c r="F404" s="4"/>
      <c r="G404" s="82"/>
      <c r="H404" s="48">
        <f t="shared" si="19"/>
        <v>0</v>
      </c>
      <c r="I404" s="28"/>
      <c r="J404" s="87"/>
      <c r="K404" s="33"/>
    </row>
    <row r="405" spans="1:11" s="6" customFormat="1" x14ac:dyDescent="0.6">
      <c r="A405" s="63"/>
      <c r="B405" s="188"/>
      <c r="C405" s="189"/>
      <c r="D405" s="189"/>
      <c r="E405" s="189"/>
      <c r="F405" s="4"/>
      <c r="G405" s="82"/>
      <c r="H405" s="48">
        <f t="shared" si="19"/>
        <v>0</v>
      </c>
      <c r="I405" s="28"/>
      <c r="J405" s="87"/>
      <c r="K405" s="33"/>
    </row>
    <row r="406" spans="1:11" s="6" customFormat="1" x14ac:dyDescent="0.6">
      <c r="A406" s="63"/>
      <c r="B406" s="188"/>
      <c r="C406" s="189"/>
      <c r="D406" s="189"/>
      <c r="E406" s="189"/>
      <c r="F406" s="4"/>
      <c r="G406" s="82"/>
      <c r="H406" s="48">
        <f t="shared" si="19"/>
        <v>0</v>
      </c>
      <c r="I406" s="28"/>
      <c r="J406" s="87"/>
      <c r="K406" s="33"/>
    </row>
    <row r="407" spans="1:11" s="6" customFormat="1" x14ac:dyDescent="0.6">
      <c r="A407" s="63"/>
      <c r="B407" s="188"/>
      <c r="C407" s="189"/>
      <c r="D407" s="189"/>
      <c r="E407" s="189"/>
      <c r="F407" s="4"/>
      <c r="G407" s="82"/>
      <c r="H407" s="48">
        <f t="shared" si="19"/>
        <v>0</v>
      </c>
      <c r="I407" s="28"/>
      <c r="J407" s="87"/>
      <c r="K407" s="33"/>
    </row>
    <row r="408" spans="1:11" s="6" customFormat="1" x14ac:dyDescent="0.6">
      <c r="A408" s="63"/>
      <c r="B408" s="188"/>
      <c r="C408" s="189"/>
      <c r="D408" s="189"/>
      <c r="E408" s="189"/>
      <c r="F408" s="4"/>
      <c r="G408" s="82"/>
      <c r="H408" s="48">
        <f t="shared" si="19"/>
        <v>0</v>
      </c>
      <c r="I408" s="28"/>
      <c r="J408" s="87"/>
      <c r="K408" s="33"/>
    </row>
    <row r="409" spans="1:11" s="6" customFormat="1" x14ac:dyDescent="0.6">
      <c r="A409" s="63"/>
      <c r="B409" s="188"/>
      <c r="C409" s="189"/>
      <c r="D409" s="189"/>
      <c r="E409" s="189"/>
      <c r="F409" s="4"/>
      <c r="G409" s="82"/>
      <c r="H409" s="48">
        <f>IF(ISBLANK(A409),0,IF(LEN(B409)&lt;6,0,ROUND((F409*G409),0)))</f>
        <v>0</v>
      </c>
      <c r="I409" s="28"/>
      <c r="J409" s="87"/>
      <c r="K409" s="33"/>
    </row>
    <row r="410" spans="1:11" s="6" customFormat="1" x14ac:dyDescent="0.6">
      <c r="A410" s="63"/>
      <c r="B410" s="188"/>
      <c r="C410" s="189"/>
      <c r="D410" s="189"/>
      <c r="E410" s="189"/>
      <c r="F410" s="4"/>
      <c r="G410" s="82"/>
      <c r="H410" s="48">
        <f>IF(ISBLANK(A410),0,IF(LEN(B410)&lt;6,0,ROUND((F410*G410),0)))</f>
        <v>0</v>
      </c>
      <c r="I410" s="28"/>
      <c r="J410" s="86"/>
      <c r="K410" s="33"/>
    </row>
    <row r="411" spans="1:11" s="6" customFormat="1" x14ac:dyDescent="0.6">
      <c r="A411" s="63"/>
      <c r="B411" s="188"/>
      <c r="C411" s="189"/>
      <c r="D411" s="189"/>
      <c r="E411" s="189"/>
      <c r="F411" s="4"/>
      <c r="G411" s="82"/>
      <c r="H411" s="48">
        <f>IF(ISBLANK(A411),0,IF(LEN(B411)&lt;6,0,ROUND((F411*G411),0)))</f>
        <v>0</v>
      </c>
      <c r="I411" s="28"/>
      <c r="J411" s="86"/>
      <c r="K411" s="33"/>
    </row>
    <row r="412" spans="1:11" s="6" customFormat="1" x14ac:dyDescent="0.6">
      <c r="A412" s="63"/>
      <c r="B412" s="188"/>
      <c r="C412" s="189"/>
      <c r="D412" s="189"/>
      <c r="E412" s="189"/>
      <c r="F412" s="4"/>
      <c r="G412" s="82"/>
      <c r="H412" s="48">
        <f>IF(ISBLANK(A412),0,IF(LEN(B412)&lt;6,0,ROUND((F412*G412),0)))</f>
        <v>0</v>
      </c>
      <c r="I412" s="28"/>
      <c r="J412" s="87"/>
      <c r="K412" s="33"/>
    </row>
    <row r="413" spans="1:11" s="6" customFormat="1" x14ac:dyDescent="0.6">
      <c r="A413" s="63"/>
      <c r="B413" s="188"/>
      <c r="C413" s="189"/>
      <c r="D413" s="189"/>
      <c r="E413" s="189"/>
      <c r="F413" s="4"/>
      <c r="G413" s="82"/>
      <c r="H413" s="48">
        <f>IF(ISBLANK(A413),0,IF(LEN(B413)&lt;6,0,ROUND((F413*G413),0)))</f>
        <v>0</v>
      </c>
      <c r="I413" s="28"/>
      <c r="J413" s="87"/>
      <c r="K413" s="33"/>
    </row>
    <row r="414" spans="1:11" s="6" customFormat="1" ht="16.149999999999999" customHeight="1" x14ac:dyDescent="0.6">
      <c r="J414" s="87"/>
    </row>
    <row r="415" spans="1:11" s="6" customFormat="1" x14ac:dyDescent="0.6">
      <c r="J415" s="87"/>
    </row>
    <row r="416" spans="1:11" s="6" customFormat="1" ht="16.149999999999999" customHeight="1" x14ac:dyDescent="0.7">
      <c r="C416" s="163" t="s">
        <v>131</v>
      </c>
      <c r="D416" s="163"/>
      <c r="E416" s="163"/>
      <c r="F416" s="163"/>
      <c r="G416" s="163"/>
      <c r="H416" s="163"/>
      <c r="J416" s="87" t="s">
        <v>46</v>
      </c>
      <c r="K416" s="33"/>
    </row>
    <row r="417" spans="1:11" s="6" customFormat="1" ht="18" x14ac:dyDescent="0.8">
      <c r="A417" s="14" t="s">
        <v>116</v>
      </c>
      <c r="B417" s="27"/>
      <c r="C417" s="12"/>
      <c r="D417" s="12"/>
      <c r="E417" s="18"/>
      <c r="F417" s="12"/>
      <c r="G417" s="12"/>
      <c r="H417" s="14" t="s">
        <v>15</v>
      </c>
      <c r="I417" s="17">
        <f>SUM(I420:I434)</f>
        <v>0</v>
      </c>
      <c r="J417" s="87" t="s">
        <v>47</v>
      </c>
      <c r="K417" s="33"/>
    </row>
    <row r="418" spans="1:11" s="12" customFormat="1" x14ac:dyDescent="0.6">
      <c r="E418" s="18"/>
      <c r="J418" s="87"/>
      <c r="K418" s="35"/>
    </row>
    <row r="419" spans="1:11" s="12" customFormat="1" ht="26" x14ac:dyDescent="0.6">
      <c r="A419" s="187" t="s">
        <v>43</v>
      </c>
      <c r="B419" s="190"/>
      <c r="C419" s="187" t="s">
        <v>70</v>
      </c>
      <c r="D419" s="183"/>
      <c r="E419" s="183"/>
      <c r="F419" s="183"/>
      <c r="G419" s="30" t="s">
        <v>44</v>
      </c>
      <c r="H419" s="30" t="s">
        <v>94</v>
      </c>
      <c r="I419" s="30" t="s">
        <v>14</v>
      </c>
      <c r="J419" s="87"/>
      <c r="K419" s="35"/>
    </row>
    <row r="420" spans="1:11" s="6" customFormat="1" x14ac:dyDescent="0.6">
      <c r="A420" s="189"/>
      <c r="B420" s="189"/>
      <c r="C420" s="188"/>
      <c r="D420" s="189"/>
      <c r="E420" s="189"/>
      <c r="F420" s="189"/>
      <c r="G420" s="4"/>
      <c r="H420" s="5"/>
      <c r="I420" s="28">
        <f>IF(ISBLANK(A420),0,IF(LEN(C420)&lt;6,0,ROUND(IF(A420="General Supplies",G420,G420*H420),0)))</f>
        <v>0</v>
      </c>
      <c r="J420" s="86"/>
      <c r="K420" s="33"/>
    </row>
    <row r="421" spans="1:11" s="6" customFormat="1" x14ac:dyDescent="0.6">
      <c r="A421" s="189"/>
      <c r="B421" s="189"/>
      <c r="C421" s="188"/>
      <c r="D421" s="189"/>
      <c r="E421" s="189"/>
      <c r="F421" s="189"/>
      <c r="G421" s="4"/>
      <c r="H421" s="5"/>
      <c r="I421" s="28">
        <f t="shared" ref="I421:I431" si="20">IF(ISBLANK(A421),0,IF(LEN(C421)&lt;6,0,ROUND(IF(A421="General Supplies",G421,G421*H421),0)))</f>
        <v>0</v>
      </c>
      <c r="J421" s="86"/>
      <c r="K421" s="33"/>
    </row>
    <row r="422" spans="1:11" s="6" customFormat="1" x14ac:dyDescent="0.6">
      <c r="A422" s="189"/>
      <c r="B422" s="189"/>
      <c r="C422" s="188"/>
      <c r="D422" s="189"/>
      <c r="E422" s="189"/>
      <c r="F422" s="189"/>
      <c r="G422" s="4"/>
      <c r="H422" s="5"/>
      <c r="I422" s="28">
        <f t="shared" si="20"/>
        <v>0</v>
      </c>
      <c r="J422" s="86"/>
      <c r="K422" s="33"/>
    </row>
    <row r="423" spans="1:11" s="6" customFormat="1" x14ac:dyDescent="0.6">
      <c r="A423" s="189"/>
      <c r="B423" s="189"/>
      <c r="C423" s="188"/>
      <c r="D423" s="189"/>
      <c r="E423" s="189"/>
      <c r="F423" s="189"/>
      <c r="G423" s="4"/>
      <c r="H423" s="5"/>
      <c r="I423" s="28">
        <f t="shared" si="20"/>
        <v>0</v>
      </c>
      <c r="J423" s="86"/>
      <c r="K423" s="33"/>
    </row>
    <row r="424" spans="1:11" s="6" customFormat="1" x14ac:dyDescent="0.6">
      <c r="A424" s="189"/>
      <c r="B424" s="189"/>
      <c r="C424" s="188"/>
      <c r="D424" s="189"/>
      <c r="E424" s="189"/>
      <c r="F424" s="189"/>
      <c r="G424" s="4"/>
      <c r="H424" s="5"/>
      <c r="I424" s="28">
        <f t="shared" si="20"/>
        <v>0</v>
      </c>
      <c r="J424" s="86"/>
      <c r="K424" s="33"/>
    </row>
    <row r="425" spans="1:11" s="6" customFormat="1" x14ac:dyDescent="0.6">
      <c r="A425" s="189"/>
      <c r="B425" s="189"/>
      <c r="C425" s="188"/>
      <c r="D425" s="189"/>
      <c r="E425" s="189"/>
      <c r="F425" s="189"/>
      <c r="G425" s="4"/>
      <c r="H425" s="5"/>
      <c r="I425" s="28">
        <f t="shared" si="20"/>
        <v>0</v>
      </c>
      <c r="J425" s="86"/>
      <c r="K425" s="33"/>
    </row>
    <row r="426" spans="1:11" s="6" customFormat="1" x14ac:dyDescent="0.6">
      <c r="A426" s="189"/>
      <c r="B426" s="189"/>
      <c r="C426" s="188"/>
      <c r="D426" s="189"/>
      <c r="E426" s="189"/>
      <c r="F426" s="189"/>
      <c r="G426" s="4"/>
      <c r="H426" s="5"/>
      <c r="I426" s="28">
        <f t="shared" si="20"/>
        <v>0</v>
      </c>
      <c r="J426" s="86"/>
      <c r="K426" s="33"/>
    </row>
    <row r="427" spans="1:11" s="6" customFormat="1" x14ac:dyDescent="0.6">
      <c r="A427" s="189"/>
      <c r="B427" s="189"/>
      <c r="C427" s="188"/>
      <c r="D427" s="189"/>
      <c r="E427" s="189"/>
      <c r="F427" s="189"/>
      <c r="G427" s="4"/>
      <c r="H427" s="5"/>
      <c r="I427" s="28">
        <f t="shared" si="20"/>
        <v>0</v>
      </c>
      <c r="J427" s="86"/>
      <c r="K427" s="33"/>
    </row>
    <row r="428" spans="1:11" s="6" customFormat="1" x14ac:dyDescent="0.6">
      <c r="A428" s="189"/>
      <c r="B428" s="189"/>
      <c r="C428" s="188"/>
      <c r="D428" s="189"/>
      <c r="E428" s="189"/>
      <c r="F428" s="189"/>
      <c r="G428" s="4"/>
      <c r="H428" s="5"/>
      <c r="I428" s="28">
        <f t="shared" si="20"/>
        <v>0</v>
      </c>
      <c r="J428" s="86"/>
      <c r="K428" s="33"/>
    </row>
    <row r="429" spans="1:11" s="6" customFormat="1" x14ac:dyDescent="0.6">
      <c r="A429" s="189"/>
      <c r="B429" s="189"/>
      <c r="C429" s="188"/>
      <c r="D429" s="189"/>
      <c r="E429" s="189"/>
      <c r="F429" s="189"/>
      <c r="G429" s="4"/>
      <c r="H429" s="5"/>
      <c r="I429" s="28">
        <f t="shared" si="20"/>
        <v>0</v>
      </c>
      <c r="J429" s="86"/>
      <c r="K429" s="33"/>
    </row>
    <row r="430" spans="1:11" s="6" customFormat="1" x14ac:dyDescent="0.6">
      <c r="A430" s="189"/>
      <c r="B430" s="189"/>
      <c r="C430" s="188"/>
      <c r="D430" s="189"/>
      <c r="E430" s="189"/>
      <c r="F430" s="189"/>
      <c r="G430" s="4"/>
      <c r="H430" s="5"/>
      <c r="I430" s="28">
        <f t="shared" si="20"/>
        <v>0</v>
      </c>
      <c r="J430" s="86"/>
      <c r="K430" s="33"/>
    </row>
    <row r="431" spans="1:11" s="6" customFormat="1" x14ac:dyDescent="0.6">
      <c r="A431" s="189"/>
      <c r="B431" s="189"/>
      <c r="C431" s="188"/>
      <c r="D431" s="189"/>
      <c r="E431" s="189"/>
      <c r="F431" s="189"/>
      <c r="G431" s="4"/>
      <c r="H431" s="5"/>
      <c r="I431" s="28">
        <f t="shared" si="20"/>
        <v>0</v>
      </c>
      <c r="J431" s="86"/>
      <c r="K431" s="33"/>
    </row>
    <row r="432" spans="1:11" s="6" customFormat="1" x14ac:dyDescent="0.6">
      <c r="A432" s="189"/>
      <c r="B432" s="189"/>
      <c r="C432" s="188"/>
      <c r="D432" s="189"/>
      <c r="E432" s="189"/>
      <c r="F432" s="189"/>
      <c r="G432" s="4"/>
      <c r="H432" s="5"/>
      <c r="I432" s="28">
        <f>IF(ISBLANK(A432),0,IF(LEN(C432)&lt;6,0,ROUND(IF(A432="General Supplies",G432,G432*H432),0)))</f>
        <v>0</v>
      </c>
      <c r="J432" s="87"/>
      <c r="K432" s="33"/>
    </row>
    <row r="433" spans="1:11" s="6" customFormat="1" x14ac:dyDescent="0.6">
      <c r="A433" s="189"/>
      <c r="B433" s="189"/>
      <c r="C433" s="188"/>
      <c r="D433" s="189"/>
      <c r="E433" s="189"/>
      <c r="F433" s="189"/>
      <c r="G433" s="4"/>
      <c r="H433" s="5"/>
      <c r="I433" s="28">
        <f>IF(ISBLANK(A433),0,IF(LEN(C433)&lt;6,0,ROUND(IF(A433="General Supplies",G433,G433*H433),0)))</f>
        <v>0</v>
      </c>
      <c r="J433" s="87"/>
      <c r="K433" s="33"/>
    </row>
    <row r="434" spans="1:11" s="6" customFormat="1" x14ac:dyDescent="0.6">
      <c r="A434" s="189"/>
      <c r="B434" s="189"/>
      <c r="C434" s="188"/>
      <c r="D434" s="189"/>
      <c r="E434" s="189"/>
      <c r="F434" s="189"/>
      <c r="G434" s="4"/>
      <c r="H434" s="5"/>
      <c r="I434" s="28">
        <f>IF(ISBLANK(A434),0,IF(LEN(C434)&lt;6,0,ROUND(IF(A434="General Supplies",G434,G434*H434),0)))</f>
        <v>0</v>
      </c>
      <c r="J434" s="87"/>
      <c r="K434" s="33"/>
    </row>
    <row r="435" spans="1:11" s="6" customFormat="1" x14ac:dyDescent="0.6">
      <c r="C435" s="61"/>
      <c r="J435" s="87"/>
      <c r="K435" s="33"/>
    </row>
    <row r="436" spans="1:11" s="6" customFormat="1" x14ac:dyDescent="0.6">
      <c r="C436" s="61"/>
      <c r="J436" s="87" t="s">
        <v>175</v>
      </c>
      <c r="K436" s="33"/>
    </row>
    <row r="437" spans="1:11" s="6" customFormat="1" ht="18" x14ac:dyDescent="0.8">
      <c r="A437" s="14" t="s">
        <v>117</v>
      </c>
      <c r="B437" s="27"/>
      <c r="C437" s="12"/>
      <c r="D437" s="12"/>
      <c r="E437" s="12"/>
      <c r="F437" s="12"/>
      <c r="G437" s="12"/>
      <c r="H437" s="14" t="s">
        <v>15</v>
      </c>
      <c r="I437" s="17">
        <f>SUM(I440:I450)</f>
        <v>0</v>
      </c>
      <c r="J437" s="87" t="s">
        <v>173</v>
      </c>
      <c r="K437" s="33"/>
    </row>
    <row r="438" spans="1:11" s="12" customFormat="1" x14ac:dyDescent="0.6">
      <c r="J438" s="87" t="s">
        <v>174</v>
      </c>
      <c r="K438" s="35"/>
    </row>
    <row r="439" spans="1:11" s="12" customFormat="1" ht="26" x14ac:dyDescent="0.6">
      <c r="A439" s="187" t="s">
        <v>87</v>
      </c>
      <c r="B439" s="183" t="s">
        <v>32</v>
      </c>
      <c r="C439" s="166" t="s">
        <v>101</v>
      </c>
      <c r="D439" s="168"/>
      <c r="E439" s="167"/>
      <c r="F439" s="31" t="s">
        <v>100</v>
      </c>
      <c r="G439" s="30" t="s">
        <v>33</v>
      </c>
      <c r="H439" s="30" t="s">
        <v>34</v>
      </c>
      <c r="I439" s="30" t="s">
        <v>14</v>
      </c>
      <c r="J439" s="87"/>
      <c r="K439" s="35"/>
    </row>
    <row r="440" spans="1:11" s="6" customFormat="1" ht="14.5" customHeight="1" x14ac:dyDescent="0.6">
      <c r="A440" s="197"/>
      <c r="B440" s="198"/>
      <c r="C440" s="194"/>
      <c r="D440" s="195"/>
      <c r="E440" s="196"/>
      <c r="F440" s="8"/>
      <c r="G440" s="8"/>
      <c r="H440" s="9"/>
      <c r="I440" s="28">
        <f t="shared" ref="I440:I450" si="21">IF(ISBLANK(A440),0,IF(ISBLANK(C440),0,ROUND(G440*H440,0)))</f>
        <v>0</v>
      </c>
      <c r="J440" s="87"/>
      <c r="K440" s="33"/>
    </row>
    <row r="441" spans="1:11" s="6" customFormat="1" x14ac:dyDescent="0.6">
      <c r="A441" s="197"/>
      <c r="B441" s="198"/>
      <c r="C441" s="194"/>
      <c r="D441" s="195"/>
      <c r="E441" s="196"/>
      <c r="F441" s="8"/>
      <c r="G441" s="8"/>
      <c r="H441" s="9"/>
      <c r="I441" s="28">
        <f t="shared" si="21"/>
        <v>0</v>
      </c>
      <c r="J441" s="87"/>
      <c r="K441" s="33"/>
    </row>
    <row r="442" spans="1:11" s="6" customFormat="1" x14ac:dyDescent="0.6">
      <c r="A442" s="197"/>
      <c r="B442" s="198"/>
      <c r="C442" s="194"/>
      <c r="D442" s="195"/>
      <c r="E442" s="196"/>
      <c r="F442" s="8"/>
      <c r="G442" s="8"/>
      <c r="H442" s="9"/>
      <c r="I442" s="28">
        <f t="shared" si="21"/>
        <v>0</v>
      </c>
      <c r="J442" s="87"/>
      <c r="K442" s="33"/>
    </row>
    <row r="443" spans="1:11" s="6" customFormat="1" x14ac:dyDescent="0.6">
      <c r="A443" s="197"/>
      <c r="B443" s="198"/>
      <c r="C443" s="194"/>
      <c r="D443" s="195"/>
      <c r="E443" s="196"/>
      <c r="F443" s="8"/>
      <c r="G443" s="8"/>
      <c r="H443" s="9"/>
      <c r="I443" s="28">
        <f t="shared" si="21"/>
        <v>0</v>
      </c>
      <c r="J443" s="87"/>
      <c r="K443" s="33"/>
    </row>
    <row r="444" spans="1:11" s="6" customFormat="1" x14ac:dyDescent="0.6">
      <c r="A444" s="197"/>
      <c r="B444" s="198"/>
      <c r="C444" s="194"/>
      <c r="D444" s="195"/>
      <c r="E444" s="196"/>
      <c r="F444" s="8"/>
      <c r="G444" s="8"/>
      <c r="H444" s="9"/>
      <c r="I444" s="28">
        <f t="shared" si="21"/>
        <v>0</v>
      </c>
      <c r="J444" s="87"/>
      <c r="K444" s="33"/>
    </row>
    <row r="445" spans="1:11" s="6" customFormat="1" x14ac:dyDescent="0.6">
      <c r="A445" s="197"/>
      <c r="B445" s="198"/>
      <c r="C445" s="194"/>
      <c r="D445" s="195"/>
      <c r="E445" s="196"/>
      <c r="F445" s="8"/>
      <c r="G445" s="8"/>
      <c r="H445" s="9"/>
      <c r="I445" s="28">
        <f t="shared" si="21"/>
        <v>0</v>
      </c>
      <c r="J445" s="87"/>
      <c r="K445" s="33"/>
    </row>
    <row r="446" spans="1:11" s="6" customFormat="1" x14ac:dyDescent="0.6">
      <c r="A446" s="197"/>
      <c r="B446" s="198"/>
      <c r="C446" s="194"/>
      <c r="D446" s="195"/>
      <c r="E446" s="196"/>
      <c r="F446" s="8"/>
      <c r="G446" s="8"/>
      <c r="H446" s="9"/>
      <c r="I446" s="28">
        <f t="shared" si="21"/>
        <v>0</v>
      </c>
      <c r="J446" s="87"/>
      <c r="K446" s="33"/>
    </row>
    <row r="447" spans="1:11" s="6" customFormat="1" x14ac:dyDescent="0.6">
      <c r="A447" s="197"/>
      <c r="B447" s="198"/>
      <c r="C447" s="194"/>
      <c r="D447" s="195"/>
      <c r="E447" s="196"/>
      <c r="F447" s="8"/>
      <c r="G447" s="8"/>
      <c r="H447" s="9"/>
      <c r="I447" s="28">
        <f t="shared" si="21"/>
        <v>0</v>
      </c>
      <c r="J447" s="87"/>
      <c r="K447" s="33"/>
    </row>
    <row r="448" spans="1:11" s="6" customFormat="1" x14ac:dyDescent="0.6">
      <c r="A448" s="197"/>
      <c r="B448" s="198"/>
      <c r="C448" s="194"/>
      <c r="D448" s="195"/>
      <c r="E448" s="196"/>
      <c r="F448" s="8"/>
      <c r="G448" s="8"/>
      <c r="H448" s="9"/>
      <c r="I448" s="28">
        <f t="shared" si="21"/>
        <v>0</v>
      </c>
      <c r="J448" s="87"/>
      <c r="K448" s="33"/>
    </row>
    <row r="449" spans="1:11" s="6" customFormat="1" x14ac:dyDescent="0.6">
      <c r="A449" s="197"/>
      <c r="B449" s="198"/>
      <c r="C449" s="194"/>
      <c r="D449" s="195"/>
      <c r="E449" s="196"/>
      <c r="F449" s="8"/>
      <c r="G449" s="8"/>
      <c r="H449" s="9"/>
      <c r="I449" s="28">
        <f t="shared" si="21"/>
        <v>0</v>
      </c>
      <c r="J449" s="87"/>
      <c r="K449" s="33"/>
    </row>
    <row r="450" spans="1:11" s="6" customFormat="1" x14ac:dyDescent="0.6">
      <c r="A450" s="197"/>
      <c r="B450" s="198"/>
      <c r="C450" s="194"/>
      <c r="D450" s="195"/>
      <c r="E450" s="196"/>
      <c r="F450" s="8"/>
      <c r="G450" s="8"/>
      <c r="H450" s="9"/>
      <c r="I450" s="28">
        <f t="shared" si="21"/>
        <v>0</v>
      </c>
      <c r="J450" s="87"/>
      <c r="K450" s="33"/>
    </row>
    <row r="451" spans="1:11" s="6" customFormat="1" x14ac:dyDescent="0.6">
      <c r="C451" s="61"/>
      <c r="J451" s="87"/>
      <c r="K451" s="33"/>
    </row>
    <row r="452" spans="1:11" s="6" customFormat="1" ht="15.5" x14ac:dyDescent="0.7">
      <c r="C452" s="163" t="s">
        <v>131</v>
      </c>
      <c r="D452" s="163"/>
      <c r="E452" s="163"/>
      <c r="F452" s="163"/>
      <c r="G452" s="163"/>
      <c r="H452" s="163"/>
      <c r="J452" s="87"/>
      <c r="K452" s="33"/>
    </row>
    <row r="453" spans="1:11" s="6" customFormat="1" ht="18" x14ac:dyDescent="0.8">
      <c r="A453" s="14" t="s">
        <v>170</v>
      </c>
      <c r="B453" s="27"/>
      <c r="C453" s="12"/>
      <c r="D453" s="12"/>
      <c r="E453" s="18"/>
      <c r="F453" s="12"/>
      <c r="G453" s="12"/>
      <c r="H453" s="14" t="s">
        <v>15</v>
      </c>
      <c r="I453" s="17">
        <f>SUM(I456:I465)</f>
        <v>0</v>
      </c>
      <c r="J453" s="87"/>
      <c r="K453" s="33"/>
    </row>
    <row r="454" spans="1:11" s="12" customFormat="1" x14ac:dyDescent="0.6">
      <c r="E454" s="18"/>
      <c r="J454" s="87"/>
      <c r="K454" s="35"/>
    </row>
    <row r="455" spans="1:11" s="12" customFormat="1" ht="26" x14ac:dyDescent="0.6">
      <c r="A455" s="166" t="s">
        <v>50</v>
      </c>
      <c r="B455" s="168"/>
      <c r="C455" s="168"/>
      <c r="D455" s="167"/>
      <c r="E455" s="166" t="s">
        <v>164</v>
      </c>
      <c r="F455" s="167"/>
      <c r="G455" s="30" t="s">
        <v>33</v>
      </c>
      <c r="H455" s="30" t="s">
        <v>34</v>
      </c>
      <c r="I455" s="30" t="s">
        <v>14</v>
      </c>
      <c r="J455" s="87"/>
      <c r="K455" s="35"/>
    </row>
    <row r="456" spans="1:11" s="6" customFormat="1" ht="13.15" customHeight="1" x14ac:dyDescent="0.6">
      <c r="A456" s="156"/>
      <c r="B456" s="193"/>
      <c r="C456" s="193"/>
      <c r="D456" s="157"/>
      <c r="E456" s="191"/>
      <c r="F456" s="192"/>
      <c r="G456" s="10"/>
      <c r="H456" s="5"/>
      <c r="I456" s="28">
        <f t="shared" ref="I456:I465" si="22">IF(ISBLANK(A456),0,IF(LEN(E456)&lt;6,0,ROUND(G456*H456,0)))</f>
        <v>0</v>
      </c>
      <c r="J456" s="87"/>
      <c r="K456" s="33"/>
    </row>
    <row r="457" spans="1:11" s="6" customFormat="1" x14ac:dyDescent="0.6">
      <c r="A457" s="156"/>
      <c r="B457" s="193"/>
      <c r="C457" s="193"/>
      <c r="D457" s="157"/>
      <c r="E457" s="191"/>
      <c r="F457" s="192"/>
      <c r="G457" s="10"/>
      <c r="H457" s="5"/>
      <c r="I457" s="28">
        <f t="shared" si="22"/>
        <v>0</v>
      </c>
      <c r="J457" s="87"/>
      <c r="K457" s="33"/>
    </row>
    <row r="458" spans="1:11" s="6" customFormat="1" x14ac:dyDescent="0.6">
      <c r="A458" s="156"/>
      <c r="B458" s="193"/>
      <c r="C458" s="193"/>
      <c r="D458" s="157"/>
      <c r="E458" s="191"/>
      <c r="F458" s="192"/>
      <c r="G458" s="10"/>
      <c r="H458" s="5"/>
      <c r="I458" s="28">
        <f t="shared" si="22"/>
        <v>0</v>
      </c>
      <c r="J458" s="87"/>
      <c r="K458" s="33"/>
    </row>
    <row r="459" spans="1:11" s="6" customFormat="1" x14ac:dyDescent="0.6">
      <c r="A459" s="156"/>
      <c r="B459" s="193"/>
      <c r="C459" s="193"/>
      <c r="D459" s="157"/>
      <c r="E459" s="191"/>
      <c r="F459" s="192"/>
      <c r="G459" s="10"/>
      <c r="H459" s="5"/>
      <c r="I459" s="28">
        <f t="shared" si="22"/>
        <v>0</v>
      </c>
      <c r="J459" s="87"/>
      <c r="K459" s="33"/>
    </row>
    <row r="460" spans="1:11" s="6" customFormat="1" x14ac:dyDescent="0.6">
      <c r="A460" s="156"/>
      <c r="B460" s="193"/>
      <c r="C460" s="193"/>
      <c r="D460" s="157"/>
      <c r="E460" s="191"/>
      <c r="F460" s="192"/>
      <c r="G460" s="10"/>
      <c r="H460" s="5"/>
      <c r="I460" s="28">
        <f t="shared" si="22"/>
        <v>0</v>
      </c>
      <c r="J460" s="87"/>
      <c r="K460" s="33"/>
    </row>
    <row r="461" spans="1:11" s="6" customFormat="1" x14ac:dyDescent="0.6">
      <c r="A461" s="156"/>
      <c r="B461" s="193"/>
      <c r="C461" s="193"/>
      <c r="D461" s="157"/>
      <c r="E461" s="191"/>
      <c r="F461" s="192"/>
      <c r="G461" s="10"/>
      <c r="H461" s="5"/>
      <c r="I461" s="28">
        <f t="shared" si="22"/>
        <v>0</v>
      </c>
      <c r="J461" s="87"/>
      <c r="K461" s="33"/>
    </row>
    <row r="462" spans="1:11" s="6" customFormat="1" x14ac:dyDescent="0.6">
      <c r="A462" s="156"/>
      <c r="B462" s="193"/>
      <c r="C462" s="193"/>
      <c r="D462" s="157"/>
      <c r="E462" s="191"/>
      <c r="F462" s="192"/>
      <c r="G462" s="10"/>
      <c r="H462" s="5"/>
      <c r="I462" s="28">
        <f t="shared" si="22"/>
        <v>0</v>
      </c>
      <c r="J462" s="87"/>
      <c r="K462" s="33"/>
    </row>
    <row r="463" spans="1:11" s="6" customFormat="1" x14ac:dyDescent="0.6">
      <c r="A463" s="156"/>
      <c r="B463" s="193"/>
      <c r="C463" s="193"/>
      <c r="D463" s="157"/>
      <c r="E463" s="191"/>
      <c r="F463" s="192"/>
      <c r="G463" s="10"/>
      <c r="H463" s="5"/>
      <c r="I463" s="28">
        <f t="shared" si="22"/>
        <v>0</v>
      </c>
      <c r="J463" s="87"/>
      <c r="K463" s="33"/>
    </row>
    <row r="464" spans="1:11" s="6" customFormat="1" x14ac:dyDescent="0.6">
      <c r="A464" s="156"/>
      <c r="B464" s="193"/>
      <c r="C464" s="193"/>
      <c r="D464" s="157"/>
      <c r="E464" s="191"/>
      <c r="F464" s="192"/>
      <c r="G464" s="10"/>
      <c r="H464" s="5"/>
      <c r="I464" s="28">
        <f t="shared" si="22"/>
        <v>0</v>
      </c>
      <c r="J464" s="87"/>
      <c r="K464" s="33"/>
    </row>
    <row r="465" spans="1:11" s="6" customFormat="1" x14ac:dyDescent="0.6">
      <c r="A465" s="156"/>
      <c r="B465" s="193"/>
      <c r="C465" s="193"/>
      <c r="D465" s="157"/>
      <c r="E465" s="191"/>
      <c r="F465" s="192"/>
      <c r="G465" s="10"/>
      <c r="H465" s="5"/>
      <c r="I465" s="28">
        <f t="shared" si="22"/>
        <v>0</v>
      </c>
      <c r="J465" s="87"/>
      <c r="K465" s="33"/>
    </row>
    <row r="466" spans="1:11" s="6" customFormat="1" x14ac:dyDescent="0.6">
      <c r="C466" s="61"/>
      <c r="J466" s="87"/>
      <c r="K466" s="33"/>
    </row>
    <row r="467" spans="1:11" s="6" customFormat="1" ht="18.75" customHeight="1" x14ac:dyDescent="0.8">
      <c r="C467" s="61"/>
      <c r="H467" s="57" t="s">
        <v>135</v>
      </c>
      <c r="I467" s="17">
        <f>SUM(I5,I23,I47,I69,I86,I103,I124,I145,I165,I180,I201,I221,I242,I259,I275,I303,I335,I361,I388,I417,I437,I453)</f>
        <v>0</v>
      </c>
      <c r="J467" s="87"/>
    </row>
    <row r="468" spans="1:11" s="6" customFormat="1" x14ac:dyDescent="0.6">
      <c r="C468" s="61"/>
      <c r="J468" s="87"/>
      <c r="K468" s="33"/>
    </row>
    <row r="469" spans="1:11" s="6" customFormat="1" x14ac:dyDescent="0.6">
      <c r="C469" s="61"/>
      <c r="J469" s="87"/>
      <c r="K469" s="33"/>
    </row>
    <row r="470" spans="1:11" s="6" customFormat="1" x14ac:dyDescent="0.6">
      <c r="C470" s="61"/>
      <c r="J470" s="87"/>
      <c r="K470" s="33"/>
    </row>
    <row r="471" spans="1:11" s="6" customFormat="1" x14ac:dyDescent="0.6">
      <c r="C471" s="61"/>
      <c r="J471" s="87"/>
      <c r="K471" s="33"/>
    </row>
    <row r="472" spans="1:11" s="6" customFormat="1" x14ac:dyDescent="0.6">
      <c r="C472" s="61"/>
      <c r="J472" s="87"/>
      <c r="K472" s="33"/>
    </row>
    <row r="473" spans="1:11" s="6" customFormat="1" x14ac:dyDescent="0.6">
      <c r="C473" s="61"/>
      <c r="J473" s="87"/>
      <c r="K473" s="33"/>
    </row>
    <row r="474" spans="1:11" s="6" customFormat="1" x14ac:dyDescent="0.6">
      <c r="C474" s="61"/>
      <c r="J474" s="87"/>
      <c r="K474" s="33"/>
    </row>
    <row r="475" spans="1:11" s="6" customFormat="1" x14ac:dyDescent="0.6">
      <c r="C475" s="61"/>
      <c r="J475" s="87"/>
      <c r="K475" s="33"/>
    </row>
    <row r="476" spans="1:11" s="6" customFormat="1" x14ac:dyDescent="0.6">
      <c r="C476" s="61"/>
      <c r="J476" s="87"/>
      <c r="K476" s="33"/>
    </row>
    <row r="477" spans="1:11" s="6" customFormat="1" x14ac:dyDescent="0.6">
      <c r="C477" s="61"/>
      <c r="J477" s="87"/>
      <c r="K477" s="33"/>
    </row>
    <row r="478" spans="1:11" s="6" customFormat="1" x14ac:dyDescent="0.6">
      <c r="C478" s="61"/>
      <c r="J478" s="87"/>
      <c r="K478" s="33"/>
    </row>
    <row r="479" spans="1:11" s="6" customFormat="1" x14ac:dyDescent="0.6">
      <c r="C479" s="61"/>
      <c r="J479" s="87"/>
      <c r="K479" s="33"/>
    </row>
    <row r="480" spans="1:11" s="6" customFormat="1" x14ac:dyDescent="0.6">
      <c r="C480" s="61"/>
      <c r="J480" s="87"/>
      <c r="K480" s="33"/>
    </row>
    <row r="481" spans="3:11" s="6" customFormat="1" x14ac:dyDescent="0.6">
      <c r="C481" s="61"/>
      <c r="J481" s="87"/>
      <c r="K481" s="33"/>
    </row>
    <row r="482" spans="3:11" s="6" customFormat="1" x14ac:dyDescent="0.6">
      <c r="C482" s="61"/>
      <c r="J482" s="87"/>
      <c r="K482" s="33"/>
    </row>
    <row r="483" spans="3:11" s="6" customFormat="1" x14ac:dyDescent="0.6">
      <c r="C483" s="61"/>
      <c r="J483" s="87"/>
      <c r="K483" s="33"/>
    </row>
    <row r="484" spans="3:11" s="6" customFormat="1" x14ac:dyDescent="0.6">
      <c r="C484" s="61"/>
      <c r="J484" s="87"/>
      <c r="K484" s="33"/>
    </row>
    <row r="485" spans="3:11" s="6" customFormat="1" x14ac:dyDescent="0.6">
      <c r="C485" s="61"/>
      <c r="J485" s="87"/>
      <c r="K485" s="33"/>
    </row>
    <row r="486" spans="3:11" s="6" customFormat="1" x14ac:dyDescent="0.6">
      <c r="C486" s="61"/>
      <c r="J486" s="87"/>
      <c r="K486" s="33"/>
    </row>
    <row r="487" spans="3:11" s="6" customFormat="1" x14ac:dyDescent="0.6">
      <c r="C487" s="61"/>
      <c r="J487" s="87"/>
      <c r="K487" s="33"/>
    </row>
    <row r="488" spans="3:11" s="6" customFormat="1" x14ac:dyDescent="0.6">
      <c r="C488" s="61"/>
      <c r="J488" s="87"/>
      <c r="K488" s="33"/>
    </row>
    <row r="489" spans="3:11" s="6" customFormat="1" x14ac:dyDescent="0.6">
      <c r="C489" s="61"/>
      <c r="J489" s="87"/>
      <c r="K489" s="33"/>
    </row>
    <row r="490" spans="3:11" s="6" customFormat="1" x14ac:dyDescent="0.6">
      <c r="C490" s="61"/>
      <c r="J490" s="87"/>
      <c r="K490" s="33"/>
    </row>
    <row r="491" spans="3:11" s="6" customFormat="1" x14ac:dyDescent="0.6">
      <c r="C491" s="61"/>
      <c r="J491" s="87"/>
      <c r="K491" s="33"/>
    </row>
    <row r="492" spans="3:11" s="6" customFormat="1" x14ac:dyDescent="0.6">
      <c r="C492" s="61"/>
      <c r="J492" s="87"/>
      <c r="K492" s="33"/>
    </row>
    <row r="493" spans="3:11" s="6" customFormat="1" x14ac:dyDescent="0.6">
      <c r="C493" s="61"/>
      <c r="J493" s="87"/>
      <c r="K493" s="33"/>
    </row>
    <row r="494" spans="3:11" s="6" customFormat="1" x14ac:dyDescent="0.6">
      <c r="C494" s="61"/>
      <c r="J494" s="90"/>
      <c r="K494" s="33"/>
    </row>
    <row r="495" spans="3:11" s="6" customFormat="1" x14ac:dyDescent="0.6">
      <c r="C495" s="61"/>
      <c r="J495" s="90"/>
      <c r="K495" s="33"/>
    </row>
    <row r="496" spans="3:11" s="6" customFormat="1" x14ac:dyDescent="0.6">
      <c r="C496" s="61"/>
      <c r="J496" s="90"/>
      <c r="K496" s="33"/>
    </row>
    <row r="497" spans="3:11" s="6" customFormat="1" x14ac:dyDescent="0.6">
      <c r="C497" s="61"/>
      <c r="J497" s="90"/>
      <c r="K497" s="33"/>
    </row>
  </sheetData>
  <sheetProtection algorithmName="SHA-512" hashValue="Vsp0SGgtvrPKUaOeax/O75gMFcHcpLoPSJi65jozoN7u272AVjfjlkzEDRoEZzsW72sS1xFsFRx6ZRutUlLxiw==" saltValue="fq/qTxrJrLJkBNF5imfpyg==" spinCount="100000" sheet="1" objects="1" scenarios="1"/>
  <mergeCells count="460">
    <mergeCell ref="A244:B244"/>
    <mergeCell ref="A462:D462"/>
    <mergeCell ref="E462:F462"/>
    <mergeCell ref="A458:D458"/>
    <mergeCell ref="E458:F458"/>
    <mergeCell ref="A459:D459"/>
    <mergeCell ref="A151:B151"/>
    <mergeCell ref="A156:B156"/>
    <mergeCell ref="A214:B214"/>
    <mergeCell ref="A193:B193"/>
    <mergeCell ref="A236:B236"/>
    <mergeCell ref="A447:B447"/>
    <mergeCell ref="A444:B444"/>
    <mergeCell ref="A445:B445"/>
    <mergeCell ref="A446:B446"/>
    <mergeCell ref="A440:B440"/>
    <mergeCell ref="A203:B203"/>
    <mergeCell ref="C193:E193"/>
    <mergeCell ref="C214:E214"/>
    <mergeCell ref="C151:E151"/>
    <mergeCell ref="C156:E156"/>
    <mergeCell ref="A433:B433"/>
    <mergeCell ref="A431:B431"/>
    <mergeCell ref="C431:F431"/>
    <mergeCell ref="A465:D465"/>
    <mergeCell ref="E465:F465"/>
    <mergeCell ref="A463:D463"/>
    <mergeCell ref="E463:F463"/>
    <mergeCell ref="A464:D464"/>
    <mergeCell ref="E464:F464"/>
    <mergeCell ref="A461:D461"/>
    <mergeCell ref="E461:F461"/>
    <mergeCell ref="C430:F430"/>
    <mergeCell ref="A432:B432"/>
    <mergeCell ref="C432:F432"/>
    <mergeCell ref="A456:D456"/>
    <mergeCell ref="E456:F456"/>
    <mergeCell ref="C433:F433"/>
    <mergeCell ref="A448:B448"/>
    <mergeCell ref="C449:E449"/>
    <mergeCell ref="A442:B442"/>
    <mergeCell ref="A443:B443"/>
    <mergeCell ref="C443:E443"/>
    <mergeCell ref="C447:E447"/>
    <mergeCell ref="E460:F460"/>
    <mergeCell ref="C448:E448"/>
    <mergeCell ref="E459:F459"/>
    <mergeCell ref="A449:B449"/>
    <mergeCell ref="E457:F457"/>
    <mergeCell ref="A460:D460"/>
    <mergeCell ref="C427:F427"/>
    <mergeCell ref="A428:B428"/>
    <mergeCell ref="C422:F422"/>
    <mergeCell ref="A423:B423"/>
    <mergeCell ref="C423:F423"/>
    <mergeCell ref="A424:B424"/>
    <mergeCell ref="C424:F424"/>
    <mergeCell ref="C441:E441"/>
    <mergeCell ref="C452:H452"/>
    <mergeCell ref="A455:D455"/>
    <mergeCell ref="E455:F455"/>
    <mergeCell ref="A457:D457"/>
    <mergeCell ref="A450:B450"/>
    <mergeCell ref="C450:E450"/>
    <mergeCell ref="C440:E440"/>
    <mergeCell ref="C446:E446"/>
    <mergeCell ref="C445:E445"/>
    <mergeCell ref="C444:E444"/>
    <mergeCell ref="C442:E442"/>
    <mergeCell ref="A439:B439"/>
    <mergeCell ref="C439:E439"/>
    <mergeCell ref="A441:B441"/>
    <mergeCell ref="A430:B430"/>
    <mergeCell ref="A434:B434"/>
    <mergeCell ref="C426:F426"/>
    <mergeCell ref="A427:B427"/>
    <mergeCell ref="C434:F434"/>
    <mergeCell ref="A426:B426"/>
    <mergeCell ref="B412:E412"/>
    <mergeCell ref="B409:E409"/>
    <mergeCell ref="B410:E410"/>
    <mergeCell ref="B413:E413"/>
    <mergeCell ref="C428:F428"/>
    <mergeCell ref="C425:F425"/>
    <mergeCell ref="A420:B420"/>
    <mergeCell ref="C420:F420"/>
    <mergeCell ref="A421:B421"/>
    <mergeCell ref="C421:F421"/>
    <mergeCell ref="A422:B422"/>
    <mergeCell ref="A429:B429"/>
    <mergeCell ref="C429:F429"/>
    <mergeCell ref="B408:E408"/>
    <mergeCell ref="A425:B425"/>
    <mergeCell ref="B399:E399"/>
    <mergeCell ref="B400:E400"/>
    <mergeCell ref="B401:E401"/>
    <mergeCell ref="B402:E402"/>
    <mergeCell ref="B403:E403"/>
    <mergeCell ref="C416:H416"/>
    <mergeCell ref="A419:B419"/>
    <mergeCell ref="C419:F419"/>
    <mergeCell ref="B411:E411"/>
    <mergeCell ref="B391:E391"/>
    <mergeCell ref="B392:E392"/>
    <mergeCell ref="B407:E407"/>
    <mergeCell ref="B404:E404"/>
    <mergeCell ref="B393:E393"/>
    <mergeCell ref="B394:E394"/>
    <mergeCell ref="B395:E395"/>
    <mergeCell ref="B396:E396"/>
    <mergeCell ref="B397:E397"/>
    <mergeCell ref="B398:E398"/>
    <mergeCell ref="B405:E405"/>
    <mergeCell ref="B406:E406"/>
    <mergeCell ref="B387:G387"/>
    <mergeCell ref="B390:E390"/>
    <mergeCell ref="C378:F378"/>
    <mergeCell ref="A379:B379"/>
    <mergeCell ref="C379:F379"/>
    <mergeCell ref="A380:B380"/>
    <mergeCell ref="C380:F380"/>
    <mergeCell ref="A381:B381"/>
    <mergeCell ref="C381:F381"/>
    <mergeCell ref="A382:B382"/>
    <mergeCell ref="C382:F382"/>
    <mergeCell ref="A383:B383"/>
    <mergeCell ref="C383:F383"/>
    <mergeCell ref="A384:B384"/>
    <mergeCell ref="C384:F384"/>
    <mergeCell ref="C385:F385"/>
    <mergeCell ref="A385:B385"/>
    <mergeCell ref="A374:B374"/>
    <mergeCell ref="C374:F374"/>
    <mergeCell ref="A375:B375"/>
    <mergeCell ref="C375:F375"/>
    <mergeCell ref="A376:B376"/>
    <mergeCell ref="C376:F376"/>
    <mergeCell ref="A377:B377"/>
    <mergeCell ref="C377:F377"/>
    <mergeCell ref="A378:B378"/>
    <mergeCell ref="A373:B373"/>
    <mergeCell ref="C373:F373"/>
    <mergeCell ref="A357:B357"/>
    <mergeCell ref="C357:F357"/>
    <mergeCell ref="A363:B363"/>
    <mergeCell ref="C363:F363"/>
    <mergeCell ref="A364:B364"/>
    <mergeCell ref="C364:F364"/>
    <mergeCell ref="A365:B365"/>
    <mergeCell ref="C365:F365"/>
    <mergeCell ref="A366:B366"/>
    <mergeCell ref="C366:F366"/>
    <mergeCell ref="A367:B367"/>
    <mergeCell ref="C367:F367"/>
    <mergeCell ref="A368:B368"/>
    <mergeCell ref="C368:F368"/>
    <mergeCell ref="A369:B369"/>
    <mergeCell ref="C369:F369"/>
    <mergeCell ref="A370:B370"/>
    <mergeCell ref="C370:F370"/>
    <mergeCell ref="A371:B371"/>
    <mergeCell ref="C371:F371"/>
    <mergeCell ref="A372:B372"/>
    <mergeCell ref="C372:F372"/>
    <mergeCell ref="A356:B356"/>
    <mergeCell ref="C356:F356"/>
    <mergeCell ref="A351:B351"/>
    <mergeCell ref="C351:F351"/>
    <mergeCell ref="A352:B352"/>
    <mergeCell ref="C352:F352"/>
    <mergeCell ref="A353:B353"/>
    <mergeCell ref="C353:F353"/>
    <mergeCell ref="A354:B354"/>
    <mergeCell ref="C354:F354"/>
    <mergeCell ref="A355:B355"/>
    <mergeCell ref="C355:F355"/>
    <mergeCell ref="A346:B346"/>
    <mergeCell ref="C346:F346"/>
    <mergeCell ref="A348:B348"/>
    <mergeCell ref="C348:F348"/>
    <mergeCell ref="A347:B347"/>
    <mergeCell ref="C347:F347"/>
    <mergeCell ref="A349:B349"/>
    <mergeCell ref="C349:F349"/>
    <mergeCell ref="A350:B350"/>
    <mergeCell ref="C350:F350"/>
    <mergeCell ref="B320:D320"/>
    <mergeCell ref="B324:D324"/>
    <mergeCell ref="B325:D325"/>
    <mergeCell ref="A345:B345"/>
    <mergeCell ref="C345:F345"/>
    <mergeCell ref="C332:H332"/>
    <mergeCell ref="A337:B337"/>
    <mergeCell ref="C337:F337"/>
    <mergeCell ref="A338:B338"/>
    <mergeCell ref="B326:D326"/>
    <mergeCell ref="B327:D327"/>
    <mergeCell ref="C338:F338"/>
    <mergeCell ref="A339:B339"/>
    <mergeCell ref="C339:F339"/>
    <mergeCell ref="A341:B341"/>
    <mergeCell ref="C341:F341"/>
    <mergeCell ref="A342:B342"/>
    <mergeCell ref="C342:F342"/>
    <mergeCell ref="A340:B340"/>
    <mergeCell ref="C340:F340"/>
    <mergeCell ref="A344:B344"/>
    <mergeCell ref="C344:F344"/>
    <mergeCell ref="A343:B343"/>
    <mergeCell ref="C343:F343"/>
    <mergeCell ref="B311:D311"/>
    <mergeCell ref="B318:D318"/>
    <mergeCell ref="B323:D323"/>
    <mergeCell ref="B296:D296"/>
    <mergeCell ref="E296:F296"/>
    <mergeCell ref="B297:D297"/>
    <mergeCell ref="E297:F297"/>
    <mergeCell ref="B298:D298"/>
    <mergeCell ref="E298:F298"/>
    <mergeCell ref="B317:D317"/>
    <mergeCell ref="B305:D305"/>
    <mergeCell ref="B306:D306"/>
    <mergeCell ref="B307:D307"/>
    <mergeCell ref="B308:D308"/>
    <mergeCell ref="B309:D309"/>
    <mergeCell ref="B310:D310"/>
    <mergeCell ref="B321:D321"/>
    <mergeCell ref="B322:D322"/>
    <mergeCell ref="B312:D312"/>
    <mergeCell ref="B313:D313"/>
    <mergeCell ref="B314:D314"/>
    <mergeCell ref="B315:D315"/>
    <mergeCell ref="B316:D316"/>
    <mergeCell ref="B319:D319"/>
    <mergeCell ref="B299:D299"/>
    <mergeCell ref="E299:F299"/>
    <mergeCell ref="B288:D288"/>
    <mergeCell ref="E288:F288"/>
    <mergeCell ref="B289:D289"/>
    <mergeCell ref="E289:F289"/>
    <mergeCell ref="B290:D290"/>
    <mergeCell ref="E290:F290"/>
    <mergeCell ref="B291:D291"/>
    <mergeCell ref="E291:F291"/>
    <mergeCell ref="B292:D292"/>
    <mergeCell ref="E292:F292"/>
    <mergeCell ref="B293:D293"/>
    <mergeCell ref="E293:F293"/>
    <mergeCell ref="B294:D294"/>
    <mergeCell ref="E294:F294"/>
    <mergeCell ref="B295:D295"/>
    <mergeCell ref="E295:F295"/>
    <mergeCell ref="B287:D287"/>
    <mergeCell ref="E287:F287"/>
    <mergeCell ref="A271:B271"/>
    <mergeCell ref="C271:E271"/>
    <mergeCell ref="B277:D277"/>
    <mergeCell ref="E277:F277"/>
    <mergeCell ref="B278:D278"/>
    <mergeCell ref="E278:F278"/>
    <mergeCell ref="B279:D279"/>
    <mergeCell ref="E279:F279"/>
    <mergeCell ref="B280:D280"/>
    <mergeCell ref="E280:F280"/>
    <mergeCell ref="B281:D281"/>
    <mergeCell ref="E281:F281"/>
    <mergeCell ref="B282:D282"/>
    <mergeCell ref="E282:F282"/>
    <mergeCell ref="B283:D283"/>
    <mergeCell ref="E283:F283"/>
    <mergeCell ref="B284:D284"/>
    <mergeCell ref="E284:F284"/>
    <mergeCell ref="B285:D285"/>
    <mergeCell ref="E285:F285"/>
    <mergeCell ref="B286:D286"/>
    <mergeCell ref="E286:F286"/>
    <mergeCell ref="A252:B252"/>
    <mergeCell ref="C252:F252"/>
    <mergeCell ref="A267:B267"/>
    <mergeCell ref="C267:E267"/>
    <mergeCell ref="A268:B268"/>
    <mergeCell ref="A270:B270"/>
    <mergeCell ref="C270:E270"/>
    <mergeCell ref="A255:B255"/>
    <mergeCell ref="C255:F255"/>
    <mergeCell ref="A256:B256"/>
    <mergeCell ref="C256:F256"/>
    <mergeCell ref="C266:E266"/>
    <mergeCell ref="A253:B253"/>
    <mergeCell ref="C253:F253"/>
    <mergeCell ref="A254:B254"/>
    <mergeCell ref="C268:E268"/>
    <mergeCell ref="C258:H258"/>
    <mergeCell ref="C265:E265"/>
    <mergeCell ref="A266:B266"/>
    <mergeCell ref="C262:E262"/>
    <mergeCell ref="A263:B263"/>
    <mergeCell ref="C263:E263"/>
    <mergeCell ref="A269:B269"/>
    <mergeCell ref="C269:E269"/>
    <mergeCell ref="C254:F254"/>
    <mergeCell ref="A264:B264"/>
    <mergeCell ref="C264:E264"/>
    <mergeCell ref="A265:B265"/>
    <mergeCell ref="A238:B238"/>
    <mergeCell ref="C238:E238"/>
    <mergeCell ref="C244:F244"/>
    <mergeCell ref="A245:B245"/>
    <mergeCell ref="C245:F245"/>
    <mergeCell ref="A246:B246"/>
    <mergeCell ref="C246:F246"/>
    <mergeCell ref="A247:B247"/>
    <mergeCell ref="C247:F247"/>
    <mergeCell ref="A248:B248"/>
    <mergeCell ref="C248:F248"/>
    <mergeCell ref="C249:F249"/>
    <mergeCell ref="A261:B261"/>
    <mergeCell ref="C261:E261"/>
    <mergeCell ref="A262:B262"/>
    <mergeCell ref="A250:B250"/>
    <mergeCell ref="C250:F250"/>
    <mergeCell ref="A249:B249"/>
    <mergeCell ref="A251:B251"/>
    <mergeCell ref="C251:F251"/>
    <mergeCell ref="C236:E236"/>
    <mergeCell ref="A237:B237"/>
    <mergeCell ref="C237:E237"/>
    <mergeCell ref="A232:B232"/>
    <mergeCell ref="C232:E232"/>
    <mergeCell ref="A233:B233"/>
    <mergeCell ref="C233:E233"/>
    <mergeCell ref="A235:B235"/>
    <mergeCell ref="C235:E235"/>
    <mergeCell ref="A234:B234"/>
    <mergeCell ref="A226:B226"/>
    <mergeCell ref="C226:E226"/>
    <mergeCell ref="C223:E223"/>
    <mergeCell ref="A224:B224"/>
    <mergeCell ref="C224:E224"/>
    <mergeCell ref="A225:B225"/>
    <mergeCell ref="C234:E234"/>
    <mergeCell ref="A227:B227"/>
    <mergeCell ref="C227:E227"/>
    <mergeCell ref="A228:B228"/>
    <mergeCell ref="C228:E228"/>
    <mergeCell ref="A229:B229"/>
    <mergeCell ref="C229:E229"/>
    <mergeCell ref="A231:B231"/>
    <mergeCell ref="C231:E231"/>
    <mergeCell ref="A230:B230"/>
    <mergeCell ref="C230:E230"/>
    <mergeCell ref="C225:E225"/>
    <mergeCell ref="A223:B223"/>
    <mergeCell ref="A194:B194"/>
    <mergeCell ref="C194:E194"/>
    <mergeCell ref="A195:B195"/>
    <mergeCell ref="C195:E195"/>
    <mergeCell ref="A196:B196"/>
    <mergeCell ref="C196:E196"/>
    <mergeCell ref="A204:B204"/>
    <mergeCell ref="C204:E204"/>
    <mergeCell ref="A205:B205"/>
    <mergeCell ref="C205:E205"/>
    <mergeCell ref="A211:B211"/>
    <mergeCell ref="C211:E211"/>
    <mergeCell ref="A212:B212"/>
    <mergeCell ref="D198:I198"/>
    <mergeCell ref="C203:E203"/>
    <mergeCell ref="C213:E213"/>
    <mergeCell ref="A215:B215"/>
    <mergeCell ref="C215:E215"/>
    <mergeCell ref="C216:E216"/>
    <mergeCell ref="C206:E206"/>
    <mergeCell ref="A207:B207"/>
    <mergeCell ref="C207:E207"/>
    <mergeCell ref="A206:B206"/>
    <mergeCell ref="A208:B208"/>
    <mergeCell ref="C208:E208"/>
    <mergeCell ref="C212:E212"/>
    <mergeCell ref="C209:E209"/>
    <mergeCell ref="A216:B216"/>
    <mergeCell ref="A213:B213"/>
    <mergeCell ref="A209:B209"/>
    <mergeCell ref="A210:B210"/>
    <mergeCell ref="C210:E210"/>
    <mergeCell ref="A183:B183"/>
    <mergeCell ref="C183:E183"/>
    <mergeCell ref="A184:B184"/>
    <mergeCell ref="C184:E184"/>
    <mergeCell ref="A185:B185"/>
    <mergeCell ref="C185:E185"/>
    <mergeCell ref="A192:B192"/>
    <mergeCell ref="C192:E192"/>
    <mergeCell ref="A186:B186"/>
    <mergeCell ref="C186:E186"/>
    <mergeCell ref="A187:B187"/>
    <mergeCell ref="C187:E187"/>
    <mergeCell ref="A188:B188"/>
    <mergeCell ref="C188:E188"/>
    <mergeCell ref="A189:B189"/>
    <mergeCell ref="C189:E189"/>
    <mergeCell ref="A190:B190"/>
    <mergeCell ref="C190:E190"/>
    <mergeCell ref="A191:B191"/>
    <mergeCell ref="C191:E191"/>
    <mergeCell ref="A177:B177"/>
    <mergeCell ref="C177:E177"/>
    <mergeCell ref="A182:B182"/>
    <mergeCell ref="C182:E182"/>
    <mergeCell ref="A173:B173"/>
    <mergeCell ref="C173:E173"/>
    <mergeCell ref="A174:B174"/>
    <mergeCell ref="C174:E174"/>
    <mergeCell ref="A175:B175"/>
    <mergeCell ref="C175:E175"/>
    <mergeCell ref="A176:B176"/>
    <mergeCell ref="C176:E176"/>
    <mergeCell ref="A169:B169"/>
    <mergeCell ref="C169:E169"/>
    <mergeCell ref="A170:B170"/>
    <mergeCell ref="C170:E170"/>
    <mergeCell ref="A171:B171"/>
    <mergeCell ref="C171:E171"/>
    <mergeCell ref="A172:B172"/>
    <mergeCell ref="C172:E172"/>
    <mergeCell ref="C167:E167"/>
    <mergeCell ref="A159:B159"/>
    <mergeCell ref="C159:E159"/>
    <mergeCell ref="A160:B160"/>
    <mergeCell ref="C160:E160"/>
    <mergeCell ref="C168:E168"/>
    <mergeCell ref="A167:B167"/>
    <mergeCell ref="A168:B168"/>
    <mergeCell ref="C164:H164"/>
    <mergeCell ref="A158:B158"/>
    <mergeCell ref="C158:E158"/>
    <mergeCell ref="A155:B155"/>
    <mergeCell ref="C155:E155"/>
    <mergeCell ref="A157:B157"/>
    <mergeCell ref="C157:E157"/>
    <mergeCell ref="B2:C2"/>
    <mergeCell ref="B22:G22"/>
    <mergeCell ref="B46:G46"/>
    <mergeCell ref="B84:G84"/>
    <mergeCell ref="B143:G143"/>
    <mergeCell ref="A150:B150"/>
    <mergeCell ref="C150:E150"/>
    <mergeCell ref="A148:B148"/>
    <mergeCell ref="C148:E148"/>
    <mergeCell ref="A149:B149"/>
    <mergeCell ref="C149:E149"/>
    <mergeCell ref="A152:B152"/>
    <mergeCell ref="C152:E152"/>
    <mergeCell ref="B3:E3"/>
    <mergeCell ref="A153:B153"/>
    <mergeCell ref="C153:E153"/>
    <mergeCell ref="A147:B147"/>
    <mergeCell ref="C147:E147"/>
    <mergeCell ref="A154:B154"/>
    <mergeCell ref="C154:E154"/>
  </mergeCells>
  <conditionalFormatting sqref="I440:I450 I420:I434 I456:I465 I354:I357 I168:I177 I364:I385 I224:I238">
    <cfRule type="cellIs" dxfId="57" priority="15" stopIfTrue="1" operator="equal">
      <formula>0</formula>
    </cfRule>
  </conditionalFormatting>
  <conditionalFormatting sqref="H391:H396 I50 I89 I278:I299 I306 I204:I216">
    <cfRule type="cellIs" dxfId="56" priority="42" stopIfTrue="1" operator="equal">
      <formula>0</formula>
    </cfRule>
  </conditionalFormatting>
  <conditionalFormatting sqref="G224:G238">
    <cfRule type="expression" dxfId="55" priority="46" stopIfTrue="1">
      <formula>IF(ISBLANK(C224),0)</formula>
    </cfRule>
  </conditionalFormatting>
  <conditionalFormatting sqref="I338:I352 I245:I252 I254:I256">
    <cfRule type="cellIs" dxfId="54" priority="47" stopIfTrue="1" operator="equal">
      <formula>0</formula>
    </cfRule>
  </conditionalFormatting>
  <conditionalFormatting sqref="I391:I408">
    <cfRule type="cellIs" dxfId="53" priority="45" stopIfTrue="1" operator="equal">
      <formula>0</formula>
    </cfRule>
  </conditionalFormatting>
  <conditionalFormatting sqref="H397:H408">
    <cfRule type="cellIs" dxfId="52" priority="43" stopIfTrue="1" operator="equal">
      <formula>0</formula>
    </cfRule>
  </conditionalFormatting>
  <conditionalFormatting sqref="I72">
    <cfRule type="cellIs" dxfId="51" priority="41" stopIfTrue="1" operator="equal">
      <formula>0</formula>
    </cfRule>
  </conditionalFormatting>
  <conditionalFormatting sqref="H112:H119">
    <cfRule type="cellIs" dxfId="50" priority="40" stopIfTrue="1" operator="equal">
      <formula>0</formula>
    </cfRule>
  </conditionalFormatting>
  <conditionalFormatting sqref="I8">
    <cfRule type="cellIs" dxfId="49" priority="39" stopIfTrue="1" operator="equal">
      <formula>0</formula>
    </cfRule>
  </conditionalFormatting>
  <conditionalFormatting sqref="I26">
    <cfRule type="cellIs" dxfId="48" priority="38" stopIfTrue="1" operator="equal">
      <formula>0</formula>
    </cfRule>
  </conditionalFormatting>
  <conditionalFormatting sqref="H106:H111">
    <cfRule type="cellIs" dxfId="47" priority="36" stopIfTrue="1" operator="equal">
      <formula>0</formula>
    </cfRule>
  </conditionalFormatting>
  <conditionalFormatting sqref="I253">
    <cfRule type="cellIs" dxfId="46" priority="34" stopIfTrue="1" operator="equal">
      <formula>0</formula>
    </cfRule>
  </conditionalFormatting>
  <conditionalFormatting sqref="I353">
    <cfRule type="cellIs" dxfId="45" priority="32" stopIfTrue="1" operator="equal">
      <formula>0</formula>
    </cfRule>
  </conditionalFormatting>
  <conditionalFormatting sqref="I409:I410">
    <cfRule type="cellIs" dxfId="44" priority="31" stopIfTrue="1" operator="equal">
      <formula>0</formula>
    </cfRule>
  </conditionalFormatting>
  <conditionalFormatting sqref="H409:H410">
    <cfRule type="cellIs" dxfId="43" priority="30" stopIfTrue="1" operator="equal">
      <formula>0</formula>
    </cfRule>
  </conditionalFormatting>
  <conditionalFormatting sqref="I411:I413">
    <cfRule type="cellIs" dxfId="42" priority="21" stopIfTrue="1" operator="equal">
      <formula>0</formula>
    </cfRule>
  </conditionalFormatting>
  <conditionalFormatting sqref="H411:H413">
    <cfRule type="cellIs" dxfId="41" priority="20" stopIfTrue="1" operator="equal">
      <formula>0</formula>
    </cfRule>
  </conditionalFormatting>
  <conditionalFormatting sqref="I183:I196 I148:I160 I127:I140">
    <cfRule type="cellIs" dxfId="40" priority="18" stopIfTrue="1" operator="equal">
      <formula>0</formula>
    </cfRule>
  </conditionalFormatting>
  <conditionalFormatting sqref="I262:I271">
    <cfRule type="cellIs" dxfId="39" priority="17" stopIfTrue="1" operator="equal">
      <formula>0</formula>
    </cfRule>
  </conditionalFormatting>
  <conditionalFormatting sqref="F440:G450">
    <cfRule type="expression" dxfId="38" priority="16" stopIfTrue="1">
      <formula>IF(ISBLANK(B440),0)</formula>
    </cfRule>
  </conditionalFormatting>
  <conditionalFormatting sqref="I9:I19">
    <cfRule type="cellIs" dxfId="37" priority="14" stopIfTrue="1" operator="equal">
      <formula>0</formula>
    </cfRule>
  </conditionalFormatting>
  <conditionalFormatting sqref="H8:H19">
    <cfRule type="cellIs" dxfId="36" priority="13" stopIfTrue="1" operator="equal">
      <formula>0</formula>
    </cfRule>
  </conditionalFormatting>
  <conditionalFormatting sqref="H26:H43">
    <cfRule type="cellIs" dxfId="35" priority="12" stopIfTrue="1" operator="equal">
      <formula>0</formula>
    </cfRule>
  </conditionalFormatting>
  <conditionalFormatting sqref="H50:H66">
    <cfRule type="cellIs" dxfId="34" priority="11" stopIfTrue="1" operator="equal">
      <formula>0</formula>
    </cfRule>
  </conditionalFormatting>
  <conditionalFormatting sqref="H72:H82">
    <cfRule type="cellIs" dxfId="33" priority="10" stopIfTrue="1" operator="equal">
      <formula>0</formula>
    </cfRule>
  </conditionalFormatting>
  <conditionalFormatting sqref="H89:H100">
    <cfRule type="cellIs" dxfId="32" priority="9" stopIfTrue="1" operator="equal">
      <formula>0</formula>
    </cfRule>
  </conditionalFormatting>
  <conditionalFormatting sqref="H127:H140">
    <cfRule type="cellIs" dxfId="31" priority="8" stopIfTrue="1" operator="equal">
      <formula>0</formula>
    </cfRule>
  </conditionalFormatting>
  <conditionalFormatting sqref="H306:H327">
    <cfRule type="cellIs" dxfId="30" priority="6" stopIfTrue="1" operator="equal">
      <formula>0</formula>
    </cfRule>
  </conditionalFormatting>
  <conditionalFormatting sqref="I27:I43">
    <cfRule type="cellIs" dxfId="29" priority="5" stopIfTrue="1" operator="equal">
      <formula>0</formula>
    </cfRule>
  </conditionalFormatting>
  <conditionalFormatting sqref="I51:I66">
    <cfRule type="cellIs" dxfId="28" priority="4" stopIfTrue="1" operator="equal">
      <formula>0</formula>
    </cfRule>
  </conditionalFormatting>
  <conditionalFormatting sqref="I73:I82">
    <cfRule type="cellIs" dxfId="27" priority="3" stopIfTrue="1" operator="equal">
      <formula>0</formula>
    </cfRule>
  </conditionalFormatting>
  <conditionalFormatting sqref="I90:I100">
    <cfRule type="cellIs" dxfId="26" priority="2" stopIfTrue="1" operator="equal">
      <formula>0</formula>
    </cfRule>
  </conditionalFormatting>
  <conditionalFormatting sqref="I307:I327">
    <cfRule type="cellIs" dxfId="25" priority="1" stopIfTrue="1" operator="equal">
      <formula>0</formula>
    </cfRule>
  </conditionalFormatting>
  <dataValidations count="25">
    <dataValidation type="list" allowBlank="1" showInputMessage="1" showErrorMessage="1" sqref="E278:F299" xr:uid="{00000000-0002-0000-0200-000000000000}">
      <formula1>$J$274:$J$279</formula1>
    </dataValidation>
    <dataValidation type="decimal" operator="greaterThan" showErrorMessage="1" errorTitle="Enter Numbers Only" error="Please enter numbers only." sqref="E306:G327" xr:uid="{00000000-0002-0000-0200-000001000000}">
      <formula1>0</formula1>
    </dataValidation>
    <dataValidation type="list" allowBlank="1" showInputMessage="1" showErrorMessage="1" sqref="H204:H216" xr:uid="{00000000-0002-0000-0200-000002000000}">
      <formula1>$J$200:$J$207</formula1>
    </dataValidation>
    <dataValidation type="list" allowBlank="1" showInputMessage="1" showErrorMessage="1" sqref="A391:A413" xr:uid="{00000000-0002-0000-0200-000003000000}">
      <formula1>$J$387:$J$395</formula1>
    </dataValidation>
    <dataValidation type="list" allowBlank="1" showInputMessage="1" sqref="D26:D43 D72:D82 D127:D140 D50:D66 D89:D100 D8:D19" xr:uid="{00000000-0002-0000-0200-000004000000}">
      <formula1>$J$8:$J$10</formula1>
    </dataValidation>
    <dataValidation operator="greaterThan" showInputMessage="1" showErrorMessage="1" errorTitle="Enter Numbers Only" error="Please enter numbers only." prompt="Numbers Only" sqref="H224:H238 G204:G216" xr:uid="{00000000-0002-0000-0200-000005000000}"/>
    <dataValidation type="list" allowBlank="1" showInputMessage="1" showErrorMessage="1" sqref="A364:B385 A420:B434" xr:uid="{00000000-0002-0000-0200-000006000000}">
      <formula1>$J$360:$J$362</formula1>
    </dataValidation>
    <dataValidation operator="greaterThanOrEqual" showErrorMessage="1" errorTitle="Enter Numbers Only" error="Please enter numbers only. Cost per item must be less than $1000." sqref="G364:G385 G420:G434" xr:uid="{00000000-0002-0000-0200-000007000000}"/>
    <dataValidation operator="greaterThan" showErrorMessage="1" errorTitle="Enter Numbers Only" error="Please enter numbers only." sqref="G224:G238 F204:F216 F391:G413 H364:H385 G278:H299 G8:G19" xr:uid="{00000000-0002-0000-0200-000008000000}"/>
    <dataValidation operator="greaterThanOrEqual" showErrorMessage="1" errorTitle="Enter Numbers Only" error="Please enter numbers only." sqref="E8:E19" xr:uid="{00000000-0002-0000-0200-000009000000}"/>
    <dataValidation allowBlank="1" showInputMessage="1" sqref="A8:A19" xr:uid="{00000000-0002-0000-0200-00000A000000}"/>
    <dataValidation operator="greaterThan" errorTitle="Enter Numbers Only" error="Please enter numbers only." sqref="B8:C19 F8:F19" xr:uid="{00000000-0002-0000-0200-00000B000000}"/>
    <dataValidation type="list" allowBlank="1" showInputMessage="1" showErrorMessage="1" sqref="A50:A66" xr:uid="{00000000-0002-0000-0200-00000C000000}">
      <formula1>$J$50:$J$56</formula1>
    </dataValidation>
    <dataValidation type="list" allowBlank="1" showInputMessage="1" showErrorMessage="1" sqref="H183:H196 H168:H177" xr:uid="{00000000-0002-0000-0200-00000E000000}">
      <formula1>$J$179:$J$186</formula1>
    </dataValidation>
    <dataValidation type="list" allowBlank="1" showInputMessage="1" showErrorMessage="1" sqref="H262:H271" xr:uid="{00000000-0002-0000-0200-00000F000000}">
      <formula1>$J$258:$J$265</formula1>
    </dataValidation>
    <dataValidation type="list" allowBlank="1" showInputMessage="1" showErrorMessage="1" sqref="C440:E450" xr:uid="{00000000-0002-0000-0200-000010000000}">
      <formula1>$J$436:$J$442</formula1>
    </dataValidation>
    <dataValidation type="list" allowBlank="1" showInputMessage="1" showErrorMessage="1" sqref="A26:A43" xr:uid="{00000000-0002-0000-0200-000011000000}">
      <formula1>$J$27:$J$34</formula1>
    </dataValidation>
    <dataValidation operator="greaterThanOrEqual" allowBlank="1" showInputMessage="1" showErrorMessage="1" errorTitle="Enter Numbers Only" error="Value has to exceed $1000." prompt="Must be greater than or equal to $1,000" sqref="G456:G465" xr:uid="{00000000-0002-0000-0200-000012000000}"/>
    <dataValidation type="list" allowBlank="1" showInputMessage="1" showErrorMessage="1" sqref="A338:B357" xr:uid="{00000000-0002-0000-0200-000013000000}">
      <formula1>$J$334:$J$336</formula1>
    </dataValidation>
    <dataValidation operator="greaterThan" showErrorMessage="1" errorTitle="Enter Numbers Only" error="Please enter numbers only. Cost per item must be less than $1000." sqref="G338:G357" xr:uid="{00000000-0002-0000-0200-000014000000}"/>
    <dataValidation type="list" allowBlank="1" showInputMessage="1" showErrorMessage="1" sqref="F224:F238" xr:uid="{00000000-0002-0000-0200-000015000000}">
      <formula1>$J$220:$J$227</formula1>
    </dataValidation>
    <dataValidation type="list" allowBlank="1" showInputMessage="1" showErrorMessage="1" sqref="D106:D119" xr:uid="{00000000-0002-0000-0200-000016000000}">
      <formula1>$J$106:$J$113</formula1>
    </dataValidation>
    <dataValidation type="list" allowBlank="1" showInputMessage="1" showErrorMessage="1" sqref="A106:A119" xr:uid="{00000000-0002-0000-0200-000017000000}">
      <formula1>$J$115:$J$119</formula1>
    </dataValidation>
    <dataValidation type="list" allowBlank="1" showInputMessage="1" showErrorMessage="1" sqref="A127:A140" xr:uid="{00000000-0002-0000-0200-000018000000}">
      <formula1>$J$128:$J$135</formula1>
    </dataValidation>
    <dataValidation type="list" allowBlank="1" showInputMessage="1" showErrorMessage="1" sqref="H148:H160" xr:uid="{00000000-0002-0000-0200-000019000000}">
      <formula1>$J$146:$J$153</formula1>
    </dataValidation>
  </dataValidations>
  <hyperlinks>
    <hyperlink ref="B3" r:id="rId1" xr:uid="{00000000-0004-0000-0200-000000000000}"/>
    <hyperlink ref="H1" r:id="rId2" xr:uid="{00000000-0004-0000-0200-000001000000}"/>
    <hyperlink ref="B3:E3" r:id="rId3" display="https://portal.ct.gov/SDE/Adult-Ed/Federal/Federal-Legislation-and-Grants/Documents" xr:uid="{B3568EEB-94EB-4334-94E0-349AB770D86B}"/>
  </hyperlinks>
  <pageMargins left="0.7" right="0.7" top="0.75" bottom="0.75" header="0.3" footer="0.3"/>
  <pageSetup scale="58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96"/>
  <sheetViews>
    <sheetView zoomScaleNormal="100" workbookViewId="0">
      <selection activeCell="F5" sqref="F5"/>
    </sheetView>
  </sheetViews>
  <sheetFormatPr defaultRowHeight="13" x14ac:dyDescent="0.6"/>
  <cols>
    <col min="1" max="1" width="16.7265625" customWidth="1"/>
    <col min="2" max="2" width="16.08984375" customWidth="1"/>
    <col min="3" max="3" width="12.36328125" customWidth="1"/>
    <col min="4" max="4" width="13.6328125" customWidth="1"/>
    <col min="5" max="5" width="24.26953125" customWidth="1"/>
    <col min="6" max="6" width="26" customWidth="1"/>
    <col min="7" max="7" width="16.7265625" customWidth="1"/>
    <col min="8" max="8" width="13.7265625" customWidth="1"/>
    <col min="9" max="9" width="18.7265625" bestFit="1" customWidth="1"/>
    <col min="10" max="10" width="8.81640625" style="90" customWidth="1"/>
  </cols>
  <sheetData>
    <row r="1" spans="1:11" s="12" customFormat="1" ht="30" x14ac:dyDescent="1.2">
      <c r="A1" s="11" t="s">
        <v>125</v>
      </c>
      <c r="C1" s="13"/>
      <c r="F1" s="85" t="s">
        <v>110</v>
      </c>
      <c r="G1" s="34" t="s">
        <v>179</v>
      </c>
      <c r="H1" s="56"/>
      <c r="I1" s="65"/>
      <c r="J1" s="86"/>
    </row>
    <row r="2" spans="1:11" s="12" customFormat="1" ht="15.5" x14ac:dyDescent="0.6">
      <c r="A2" s="58" t="s">
        <v>136</v>
      </c>
      <c r="B2" s="161" t="s">
        <v>89</v>
      </c>
      <c r="C2" s="162"/>
      <c r="D2" s="58" t="s">
        <v>137</v>
      </c>
      <c r="E2" s="59" t="s">
        <v>89</v>
      </c>
      <c r="F2" s="92"/>
      <c r="G2" s="54"/>
      <c r="H2" s="65"/>
      <c r="I2" s="65"/>
      <c r="J2" s="86"/>
    </row>
    <row r="3" spans="1:11" s="12" customFormat="1" ht="14.75" x14ac:dyDescent="0.65">
      <c r="A3" s="85" t="s">
        <v>67</v>
      </c>
      <c r="B3" s="199" t="s">
        <v>213</v>
      </c>
      <c r="C3" s="200"/>
      <c r="D3" s="200"/>
      <c r="E3" s="200"/>
      <c r="F3" s="95" t="s">
        <v>214</v>
      </c>
      <c r="H3" s="65"/>
      <c r="I3" s="65"/>
      <c r="J3" s="86"/>
    </row>
    <row r="4" spans="1:11" s="12" customFormat="1" ht="14.75" x14ac:dyDescent="0.65">
      <c r="C4" s="13"/>
      <c r="I4" s="34"/>
      <c r="J4" s="87"/>
    </row>
    <row r="5" spans="1:11" s="16" customFormat="1" ht="25.25" x14ac:dyDescent="1.05">
      <c r="A5" s="14" t="s">
        <v>53</v>
      </c>
      <c r="B5" s="14"/>
      <c r="C5" s="15"/>
      <c r="E5" s="97"/>
      <c r="H5" s="14" t="s">
        <v>15</v>
      </c>
      <c r="I5" s="17">
        <f>SUM(I8:I19)</f>
        <v>0</v>
      </c>
      <c r="J5" s="87"/>
    </row>
    <row r="6" spans="1:11" s="12" customFormat="1" x14ac:dyDescent="0.6">
      <c r="C6" s="13"/>
      <c r="E6" s="18"/>
      <c r="J6" s="87"/>
    </row>
    <row r="7" spans="1:11" s="12" customFormat="1" ht="42" customHeight="1" x14ac:dyDescent="0.6">
      <c r="A7" s="66" t="s">
        <v>68</v>
      </c>
      <c r="B7" s="30" t="s">
        <v>54</v>
      </c>
      <c r="C7" s="30" t="s">
        <v>130</v>
      </c>
      <c r="D7" s="30" t="s">
        <v>16</v>
      </c>
      <c r="E7" s="30" t="s">
        <v>74</v>
      </c>
      <c r="F7" s="30" t="s">
        <v>76</v>
      </c>
      <c r="G7" s="30" t="s">
        <v>77</v>
      </c>
      <c r="H7" s="30"/>
      <c r="I7" s="30" t="s">
        <v>14</v>
      </c>
      <c r="J7" s="87"/>
      <c r="K7" s="35"/>
    </row>
    <row r="8" spans="1:11" s="6" customFormat="1" x14ac:dyDescent="0.6">
      <c r="A8" s="40"/>
      <c r="B8" s="41"/>
      <c r="C8" s="41"/>
      <c r="D8" s="42"/>
      <c r="E8" s="43"/>
      <c r="F8" s="42"/>
      <c r="G8" s="42"/>
      <c r="H8" s="28"/>
      <c r="I8" s="48">
        <f>IF(LEN(A8)&lt;6,0,IF(ISBLANK(D8),0,IF(ISBLANK(F8),0,IF(ISBLANK(G8),0,ROUND(IF(D8="salaried",C8*E8,C8*E8*F8*G8),0)))))</f>
        <v>0</v>
      </c>
      <c r="J8" s="87" t="s">
        <v>17</v>
      </c>
      <c r="K8" s="33"/>
    </row>
    <row r="9" spans="1:11" s="6" customFormat="1" x14ac:dyDescent="0.6">
      <c r="A9" s="40"/>
      <c r="B9" s="41"/>
      <c r="C9" s="41"/>
      <c r="D9" s="42"/>
      <c r="E9" s="43"/>
      <c r="F9" s="42"/>
      <c r="G9" s="42"/>
      <c r="H9" s="28"/>
      <c r="I9" s="48">
        <f t="shared" ref="I9:I19" si="0">IF(LEN(A9)&lt;6,0,IF(ISBLANK(D9),0,IF(ISBLANK(F9),0,IF(ISBLANK(G9),0,ROUND(IF(D9="salaried",C9*E9,C9*E9*F9*G9),0)))))</f>
        <v>0</v>
      </c>
      <c r="J9" s="87" t="s">
        <v>18</v>
      </c>
      <c r="K9" s="33"/>
    </row>
    <row r="10" spans="1:11" s="6" customFormat="1" x14ac:dyDescent="0.6">
      <c r="A10" s="40"/>
      <c r="B10" s="3"/>
      <c r="C10" s="41"/>
      <c r="D10" s="42"/>
      <c r="E10" s="43"/>
      <c r="F10" s="42"/>
      <c r="G10" s="42"/>
      <c r="H10" s="28"/>
      <c r="I10" s="48">
        <f t="shared" si="0"/>
        <v>0</v>
      </c>
      <c r="J10" s="87"/>
      <c r="K10" s="33"/>
    </row>
    <row r="11" spans="1:11" s="6" customFormat="1" x14ac:dyDescent="0.6">
      <c r="A11" s="40"/>
      <c r="B11" s="3"/>
      <c r="C11" s="41"/>
      <c r="D11" s="42"/>
      <c r="E11" s="43"/>
      <c r="F11" s="42"/>
      <c r="G11" s="42"/>
      <c r="H11" s="28"/>
      <c r="I11" s="48">
        <f t="shared" si="0"/>
        <v>0</v>
      </c>
      <c r="J11" s="87"/>
      <c r="K11" s="33"/>
    </row>
    <row r="12" spans="1:11" s="6" customFormat="1" x14ac:dyDescent="0.6">
      <c r="A12" s="40"/>
      <c r="B12" s="3"/>
      <c r="C12" s="41"/>
      <c r="D12" s="42"/>
      <c r="E12" s="43"/>
      <c r="F12" s="42"/>
      <c r="G12" s="42"/>
      <c r="H12" s="28"/>
      <c r="I12" s="48">
        <f t="shared" si="0"/>
        <v>0</v>
      </c>
      <c r="J12" s="87"/>
      <c r="K12" s="33"/>
    </row>
    <row r="13" spans="1:11" s="6" customFormat="1" x14ac:dyDescent="0.6">
      <c r="A13" s="40"/>
      <c r="B13" s="3"/>
      <c r="C13" s="41"/>
      <c r="D13" s="42"/>
      <c r="E13" s="43"/>
      <c r="F13" s="42"/>
      <c r="G13" s="42"/>
      <c r="H13" s="28"/>
      <c r="I13" s="48">
        <f t="shared" si="0"/>
        <v>0</v>
      </c>
      <c r="J13" s="87"/>
      <c r="K13" s="33"/>
    </row>
    <row r="14" spans="1:11" s="6" customFormat="1" x14ac:dyDescent="0.6">
      <c r="A14" s="40"/>
      <c r="B14" s="3"/>
      <c r="C14" s="41"/>
      <c r="D14" s="42"/>
      <c r="E14" s="43"/>
      <c r="F14" s="42"/>
      <c r="G14" s="42"/>
      <c r="H14" s="28"/>
      <c r="I14" s="48">
        <f t="shared" si="0"/>
        <v>0</v>
      </c>
      <c r="J14" s="87"/>
      <c r="K14" s="33"/>
    </row>
    <row r="15" spans="1:11" s="6" customFormat="1" x14ac:dyDescent="0.6">
      <c r="A15" s="40"/>
      <c r="B15" s="42"/>
      <c r="C15" s="41"/>
      <c r="D15" s="42"/>
      <c r="E15" s="43"/>
      <c r="F15" s="42"/>
      <c r="G15" s="42"/>
      <c r="H15" s="28"/>
      <c r="I15" s="48">
        <f t="shared" si="0"/>
        <v>0</v>
      </c>
      <c r="J15" s="87"/>
      <c r="K15" s="33"/>
    </row>
    <row r="16" spans="1:11" s="6" customFormat="1" x14ac:dyDescent="0.6">
      <c r="A16" s="40"/>
      <c r="B16" s="3"/>
      <c r="C16" s="41"/>
      <c r="D16" s="42"/>
      <c r="E16" s="43"/>
      <c r="F16" s="42"/>
      <c r="G16" s="42"/>
      <c r="H16" s="28"/>
      <c r="I16" s="48">
        <f t="shared" si="0"/>
        <v>0</v>
      </c>
      <c r="J16" s="87"/>
      <c r="K16" s="33"/>
    </row>
    <row r="17" spans="1:11" s="6" customFormat="1" x14ac:dyDescent="0.6">
      <c r="A17" s="40"/>
      <c r="B17" s="3"/>
      <c r="C17" s="41"/>
      <c r="D17" s="42"/>
      <c r="E17" s="43"/>
      <c r="F17" s="42"/>
      <c r="G17" s="42"/>
      <c r="H17" s="28"/>
      <c r="I17" s="48">
        <f t="shared" si="0"/>
        <v>0</v>
      </c>
      <c r="J17" s="87"/>
      <c r="K17" s="33"/>
    </row>
    <row r="18" spans="1:11" s="6" customFormat="1" x14ac:dyDescent="0.6">
      <c r="A18" s="40"/>
      <c r="B18" s="3"/>
      <c r="C18" s="41"/>
      <c r="D18" s="42"/>
      <c r="E18" s="43"/>
      <c r="F18" s="42"/>
      <c r="G18" s="42"/>
      <c r="H18" s="28"/>
      <c r="I18" s="48">
        <f t="shared" si="0"/>
        <v>0</v>
      </c>
      <c r="J18" s="87"/>
      <c r="K18" s="33"/>
    </row>
    <row r="19" spans="1:11" s="6" customFormat="1" x14ac:dyDescent="0.6">
      <c r="A19" s="40"/>
      <c r="B19" s="3"/>
      <c r="C19" s="41"/>
      <c r="D19" s="42"/>
      <c r="E19" s="43"/>
      <c r="F19" s="42"/>
      <c r="G19" s="42"/>
      <c r="H19" s="28"/>
      <c r="I19" s="48">
        <f t="shared" si="0"/>
        <v>0</v>
      </c>
      <c r="J19" s="87"/>
      <c r="K19" s="33"/>
    </row>
    <row r="20" spans="1:11" s="6" customFormat="1" x14ac:dyDescent="0.6">
      <c r="C20" s="61"/>
      <c r="J20" s="87"/>
      <c r="K20" s="33"/>
    </row>
    <row r="21" spans="1:11" s="6" customFormat="1" x14ac:dyDescent="0.6">
      <c r="C21" s="61"/>
      <c r="G21" s="7" t="s">
        <v>89</v>
      </c>
      <c r="J21" s="87"/>
      <c r="K21" s="33"/>
    </row>
    <row r="22" spans="1:11" s="6" customFormat="1" ht="15.5" x14ac:dyDescent="0.7">
      <c r="B22" s="163" t="s">
        <v>131</v>
      </c>
      <c r="C22" s="164"/>
      <c r="D22" s="164"/>
      <c r="E22" s="164"/>
      <c r="F22" s="164"/>
      <c r="G22" s="164"/>
      <c r="J22" s="87"/>
      <c r="K22" s="33"/>
    </row>
    <row r="23" spans="1:11" s="16" customFormat="1" ht="18" x14ac:dyDescent="0.8">
      <c r="A23" s="14" t="s">
        <v>24</v>
      </c>
      <c r="B23" s="14"/>
      <c r="C23" s="15"/>
      <c r="D23" s="14"/>
      <c r="H23" s="14" t="s">
        <v>15</v>
      </c>
      <c r="I23" s="17">
        <f>SUM(I26:I42)</f>
        <v>0</v>
      </c>
      <c r="J23" s="87"/>
      <c r="K23" s="35"/>
    </row>
    <row r="24" spans="1:11" s="12" customFormat="1" x14ac:dyDescent="0.6">
      <c r="C24" s="13"/>
      <c r="J24" s="87"/>
      <c r="K24" s="35"/>
    </row>
    <row r="25" spans="1:11" s="12" customFormat="1" ht="44.25" customHeight="1" x14ac:dyDescent="0.6">
      <c r="A25" s="30" t="s">
        <v>75</v>
      </c>
      <c r="B25" s="30" t="s">
        <v>54</v>
      </c>
      <c r="C25" s="30" t="s">
        <v>23</v>
      </c>
      <c r="D25" s="30" t="s">
        <v>16</v>
      </c>
      <c r="E25" s="30" t="s">
        <v>74</v>
      </c>
      <c r="F25" s="30" t="s">
        <v>76</v>
      </c>
      <c r="G25" s="26" t="s">
        <v>77</v>
      </c>
      <c r="H25" s="30"/>
      <c r="I25" s="30" t="s">
        <v>14</v>
      </c>
      <c r="J25" s="87"/>
      <c r="K25" s="35"/>
    </row>
    <row r="26" spans="1:11" s="6" customFormat="1" x14ac:dyDescent="0.6">
      <c r="A26" s="45"/>
      <c r="B26" s="47"/>
      <c r="C26" s="42"/>
      <c r="D26" s="42"/>
      <c r="E26" s="43"/>
      <c r="F26" s="42"/>
      <c r="G26" s="46"/>
      <c r="H26" s="28"/>
      <c r="I26" s="48">
        <f>IF(ISBLANK(A26),0,IF(ISBLANK(D26),0,IF(ISBLANK(F26),0,IF(ISBLANK(G26),0,ROUND(IF(D26="salaried",C26*E26,C26*E26*F26*G26),0)))))</f>
        <v>0</v>
      </c>
      <c r="J26" s="87"/>
      <c r="K26" s="33"/>
    </row>
    <row r="27" spans="1:11" s="6" customFormat="1" x14ac:dyDescent="0.6">
      <c r="A27" s="45"/>
      <c r="B27" s="62"/>
      <c r="C27" s="42"/>
      <c r="D27" s="42"/>
      <c r="E27" s="43"/>
      <c r="F27" s="42"/>
      <c r="G27" s="46"/>
      <c r="H27" s="28"/>
      <c r="I27" s="48">
        <f t="shared" ref="I27:I42" si="1">IF(ISBLANK(A27),0,IF(ISBLANK(D27),0,IF(ISBLANK(F27),0,IF(ISBLANK(G27),0,ROUND(IF(D27="salaried",C27*E27,C27*E27*F27*G27),0)))))</f>
        <v>0</v>
      </c>
      <c r="J27" s="87" t="s">
        <v>21</v>
      </c>
      <c r="K27" s="33"/>
    </row>
    <row r="28" spans="1:11" s="6" customFormat="1" x14ac:dyDescent="0.6">
      <c r="A28" s="45"/>
      <c r="B28" s="62"/>
      <c r="C28" s="42"/>
      <c r="D28" s="42"/>
      <c r="E28" s="43"/>
      <c r="F28" s="42"/>
      <c r="G28" s="46"/>
      <c r="H28" s="28"/>
      <c r="I28" s="48">
        <f t="shared" si="1"/>
        <v>0</v>
      </c>
      <c r="J28" s="87" t="s">
        <v>102</v>
      </c>
      <c r="K28" s="33"/>
    </row>
    <row r="29" spans="1:11" s="6" customFormat="1" x14ac:dyDescent="0.6">
      <c r="A29" s="45"/>
      <c r="B29" s="62"/>
      <c r="C29" s="42"/>
      <c r="D29" s="42"/>
      <c r="E29" s="43"/>
      <c r="F29" s="42"/>
      <c r="G29" s="46"/>
      <c r="H29" s="28"/>
      <c r="I29" s="48">
        <f t="shared" si="1"/>
        <v>0</v>
      </c>
      <c r="J29" s="87" t="s">
        <v>103</v>
      </c>
      <c r="K29" s="33"/>
    </row>
    <row r="30" spans="1:11" s="6" customFormat="1" x14ac:dyDescent="0.6">
      <c r="A30" s="45"/>
      <c r="B30" s="62"/>
      <c r="C30" s="42"/>
      <c r="D30" s="42"/>
      <c r="E30" s="43"/>
      <c r="F30" s="42"/>
      <c r="G30" s="46"/>
      <c r="H30" s="28"/>
      <c r="I30" s="48">
        <f t="shared" si="1"/>
        <v>0</v>
      </c>
      <c r="J30" s="87" t="s">
        <v>22</v>
      </c>
      <c r="K30" s="33"/>
    </row>
    <row r="31" spans="1:11" s="6" customFormat="1" x14ac:dyDescent="0.6">
      <c r="A31" s="45"/>
      <c r="B31" s="62"/>
      <c r="C31" s="42"/>
      <c r="D31" s="42"/>
      <c r="E31" s="43"/>
      <c r="F31" s="42"/>
      <c r="G31" s="46"/>
      <c r="H31" s="28"/>
      <c r="I31" s="48">
        <f t="shared" si="1"/>
        <v>0</v>
      </c>
      <c r="J31" s="87" t="s">
        <v>19</v>
      </c>
      <c r="K31" s="33"/>
    </row>
    <row r="32" spans="1:11" s="6" customFormat="1" x14ac:dyDescent="0.6">
      <c r="A32" s="45"/>
      <c r="B32" s="62"/>
      <c r="C32" s="42"/>
      <c r="D32" s="42"/>
      <c r="E32" s="43"/>
      <c r="F32" s="42"/>
      <c r="G32" s="46"/>
      <c r="H32" s="28"/>
      <c r="I32" s="48">
        <f t="shared" si="1"/>
        <v>0</v>
      </c>
      <c r="J32" s="87" t="s">
        <v>20</v>
      </c>
      <c r="K32" s="33"/>
    </row>
    <row r="33" spans="1:17" s="6" customFormat="1" x14ac:dyDescent="0.6">
      <c r="A33" s="45"/>
      <c r="B33" s="62"/>
      <c r="C33" s="42"/>
      <c r="D33" s="42"/>
      <c r="E33" s="43"/>
      <c r="F33" s="42"/>
      <c r="G33" s="46"/>
      <c r="H33" s="28"/>
      <c r="I33" s="48">
        <f t="shared" si="1"/>
        <v>0</v>
      </c>
      <c r="J33" s="87" t="s">
        <v>99</v>
      </c>
      <c r="K33" s="33"/>
    </row>
    <row r="34" spans="1:17" s="6" customFormat="1" x14ac:dyDescent="0.6">
      <c r="A34" s="45"/>
      <c r="B34" s="62"/>
      <c r="C34" s="42"/>
      <c r="D34" s="42"/>
      <c r="E34" s="43"/>
      <c r="F34" s="42"/>
      <c r="G34" s="46"/>
      <c r="H34" s="28"/>
      <c r="I34" s="48">
        <f t="shared" si="1"/>
        <v>0</v>
      </c>
      <c r="J34" s="87" t="s">
        <v>89</v>
      </c>
      <c r="K34" s="33"/>
    </row>
    <row r="35" spans="1:17" s="6" customFormat="1" x14ac:dyDescent="0.6">
      <c r="A35" s="45"/>
      <c r="B35" s="62"/>
      <c r="C35" s="42"/>
      <c r="D35" s="42"/>
      <c r="E35" s="43"/>
      <c r="F35" s="42"/>
      <c r="G35" s="46"/>
      <c r="H35" s="28"/>
      <c r="I35" s="48">
        <f t="shared" si="1"/>
        <v>0</v>
      </c>
      <c r="J35" s="87"/>
      <c r="K35" s="33"/>
    </row>
    <row r="36" spans="1:17" s="6" customFormat="1" x14ac:dyDescent="0.6">
      <c r="A36" s="45"/>
      <c r="B36" s="62"/>
      <c r="C36" s="42"/>
      <c r="D36" s="42"/>
      <c r="E36" s="43"/>
      <c r="F36" s="42"/>
      <c r="G36" s="46"/>
      <c r="H36" s="28"/>
      <c r="I36" s="48">
        <f t="shared" si="1"/>
        <v>0</v>
      </c>
      <c r="J36" s="87"/>
      <c r="K36" s="33"/>
    </row>
    <row r="37" spans="1:17" s="6" customFormat="1" x14ac:dyDescent="0.6">
      <c r="A37" s="45"/>
      <c r="B37" s="62"/>
      <c r="C37" s="42"/>
      <c r="D37" s="42"/>
      <c r="E37" s="43"/>
      <c r="F37" s="42"/>
      <c r="G37" s="46"/>
      <c r="H37" s="28"/>
      <c r="I37" s="48">
        <f t="shared" si="1"/>
        <v>0</v>
      </c>
      <c r="J37" s="87" t="s">
        <v>89</v>
      </c>
      <c r="K37" s="33"/>
    </row>
    <row r="38" spans="1:17" s="6" customFormat="1" x14ac:dyDescent="0.6">
      <c r="A38" s="45"/>
      <c r="B38" s="62"/>
      <c r="C38" s="42"/>
      <c r="D38" s="42"/>
      <c r="E38" s="43"/>
      <c r="F38" s="42"/>
      <c r="G38" s="46"/>
      <c r="H38" s="28"/>
      <c r="I38" s="48">
        <f t="shared" si="1"/>
        <v>0</v>
      </c>
      <c r="J38" s="87"/>
      <c r="K38" s="33"/>
    </row>
    <row r="39" spans="1:17" s="6" customFormat="1" x14ac:dyDescent="0.6">
      <c r="A39" s="45"/>
      <c r="B39" s="62"/>
      <c r="C39" s="42"/>
      <c r="D39" s="42"/>
      <c r="E39" s="43"/>
      <c r="F39" s="42"/>
      <c r="G39" s="46"/>
      <c r="H39" s="28"/>
      <c r="I39" s="48">
        <f t="shared" si="1"/>
        <v>0</v>
      </c>
      <c r="J39" s="87"/>
      <c r="K39" s="33"/>
    </row>
    <row r="40" spans="1:17" s="6" customFormat="1" x14ac:dyDescent="0.6">
      <c r="A40" s="45"/>
      <c r="B40" s="62"/>
      <c r="C40" s="42"/>
      <c r="D40" s="42"/>
      <c r="E40" s="43"/>
      <c r="F40" s="42"/>
      <c r="G40" s="46"/>
      <c r="H40" s="28"/>
      <c r="I40" s="48">
        <f t="shared" si="1"/>
        <v>0</v>
      </c>
      <c r="J40" s="87"/>
      <c r="K40" s="33"/>
    </row>
    <row r="41" spans="1:17" s="6" customFormat="1" x14ac:dyDescent="0.6">
      <c r="A41" s="45"/>
      <c r="B41" s="62"/>
      <c r="C41" s="42"/>
      <c r="D41" s="42"/>
      <c r="E41" s="43"/>
      <c r="F41" s="42"/>
      <c r="G41" s="46"/>
      <c r="H41" s="28"/>
      <c r="I41" s="48">
        <f t="shared" si="1"/>
        <v>0</v>
      </c>
      <c r="J41" s="87"/>
      <c r="K41" s="33"/>
    </row>
    <row r="42" spans="1:17" s="6" customFormat="1" x14ac:dyDescent="0.6">
      <c r="A42" s="45"/>
      <c r="B42" s="62"/>
      <c r="C42" s="42"/>
      <c r="D42" s="42"/>
      <c r="E42" s="43"/>
      <c r="F42" s="42"/>
      <c r="G42" s="46"/>
      <c r="H42" s="28"/>
      <c r="I42" s="48">
        <f t="shared" si="1"/>
        <v>0</v>
      </c>
      <c r="J42" s="87"/>
      <c r="K42" s="33"/>
    </row>
    <row r="43" spans="1:17" s="6" customFormat="1" x14ac:dyDescent="0.6">
      <c r="C43" s="61"/>
      <c r="J43" s="87"/>
      <c r="K43" s="33"/>
    </row>
    <row r="44" spans="1:17" s="6" customFormat="1" x14ac:dyDescent="0.6">
      <c r="C44" s="61"/>
      <c r="J44" s="87"/>
      <c r="K44" s="33"/>
    </row>
    <row r="45" spans="1:17" s="6" customFormat="1" ht="15.5" x14ac:dyDescent="0.7">
      <c r="B45" s="163" t="s">
        <v>131</v>
      </c>
      <c r="C45" s="164"/>
      <c r="D45" s="164"/>
      <c r="E45" s="164"/>
      <c r="F45" s="164"/>
      <c r="G45" s="164"/>
      <c r="J45" s="87"/>
      <c r="K45" s="33"/>
    </row>
    <row r="46" spans="1:17" s="16" customFormat="1" ht="18" x14ac:dyDescent="0.8">
      <c r="A46" s="14" t="s">
        <v>26</v>
      </c>
      <c r="B46" s="14"/>
      <c r="C46" s="14"/>
      <c r="D46" s="14"/>
      <c r="H46" s="14" t="s">
        <v>15</v>
      </c>
      <c r="I46" s="17">
        <f>SUM(I49:I63)</f>
        <v>0</v>
      </c>
      <c r="J46" s="87"/>
      <c r="K46" s="35"/>
    </row>
    <row r="47" spans="1:17" s="12" customFormat="1" x14ac:dyDescent="0.6">
      <c r="J47" s="87"/>
      <c r="K47" s="35"/>
    </row>
    <row r="48" spans="1:17" s="12" customFormat="1" ht="26" x14ac:dyDescent="0.6">
      <c r="A48" s="30" t="s">
        <v>75</v>
      </c>
      <c r="B48" s="30" t="s">
        <v>54</v>
      </c>
      <c r="C48" s="30" t="s">
        <v>25</v>
      </c>
      <c r="D48" s="30" t="s">
        <v>16</v>
      </c>
      <c r="E48" s="30" t="s">
        <v>74</v>
      </c>
      <c r="F48" s="30" t="s">
        <v>76</v>
      </c>
      <c r="G48" s="26" t="s">
        <v>77</v>
      </c>
      <c r="H48" s="30"/>
      <c r="I48" s="30" t="s">
        <v>14</v>
      </c>
      <c r="J48" s="87"/>
      <c r="K48" s="35"/>
      <c r="Q48" s="22"/>
    </row>
    <row r="49" spans="1:11" s="6" customFormat="1" x14ac:dyDescent="0.6">
      <c r="A49" s="49"/>
      <c r="B49" s="45"/>
      <c r="C49" s="42"/>
      <c r="D49" s="44"/>
      <c r="E49" s="43"/>
      <c r="F49" s="42"/>
      <c r="G49" s="46"/>
      <c r="H49" s="28"/>
      <c r="I49" s="48">
        <f>IF(ISBLANK(A49),0,IF(ISBLANK(D49),0,IF(ISBLANK(F49),0,IF(ISBLANK(G49),0,ROUND(IF(D49="salaried",C49*E49,C49*E49*F49*G49),0)))))</f>
        <v>0</v>
      </c>
      <c r="J49" s="87" t="s">
        <v>21</v>
      </c>
      <c r="K49" s="33"/>
    </row>
    <row r="50" spans="1:11" s="6" customFormat="1" x14ac:dyDescent="0.6">
      <c r="A50" s="49"/>
      <c r="B50" s="45"/>
      <c r="C50" s="42"/>
      <c r="D50" s="44"/>
      <c r="E50" s="43"/>
      <c r="F50" s="42"/>
      <c r="G50" s="46"/>
      <c r="H50" s="28"/>
      <c r="I50" s="48">
        <f t="shared" ref="I50:I63" si="2">IF(ISBLANK(A50),0,IF(ISBLANK(D50),0,IF(ISBLANK(F50),0,IF(ISBLANK(G50),0,ROUND(IF(D50="salaried",C50*E50,C50*E50*F50*G50),0)))))</f>
        <v>0</v>
      </c>
      <c r="J50" s="87" t="s">
        <v>102</v>
      </c>
      <c r="K50" s="33"/>
    </row>
    <row r="51" spans="1:11" s="6" customFormat="1" x14ac:dyDescent="0.6">
      <c r="A51" s="49"/>
      <c r="B51" s="62"/>
      <c r="C51" s="42"/>
      <c r="D51" s="44"/>
      <c r="E51" s="43"/>
      <c r="F51" s="42"/>
      <c r="G51" s="46"/>
      <c r="H51" s="28"/>
      <c r="I51" s="48">
        <f t="shared" si="2"/>
        <v>0</v>
      </c>
      <c r="J51" s="87" t="s">
        <v>22</v>
      </c>
      <c r="K51" s="33"/>
    </row>
    <row r="52" spans="1:11" s="6" customFormat="1" x14ac:dyDescent="0.6">
      <c r="A52" s="49"/>
      <c r="B52" s="62"/>
      <c r="C52" s="42"/>
      <c r="D52" s="44"/>
      <c r="E52" s="43"/>
      <c r="F52" s="42"/>
      <c r="G52" s="46"/>
      <c r="H52" s="28"/>
      <c r="I52" s="48">
        <f t="shared" si="2"/>
        <v>0</v>
      </c>
      <c r="J52" s="87" t="s">
        <v>19</v>
      </c>
      <c r="K52" s="33"/>
    </row>
    <row r="53" spans="1:11" s="6" customFormat="1" x14ac:dyDescent="0.6">
      <c r="A53" s="49"/>
      <c r="B53" s="62"/>
      <c r="C53" s="42"/>
      <c r="D53" s="44"/>
      <c r="E53" s="43"/>
      <c r="F53" s="42"/>
      <c r="G53" s="46"/>
      <c r="H53" s="28"/>
      <c r="I53" s="48">
        <f t="shared" si="2"/>
        <v>0</v>
      </c>
      <c r="J53" s="87" t="s">
        <v>20</v>
      </c>
      <c r="K53" s="33"/>
    </row>
    <row r="54" spans="1:11" s="6" customFormat="1" x14ac:dyDescent="0.6">
      <c r="A54" s="49"/>
      <c r="B54" s="62"/>
      <c r="C54" s="42"/>
      <c r="D54" s="44"/>
      <c r="E54" s="43"/>
      <c r="F54" s="42"/>
      <c r="G54" s="46"/>
      <c r="H54" s="28"/>
      <c r="I54" s="48">
        <f t="shared" si="2"/>
        <v>0</v>
      </c>
      <c r="J54" s="87" t="s">
        <v>99</v>
      </c>
      <c r="K54" s="33"/>
    </row>
    <row r="55" spans="1:11" s="6" customFormat="1" x14ac:dyDescent="0.6">
      <c r="A55" s="49"/>
      <c r="B55" s="62"/>
      <c r="C55" s="42"/>
      <c r="D55" s="44"/>
      <c r="E55" s="43"/>
      <c r="F55" s="42"/>
      <c r="G55" s="46"/>
      <c r="H55" s="28"/>
      <c r="I55" s="48">
        <f t="shared" si="2"/>
        <v>0</v>
      </c>
      <c r="J55" s="87"/>
      <c r="K55" s="33"/>
    </row>
    <row r="56" spans="1:11" s="6" customFormat="1" x14ac:dyDescent="0.6">
      <c r="A56" s="49"/>
      <c r="B56" s="62"/>
      <c r="C56" s="42"/>
      <c r="D56" s="44"/>
      <c r="E56" s="43"/>
      <c r="F56" s="42"/>
      <c r="G56" s="46"/>
      <c r="H56" s="28"/>
      <c r="I56" s="48">
        <f t="shared" si="2"/>
        <v>0</v>
      </c>
      <c r="J56" s="87"/>
      <c r="K56" s="33"/>
    </row>
    <row r="57" spans="1:11" s="6" customFormat="1" x14ac:dyDescent="0.6">
      <c r="A57" s="49"/>
      <c r="B57" s="62"/>
      <c r="C57" s="42"/>
      <c r="D57" s="44"/>
      <c r="E57" s="43"/>
      <c r="F57" s="42"/>
      <c r="G57" s="46"/>
      <c r="H57" s="28"/>
      <c r="I57" s="48">
        <f t="shared" si="2"/>
        <v>0</v>
      </c>
      <c r="J57" s="87"/>
      <c r="K57" s="33"/>
    </row>
    <row r="58" spans="1:11" s="6" customFormat="1" x14ac:dyDescent="0.6">
      <c r="A58" s="49"/>
      <c r="B58" s="62"/>
      <c r="C58" s="42"/>
      <c r="D58" s="44"/>
      <c r="E58" s="43"/>
      <c r="F58" s="42"/>
      <c r="G58" s="46"/>
      <c r="H58" s="28"/>
      <c r="I58" s="48">
        <f t="shared" si="2"/>
        <v>0</v>
      </c>
      <c r="J58" s="86"/>
      <c r="K58" s="33"/>
    </row>
    <row r="59" spans="1:11" s="6" customFormat="1" x14ac:dyDescent="0.6">
      <c r="A59" s="49"/>
      <c r="B59" s="62"/>
      <c r="C59" s="42"/>
      <c r="D59" s="44"/>
      <c r="E59" s="43"/>
      <c r="F59" s="42"/>
      <c r="G59" s="46"/>
      <c r="H59" s="28"/>
      <c r="I59" s="48">
        <f t="shared" si="2"/>
        <v>0</v>
      </c>
      <c r="J59" s="87"/>
      <c r="K59" s="33"/>
    </row>
    <row r="60" spans="1:11" s="6" customFormat="1" x14ac:dyDescent="0.6">
      <c r="A60" s="49"/>
      <c r="B60" s="62"/>
      <c r="C60" s="42"/>
      <c r="D60" s="44"/>
      <c r="E60" s="43"/>
      <c r="F60" s="42"/>
      <c r="G60" s="46"/>
      <c r="H60" s="28"/>
      <c r="I60" s="48">
        <f t="shared" si="2"/>
        <v>0</v>
      </c>
      <c r="J60" s="87"/>
      <c r="K60" s="33"/>
    </row>
    <row r="61" spans="1:11" s="6" customFormat="1" x14ac:dyDescent="0.6">
      <c r="A61" s="49"/>
      <c r="B61" s="62"/>
      <c r="C61" s="42"/>
      <c r="D61" s="44"/>
      <c r="E61" s="43"/>
      <c r="F61" s="42"/>
      <c r="G61" s="46"/>
      <c r="H61" s="28"/>
      <c r="I61" s="48">
        <f t="shared" si="2"/>
        <v>0</v>
      </c>
      <c r="J61" s="87"/>
      <c r="K61" s="33"/>
    </row>
    <row r="62" spans="1:11" s="6" customFormat="1" x14ac:dyDescent="0.6">
      <c r="A62" s="49"/>
      <c r="B62" s="62"/>
      <c r="C62" s="42"/>
      <c r="D62" s="44"/>
      <c r="E62" s="43"/>
      <c r="F62" s="42"/>
      <c r="G62" s="46"/>
      <c r="H62" s="28"/>
      <c r="I62" s="48">
        <f t="shared" si="2"/>
        <v>0</v>
      </c>
      <c r="J62" s="87"/>
      <c r="K62" s="33"/>
    </row>
    <row r="63" spans="1:11" s="6" customFormat="1" x14ac:dyDescent="0.6">
      <c r="A63" s="49"/>
      <c r="B63" s="62"/>
      <c r="C63" s="42"/>
      <c r="D63" s="44"/>
      <c r="E63" s="43"/>
      <c r="F63" s="42"/>
      <c r="G63" s="46"/>
      <c r="H63" s="28"/>
      <c r="I63" s="48">
        <f t="shared" si="2"/>
        <v>0</v>
      </c>
      <c r="J63" s="87"/>
      <c r="K63" s="33"/>
    </row>
    <row r="64" spans="1:11" s="6" customFormat="1" x14ac:dyDescent="0.6">
      <c r="C64" s="61"/>
      <c r="J64" s="87"/>
      <c r="K64" s="33"/>
    </row>
    <row r="65" spans="1:16" s="6" customFormat="1" x14ac:dyDescent="0.6">
      <c r="C65" s="61"/>
      <c r="J65" s="87"/>
      <c r="K65" s="33"/>
    </row>
    <row r="66" spans="1:16" s="6" customFormat="1" x14ac:dyDescent="0.6">
      <c r="C66" s="61"/>
      <c r="J66" s="87"/>
      <c r="K66" s="33"/>
    </row>
    <row r="67" spans="1:16" s="16" customFormat="1" ht="18" x14ac:dyDescent="0.8">
      <c r="A67" s="14" t="s">
        <v>27</v>
      </c>
      <c r="B67" s="14"/>
      <c r="C67" s="14"/>
      <c r="H67" s="14" t="s">
        <v>15</v>
      </c>
      <c r="I67" s="17">
        <f>SUM(I70:I79)</f>
        <v>0</v>
      </c>
      <c r="J67" s="87"/>
      <c r="K67" s="35"/>
    </row>
    <row r="68" spans="1:16" s="12" customFormat="1" x14ac:dyDescent="0.6">
      <c r="J68" s="87"/>
      <c r="K68" s="35"/>
    </row>
    <row r="69" spans="1:16" s="12" customFormat="1" ht="26" x14ac:dyDescent="0.6">
      <c r="A69" s="30" t="s">
        <v>147</v>
      </c>
      <c r="B69" s="30" t="s">
        <v>54</v>
      </c>
      <c r="C69" s="30" t="s">
        <v>78</v>
      </c>
      <c r="D69" s="30" t="s">
        <v>16</v>
      </c>
      <c r="E69" s="30" t="s">
        <v>132</v>
      </c>
      <c r="F69" s="30" t="s">
        <v>76</v>
      </c>
      <c r="G69" s="26" t="s">
        <v>77</v>
      </c>
      <c r="H69" s="30"/>
      <c r="I69" s="30" t="s">
        <v>14</v>
      </c>
      <c r="J69" s="87"/>
      <c r="K69" s="35"/>
      <c r="P69" s="22"/>
    </row>
    <row r="70" spans="1:16" s="6" customFormat="1" x14ac:dyDescent="0.6">
      <c r="A70" s="62"/>
      <c r="B70" s="62"/>
      <c r="C70" s="5"/>
      <c r="D70" s="5"/>
      <c r="E70" s="4"/>
      <c r="F70" s="5"/>
      <c r="G70" s="29"/>
      <c r="H70" s="28"/>
      <c r="I70" s="48">
        <f>IF(ISBLANK(A70),0,IF(ISBLANK(D70),0,IF(ISBLANK(F70),0,IF(ISBLANK(G70),0,ROUND(IF(D70="Salaried",C70*E70,C70*E70*F70*G70),0)))))</f>
        <v>0</v>
      </c>
      <c r="J70" s="87"/>
      <c r="K70" s="33"/>
    </row>
    <row r="71" spans="1:16" s="6" customFormat="1" x14ac:dyDescent="0.6">
      <c r="A71" s="62"/>
      <c r="B71" s="62"/>
      <c r="C71" s="5"/>
      <c r="D71" s="5"/>
      <c r="E71" s="4"/>
      <c r="F71" s="5"/>
      <c r="G71" s="29"/>
      <c r="H71" s="28"/>
      <c r="I71" s="48">
        <f t="shared" ref="I71:I79" si="3">IF(ISBLANK(A71),0,IF(ISBLANK(D71),0,IF(ISBLANK(F71),0,IF(ISBLANK(G71),0,ROUND(IF(D71="Salaried",C71*E71,C71*E71*F71*G71),0)))))</f>
        <v>0</v>
      </c>
      <c r="J71" s="87"/>
      <c r="K71" s="33"/>
    </row>
    <row r="72" spans="1:16" s="6" customFormat="1" x14ac:dyDescent="0.6">
      <c r="A72" s="62"/>
      <c r="B72" s="62"/>
      <c r="C72" s="5"/>
      <c r="D72" s="5"/>
      <c r="E72" s="4"/>
      <c r="F72" s="5"/>
      <c r="G72" s="29"/>
      <c r="H72" s="28"/>
      <c r="I72" s="48">
        <f t="shared" si="3"/>
        <v>0</v>
      </c>
      <c r="J72" s="87"/>
      <c r="K72" s="33"/>
    </row>
    <row r="73" spans="1:16" s="6" customFormat="1" x14ac:dyDescent="0.6">
      <c r="A73" s="62"/>
      <c r="B73" s="62"/>
      <c r="C73" s="5"/>
      <c r="D73" s="5"/>
      <c r="E73" s="4"/>
      <c r="F73" s="5"/>
      <c r="G73" s="29"/>
      <c r="H73" s="28"/>
      <c r="I73" s="48">
        <f t="shared" si="3"/>
        <v>0</v>
      </c>
      <c r="J73" s="87"/>
      <c r="K73" s="33"/>
    </row>
    <row r="74" spans="1:16" s="6" customFormat="1" x14ac:dyDescent="0.6">
      <c r="A74" s="62"/>
      <c r="B74" s="63"/>
      <c r="C74" s="5"/>
      <c r="D74" s="5"/>
      <c r="E74" s="4"/>
      <c r="F74" s="5"/>
      <c r="G74" s="29"/>
      <c r="H74" s="28"/>
      <c r="I74" s="48">
        <f t="shared" si="3"/>
        <v>0</v>
      </c>
      <c r="J74" s="87"/>
      <c r="K74" s="33"/>
    </row>
    <row r="75" spans="1:16" s="6" customFormat="1" x14ac:dyDescent="0.6">
      <c r="A75" s="62"/>
      <c r="B75" s="63"/>
      <c r="C75" s="5"/>
      <c r="D75" s="5"/>
      <c r="E75" s="4"/>
      <c r="F75" s="5"/>
      <c r="G75" s="29"/>
      <c r="H75" s="28"/>
      <c r="I75" s="48">
        <f t="shared" si="3"/>
        <v>0</v>
      </c>
      <c r="J75" s="87"/>
      <c r="K75" s="33"/>
    </row>
    <row r="76" spans="1:16" s="6" customFormat="1" ht="16.149999999999999" customHeight="1" x14ac:dyDescent="0.6">
      <c r="A76" s="62"/>
      <c r="B76" s="62"/>
      <c r="C76" s="5"/>
      <c r="D76" s="5"/>
      <c r="E76" s="4"/>
      <c r="F76" s="5"/>
      <c r="G76" s="29"/>
      <c r="H76" s="28"/>
      <c r="I76" s="48">
        <f t="shared" si="3"/>
        <v>0</v>
      </c>
      <c r="J76" s="87"/>
      <c r="K76" s="33"/>
    </row>
    <row r="77" spans="1:16" s="6" customFormat="1" x14ac:dyDescent="0.6">
      <c r="A77" s="62"/>
      <c r="B77" s="63"/>
      <c r="C77" s="5"/>
      <c r="D77" s="5"/>
      <c r="E77" s="4"/>
      <c r="F77" s="5"/>
      <c r="G77" s="29"/>
      <c r="H77" s="28"/>
      <c r="I77" s="48">
        <f t="shared" si="3"/>
        <v>0</v>
      </c>
      <c r="J77" s="87"/>
      <c r="K77" s="33"/>
    </row>
    <row r="78" spans="1:16" s="6" customFormat="1" x14ac:dyDescent="0.6">
      <c r="A78" s="62"/>
      <c r="B78" s="63"/>
      <c r="C78" s="5"/>
      <c r="D78" s="5"/>
      <c r="E78" s="4"/>
      <c r="F78" s="5"/>
      <c r="G78" s="29"/>
      <c r="H78" s="28"/>
      <c r="I78" s="48">
        <f t="shared" si="3"/>
        <v>0</v>
      </c>
      <c r="J78" s="87"/>
      <c r="K78" s="33"/>
    </row>
    <row r="79" spans="1:16" s="6" customFormat="1" x14ac:dyDescent="0.6">
      <c r="A79" s="62"/>
      <c r="B79" s="63"/>
      <c r="C79" s="5"/>
      <c r="D79" s="5"/>
      <c r="E79" s="4"/>
      <c r="F79" s="5"/>
      <c r="G79" s="29"/>
      <c r="H79" s="28"/>
      <c r="I79" s="48">
        <f t="shared" si="3"/>
        <v>0</v>
      </c>
      <c r="J79" s="87"/>
      <c r="K79" s="33"/>
    </row>
    <row r="80" spans="1:16" s="6" customFormat="1" x14ac:dyDescent="0.6">
      <c r="J80" s="87"/>
      <c r="K80" s="33"/>
    </row>
    <row r="81" spans="1:16" s="6" customFormat="1" ht="15.5" x14ac:dyDescent="0.7">
      <c r="B81" s="163" t="s">
        <v>131</v>
      </c>
      <c r="C81" s="164"/>
      <c r="D81" s="164"/>
      <c r="E81" s="164"/>
      <c r="F81" s="164"/>
      <c r="G81" s="164"/>
      <c r="J81" s="87"/>
      <c r="K81" s="33"/>
    </row>
    <row r="82" spans="1:16" s="6" customFormat="1" x14ac:dyDescent="0.6">
      <c r="C82" s="61"/>
      <c r="J82" s="87"/>
      <c r="K82" s="33"/>
    </row>
    <row r="83" spans="1:16" s="16" customFormat="1" ht="18" x14ac:dyDescent="0.8">
      <c r="A83" s="14" t="s">
        <v>28</v>
      </c>
      <c r="B83" s="14"/>
      <c r="C83" s="14"/>
      <c r="E83" s="18"/>
      <c r="H83" s="14" t="s">
        <v>15</v>
      </c>
      <c r="I83" s="17">
        <f>SUM(I86:I96)</f>
        <v>0</v>
      </c>
      <c r="J83" s="87"/>
      <c r="K83" s="35"/>
    </row>
    <row r="84" spans="1:16" s="12" customFormat="1" x14ac:dyDescent="0.6">
      <c r="E84" s="18"/>
      <c r="J84" s="87"/>
      <c r="K84" s="35"/>
    </row>
    <row r="85" spans="1:16" s="12" customFormat="1" ht="39" x14ac:dyDescent="0.6">
      <c r="A85" s="30" t="s">
        <v>148</v>
      </c>
      <c r="B85" s="30" t="s">
        <v>54</v>
      </c>
      <c r="C85" s="30" t="s">
        <v>79</v>
      </c>
      <c r="D85" s="30" t="s">
        <v>16</v>
      </c>
      <c r="E85" s="30" t="s">
        <v>132</v>
      </c>
      <c r="F85" s="30" t="s">
        <v>76</v>
      </c>
      <c r="G85" s="30" t="s">
        <v>77</v>
      </c>
      <c r="H85" s="30"/>
      <c r="I85" s="30" t="s">
        <v>14</v>
      </c>
      <c r="J85" s="87"/>
      <c r="K85" s="35"/>
      <c r="P85" s="22"/>
    </row>
    <row r="86" spans="1:16" s="6" customFormat="1" ht="14.5" customHeight="1" x14ac:dyDescent="0.6">
      <c r="A86" s="62"/>
      <c r="B86" s="62"/>
      <c r="C86" s="5"/>
      <c r="D86" s="1"/>
      <c r="E86" s="4"/>
      <c r="F86" s="5"/>
      <c r="G86" s="9"/>
      <c r="H86" s="28"/>
      <c r="I86" s="48">
        <f>IF(ISBLANK(A86),0,IF(ISBLANK(D86),0,IF(ISBLANK(F86),0,IF(ISBLANK(G86),0,ROUND(IF(D86="salaried",C86*E86,C86*E86*F86*G86),0)))))</f>
        <v>0</v>
      </c>
      <c r="J86" s="87"/>
      <c r="K86" s="33"/>
    </row>
    <row r="87" spans="1:16" s="6" customFormat="1" ht="12.75" customHeight="1" x14ac:dyDescent="0.6">
      <c r="A87" s="62"/>
      <c r="B87" s="62"/>
      <c r="C87" s="5"/>
      <c r="D87" s="1"/>
      <c r="E87" s="4"/>
      <c r="F87" s="5"/>
      <c r="G87" s="9"/>
      <c r="H87" s="28"/>
      <c r="I87" s="48">
        <f t="shared" ref="I87:I96" si="4">IF(ISBLANK(A87),0,IF(ISBLANK(D87),0,IF(ISBLANK(F87),0,IF(ISBLANK(G87),0,ROUND(IF(D87="salaried",C87*E87,C87*E87*F87*G87),0)))))</f>
        <v>0</v>
      </c>
      <c r="J87" s="87"/>
      <c r="K87" s="33"/>
    </row>
    <row r="88" spans="1:16" s="6" customFormat="1" x14ac:dyDescent="0.6">
      <c r="A88" s="62"/>
      <c r="B88" s="62"/>
      <c r="C88" s="5"/>
      <c r="D88" s="1"/>
      <c r="E88" s="4"/>
      <c r="F88" s="5"/>
      <c r="G88" s="9"/>
      <c r="H88" s="28"/>
      <c r="I88" s="48">
        <f t="shared" si="4"/>
        <v>0</v>
      </c>
      <c r="J88" s="87"/>
      <c r="K88" s="33"/>
    </row>
    <row r="89" spans="1:16" s="6" customFormat="1" x14ac:dyDescent="0.6">
      <c r="A89" s="62"/>
      <c r="B89" s="63"/>
      <c r="C89" s="5"/>
      <c r="D89" s="1"/>
      <c r="E89" s="4"/>
      <c r="F89" s="5"/>
      <c r="G89" s="9"/>
      <c r="H89" s="28"/>
      <c r="I89" s="48">
        <f t="shared" si="4"/>
        <v>0</v>
      </c>
      <c r="J89" s="87"/>
      <c r="K89" s="33"/>
    </row>
    <row r="90" spans="1:16" s="6" customFormat="1" x14ac:dyDescent="0.6">
      <c r="A90" s="62"/>
      <c r="B90" s="62"/>
      <c r="C90" s="5"/>
      <c r="D90" s="1"/>
      <c r="E90" s="4"/>
      <c r="F90" s="5"/>
      <c r="G90" s="9"/>
      <c r="H90" s="28"/>
      <c r="I90" s="48">
        <f t="shared" si="4"/>
        <v>0</v>
      </c>
      <c r="J90" s="87"/>
      <c r="K90" s="33"/>
    </row>
    <row r="91" spans="1:16" s="6" customFormat="1" x14ac:dyDescent="0.6">
      <c r="A91" s="62"/>
      <c r="B91" s="62"/>
      <c r="C91" s="5"/>
      <c r="D91" s="1"/>
      <c r="E91" s="4"/>
      <c r="F91" s="5"/>
      <c r="G91" s="9"/>
      <c r="H91" s="28"/>
      <c r="I91" s="48">
        <f t="shared" si="4"/>
        <v>0</v>
      </c>
      <c r="J91" s="87"/>
      <c r="K91" s="33"/>
    </row>
    <row r="92" spans="1:16" s="6" customFormat="1" x14ac:dyDescent="0.6">
      <c r="A92" s="62"/>
      <c r="B92" s="63"/>
      <c r="C92" s="5"/>
      <c r="D92" s="1"/>
      <c r="E92" s="4"/>
      <c r="F92" s="5"/>
      <c r="G92" s="9"/>
      <c r="H92" s="28"/>
      <c r="I92" s="48">
        <f t="shared" si="4"/>
        <v>0</v>
      </c>
      <c r="J92" s="87"/>
      <c r="K92" s="33"/>
    </row>
    <row r="93" spans="1:16" s="6" customFormat="1" x14ac:dyDescent="0.6">
      <c r="A93" s="62"/>
      <c r="B93" s="63"/>
      <c r="C93" s="5"/>
      <c r="D93" s="1"/>
      <c r="E93" s="4"/>
      <c r="F93" s="5"/>
      <c r="G93" s="9"/>
      <c r="H93" s="28"/>
      <c r="I93" s="48">
        <f t="shared" si="4"/>
        <v>0</v>
      </c>
      <c r="J93" s="87"/>
      <c r="K93" s="33"/>
    </row>
    <row r="94" spans="1:16" s="6" customFormat="1" ht="12.75" customHeight="1" x14ac:dyDescent="0.6">
      <c r="A94" s="62"/>
      <c r="B94" s="63"/>
      <c r="C94" s="5"/>
      <c r="D94" s="1"/>
      <c r="E94" s="4"/>
      <c r="F94" s="5"/>
      <c r="G94" s="9"/>
      <c r="H94" s="28"/>
      <c r="I94" s="48">
        <f t="shared" si="4"/>
        <v>0</v>
      </c>
      <c r="J94" s="87"/>
      <c r="K94" s="33"/>
    </row>
    <row r="95" spans="1:16" s="6" customFormat="1" x14ac:dyDescent="0.6">
      <c r="A95" s="62"/>
      <c r="B95" s="63"/>
      <c r="C95" s="5"/>
      <c r="D95" s="1"/>
      <c r="E95" s="4"/>
      <c r="F95" s="5"/>
      <c r="G95" s="9"/>
      <c r="H95" s="28"/>
      <c r="I95" s="48">
        <f t="shared" si="4"/>
        <v>0</v>
      </c>
      <c r="J95" s="87"/>
      <c r="K95" s="33"/>
    </row>
    <row r="96" spans="1:16" s="6" customFormat="1" x14ac:dyDescent="0.6">
      <c r="A96" s="62"/>
      <c r="B96" s="63"/>
      <c r="C96" s="5"/>
      <c r="D96" s="1"/>
      <c r="E96" s="4"/>
      <c r="F96" s="5"/>
      <c r="G96" s="9"/>
      <c r="H96" s="28"/>
      <c r="I96" s="48">
        <f t="shared" si="4"/>
        <v>0</v>
      </c>
      <c r="J96" s="87"/>
      <c r="K96" s="33"/>
    </row>
    <row r="97" spans="1:13" s="6" customFormat="1" x14ac:dyDescent="0.6">
      <c r="C97" s="61"/>
      <c r="J97" s="87"/>
      <c r="K97" s="33"/>
    </row>
    <row r="98" spans="1:13" s="6" customFormat="1" x14ac:dyDescent="0.6">
      <c r="C98" s="61"/>
      <c r="J98" s="87"/>
      <c r="K98" s="33"/>
    </row>
    <row r="99" spans="1:13" s="6" customFormat="1" x14ac:dyDescent="0.6">
      <c r="C99" s="61"/>
      <c r="J99" s="87"/>
      <c r="K99" s="33"/>
    </row>
    <row r="100" spans="1:13" s="24" customFormat="1" ht="18" x14ac:dyDescent="0.8">
      <c r="A100" s="23" t="s">
        <v>51</v>
      </c>
      <c r="H100" s="23" t="s">
        <v>30</v>
      </c>
      <c r="I100" s="25">
        <f>SUM(H103:H115)</f>
        <v>0</v>
      </c>
      <c r="J100" s="87"/>
      <c r="K100" s="32"/>
    </row>
    <row r="101" spans="1:13" s="12" customFormat="1" x14ac:dyDescent="0.6">
      <c r="J101" s="87"/>
      <c r="K101" s="35"/>
    </row>
    <row r="102" spans="1:13" s="12" customFormat="1" ht="52.15" customHeight="1" x14ac:dyDescent="0.6">
      <c r="A102" s="30" t="s">
        <v>104</v>
      </c>
      <c r="B102" s="30" t="s">
        <v>107</v>
      </c>
      <c r="C102" s="30" t="s">
        <v>29</v>
      </c>
      <c r="D102" s="30" t="s">
        <v>109</v>
      </c>
      <c r="E102" s="26" t="s">
        <v>138</v>
      </c>
      <c r="F102" s="26" t="s">
        <v>105</v>
      </c>
      <c r="G102" s="26" t="s">
        <v>106</v>
      </c>
      <c r="H102" s="26" t="s">
        <v>90</v>
      </c>
      <c r="I102" s="50"/>
      <c r="J102" s="87"/>
      <c r="K102" s="35"/>
      <c r="M102" s="22"/>
    </row>
    <row r="103" spans="1:13" s="6" customFormat="1" x14ac:dyDescent="0.6">
      <c r="A103" s="36"/>
      <c r="B103" s="51"/>
      <c r="C103" s="67"/>
      <c r="D103" s="64"/>
      <c r="E103" s="19"/>
      <c r="F103" s="19"/>
      <c r="G103" s="21"/>
      <c r="H103" s="48">
        <f>IF(LEN(B103)&lt;6,0,IF(ISBLANK(D103),0,IF(ISBLANK(F103),0,IF(ISBLANK(G103),0,ROUND(IF(D103=D103,G103*E103*F103,0),0)))))</f>
        <v>0</v>
      </c>
      <c r="I103" s="52"/>
      <c r="J103" s="88" t="s">
        <v>127</v>
      </c>
      <c r="K103" s="33"/>
    </row>
    <row r="104" spans="1:13" s="6" customFormat="1" ht="23.5" customHeight="1" x14ac:dyDescent="0.6">
      <c r="A104" s="36"/>
      <c r="B104" s="51"/>
      <c r="C104" s="67"/>
      <c r="D104" s="64"/>
      <c r="E104" s="19"/>
      <c r="F104" s="19"/>
      <c r="G104" s="21"/>
      <c r="H104" s="48">
        <f t="shared" ref="H104:H115" si="5">IF(LEN(B104)&lt;6,0,IF(ISBLANK(D104),0,IF(ISBLANK(F104),0,IF(ISBLANK(G104),0,ROUND(IF(D104=D104,G104*E104*F104,0),0)))))</f>
        <v>0</v>
      </c>
      <c r="I104" s="50"/>
      <c r="J104" s="88" t="s">
        <v>128</v>
      </c>
      <c r="K104" s="33"/>
    </row>
    <row r="105" spans="1:13" s="6" customFormat="1" ht="16.149999999999999" customHeight="1" x14ac:dyDescent="0.6">
      <c r="A105" s="36"/>
      <c r="B105" s="51"/>
      <c r="C105" s="67"/>
      <c r="D105" s="64"/>
      <c r="E105" s="19"/>
      <c r="F105" s="19"/>
      <c r="G105" s="21"/>
      <c r="H105" s="48">
        <f t="shared" si="5"/>
        <v>0</v>
      </c>
      <c r="I105" s="50"/>
      <c r="J105" s="88" t="s">
        <v>56</v>
      </c>
      <c r="K105" s="33"/>
    </row>
    <row r="106" spans="1:13" s="6" customFormat="1" x14ac:dyDescent="0.6">
      <c r="A106" s="36"/>
      <c r="B106" s="51"/>
      <c r="C106" s="67"/>
      <c r="D106" s="64"/>
      <c r="E106" s="19"/>
      <c r="F106" s="19"/>
      <c r="G106" s="21"/>
      <c r="H106" s="48">
        <f t="shared" si="5"/>
        <v>0</v>
      </c>
      <c r="I106" s="50"/>
      <c r="J106" s="88" t="s">
        <v>133</v>
      </c>
      <c r="K106" s="33"/>
    </row>
    <row r="107" spans="1:13" s="6" customFormat="1" x14ac:dyDescent="0.6">
      <c r="A107" s="36"/>
      <c r="B107" s="51"/>
      <c r="C107" s="67"/>
      <c r="D107" s="64"/>
      <c r="E107" s="19"/>
      <c r="F107" s="19"/>
      <c r="G107" s="21"/>
      <c r="H107" s="48">
        <f t="shared" si="5"/>
        <v>0</v>
      </c>
      <c r="I107" s="50"/>
      <c r="J107" s="88" t="s">
        <v>91</v>
      </c>
      <c r="K107" s="33"/>
    </row>
    <row r="108" spans="1:13" s="6" customFormat="1" x14ac:dyDescent="0.6">
      <c r="A108" s="36"/>
      <c r="B108" s="51"/>
      <c r="C108" s="67"/>
      <c r="D108" s="64"/>
      <c r="E108" s="19"/>
      <c r="F108" s="19"/>
      <c r="G108" s="21"/>
      <c r="H108" s="48">
        <f t="shared" si="5"/>
        <v>0</v>
      </c>
      <c r="I108" s="50"/>
      <c r="J108" s="88" t="s">
        <v>92</v>
      </c>
      <c r="K108" s="33"/>
    </row>
    <row r="109" spans="1:13" s="6" customFormat="1" x14ac:dyDescent="0.6">
      <c r="A109" s="36"/>
      <c r="B109" s="51"/>
      <c r="C109" s="67"/>
      <c r="D109" s="64"/>
      <c r="E109" s="19"/>
      <c r="F109" s="19"/>
      <c r="G109" s="21"/>
      <c r="H109" s="48">
        <f t="shared" si="5"/>
        <v>0</v>
      </c>
      <c r="I109" s="50"/>
      <c r="J109" s="88" t="s">
        <v>57</v>
      </c>
      <c r="K109" s="33"/>
    </row>
    <row r="110" spans="1:13" s="6" customFormat="1" x14ac:dyDescent="0.6">
      <c r="A110" s="36"/>
      <c r="B110" s="51"/>
      <c r="C110" s="67"/>
      <c r="D110" s="64"/>
      <c r="E110" s="19"/>
      <c r="F110" s="19"/>
      <c r="G110" s="21"/>
      <c r="H110" s="48">
        <f t="shared" si="5"/>
        <v>0</v>
      </c>
      <c r="I110" s="50"/>
      <c r="J110" s="87"/>
      <c r="K110" s="33"/>
    </row>
    <row r="111" spans="1:13" s="6" customFormat="1" x14ac:dyDescent="0.6">
      <c r="A111" s="36"/>
      <c r="B111" s="51"/>
      <c r="C111" s="67"/>
      <c r="D111" s="64"/>
      <c r="E111" s="19"/>
      <c r="F111" s="19"/>
      <c r="G111" s="21"/>
      <c r="H111" s="48">
        <f t="shared" si="5"/>
        <v>0</v>
      </c>
      <c r="I111" s="50"/>
      <c r="J111" s="88" t="s">
        <v>0</v>
      </c>
      <c r="K111" s="33"/>
    </row>
    <row r="112" spans="1:13" s="6" customFormat="1" x14ac:dyDescent="0.6">
      <c r="A112" s="36"/>
      <c r="B112" s="51"/>
      <c r="C112" s="67"/>
      <c r="D112" s="64"/>
      <c r="E112" s="19"/>
      <c r="F112" s="19"/>
      <c r="G112" s="21"/>
      <c r="H112" s="48">
        <f t="shared" si="5"/>
        <v>0</v>
      </c>
      <c r="I112" s="50"/>
      <c r="J112" s="88" t="s">
        <v>1</v>
      </c>
      <c r="K112" s="33"/>
    </row>
    <row r="113" spans="1:11" s="6" customFormat="1" x14ac:dyDescent="0.6">
      <c r="A113" s="36"/>
      <c r="B113" s="51"/>
      <c r="C113" s="67"/>
      <c r="D113" s="64"/>
      <c r="E113" s="19"/>
      <c r="F113" s="19"/>
      <c r="G113" s="21"/>
      <c r="H113" s="48">
        <f t="shared" si="5"/>
        <v>0</v>
      </c>
      <c r="I113" s="50"/>
      <c r="J113" s="87" t="s">
        <v>163</v>
      </c>
      <c r="K113" s="33"/>
    </row>
    <row r="114" spans="1:11" s="6" customFormat="1" x14ac:dyDescent="0.6">
      <c r="A114" s="36"/>
      <c r="B114" s="51"/>
      <c r="C114" s="67"/>
      <c r="D114" s="64"/>
      <c r="E114" s="19"/>
      <c r="F114" s="19"/>
      <c r="G114" s="21"/>
      <c r="H114" s="48">
        <f t="shared" si="5"/>
        <v>0</v>
      </c>
      <c r="I114" s="50"/>
      <c r="J114" s="89" t="s">
        <v>162</v>
      </c>
      <c r="K114" s="33"/>
    </row>
    <row r="115" spans="1:11" s="6" customFormat="1" x14ac:dyDescent="0.6">
      <c r="A115" s="36"/>
      <c r="B115" s="51"/>
      <c r="C115" s="67"/>
      <c r="D115" s="64"/>
      <c r="E115" s="19"/>
      <c r="F115" s="19"/>
      <c r="G115" s="21"/>
      <c r="H115" s="48">
        <f t="shared" si="5"/>
        <v>0</v>
      </c>
      <c r="I115" s="50"/>
      <c r="J115" s="87">
        <v>119</v>
      </c>
      <c r="K115" s="33"/>
    </row>
    <row r="116" spans="1:11" s="6" customFormat="1" x14ac:dyDescent="0.6">
      <c r="J116" s="87"/>
      <c r="K116" s="33"/>
    </row>
    <row r="117" spans="1:11" s="6" customFormat="1" x14ac:dyDescent="0.6">
      <c r="C117" s="61"/>
      <c r="J117" s="87"/>
      <c r="K117" s="33"/>
    </row>
    <row r="118" spans="1:11" s="6" customFormat="1" ht="15.5" x14ac:dyDescent="0.7">
      <c r="C118" s="60" t="s">
        <v>131</v>
      </c>
      <c r="D118" s="60"/>
      <c r="E118" s="60"/>
      <c r="F118" s="60"/>
      <c r="G118" s="60"/>
      <c r="H118" s="60"/>
      <c r="J118" s="87"/>
      <c r="K118" s="33"/>
    </row>
    <row r="119" spans="1:11" s="6" customFormat="1" x14ac:dyDescent="0.6">
      <c r="C119" s="61"/>
      <c r="J119" s="87"/>
      <c r="K119" s="33"/>
    </row>
    <row r="120" spans="1:11" s="16" customFormat="1" ht="18" x14ac:dyDescent="0.8">
      <c r="A120" s="14" t="s">
        <v>112</v>
      </c>
      <c r="B120" s="14"/>
      <c r="C120" s="15"/>
      <c r="D120" s="14"/>
      <c r="H120" s="14" t="s">
        <v>15</v>
      </c>
      <c r="I120" s="17">
        <f>SUM(I123:I136)</f>
        <v>0</v>
      </c>
      <c r="J120" s="87"/>
      <c r="K120" s="35"/>
    </row>
    <row r="121" spans="1:11" s="12" customFormat="1" x14ac:dyDescent="0.6">
      <c r="C121" s="13"/>
      <c r="J121" s="87"/>
      <c r="K121" s="35"/>
    </row>
    <row r="122" spans="1:11" s="12" customFormat="1" ht="44.25" customHeight="1" x14ac:dyDescent="0.6">
      <c r="A122" s="30" t="s">
        <v>75</v>
      </c>
      <c r="B122" s="30" t="s">
        <v>54</v>
      </c>
      <c r="C122" s="30" t="s">
        <v>23</v>
      </c>
      <c r="D122" s="30" t="s">
        <v>16</v>
      </c>
      <c r="E122" s="30" t="s">
        <v>74</v>
      </c>
      <c r="F122" s="30" t="s">
        <v>76</v>
      </c>
      <c r="G122" s="26" t="s">
        <v>77</v>
      </c>
      <c r="H122" s="30"/>
      <c r="I122" s="30" t="s">
        <v>14</v>
      </c>
      <c r="J122" s="87"/>
      <c r="K122" s="35"/>
    </row>
    <row r="123" spans="1:11" s="6" customFormat="1" x14ac:dyDescent="0.6">
      <c r="A123" s="62"/>
      <c r="B123" s="62"/>
      <c r="C123" s="5"/>
      <c r="D123" s="5"/>
      <c r="E123" s="4"/>
      <c r="F123" s="5"/>
      <c r="G123" s="29"/>
      <c r="H123" s="28"/>
      <c r="I123" s="20">
        <f>IF(ISBLANK(A123),0,IF(ISBLANK(D123),0,IF(ISBLANK(F123),0,IF(ISBLANK(G123),0,ROUND(IF(D123="salaried",C123*E123,C123*E123*F123*G123),0)))))</f>
        <v>0</v>
      </c>
      <c r="J123" s="87"/>
      <c r="K123" s="33"/>
    </row>
    <row r="124" spans="1:11" s="6" customFormat="1" x14ac:dyDescent="0.6">
      <c r="A124" s="62"/>
      <c r="B124" s="62"/>
      <c r="C124" s="5"/>
      <c r="D124" s="5"/>
      <c r="E124" s="4"/>
      <c r="F124" s="5"/>
      <c r="G124" s="29"/>
      <c r="H124" s="28"/>
      <c r="I124" s="20">
        <f t="shared" ref="I124:I136" si="6">IF(ISBLANK(A124),0,IF(ISBLANK(D124),0,IF(ISBLANK(F124),0,IF(ISBLANK(G124),0,ROUND(IF(D124="salaried",C124*E124,C124*E124*F124*G124),0)))))</f>
        <v>0</v>
      </c>
      <c r="J124" s="87"/>
      <c r="K124" s="33"/>
    </row>
    <row r="125" spans="1:11" s="6" customFormat="1" x14ac:dyDescent="0.6">
      <c r="A125" s="62"/>
      <c r="B125" s="62"/>
      <c r="C125" s="5"/>
      <c r="D125" s="5"/>
      <c r="E125" s="4"/>
      <c r="F125" s="5"/>
      <c r="G125" s="29"/>
      <c r="H125" s="28"/>
      <c r="I125" s="20">
        <f t="shared" si="6"/>
        <v>0</v>
      </c>
      <c r="J125" s="87" t="s">
        <v>21</v>
      </c>
      <c r="K125" s="33"/>
    </row>
    <row r="126" spans="1:11" s="6" customFormat="1" x14ac:dyDescent="0.6">
      <c r="A126" s="62"/>
      <c r="B126" s="62"/>
      <c r="C126" s="5"/>
      <c r="D126" s="5"/>
      <c r="E126" s="4"/>
      <c r="F126" s="5"/>
      <c r="G126" s="29"/>
      <c r="H126" s="28"/>
      <c r="I126" s="20">
        <f t="shared" si="6"/>
        <v>0</v>
      </c>
      <c r="J126" s="87" t="s">
        <v>102</v>
      </c>
      <c r="K126" s="33"/>
    </row>
    <row r="127" spans="1:11" s="6" customFormat="1" x14ac:dyDescent="0.6">
      <c r="A127" s="62"/>
      <c r="B127" s="62"/>
      <c r="C127" s="5"/>
      <c r="D127" s="5"/>
      <c r="E127" s="4"/>
      <c r="F127" s="5"/>
      <c r="G127" s="29"/>
      <c r="H127" s="28"/>
      <c r="I127" s="20">
        <f t="shared" si="6"/>
        <v>0</v>
      </c>
      <c r="J127" s="87" t="s">
        <v>103</v>
      </c>
      <c r="K127" s="33"/>
    </row>
    <row r="128" spans="1:11" s="6" customFormat="1" x14ac:dyDescent="0.6">
      <c r="A128" s="62"/>
      <c r="B128" s="62"/>
      <c r="C128" s="5"/>
      <c r="D128" s="5"/>
      <c r="E128" s="4"/>
      <c r="F128" s="5"/>
      <c r="G128" s="29"/>
      <c r="H128" s="28"/>
      <c r="I128" s="20">
        <f t="shared" si="6"/>
        <v>0</v>
      </c>
      <c r="J128" s="87" t="s">
        <v>22</v>
      </c>
      <c r="K128" s="33"/>
    </row>
    <row r="129" spans="1:11" s="6" customFormat="1" x14ac:dyDescent="0.6">
      <c r="A129" s="62"/>
      <c r="B129" s="62"/>
      <c r="C129" s="5"/>
      <c r="D129" s="5"/>
      <c r="E129" s="4"/>
      <c r="F129" s="5"/>
      <c r="G129" s="29"/>
      <c r="H129" s="28"/>
      <c r="I129" s="20">
        <f t="shared" si="6"/>
        <v>0</v>
      </c>
      <c r="J129" s="87" t="s">
        <v>19</v>
      </c>
      <c r="K129" s="33"/>
    </row>
    <row r="130" spans="1:11" s="6" customFormat="1" x14ac:dyDescent="0.6">
      <c r="A130" s="62"/>
      <c r="B130" s="62"/>
      <c r="C130" s="5"/>
      <c r="D130" s="5"/>
      <c r="E130" s="4"/>
      <c r="F130" s="5"/>
      <c r="G130" s="29"/>
      <c r="H130" s="28"/>
      <c r="I130" s="20">
        <f t="shared" si="6"/>
        <v>0</v>
      </c>
      <c r="J130" s="87" t="s">
        <v>20</v>
      </c>
      <c r="K130" s="33"/>
    </row>
    <row r="131" spans="1:11" s="6" customFormat="1" x14ac:dyDescent="0.6">
      <c r="A131" s="62"/>
      <c r="B131" s="62"/>
      <c r="C131" s="5"/>
      <c r="D131" s="5"/>
      <c r="E131" s="4"/>
      <c r="F131" s="5"/>
      <c r="G131" s="29"/>
      <c r="H131" s="28"/>
      <c r="I131" s="20">
        <f t="shared" si="6"/>
        <v>0</v>
      </c>
      <c r="J131" s="87" t="s">
        <v>99</v>
      </c>
      <c r="K131" s="33"/>
    </row>
    <row r="132" spans="1:11" s="6" customFormat="1" x14ac:dyDescent="0.6">
      <c r="A132" s="62"/>
      <c r="B132" s="62"/>
      <c r="C132" s="5"/>
      <c r="D132" s="5"/>
      <c r="E132" s="4"/>
      <c r="F132" s="5"/>
      <c r="G132" s="29"/>
      <c r="H132" s="28"/>
      <c r="I132" s="20">
        <f t="shared" si="6"/>
        <v>0</v>
      </c>
      <c r="J132" s="87"/>
      <c r="K132" s="33"/>
    </row>
    <row r="133" spans="1:11" s="6" customFormat="1" x14ac:dyDescent="0.6">
      <c r="A133" s="62"/>
      <c r="B133" s="62"/>
      <c r="C133" s="5"/>
      <c r="D133" s="5"/>
      <c r="E133" s="4"/>
      <c r="F133" s="5"/>
      <c r="G133" s="29"/>
      <c r="H133" s="28"/>
      <c r="I133" s="20">
        <f t="shared" si="6"/>
        <v>0</v>
      </c>
      <c r="J133" s="87" t="s">
        <v>89</v>
      </c>
      <c r="K133" s="33"/>
    </row>
    <row r="134" spans="1:11" s="6" customFormat="1" x14ac:dyDescent="0.6">
      <c r="A134" s="62"/>
      <c r="B134" s="62"/>
      <c r="C134" s="5"/>
      <c r="D134" s="5"/>
      <c r="E134" s="4"/>
      <c r="F134" s="5"/>
      <c r="G134" s="29"/>
      <c r="H134" s="28"/>
      <c r="I134" s="20">
        <f t="shared" si="6"/>
        <v>0</v>
      </c>
      <c r="J134" s="87"/>
      <c r="K134" s="33"/>
    </row>
    <row r="135" spans="1:11" s="6" customFormat="1" x14ac:dyDescent="0.6">
      <c r="A135" s="62"/>
      <c r="B135" s="62"/>
      <c r="C135" s="5"/>
      <c r="D135" s="5"/>
      <c r="E135" s="4"/>
      <c r="F135" s="5"/>
      <c r="G135" s="29"/>
      <c r="H135" s="28"/>
      <c r="I135" s="20">
        <f t="shared" si="6"/>
        <v>0</v>
      </c>
      <c r="J135" s="87"/>
      <c r="K135" s="33"/>
    </row>
    <row r="136" spans="1:11" s="6" customFormat="1" x14ac:dyDescent="0.6">
      <c r="A136" s="62"/>
      <c r="B136" s="62"/>
      <c r="C136" s="5"/>
      <c r="D136" s="5"/>
      <c r="E136" s="4"/>
      <c r="F136" s="5"/>
      <c r="G136" s="29"/>
      <c r="H136" s="28"/>
      <c r="I136" s="20">
        <f t="shared" si="6"/>
        <v>0</v>
      </c>
      <c r="J136" s="87"/>
      <c r="K136" s="33"/>
    </row>
    <row r="137" spans="1:11" s="6" customFormat="1" x14ac:dyDescent="0.6">
      <c r="C137" s="61"/>
      <c r="J137" s="87"/>
      <c r="K137" s="33"/>
    </row>
    <row r="138" spans="1:11" s="6" customFormat="1" x14ac:dyDescent="0.6">
      <c r="C138" s="61"/>
      <c r="J138" s="87"/>
      <c r="K138" s="33"/>
    </row>
    <row r="139" spans="1:11" s="6" customFormat="1" ht="15.5" x14ac:dyDescent="0.7">
      <c r="B139" s="163" t="s">
        <v>131</v>
      </c>
      <c r="C139" s="163"/>
      <c r="D139" s="163"/>
      <c r="E139" s="163"/>
      <c r="F139" s="163"/>
      <c r="G139" s="163"/>
      <c r="J139" s="87"/>
      <c r="K139" s="33"/>
    </row>
    <row r="140" spans="1:11" s="6" customFormat="1" x14ac:dyDescent="0.6">
      <c r="C140" s="61"/>
      <c r="J140" s="87"/>
      <c r="K140" s="33"/>
    </row>
    <row r="141" spans="1:11" s="12" customFormat="1" ht="18" x14ac:dyDescent="0.8">
      <c r="A141" s="14" t="s">
        <v>31</v>
      </c>
      <c r="B141" s="27"/>
      <c r="H141" s="14" t="s">
        <v>15</v>
      </c>
      <c r="I141" s="17">
        <f>SUM(I144:I155)</f>
        <v>0</v>
      </c>
      <c r="J141" s="87"/>
      <c r="K141" s="35"/>
    </row>
    <row r="142" spans="1:11" s="12" customFormat="1" ht="13.15" customHeight="1" x14ac:dyDescent="0.6">
      <c r="J142" s="87"/>
      <c r="K142" s="35"/>
    </row>
    <row r="143" spans="1:11" s="12" customFormat="1" ht="45.75" customHeight="1" x14ac:dyDescent="0.6">
      <c r="A143" s="166" t="s">
        <v>93</v>
      </c>
      <c r="B143" s="167"/>
      <c r="C143" s="166" t="s">
        <v>32</v>
      </c>
      <c r="D143" s="168"/>
      <c r="E143" s="167"/>
      <c r="F143" s="30" t="s">
        <v>33</v>
      </c>
      <c r="G143" s="30" t="s">
        <v>55</v>
      </c>
      <c r="H143" s="30" t="s">
        <v>86</v>
      </c>
      <c r="I143" s="30" t="s">
        <v>14</v>
      </c>
      <c r="J143" s="87"/>
      <c r="K143" s="35"/>
    </row>
    <row r="144" spans="1:11" s="6" customFormat="1" ht="13.15" customHeight="1" x14ac:dyDescent="0.6">
      <c r="A144" s="156"/>
      <c r="B144" s="157"/>
      <c r="C144" s="158"/>
      <c r="D144" s="159"/>
      <c r="E144" s="160"/>
      <c r="F144" s="4"/>
      <c r="G144" s="5"/>
      <c r="H144" s="2"/>
      <c r="I144" s="20">
        <f t="shared" ref="I144:I155" si="7">IF(LEN(A144)&lt;5,0,IF(ISBLANK(C144),0,IF(ISBLANK(H144),0,ROUND(F144*G144,0))))</f>
        <v>0</v>
      </c>
      <c r="J144" s="87" t="s">
        <v>84</v>
      </c>
      <c r="K144" s="33"/>
    </row>
    <row r="145" spans="1:11" s="6" customFormat="1" ht="13.15" customHeight="1" x14ac:dyDescent="0.6">
      <c r="A145" s="156"/>
      <c r="B145" s="157"/>
      <c r="C145" s="158"/>
      <c r="D145" s="159"/>
      <c r="E145" s="160"/>
      <c r="F145" s="4"/>
      <c r="G145" s="5"/>
      <c r="H145" s="2"/>
      <c r="I145" s="20">
        <f t="shared" si="7"/>
        <v>0</v>
      </c>
      <c r="J145" s="87" t="s">
        <v>83</v>
      </c>
      <c r="K145" s="33"/>
    </row>
    <row r="146" spans="1:11" s="6" customFormat="1" ht="13.15" customHeight="1" x14ac:dyDescent="0.6">
      <c r="A146" s="156"/>
      <c r="B146" s="157"/>
      <c r="C146" s="158"/>
      <c r="D146" s="159"/>
      <c r="E146" s="160"/>
      <c r="F146" s="4"/>
      <c r="G146" s="5"/>
      <c r="H146" s="2"/>
      <c r="I146" s="20">
        <f t="shared" si="7"/>
        <v>0</v>
      </c>
      <c r="J146" s="87" t="s">
        <v>82</v>
      </c>
      <c r="K146" s="33"/>
    </row>
    <row r="147" spans="1:11" s="6" customFormat="1" ht="13.15" customHeight="1" x14ac:dyDescent="0.6">
      <c r="A147" s="156"/>
      <c r="B147" s="157"/>
      <c r="C147" s="158"/>
      <c r="D147" s="159"/>
      <c r="E147" s="160"/>
      <c r="F147" s="4"/>
      <c r="G147" s="5"/>
      <c r="H147" s="2"/>
      <c r="I147" s="20">
        <f t="shared" si="7"/>
        <v>0</v>
      </c>
      <c r="J147" s="87" t="s">
        <v>80</v>
      </c>
      <c r="K147" s="33"/>
    </row>
    <row r="148" spans="1:11" s="6" customFormat="1" ht="13.15" customHeight="1" x14ac:dyDescent="0.6">
      <c r="A148" s="156"/>
      <c r="B148" s="157"/>
      <c r="C148" s="158"/>
      <c r="D148" s="159"/>
      <c r="E148" s="160"/>
      <c r="F148" s="4"/>
      <c r="G148" s="5"/>
      <c r="H148" s="2"/>
      <c r="I148" s="20">
        <f t="shared" si="7"/>
        <v>0</v>
      </c>
      <c r="J148" s="87" t="s">
        <v>81</v>
      </c>
      <c r="K148" s="33"/>
    </row>
    <row r="149" spans="1:11" s="6" customFormat="1" x14ac:dyDescent="0.6">
      <c r="A149" s="156"/>
      <c r="B149" s="157"/>
      <c r="C149" s="158"/>
      <c r="D149" s="159"/>
      <c r="E149" s="160"/>
      <c r="F149" s="4"/>
      <c r="G149" s="5"/>
      <c r="H149" s="2"/>
      <c r="I149" s="20">
        <f t="shared" si="7"/>
        <v>0</v>
      </c>
      <c r="J149" s="87" t="s">
        <v>85</v>
      </c>
      <c r="K149" s="33"/>
    </row>
    <row r="150" spans="1:11" s="6" customFormat="1" ht="12.75" customHeight="1" x14ac:dyDescent="0.6">
      <c r="A150" s="156"/>
      <c r="B150" s="157"/>
      <c r="C150" s="158"/>
      <c r="D150" s="159"/>
      <c r="E150" s="160"/>
      <c r="F150" s="4"/>
      <c r="G150" s="5"/>
      <c r="H150" s="2"/>
      <c r="I150" s="20">
        <f t="shared" si="7"/>
        <v>0</v>
      </c>
      <c r="J150" s="87"/>
      <c r="K150" s="33"/>
    </row>
    <row r="151" spans="1:11" s="6" customFormat="1" ht="13.15" customHeight="1" x14ac:dyDescent="0.6">
      <c r="A151" s="156"/>
      <c r="B151" s="157"/>
      <c r="C151" s="158"/>
      <c r="D151" s="159"/>
      <c r="E151" s="160"/>
      <c r="F151" s="4"/>
      <c r="G151" s="5"/>
      <c r="H151" s="2"/>
      <c r="I151" s="20">
        <f t="shared" si="7"/>
        <v>0</v>
      </c>
      <c r="J151" s="87"/>
      <c r="K151" s="33"/>
    </row>
    <row r="152" spans="1:11" s="6" customFormat="1" ht="13.15" customHeight="1" x14ac:dyDescent="0.6">
      <c r="A152" s="156"/>
      <c r="B152" s="157"/>
      <c r="C152" s="158"/>
      <c r="D152" s="159"/>
      <c r="E152" s="160"/>
      <c r="F152" s="4"/>
      <c r="G152" s="5"/>
      <c r="H152" s="2"/>
      <c r="I152" s="20">
        <f t="shared" si="7"/>
        <v>0</v>
      </c>
      <c r="J152" s="87"/>
      <c r="K152" s="33"/>
    </row>
    <row r="153" spans="1:11" s="6" customFormat="1" ht="13.15" customHeight="1" x14ac:dyDescent="0.6">
      <c r="A153" s="156"/>
      <c r="B153" s="157"/>
      <c r="C153" s="158"/>
      <c r="D153" s="159"/>
      <c r="E153" s="160"/>
      <c r="F153" s="4"/>
      <c r="G153" s="5"/>
      <c r="H153" s="2"/>
      <c r="I153" s="20">
        <f t="shared" si="7"/>
        <v>0</v>
      </c>
      <c r="J153" s="87"/>
      <c r="K153" s="33"/>
    </row>
    <row r="154" spans="1:11" s="6" customFormat="1" ht="13.15" customHeight="1" x14ac:dyDescent="0.6">
      <c r="A154" s="156"/>
      <c r="B154" s="157"/>
      <c r="C154" s="98"/>
      <c r="D154" s="99"/>
      <c r="E154" s="100"/>
      <c r="F154" s="4"/>
      <c r="G154" s="5"/>
      <c r="H154" s="2"/>
      <c r="I154" s="20">
        <f t="shared" si="7"/>
        <v>0</v>
      </c>
      <c r="J154" s="87"/>
      <c r="K154" s="33"/>
    </row>
    <row r="155" spans="1:11" s="6" customFormat="1" ht="13.15" customHeight="1" x14ac:dyDescent="0.6">
      <c r="A155" s="156"/>
      <c r="B155" s="157"/>
      <c r="C155" s="158"/>
      <c r="D155" s="159"/>
      <c r="E155" s="160"/>
      <c r="F155" s="4"/>
      <c r="G155" s="5"/>
      <c r="H155" s="2"/>
      <c r="I155" s="20">
        <f t="shared" si="7"/>
        <v>0</v>
      </c>
      <c r="J155" s="87"/>
      <c r="K155" s="33"/>
    </row>
    <row r="156" spans="1:11" s="6" customFormat="1" ht="13.15" customHeight="1" x14ac:dyDescent="0.6">
      <c r="C156" s="61"/>
      <c r="J156" s="87"/>
      <c r="K156" s="33"/>
    </row>
    <row r="157" spans="1:11" s="6" customFormat="1" x14ac:dyDescent="0.6">
      <c r="C157" s="61"/>
      <c r="J157" s="87"/>
      <c r="K157" s="33"/>
    </row>
    <row r="158" spans="1:11" s="12" customFormat="1" ht="16.899999999999999" customHeight="1" x14ac:dyDescent="0.7">
      <c r="C158" s="163" t="s">
        <v>131</v>
      </c>
      <c r="D158" s="163"/>
      <c r="E158" s="163"/>
      <c r="F158" s="163"/>
      <c r="G158" s="163"/>
      <c r="H158" s="163"/>
      <c r="J158" s="87"/>
      <c r="K158" s="35"/>
    </row>
    <row r="159" spans="1:11" s="12" customFormat="1" ht="20.5" customHeight="1" x14ac:dyDescent="0.8">
      <c r="A159" s="14" t="s">
        <v>113</v>
      </c>
      <c r="B159" s="27"/>
      <c r="E159" s="18"/>
      <c r="H159" s="14" t="s">
        <v>15</v>
      </c>
      <c r="I159" s="17">
        <f>SUM(I162:I173)</f>
        <v>0</v>
      </c>
      <c r="J159" s="87"/>
      <c r="K159" s="35"/>
    </row>
    <row r="160" spans="1:11" s="12" customFormat="1" ht="13.15" customHeight="1" x14ac:dyDescent="0.6">
      <c r="E160" s="18"/>
      <c r="J160" s="87"/>
      <c r="K160" s="35"/>
    </row>
    <row r="161" spans="1:11" s="12" customFormat="1" ht="39.75" customHeight="1" x14ac:dyDescent="0.6">
      <c r="A161" s="166" t="s">
        <v>87</v>
      </c>
      <c r="B161" s="169"/>
      <c r="C161" s="166" t="s">
        <v>69</v>
      </c>
      <c r="D161" s="168"/>
      <c r="E161" s="167"/>
      <c r="F161" s="30" t="s">
        <v>33</v>
      </c>
      <c r="G161" s="30" t="s">
        <v>55</v>
      </c>
      <c r="H161" s="30" t="s">
        <v>86</v>
      </c>
      <c r="I161" s="30" t="s">
        <v>14</v>
      </c>
      <c r="J161" s="87" t="s">
        <v>84</v>
      </c>
      <c r="K161" s="35"/>
    </row>
    <row r="162" spans="1:11" s="6" customFormat="1" ht="13.15" customHeight="1" x14ac:dyDescent="0.6">
      <c r="A162" s="156"/>
      <c r="B162" s="157"/>
      <c r="C162" s="158"/>
      <c r="D162" s="159"/>
      <c r="E162" s="160"/>
      <c r="F162" s="4"/>
      <c r="G162" s="5"/>
      <c r="H162" s="2"/>
      <c r="I162" s="20">
        <f t="shared" ref="I162:I173" si="8">IF(LEN(A162)&lt;5,0,IF(ISBLANK(C162),0,IF(ISBLANK(H162),0,ROUND(F162*G162,0))))</f>
        <v>0</v>
      </c>
      <c r="J162" s="87" t="s">
        <v>83</v>
      </c>
      <c r="K162" s="33"/>
    </row>
    <row r="163" spans="1:11" s="6" customFormat="1" x14ac:dyDescent="0.6">
      <c r="A163" s="156"/>
      <c r="B163" s="157"/>
      <c r="C163" s="158"/>
      <c r="D163" s="159"/>
      <c r="E163" s="160"/>
      <c r="F163" s="4"/>
      <c r="G163" s="5"/>
      <c r="H163" s="2"/>
      <c r="I163" s="20">
        <f t="shared" si="8"/>
        <v>0</v>
      </c>
      <c r="J163" s="87" t="s">
        <v>82</v>
      </c>
      <c r="K163" s="33"/>
    </row>
    <row r="164" spans="1:11" s="6" customFormat="1" x14ac:dyDescent="0.6">
      <c r="A164" s="156"/>
      <c r="B164" s="157"/>
      <c r="C164" s="158"/>
      <c r="D164" s="159"/>
      <c r="E164" s="160"/>
      <c r="F164" s="4"/>
      <c r="G164" s="5"/>
      <c r="H164" s="2"/>
      <c r="I164" s="20">
        <f t="shared" si="8"/>
        <v>0</v>
      </c>
      <c r="J164" s="87" t="s">
        <v>80</v>
      </c>
      <c r="K164" s="33"/>
    </row>
    <row r="165" spans="1:11" s="6" customFormat="1" x14ac:dyDescent="0.6">
      <c r="A165" s="156"/>
      <c r="B165" s="157"/>
      <c r="C165" s="158"/>
      <c r="D165" s="159"/>
      <c r="E165" s="160"/>
      <c r="F165" s="4"/>
      <c r="G165" s="5"/>
      <c r="H165" s="2"/>
      <c r="I165" s="20">
        <f t="shared" si="8"/>
        <v>0</v>
      </c>
      <c r="J165" s="87" t="s">
        <v>88</v>
      </c>
      <c r="K165" s="33"/>
    </row>
    <row r="166" spans="1:11" s="6" customFormat="1" x14ac:dyDescent="0.6">
      <c r="A166" s="156"/>
      <c r="B166" s="157"/>
      <c r="C166" s="158"/>
      <c r="D166" s="159"/>
      <c r="E166" s="160"/>
      <c r="F166" s="4"/>
      <c r="G166" s="5"/>
      <c r="H166" s="2"/>
      <c r="I166" s="20">
        <f t="shared" si="8"/>
        <v>0</v>
      </c>
      <c r="J166" s="87" t="s">
        <v>81</v>
      </c>
      <c r="K166" s="33"/>
    </row>
    <row r="167" spans="1:11" s="6" customFormat="1" ht="16.899999999999999" customHeight="1" x14ac:dyDescent="0.6">
      <c r="A167" s="156"/>
      <c r="B167" s="157"/>
      <c r="C167" s="158"/>
      <c r="D167" s="159"/>
      <c r="E167" s="160"/>
      <c r="F167" s="4"/>
      <c r="G167" s="5"/>
      <c r="H167" s="2"/>
      <c r="I167" s="20">
        <f t="shared" si="8"/>
        <v>0</v>
      </c>
      <c r="J167" s="87" t="s">
        <v>85</v>
      </c>
      <c r="K167" s="33"/>
    </row>
    <row r="168" spans="1:11" s="6" customFormat="1" x14ac:dyDescent="0.6">
      <c r="A168" s="156"/>
      <c r="B168" s="157"/>
      <c r="C168" s="158"/>
      <c r="D168" s="159"/>
      <c r="E168" s="160"/>
      <c r="F168" s="4"/>
      <c r="G168" s="5"/>
      <c r="H168" s="2"/>
      <c r="I168" s="20">
        <f t="shared" si="8"/>
        <v>0</v>
      </c>
      <c r="J168" s="87"/>
      <c r="K168" s="33"/>
    </row>
    <row r="169" spans="1:11" s="6" customFormat="1" x14ac:dyDescent="0.6">
      <c r="A169" s="156"/>
      <c r="B169" s="157"/>
      <c r="C169" s="158"/>
      <c r="D169" s="159"/>
      <c r="E169" s="160"/>
      <c r="F169" s="4"/>
      <c r="G169" s="5"/>
      <c r="H169" s="2"/>
      <c r="I169" s="20">
        <f t="shared" si="8"/>
        <v>0</v>
      </c>
      <c r="J169" s="87"/>
      <c r="K169" s="33"/>
    </row>
    <row r="170" spans="1:11" s="6" customFormat="1" x14ac:dyDescent="0.6">
      <c r="A170" s="156"/>
      <c r="B170" s="157"/>
      <c r="C170" s="158"/>
      <c r="D170" s="159"/>
      <c r="E170" s="160"/>
      <c r="F170" s="4"/>
      <c r="G170" s="5"/>
      <c r="H170" s="2"/>
      <c r="I170" s="20">
        <f t="shared" si="8"/>
        <v>0</v>
      </c>
      <c r="J170" s="87"/>
      <c r="K170" s="33"/>
    </row>
    <row r="171" spans="1:11" s="6" customFormat="1" x14ac:dyDescent="0.6">
      <c r="A171" s="156"/>
      <c r="B171" s="157"/>
      <c r="C171" s="158"/>
      <c r="D171" s="159"/>
      <c r="E171" s="160"/>
      <c r="F171" s="4"/>
      <c r="G171" s="5"/>
      <c r="H171" s="2"/>
      <c r="I171" s="20">
        <f t="shared" si="8"/>
        <v>0</v>
      </c>
      <c r="J171" s="87"/>
      <c r="K171" s="33"/>
    </row>
    <row r="172" spans="1:11" s="6" customFormat="1" x14ac:dyDescent="0.6">
      <c r="A172" s="156"/>
      <c r="B172" s="157"/>
      <c r="C172" s="158"/>
      <c r="D172" s="159"/>
      <c r="E172" s="160"/>
      <c r="F172" s="4"/>
      <c r="G172" s="5"/>
      <c r="H172" s="2"/>
      <c r="I172" s="20">
        <f t="shared" si="8"/>
        <v>0</v>
      </c>
      <c r="J172" s="87"/>
      <c r="K172" s="33"/>
    </row>
    <row r="173" spans="1:11" s="6" customFormat="1" x14ac:dyDescent="0.6">
      <c r="A173" s="156"/>
      <c r="B173" s="157"/>
      <c r="C173" s="158"/>
      <c r="D173" s="159"/>
      <c r="E173" s="160"/>
      <c r="F173" s="4"/>
      <c r="G173" s="5"/>
      <c r="H173" s="2"/>
      <c r="I173" s="20">
        <f t="shared" si="8"/>
        <v>0</v>
      </c>
      <c r="J173" s="87"/>
      <c r="K173" s="33"/>
    </row>
    <row r="174" spans="1:11" s="6" customFormat="1" x14ac:dyDescent="0.6">
      <c r="C174" s="61"/>
      <c r="J174" s="87"/>
      <c r="K174" s="33"/>
    </row>
    <row r="175" spans="1:11" s="6" customFormat="1" x14ac:dyDescent="0.6">
      <c r="A175" s="12"/>
      <c r="B175" s="12"/>
      <c r="C175" s="13"/>
      <c r="D175" s="12"/>
      <c r="E175" s="12"/>
      <c r="F175" s="12"/>
      <c r="G175" s="12"/>
      <c r="H175" s="12"/>
      <c r="I175" s="12"/>
      <c r="J175" s="87"/>
      <c r="K175" s="33"/>
    </row>
    <row r="176" spans="1:11" s="12" customFormat="1" ht="19.899999999999999" customHeight="1" x14ac:dyDescent="0.8">
      <c r="A176" s="14" t="s">
        <v>114</v>
      </c>
      <c r="B176" s="27"/>
      <c r="E176" s="18" t="s">
        <v>89</v>
      </c>
      <c r="H176" s="14" t="s">
        <v>15</v>
      </c>
      <c r="I176" s="17">
        <f>SUM(I179:I189)</f>
        <v>0</v>
      </c>
      <c r="J176" s="87"/>
      <c r="K176" s="35"/>
    </row>
    <row r="177" spans="1:11" s="12" customFormat="1" ht="13.15" customHeight="1" x14ac:dyDescent="0.6">
      <c r="E177" s="18" t="s">
        <v>89</v>
      </c>
      <c r="J177" s="87"/>
      <c r="K177" s="35"/>
    </row>
    <row r="178" spans="1:11" s="12" customFormat="1" ht="39" x14ac:dyDescent="0.6">
      <c r="A178" s="166" t="s">
        <v>87</v>
      </c>
      <c r="B178" s="167" t="s">
        <v>32</v>
      </c>
      <c r="C178" s="166" t="s">
        <v>69</v>
      </c>
      <c r="D178" s="168"/>
      <c r="E178" s="167"/>
      <c r="F178" s="30" t="s">
        <v>33</v>
      </c>
      <c r="G178" s="30" t="s">
        <v>55</v>
      </c>
      <c r="H178" s="30" t="s">
        <v>86</v>
      </c>
      <c r="I178" s="30" t="s">
        <v>14</v>
      </c>
      <c r="J178" s="87" t="s">
        <v>84</v>
      </c>
      <c r="K178" s="35"/>
    </row>
    <row r="179" spans="1:11" s="6" customFormat="1" ht="13.15" customHeight="1" x14ac:dyDescent="0.6">
      <c r="A179" s="156"/>
      <c r="B179" s="157"/>
      <c r="C179" s="158"/>
      <c r="D179" s="159"/>
      <c r="E179" s="160"/>
      <c r="F179" s="4"/>
      <c r="G179" s="5"/>
      <c r="H179" s="2"/>
      <c r="I179" s="20">
        <f t="shared" ref="I179:I189" si="9">IF(LEN(A179)&lt;5,0,IF(ISBLANK(C179),0,IF(ISBLANK(H179),0,ROUND(F179*G179,0))))</f>
        <v>0</v>
      </c>
      <c r="J179" s="87" t="s">
        <v>83</v>
      </c>
      <c r="K179" s="33"/>
    </row>
    <row r="180" spans="1:11" s="6" customFormat="1" x14ac:dyDescent="0.6">
      <c r="A180" s="156"/>
      <c r="B180" s="157"/>
      <c r="C180" s="158"/>
      <c r="D180" s="159"/>
      <c r="E180" s="160"/>
      <c r="F180" s="4"/>
      <c r="G180" s="5"/>
      <c r="H180" s="2"/>
      <c r="I180" s="20">
        <f t="shared" si="9"/>
        <v>0</v>
      </c>
      <c r="J180" s="87" t="s">
        <v>82</v>
      </c>
      <c r="K180" s="33"/>
    </row>
    <row r="181" spans="1:11" s="6" customFormat="1" x14ac:dyDescent="0.6">
      <c r="A181" s="156"/>
      <c r="B181" s="157"/>
      <c r="C181" s="158"/>
      <c r="D181" s="159"/>
      <c r="E181" s="160"/>
      <c r="F181" s="4"/>
      <c r="G181" s="5"/>
      <c r="H181" s="2"/>
      <c r="I181" s="20">
        <f t="shared" si="9"/>
        <v>0</v>
      </c>
      <c r="J181" s="87" t="s">
        <v>80</v>
      </c>
      <c r="K181" s="33"/>
    </row>
    <row r="182" spans="1:11" s="6" customFormat="1" x14ac:dyDescent="0.6">
      <c r="A182" s="156"/>
      <c r="B182" s="157"/>
      <c r="C182" s="158"/>
      <c r="D182" s="159"/>
      <c r="E182" s="160"/>
      <c r="F182" s="4"/>
      <c r="G182" s="5"/>
      <c r="H182" s="2"/>
      <c r="I182" s="20">
        <f t="shared" si="9"/>
        <v>0</v>
      </c>
      <c r="J182" s="87" t="s">
        <v>88</v>
      </c>
      <c r="K182" s="33"/>
    </row>
    <row r="183" spans="1:11" s="6" customFormat="1" x14ac:dyDescent="0.6">
      <c r="A183" s="156"/>
      <c r="B183" s="157"/>
      <c r="C183" s="158"/>
      <c r="D183" s="159"/>
      <c r="E183" s="160"/>
      <c r="F183" s="4"/>
      <c r="G183" s="5"/>
      <c r="H183" s="2"/>
      <c r="I183" s="20">
        <f t="shared" si="9"/>
        <v>0</v>
      </c>
      <c r="J183" s="87" t="s">
        <v>81</v>
      </c>
      <c r="K183" s="33"/>
    </row>
    <row r="184" spans="1:11" s="6" customFormat="1" ht="16.899999999999999" customHeight="1" x14ac:dyDescent="0.6">
      <c r="A184" s="156"/>
      <c r="B184" s="157"/>
      <c r="C184" s="158"/>
      <c r="D184" s="159"/>
      <c r="E184" s="160"/>
      <c r="F184" s="4"/>
      <c r="G184" s="5"/>
      <c r="H184" s="2"/>
      <c r="I184" s="20">
        <f t="shared" si="9"/>
        <v>0</v>
      </c>
      <c r="J184" s="87" t="s">
        <v>85</v>
      </c>
      <c r="K184" s="33"/>
    </row>
    <row r="185" spans="1:11" s="6" customFormat="1" x14ac:dyDescent="0.6">
      <c r="A185" s="156"/>
      <c r="B185" s="157"/>
      <c r="C185" s="158"/>
      <c r="D185" s="159"/>
      <c r="E185" s="160"/>
      <c r="F185" s="4"/>
      <c r="G185" s="5"/>
      <c r="H185" s="2"/>
      <c r="I185" s="20">
        <f t="shared" si="9"/>
        <v>0</v>
      </c>
      <c r="J185" s="87"/>
      <c r="K185" s="33"/>
    </row>
    <row r="186" spans="1:11" s="6" customFormat="1" x14ac:dyDescent="0.6">
      <c r="A186" s="156"/>
      <c r="B186" s="157"/>
      <c r="C186" s="158"/>
      <c r="D186" s="159"/>
      <c r="E186" s="160"/>
      <c r="F186" s="4"/>
      <c r="G186" s="5"/>
      <c r="H186" s="2"/>
      <c r="I186" s="20">
        <f t="shared" si="9"/>
        <v>0</v>
      </c>
      <c r="J186" s="87"/>
      <c r="K186" s="33"/>
    </row>
    <row r="187" spans="1:11" s="6" customFormat="1" x14ac:dyDescent="0.6">
      <c r="A187" s="156"/>
      <c r="B187" s="157"/>
      <c r="C187" s="158"/>
      <c r="D187" s="159"/>
      <c r="E187" s="160"/>
      <c r="F187" s="4"/>
      <c r="G187" s="5"/>
      <c r="H187" s="2"/>
      <c r="I187" s="20">
        <f t="shared" si="9"/>
        <v>0</v>
      </c>
      <c r="J187" s="87"/>
      <c r="K187" s="33"/>
    </row>
    <row r="188" spans="1:11" s="6" customFormat="1" x14ac:dyDescent="0.6">
      <c r="A188" s="156"/>
      <c r="B188" s="157"/>
      <c r="C188" s="158"/>
      <c r="D188" s="159"/>
      <c r="E188" s="160"/>
      <c r="F188" s="4"/>
      <c r="G188" s="5"/>
      <c r="H188" s="2"/>
      <c r="I188" s="20">
        <f t="shared" si="9"/>
        <v>0</v>
      </c>
      <c r="J188" s="87"/>
      <c r="K188" s="33"/>
    </row>
    <row r="189" spans="1:11" s="6" customFormat="1" x14ac:dyDescent="0.6">
      <c r="A189" s="156"/>
      <c r="B189" s="157"/>
      <c r="C189" s="158"/>
      <c r="D189" s="159"/>
      <c r="E189" s="160"/>
      <c r="F189" s="4"/>
      <c r="G189" s="5"/>
      <c r="H189" s="2"/>
      <c r="I189" s="20">
        <f t="shared" si="9"/>
        <v>0</v>
      </c>
      <c r="J189" s="87"/>
      <c r="K189" s="33"/>
    </row>
    <row r="190" spans="1:11" s="6" customFormat="1" x14ac:dyDescent="0.6">
      <c r="C190" s="61"/>
      <c r="J190" s="87"/>
      <c r="K190" s="33"/>
    </row>
    <row r="191" spans="1:11" s="6" customFormat="1" ht="13.15" customHeight="1" x14ac:dyDescent="0.7">
      <c r="A191" s="12"/>
      <c r="B191" s="12"/>
      <c r="C191" s="13"/>
      <c r="D191" s="163" t="s">
        <v>131</v>
      </c>
      <c r="E191" s="163"/>
      <c r="F191" s="163"/>
      <c r="G191" s="163"/>
      <c r="H191" s="163"/>
      <c r="I191" s="163"/>
      <c r="J191" s="87"/>
      <c r="K191" s="33"/>
    </row>
    <row r="192" spans="1:11" s="6" customFormat="1" x14ac:dyDescent="0.6">
      <c r="C192" s="61"/>
      <c r="J192" s="87"/>
      <c r="K192" s="33"/>
    </row>
    <row r="193" spans="1:11" s="12" customFormat="1" ht="13.15" hidden="1" customHeight="1" x14ac:dyDescent="0.6">
      <c r="C193" s="13"/>
      <c r="J193" s="87"/>
      <c r="K193" s="35"/>
    </row>
    <row r="194" spans="1:11" s="12" customFormat="1" ht="18" x14ac:dyDescent="0.8">
      <c r="A194" s="14" t="s">
        <v>52</v>
      </c>
      <c r="B194" s="27"/>
      <c r="E194" s="18"/>
      <c r="H194" s="14" t="s">
        <v>15</v>
      </c>
      <c r="I194" s="17">
        <f>SUM(I197:I206)</f>
        <v>0</v>
      </c>
      <c r="J194" s="87"/>
      <c r="K194" s="35"/>
    </row>
    <row r="195" spans="1:11" s="12" customFormat="1" ht="13.15" customHeight="1" x14ac:dyDescent="0.6">
      <c r="E195" s="18"/>
      <c r="J195" s="87"/>
      <c r="K195" s="35"/>
    </row>
    <row r="196" spans="1:11" s="12" customFormat="1" ht="39.75" customHeight="1" x14ac:dyDescent="0.6">
      <c r="A196" s="166" t="s">
        <v>134</v>
      </c>
      <c r="B196" s="167"/>
      <c r="C196" s="166" t="s">
        <v>69</v>
      </c>
      <c r="D196" s="168"/>
      <c r="E196" s="167"/>
      <c r="F196" s="30" t="s">
        <v>33</v>
      </c>
      <c r="G196" s="30" t="s">
        <v>55</v>
      </c>
      <c r="H196" s="30" t="s">
        <v>86</v>
      </c>
      <c r="I196" s="30" t="s">
        <v>14</v>
      </c>
      <c r="J196" s="87" t="s">
        <v>84</v>
      </c>
      <c r="K196" s="35"/>
    </row>
    <row r="197" spans="1:11" s="6" customFormat="1" x14ac:dyDescent="0.6">
      <c r="A197" s="170"/>
      <c r="B197" s="171"/>
      <c r="C197" s="158"/>
      <c r="D197" s="159"/>
      <c r="E197" s="160"/>
      <c r="F197" s="68"/>
      <c r="G197" s="44"/>
      <c r="H197" s="69"/>
      <c r="I197" s="48">
        <f t="shared" ref="I197:I206" si="10">IF(LEN(A197)&lt;5,0,IF(ISBLANK(C197),0,IF(ISBLANK(H197),0,ROUND(F197*G197,0))))</f>
        <v>0</v>
      </c>
      <c r="J197" s="87" t="s">
        <v>83</v>
      </c>
      <c r="K197" s="33"/>
    </row>
    <row r="198" spans="1:11" s="6" customFormat="1" x14ac:dyDescent="0.6">
      <c r="A198" s="170"/>
      <c r="B198" s="171"/>
      <c r="C198" s="158"/>
      <c r="D198" s="159"/>
      <c r="E198" s="160"/>
      <c r="F198" s="68"/>
      <c r="G198" s="44"/>
      <c r="H198" s="69"/>
      <c r="I198" s="48">
        <f t="shared" si="10"/>
        <v>0</v>
      </c>
      <c r="J198" s="87" t="s">
        <v>82</v>
      </c>
      <c r="K198" s="33"/>
    </row>
    <row r="199" spans="1:11" s="6" customFormat="1" x14ac:dyDescent="0.6">
      <c r="A199" s="170"/>
      <c r="B199" s="171"/>
      <c r="C199" s="158"/>
      <c r="D199" s="159"/>
      <c r="E199" s="160"/>
      <c r="F199" s="68"/>
      <c r="G199" s="44"/>
      <c r="H199" s="69"/>
      <c r="I199" s="48">
        <f t="shared" si="10"/>
        <v>0</v>
      </c>
      <c r="J199" s="87" t="s">
        <v>80</v>
      </c>
      <c r="K199" s="33"/>
    </row>
    <row r="200" spans="1:11" s="6" customFormat="1" x14ac:dyDescent="0.6">
      <c r="A200" s="170"/>
      <c r="B200" s="171"/>
      <c r="C200" s="158"/>
      <c r="D200" s="159"/>
      <c r="E200" s="160"/>
      <c r="F200" s="68"/>
      <c r="G200" s="44"/>
      <c r="H200" s="69"/>
      <c r="I200" s="48">
        <f t="shared" si="10"/>
        <v>0</v>
      </c>
      <c r="J200" s="87" t="s">
        <v>88</v>
      </c>
      <c r="K200" s="33"/>
    </row>
    <row r="201" spans="1:11" s="6" customFormat="1" x14ac:dyDescent="0.6">
      <c r="A201" s="170"/>
      <c r="B201" s="171"/>
      <c r="C201" s="158"/>
      <c r="D201" s="159"/>
      <c r="E201" s="160"/>
      <c r="F201" s="68"/>
      <c r="G201" s="44"/>
      <c r="H201" s="69"/>
      <c r="I201" s="48">
        <f t="shared" si="10"/>
        <v>0</v>
      </c>
      <c r="J201" s="87" t="s">
        <v>81</v>
      </c>
      <c r="K201" s="33"/>
    </row>
    <row r="202" spans="1:11" s="6" customFormat="1" x14ac:dyDescent="0.6">
      <c r="A202" s="170"/>
      <c r="B202" s="171"/>
      <c r="C202" s="158"/>
      <c r="D202" s="159"/>
      <c r="E202" s="160"/>
      <c r="F202" s="68"/>
      <c r="G202" s="44"/>
      <c r="H202" s="69"/>
      <c r="I202" s="48">
        <f t="shared" si="10"/>
        <v>0</v>
      </c>
      <c r="J202" s="87" t="s">
        <v>85</v>
      </c>
      <c r="K202" s="33"/>
    </row>
    <row r="203" spans="1:11" s="6" customFormat="1" x14ac:dyDescent="0.6">
      <c r="A203" s="170"/>
      <c r="B203" s="171"/>
      <c r="C203" s="158"/>
      <c r="D203" s="159"/>
      <c r="E203" s="160"/>
      <c r="F203" s="68"/>
      <c r="G203" s="44"/>
      <c r="H203" s="69"/>
      <c r="I203" s="48">
        <f t="shared" si="10"/>
        <v>0</v>
      </c>
      <c r="J203" s="87"/>
      <c r="K203" s="33"/>
    </row>
    <row r="204" spans="1:11" s="6" customFormat="1" x14ac:dyDescent="0.6">
      <c r="A204" s="170"/>
      <c r="B204" s="171"/>
      <c r="C204" s="158"/>
      <c r="D204" s="159"/>
      <c r="E204" s="160"/>
      <c r="F204" s="68"/>
      <c r="G204" s="44"/>
      <c r="H204" s="69"/>
      <c r="I204" s="48">
        <f t="shared" si="10"/>
        <v>0</v>
      </c>
      <c r="J204" s="87"/>
      <c r="K204" s="33"/>
    </row>
    <row r="205" spans="1:11" s="6" customFormat="1" ht="16.899999999999999" customHeight="1" x14ac:dyDescent="0.6">
      <c r="A205" s="170"/>
      <c r="B205" s="171"/>
      <c r="C205" s="158"/>
      <c r="D205" s="159"/>
      <c r="E205" s="160"/>
      <c r="F205" s="68"/>
      <c r="G205" s="44"/>
      <c r="H205" s="69"/>
      <c r="I205" s="48">
        <f t="shared" si="10"/>
        <v>0</v>
      </c>
      <c r="J205" s="87"/>
      <c r="K205" s="33"/>
    </row>
    <row r="206" spans="1:11" s="6" customFormat="1" x14ac:dyDescent="0.6">
      <c r="A206" s="170"/>
      <c r="B206" s="171"/>
      <c r="C206" s="158"/>
      <c r="D206" s="159"/>
      <c r="E206" s="160"/>
      <c r="F206" s="68"/>
      <c r="G206" s="44"/>
      <c r="H206" s="69"/>
      <c r="I206" s="48">
        <f t="shared" si="10"/>
        <v>0</v>
      </c>
      <c r="J206" s="87"/>
      <c r="K206" s="33"/>
    </row>
    <row r="207" spans="1:11" s="6" customFormat="1" x14ac:dyDescent="0.6">
      <c r="C207" s="61"/>
      <c r="J207" s="87"/>
      <c r="K207" s="33"/>
    </row>
    <row r="208" spans="1:11" s="6" customFormat="1" x14ac:dyDescent="0.6">
      <c r="C208" s="61"/>
      <c r="J208" s="87"/>
      <c r="K208" s="33"/>
    </row>
    <row r="209" spans="1:11" s="6" customFormat="1" ht="15.5" x14ac:dyDescent="0.7">
      <c r="C209" s="60" t="s">
        <v>131</v>
      </c>
      <c r="D209" s="60"/>
      <c r="E209" s="60"/>
      <c r="F209" s="60"/>
      <c r="G209" s="60"/>
      <c r="H209" s="60"/>
      <c r="J209" s="87"/>
      <c r="K209" s="33"/>
    </row>
    <row r="210" spans="1:11" s="6" customFormat="1" x14ac:dyDescent="0.6">
      <c r="C210" s="61"/>
      <c r="J210" s="87"/>
      <c r="K210" s="33"/>
    </row>
    <row r="211" spans="1:11" s="12" customFormat="1" ht="18" x14ac:dyDescent="0.8">
      <c r="A211" s="14" t="s">
        <v>35</v>
      </c>
      <c r="B211" s="27"/>
      <c r="H211" s="14" t="s">
        <v>15</v>
      </c>
      <c r="I211" s="17">
        <f>SUM(I214:I229)</f>
        <v>0</v>
      </c>
      <c r="J211" s="87"/>
      <c r="K211" s="35"/>
    </row>
    <row r="212" spans="1:11" s="12" customFormat="1" x14ac:dyDescent="0.6">
      <c r="J212" s="87"/>
      <c r="K212" s="35"/>
    </row>
    <row r="213" spans="1:11" s="12" customFormat="1" ht="26" x14ac:dyDescent="0.6">
      <c r="A213" s="166" t="s">
        <v>134</v>
      </c>
      <c r="B213" s="175"/>
      <c r="C213" s="166" t="s">
        <v>139</v>
      </c>
      <c r="D213" s="168"/>
      <c r="E213" s="167"/>
      <c r="F213" s="31" t="s">
        <v>140</v>
      </c>
      <c r="G213" s="30" t="s">
        <v>33</v>
      </c>
      <c r="H213" s="30" t="s">
        <v>34</v>
      </c>
      <c r="I213" s="30" t="s">
        <v>14</v>
      </c>
      <c r="J213" s="87" t="s">
        <v>144</v>
      </c>
      <c r="K213" s="35"/>
    </row>
    <row r="214" spans="1:11" s="6" customFormat="1" x14ac:dyDescent="0.6">
      <c r="A214" s="170"/>
      <c r="B214" s="171"/>
      <c r="C214" s="172"/>
      <c r="D214" s="173"/>
      <c r="E214" s="174"/>
      <c r="F214" s="70"/>
      <c r="G214" s="71"/>
      <c r="H214" s="72"/>
      <c r="I214" s="48">
        <f>IF(ISBLANK(A214),0,IF(ISBLANK(F214),0,ROUND(G214*H214,0)))</f>
        <v>0</v>
      </c>
      <c r="J214" s="87" t="s">
        <v>58</v>
      </c>
      <c r="K214" s="33"/>
    </row>
    <row r="215" spans="1:11" s="6" customFormat="1" ht="13.15" customHeight="1" x14ac:dyDescent="0.6">
      <c r="A215" s="170"/>
      <c r="B215" s="171"/>
      <c r="C215" s="172"/>
      <c r="D215" s="173"/>
      <c r="E215" s="174"/>
      <c r="F215" s="70"/>
      <c r="G215" s="71"/>
      <c r="H215" s="72"/>
      <c r="I215" s="48">
        <f t="shared" ref="I215:I229" si="11">IF(ISBLANK(A215),0,IF(ISBLANK(F215),0,ROUND(G215*H215,0)))</f>
        <v>0</v>
      </c>
      <c r="J215" s="87" t="s">
        <v>59</v>
      </c>
      <c r="K215" s="33"/>
    </row>
    <row r="216" spans="1:11" s="6" customFormat="1" ht="13.15" customHeight="1" x14ac:dyDescent="0.6">
      <c r="A216" s="170"/>
      <c r="B216" s="171"/>
      <c r="C216" s="172"/>
      <c r="D216" s="173"/>
      <c r="E216" s="174"/>
      <c r="F216" s="70"/>
      <c r="G216" s="71"/>
      <c r="H216" s="72"/>
      <c r="I216" s="48">
        <f t="shared" si="11"/>
        <v>0</v>
      </c>
      <c r="J216" s="87" t="s">
        <v>61</v>
      </c>
      <c r="K216" s="33"/>
    </row>
    <row r="217" spans="1:11" s="6" customFormat="1" ht="13.15" customHeight="1" x14ac:dyDescent="0.6">
      <c r="A217" s="170"/>
      <c r="B217" s="171"/>
      <c r="C217" s="172"/>
      <c r="D217" s="173"/>
      <c r="E217" s="174"/>
      <c r="F217" s="70"/>
      <c r="G217" s="71"/>
      <c r="H217" s="72"/>
      <c r="I217" s="48">
        <f t="shared" si="11"/>
        <v>0</v>
      </c>
      <c r="J217" s="87" t="s">
        <v>62</v>
      </c>
      <c r="K217" s="33"/>
    </row>
    <row r="218" spans="1:11" s="6" customFormat="1" ht="13.15" customHeight="1" x14ac:dyDescent="0.6">
      <c r="A218" s="170"/>
      <c r="B218" s="171"/>
      <c r="C218" s="172"/>
      <c r="D218" s="173"/>
      <c r="E218" s="174"/>
      <c r="F218" s="70"/>
      <c r="G218" s="71"/>
      <c r="H218" s="72"/>
      <c r="I218" s="48">
        <f t="shared" si="11"/>
        <v>0</v>
      </c>
      <c r="J218" s="87" t="s">
        <v>60</v>
      </c>
      <c r="K218" s="33"/>
    </row>
    <row r="219" spans="1:11" s="6" customFormat="1" ht="13.15" customHeight="1" x14ac:dyDescent="0.6">
      <c r="A219" s="170"/>
      <c r="B219" s="171"/>
      <c r="C219" s="172"/>
      <c r="D219" s="173"/>
      <c r="E219" s="174"/>
      <c r="F219" s="70"/>
      <c r="G219" s="71"/>
      <c r="H219" s="72"/>
      <c r="I219" s="48">
        <f t="shared" si="11"/>
        <v>0</v>
      </c>
      <c r="J219" s="87" t="s">
        <v>57</v>
      </c>
      <c r="K219" s="33"/>
    </row>
    <row r="220" spans="1:11" s="6" customFormat="1" ht="13.15" customHeight="1" x14ac:dyDescent="0.6">
      <c r="A220" s="170"/>
      <c r="B220" s="171"/>
      <c r="C220" s="172"/>
      <c r="D220" s="173"/>
      <c r="E220" s="174"/>
      <c r="F220" s="70"/>
      <c r="G220" s="71"/>
      <c r="H220" s="72"/>
      <c r="I220" s="48">
        <f t="shared" si="11"/>
        <v>0</v>
      </c>
      <c r="J220" s="87"/>
      <c r="K220" s="33"/>
    </row>
    <row r="221" spans="1:11" s="6" customFormat="1" ht="13.15" customHeight="1" x14ac:dyDescent="0.6">
      <c r="A221" s="170"/>
      <c r="B221" s="171"/>
      <c r="C221" s="172"/>
      <c r="D221" s="173"/>
      <c r="E221" s="174"/>
      <c r="F221" s="70"/>
      <c r="G221" s="71"/>
      <c r="H221" s="72"/>
      <c r="I221" s="48">
        <f t="shared" si="11"/>
        <v>0</v>
      </c>
      <c r="J221" s="87"/>
      <c r="K221" s="33"/>
    </row>
    <row r="222" spans="1:11" s="6" customFormat="1" ht="13.15" customHeight="1" x14ac:dyDescent="0.6">
      <c r="A222" s="170"/>
      <c r="B222" s="171"/>
      <c r="C222" s="172"/>
      <c r="D222" s="173"/>
      <c r="E222" s="174"/>
      <c r="F222" s="70"/>
      <c r="G222" s="71"/>
      <c r="H222" s="72"/>
      <c r="I222" s="48">
        <f t="shared" si="11"/>
        <v>0</v>
      </c>
      <c r="J222" s="87"/>
      <c r="K222" s="33"/>
    </row>
    <row r="223" spans="1:11" s="6" customFormat="1" ht="13.15" customHeight="1" x14ac:dyDescent="0.6">
      <c r="A223" s="170"/>
      <c r="B223" s="171"/>
      <c r="C223" s="172"/>
      <c r="D223" s="173"/>
      <c r="E223" s="174"/>
      <c r="F223" s="70"/>
      <c r="G223" s="71"/>
      <c r="H223" s="72"/>
      <c r="I223" s="48">
        <f t="shared" si="11"/>
        <v>0</v>
      </c>
      <c r="J223" s="87"/>
      <c r="K223" s="33"/>
    </row>
    <row r="224" spans="1:11" s="6" customFormat="1" ht="13.15" customHeight="1" x14ac:dyDescent="0.6">
      <c r="A224" s="170"/>
      <c r="B224" s="171"/>
      <c r="C224" s="172"/>
      <c r="D224" s="173"/>
      <c r="E224" s="174"/>
      <c r="F224" s="70"/>
      <c r="G224" s="71"/>
      <c r="H224" s="72"/>
      <c r="I224" s="48">
        <f t="shared" si="11"/>
        <v>0</v>
      </c>
      <c r="J224" s="87"/>
      <c r="K224" s="33"/>
    </row>
    <row r="225" spans="1:11" s="6" customFormat="1" ht="19.899999999999999" customHeight="1" x14ac:dyDescent="0.6">
      <c r="A225" s="170"/>
      <c r="B225" s="171"/>
      <c r="C225" s="172"/>
      <c r="D225" s="173"/>
      <c r="E225" s="174"/>
      <c r="F225" s="70"/>
      <c r="G225" s="71"/>
      <c r="H225" s="72"/>
      <c r="I225" s="48">
        <f t="shared" si="11"/>
        <v>0</v>
      </c>
      <c r="J225" s="87"/>
      <c r="K225" s="33"/>
    </row>
    <row r="226" spans="1:11" s="6" customFormat="1" ht="13.15" customHeight="1" x14ac:dyDescent="0.6">
      <c r="A226" s="170"/>
      <c r="B226" s="171"/>
      <c r="C226" s="172"/>
      <c r="D226" s="173"/>
      <c r="E226" s="174"/>
      <c r="F226" s="70"/>
      <c r="G226" s="71"/>
      <c r="H226" s="72"/>
      <c r="I226" s="48">
        <f t="shared" si="11"/>
        <v>0</v>
      </c>
      <c r="J226" s="87"/>
      <c r="K226" s="33"/>
    </row>
    <row r="227" spans="1:11" s="6" customFormat="1" ht="13.15" customHeight="1" x14ac:dyDescent="0.6">
      <c r="A227" s="170"/>
      <c r="B227" s="171"/>
      <c r="C227" s="172"/>
      <c r="D227" s="173"/>
      <c r="E227" s="174"/>
      <c r="F227" s="70"/>
      <c r="G227" s="71"/>
      <c r="H227" s="72"/>
      <c r="I227" s="48">
        <f t="shared" si="11"/>
        <v>0</v>
      </c>
      <c r="J227" s="87"/>
      <c r="K227" s="33"/>
    </row>
    <row r="228" spans="1:11" s="6" customFormat="1" ht="13.15" customHeight="1" x14ac:dyDescent="0.6">
      <c r="A228" s="170"/>
      <c r="B228" s="171"/>
      <c r="C228" s="172"/>
      <c r="D228" s="173"/>
      <c r="E228" s="174"/>
      <c r="F228" s="70"/>
      <c r="G228" s="71"/>
      <c r="H228" s="72"/>
      <c r="I228" s="48">
        <f t="shared" si="11"/>
        <v>0</v>
      </c>
      <c r="J228" s="87"/>
      <c r="K228" s="33"/>
    </row>
    <row r="229" spans="1:11" s="6" customFormat="1" ht="13.15" customHeight="1" x14ac:dyDescent="0.6">
      <c r="A229" s="170"/>
      <c r="B229" s="171"/>
      <c r="C229" s="172"/>
      <c r="D229" s="173"/>
      <c r="E229" s="174"/>
      <c r="F229" s="70"/>
      <c r="G229" s="71"/>
      <c r="H229" s="72"/>
      <c r="I229" s="48">
        <f t="shared" si="11"/>
        <v>0</v>
      </c>
      <c r="J229" s="87"/>
      <c r="K229" s="33"/>
    </row>
    <row r="230" spans="1:11" s="6" customFormat="1" x14ac:dyDescent="0.6">
      <c r="C230" s="61"/>
      <c r="J230" s="87"/>
      <c r="K230" s="33"/>
    </row>
    <row r="231" spans="1:11" s="6" customFormat="1" x14ac:dyDescent="0.6">
      <c r="C231" s="61"/>
      <c r="J231" s="87"/>
      <c r="K231" s="33"/>
    </row>
    <row r="232" spans="1:11" s="6" customFormat="1" x14ac:dyDescent="0.6">
      <c r="C232" s="61"/>
      <c r="J232" s="87"/>
      <c r="K232" s="33"/>
    </row>
    <row r="233" spans="1:11" s="12" customFormat="1" ht="18" x14ac:dyDescent="0.8">
      <c r="A233" s="14" t="s">
        <v>36</v>
      </c>
      <c r="B233" s="27"/>
      <c r="H233" s="14" t="s">
        <v>15</v>
      </c>
      <c r="I233" s="17">
        <f>SUM(I236:I247)</f>
        <v>0</v>
      </c>
      <c r="J233" s="87"/>
      <c r="K233" s="35"/>
    </row>
    <row r="234" spans="1:11" s="12" customFormat="1" x14ac:dyDescent="0.6">
      <c r="J234" s="87"/>
      <c r="K234" s="35"/>
    </row>
    <row r="235" spans="1:11" s="12" customFormat="1" ht="26" x14ac:dyDescent="0.6">
      <c r="A235" s="166" t="s">
        <v>134</v>
      </c>
      <c r="B235" s="169"/>
      <c r="C235" s="166" t="s">
        <v>69</v>
      </c>
      <c r="D235" s="168"/>
      <c r="E235" s="168"/>
      <c r="F235" s="167"/>
      <c r="G235" s="30" t="s">
        <v>33</v>
      </c>
      <c r="H235" s="30" t="s">
        <v>34</v>
      </c>
      <c r="I235" s="30" t="s">
        <v>14</v>
      </c>
      <c r="J235" s="87"/>
      <c r="K235" s="35"/>
    </row>
    <row r="236" spans="1:11" s="6" customFormat="1" x14ac:dyDescent="0.6">
      <c r="A236" s="170"/>
      <c r="B236" s="171"/>
      <c r="C236" s="170"/>
      <c r="D236" s="176"/>
      <c r="E236" s="176"/>
      <c r="F236" s="171"/>
      <c r="G236" s="43"/>
      <c r="H236" s="42"/>
      <c r="I236" s="48">
        <f>IF(ISBLANK(A236),0,IF(LEN(C236)&lt;6,0,ROUND(G236*H236,0)))</f>
        <v>0</v>
      </c>
      <c r="J236" s="87"/>
      <c r="K236" s="33"/>
    </row>
    <row r="237" spans="1:11" s="6" customFormat="1" x14ac:dyDescent="0.6">
      <c r="A237" s="170"/>
      <c r="B237" s="171"/>
      <c r="C237" s="170"/>
      <c r="D237" s="176"/>
      <c r="E237" s="176"/>
      <c r="F237" s="171"/>
      <c r="G237" s="43"/>
      <c r="H237" s="42"/>
      <c r="I237" s="48">
        <f t="shared" ref="I237:I247" si="12">IF(ISBLANK(A237),0,IF(LEN(C237)&lt;6,0,ROUND(G237*H237,0)))</f>
        <v>0</v>
      </c>
      <c r="J237" s="87"/>
      <c r="K237" s="33"/>
    </row>
    <row r="238" spans="1:11" s="6" customFormat="1" x14ac:dyDescent="0.6">
      <c r="A238" s="170"/>
      <c r="B238" s="171"/>
      <c r="C238" s="170"/>
      <c r="D238" s="176"/>
      <c r="E238" s="176"/>
      <c r="F238" s="171"/>
      <c r="G238" s="43"/>
      <c r="H238" s="42"/>
      <c r="I238" s="28">
        <f t="shared" si="12"/>
        <v>0</v>
      </c>
      <c r="J238" s="87"/>
      <c r="K238" s="33"/>
    </row>
    <row r="239" spans="1:11" s="6" customFormat="1" x14ac:dyDescent="0.6">
      <c r="A239" s="170"/>
      <c r="B239" s="171"/>
      <c r="C239" s="170"/>
      <c r="D239" s="176"/>
      <c r="E239" s="176"/>
      <c r="F239" s="171"/>
      <c r="G239" s="43"/>
      <c r="H239" s="42"/>
      <c r="I239" s="28">
        <f t="shared" si="12"/>
        <v>0</v>
      </c>
      <c r="J239" s="87"/>
      <c r="K239" s="33"/>
    </row>
    <row r="240" spans="1:11" s="6" customFormat="1" x14ac:dyDescent="0.6">
      <c r="A240" s="170"/>
      <c r="B240" s="171"/>
      <c r="C240" s="170"/>
      <c r="D240" s="176"/>
      <c r="E240" s="176"/>
      <c r="F240" s="171"/>
      <c r="G240" s="43"/>
      <c r="H240" s="42"/>
      <c r="I240" s="28">
        <f t="shared" si="12"/>
        <v>0</v>
      </c>
      <c r="J240" s="87"/>
      <c r="K240" s="33"/>
    </row>
    <row r="241" spans="1:11" s="6" customFormat="1" x14ac:dyDescent="0.6">
      <c r="A241" s="170"/>
      <c r="B241" s="171"/>
      <c r="C241" s="170"/>
      <c r="D241" s="176"/>
      <c r="E241" s="176"/>
      <c r="F241" s="171"/>
      <c r="G241" s="43"/>
      <c r="H241" s="42"/>
      <c r="I241" s="28">
        <f t="shared" si="12"/>
        <v>0</v>
      </c>
      <c r="J241" s="87"/>
      <c r="K241" s="33"/>
    </row>
    <row r="242" spans="1:11" s="6" customFormat="1" x14ac:dyDescent="0.6">
      <c r="A242" s="170"/>
      <c r="B242" s="171"/>
      <c r="C242" s="170"/>
      <c r="D242" s="176"/>
      <c r="E242" s="176"/>
      <c r="F242" s="171"/>
      <c r="G242" s="43"/>
      <c r="H242" s="42"/>
      <c r="I242" s="28">
        <f t="shared" si="12"/>
        <v>0</v>
      </c>
      <c r="J242" s="87"/>
      <c r="K242" s="33"/>
    </row>
    <row r="243" spans="1:11" s="6" customFormat="1" x14ac:dyDescent="0.6">
      <c r="A243" s="170"/>
      <c r="B243" s="171"/>
      <c r="C243" s="170"/>
      <c r="D243" s="176"/>
      <c r="E243" s="176"/>
      <c r="F243" s="171"/>
      <c r="G243" s="43"/>
      <c r="H243" s="42"/>
      <c r="I243" s="28">
        <f t="shared" si="12"/>
        <v>0</v>
      </c>
      <c r="J243" s="87"/>
      <c r="K243" s="33"/>
    </row>
    <row r="244" spans="1:11" s="6" customFormat="1" x14ac:dyDescent="0.6">
      <c r="A244" s="170"/>
      <c r="B244" s="171"/>
      <c r="C244" s="170"/>
      <c r="D244" s="176"/>
      <c r="E244" s="176"/>
      <c r="F244" s="171"/>
      <c r="G244" s="43"/>
      <c r="H244" s="42"/>
      <c r="I244" s="28">
        <f>IF(ISBLANK(A244),0,IF(LEN(C244)&lt;6,0,ROUND(G244*H244,0)))</f>
        <v>0</v>
      </c>
      <c r="J244" s="87"/>
      <c r="K244" s="33"/>
    </row>
    <row r="245" spans="1:11" s="6" customFormat="1" x14ac:dyDescent="0.6">
      <c r="A245" s="170"/>
      <c r="B245" s="171"/>
      <c r="C245" s="170"/>
      <c r="D245" s="176"/>
      <c r="E245" s="176"/>
      <c r="F245" s="171"/>
      <c r="G245" s="43"/>
      <c r="H245" s="42"/>
      <c r="I245" s="28">
        <f t="shared" si="12"/>
        <v>0</v>
      </c>
      <c r="J245" s="87"/>
      <c r="K245" s="33"/>
    </row>
    <row r="246" spans="1:11" s="6" customFormat="1" x14ac:dyDescent="0.6">
      <c r="A246" s="170"/>
      <c r="B246" s="171"/>
      <c r="C246" s="170"/>
      <c r="D246" s="176"/>
      <c r="E246" s="176"/>
      <c r="F246" s="171"/>
      <c r="G246" s="43"/>
      <c r="H246" s="42"/>
      <c r="I246" s="28">
        <f t="shared" si="12"/>
        <v>0</v>
      </c>
      <c r="J246" s="87"/>
      <c r="K246" s="33"/>
    </row>
    <row r="247" spans="1:11" s="6" customFormat="1" x14ac:dyDescent="0.6">
      <c r="A247" s="170"/>
      <c r="B247" s="171"/>
      <c r="C247" s="170"/>
      <c r="D247" s="176"/>
      <c r="E247" s="176"/>
      <c r="F247" s="171"/>
      <c r="G247" s="43"/>
      <c r="H247" s="42"/>
      <c r="I247" s="28">
        <f t="shared" si="12"/>
        <v>0</v>
      </c>
      <c r="J247" s="87"/>
      <c r="K247" s="33"/>
    </row>
    <row r="248" spans="1:11" s="6" customFormat="1" x14ac:dyDescent="0.6">
      <c r="C248" s="61"/>
      <c r="J248" s="87"/>
      <c r="K248" s="33"/>
    </row>
    <row r="249" spans="1:11" s="6" customFormat="1" ht="15.5" x14ac:dyDescent="0.7">
      <c r="C249" s="163" t="s">
        <v>131</v>
      </c>
      <c r="D249" s="164"/>
      <c r="E249" s="164"/>
      <c r="F249" s="164"/>
      <c r="G249" s="164"/>
      <c r="H249" s="164"/>
      <c r="J249" s="87"/>
      <c r="K249" s="33"/>
    </row>
    <row r="250" spans="1:11" s="12" customFormat="1" ht="22.9" customHeight="1" x14ac:dyDescent="0.8">
      <c r="A250" s="14" t="s">
        <v>115</v>
      </c>
      <c r="B250" s="27"/>
      <c r="E250" s="18" t="s">
        <v>89</v>
      </c>
      <c r="H250" s="14" t="s">
        <v>15</v>
      </c>
      <c r="I250" s="17">
        <f>SUM(I253:I262)</f>
        <v>0</v>
      </c>
      <c r="J250" s="87"/>
      <c r="K250" s="35"/>
    </row>
    <row r="251" spans="1:11" s="12" customFormat="1" ht="13.15" customHeight="1" x14ac:dyDescent="0.6">
      <c r="E251" s="18" t="s">
        <v>89</v>
      </c>
      <c r="J251" s="87"/>
      <c r="K251" s="35"/>
    </row>
    <row r="252" spans="1:11" s="12" customFormat="1" ht="43.15" customHeight="1" x14ac:dyDescent="0.6">
      <c r="A252" s="166" t="s">
        <v>87</v>
      </c>
      <c r="B252" s="167" t="s">
        <v>32</v>
      </c>
      <c r="C252" s="166" t="s">
        <v>69</v>
      </c>
      <c r="D252" s="168"/>
      <c r="E252" s="167"/>
      <c r="F252" s="30" t="s">
        <v>33</v>
      </c>
      <c r="G252" s="30" t="s">
        <v>55</v>
      </c>
      <c r="H252" s="30" t="s">
        <v>86</v>
      </c>
      <c r="I252" s="30" t="s">
        <v>14</v>
      </c>
      <c r="J252" s="87" t="s">
        <v>84</v>
      </c>
      <c r="K252" s="35"/>
    </row>
    <row r="253" spans="1:11" s="6" customFormat="1" ht="13.15" customHeight="1" x14ac:dyDescent="0.6">
      <c r="A253" s="156"/>
      <c r="B253" s="157"/>
      <c r="C253" s="158"/>
      <c r="D253" s="159"/>
      <c r="E253" s="160"/>
      <c r="F253" s="4"/>
      <c r="G253" s="5"/>
      <c r="H253" s="2"/>
      <c r="I253" s="20">
        <f t="shared" ref="I253:I262" si="13">IF(LEN(A253)&lt;5,0,IF(ISBLANK(C253),0,IF(ISBLANK(H253),0,ROUND(F253*G253,0))))</f>
        <v>0</v>
      </c>
      <c r="J253" s="87" t="s">
        <v>83</v>
      </c>
      <c r="K253" s="33"/>
    </row>
    <row r="254" spans="1:11" s="6" customFormat="1" x14ac:dyDescent="0.6">
      <c r="A254" s="156"/>
      <c r="B254" s="157"/>
      <c r="C254" s="158"/>
      <c r="D254" s="159"/>
      <c r="E254" s="160"/>
      <c r="F254" s="4"/>
      <c r="G254" s="5"/>
      <c r="H254" s="2"/>
      <c r="I254" s="20">
        <f t="shared" si="13"/>
        <v>0</v>
      </c>
      <c r="J254" s="87" t="s">
        <v>82</v>
      </c>
      <c r="K254" s="33"/>
    </row>
    <row r="255" spans="1:11" s="6" customFormat="1" x14ac:dyDescent="0.6">
      <c r="A255" s="156"/>
      <c r="B255" s="157"/>
      <c r="C255" s="158"/>
      <c r="D255" s="159"/>
      <c r="E255" s="160"/>
      <c r="F255" s="4"/>
      <c r="G255" s="5"/>
      <c r="H255" s="2"/>
      <c r="I255" s="20">
        <f t="shared" si="13"/>
        <v>0</v>
      </c>
      <c r="J255" s="87" t="s">
        <v>80</v>
      </c>
      <c r="K255" s="33"/>
    </row>
    <row r="256" spans="1:11" s="6" customFormat="1" x14ac:dyDescent="0.6">
      <c r="A256" s="156"/>
      <c r="B256" s="157"/>
      <c r="C256" s="158"/>
      <c r="D256" s="159"/>
      <c r="E256" s="160"/>
      <c r="F256" s="4"/>
      <c r="G256" s="5"/>
      <c r="H256" s="2"/>
      <c r="I256" s="20">
        <f t="shared" si="13"/>
        <v>0</v>
      </c>
      <c r="J256" s="87" t="s">
        <v>88</v>
      </c>
      <c r="K256" s="33"/>
    </row>
    <row r="257" spans="1:11" s="6" customFormat="1" x14ac:dyDescent="0.6">
      <c r="A257" s="156"/>
      <c r="B257" s="157"/>
      <c r="C257" s="158"/>
      <c r="D257" s="159"/>
      <c r="E257" s="160"/>
      <c r="F257" s="4"/>
      <c r="G257" s="5"/>
      <c r="H257" s="2"/>
      <c r="I257" s="20">
        <f t="shared" si="13"/>
        <v>0</v>
      </c>
      <c r="J257" s="87" t="s">
        <v>81</v>
      </c>
      <c r="K257" s="33"/>
    </row>
    <row r="258" spans="1:11" s="6" customFormat="1" ht="16.899999999999999" customHeight="1" x14ac:dyDescent="0.6">
      <c r="A258" s="156"/>
      <c r="B258" s="157"/>
      <c r="C258" s="158"/>
      <c r="D258" s="159"/>
      <c r="E258" s="160"/>
      <c r="F258" s="4"/>
      <c r="G258" s="5"/>
      <c r="H258" s="2"/>
      <c r="I258" s="20">
        <f t="shared" si="13"/>
        <v>0</v>
      </c>
      <c r="J258" s="87" t="s">
        <v>85</v>
      </c>
      <c r="K258" s="33"/>
    </row>
    <row r="259" spans="1:11" s="6" customFormat="1" x14ac:dyDescent="0.6">
      <c r="A259" s="156"/>
      <c r="B259" s="157"/>
      <c r="C259" s="158"/>
      <c r="D259" s="159"/>
      <c r="E259" s="160"/>
      <c r="F259" s="4"/>
      <c r="G259" s="5"/>
      <c r="H259" s="2"/>
      <c r="I259" s="20">
        <f t="shared" si="13"/>
        <v>0</v>
      </c>
      <c r="J259" s="87"/>
      <c r="K259" s="33"/>
    </row>
    <row r="260" spans="1:11" s="6" customFormat="1" x14ac:dyDescent="0.6">
      <c r="A260" s="156"/>
      <c r="B260" s="157"/>
      <c r="C260" s="158"/>
      <c r="D260" s="159"/>
      <c r="E260" s="160"/>
      <c r="F260" s="4"/>
      <c r="G260" s="5"/>
      <c r="H260" s="2"/>
      <c r="I260" s="20">
        <f t="shared" si="13"/>
        <v>0</v>
      </c>
      <c r="J260" s="87"/>
      <c r="K260" s="33"/>
    </row>
    <row r="261" spans="1:11" s="6" customFormat="1" x14ac:dyDescent="0.6">
      <c r="A261" s="156"/>
      <c r="B261" s="157"/>
      <c r="C261" s="158"/>
      <c r="D261" s="159"/>
      <c r="E261" s="160"/>
      <c r="F261" s="4"/>
      <c r="G261" s="5"/>
      <c r="H261" s="2"/>
      <c r="I261" s="20">
        <f t="shared" si="13"/>
        <v>0</v>
      </c>
      <c r="J261" s="87"/>
      <c r="K261" s="33"/>
    </row>
    <row r="262" spans="1:11" s="6" customFormat="1" x14ac:dyDescent="0.6">
      <c r="A262" s="156"/>
      <c r="B262" s="157"/>
      <c r="C262" s="158"/>
      <c r="D262" s="159"/>
      <c r="E262" s="160"/>
      <c r="F262" s="4"/>
      <c r="G262" s="5"/>
      <c r="H262" s="2"/>
      <c r="I262" s="20">
        <f t="shared" si="13"/>
        <v>0</v>
      </c>
      <c r="J262" s="87"/>
      <c r="K262" s="33"/>
    </row>
    <row r="263" spans="1:11" s="6" customFormat="1" x14ac:dyDescent="0.6">
      <c r="C263" s="61"/>
      <c r="J263" s="87"/>
      <c r="K263" s="33"/>
    </row>
    <row r="264" spans="1:11" s="6" customFormat="1" ht="15.5" x14ac:dyDescent="0.7">
      <c r="C264" s="60"/>
      <c r="D264" s="61"/>
      <c r="E264" s="61"/>
      <c r="F264" s="61"/>
      <c r="G264" s="61"/>
      <c r="H264" s="61"/>
      <c r="J264" s="87"/>
      <c r="K264" s="33"/>
    </row>
    <row r="265" spans="1:11" s="6" customFormat="1" x14ac:dyDescent="0.6">
      <c r="C265" s="61"/>
      <c r="J265" s="87"/>
      <c r="K265" s="33"/>
    </row>
    <row r="266" spans="1:11" s="12" customFormat="1" ht="18" x14ac:dyDescent="0.8">
      <c r="A266" s="14" t="s">
        <v>37</v>
      </c>
      <c r="B266" s="27"/>
      <c r="H266" s="14" t="s">
        <v>15</v>
      </c>
      <c r="I266" s="17">
        <f>SUM(I269:I283)</f>
        <v>0</v>
      </c>
      <c r="J266" s="87"/>
      <c r="K266" s="35"/>
    </row>
    <row r="267" spans="1:11" s="12" customFormat="1" x14ac:dyDescent="0.6">
      <c r="J267" s="87"/>
      <c r="K267" s="35"/>
    </row>
    <row r="268" spans="1:11" s="12" customFormat="1" ht="26.5" customHeight="1" x14ac:dyDescent="0.6">
      <c r="A268" s="30" t="s">
        <v>38</v>
      </c>
      <c r="B268" s="166" t="s">
        <v>69</v>
      </c>
      <c r="C268" s="168"/>
      <c r="D268" s="167"/>
      <c r="E268" s="166" t="s">
        <v>63</v>
      </c>
      <c r="F268" s="167"/>
      <c r="G268" s="30" t="s">
        <v>33</v>
      </c>
      <c r="H268" s="30" t="s">
        <v>55</v>
      </c>
      <c r="I268" s="30" t="s">
        <v>14</v>
      </c>
      <c r="J268" s="87" t="s">
        <v>64</v>
      </c>
      <c r="K268" s="35"/>
    </row>
    <row r="269" spans="1:11" s="6" customFormat="1" x14ac:dyDescent="0.6">
      <c r="A269" s="45"/>
      <c r="B269" s="170"/>
      <c r="C269" s="176"/>
      <c r="D269" s="171"/>
      <c r="E269" s="177"/>
      <c r="F269" s="178"/>
      <c r="G269" s="43"/>
      <c r="H269" s="73"/>
      <c r="I269" s="48">
        <f>IF(ISBLANK(A269),0,IF(LEN(B269)&lt;6,0,ROUND(IF(E269=E269,H269*G269,G269),0)))</f>
        <v>0</v>
      </c>
      <c r="J269" s="87" t="s">
        <v>66</v>
      </c>
      <c r="K269" s="33"/>
    </row>
    <row r="270" spans="1:11" s="6" customFormat="1" x14ac:dyDescent="0.6">
      <c r="A270" s="45"/>
      <c r="B270" s="170"/>
      <c r="C270" s="176"/>
      <c r="D270" s="171"/>
      <c r="E270" s="177"/>
      <c r="F270" s="178"/>
      <c r="G270" s="43"/>
      <c r="H270" s="73"/>
      <c r="I270" s="28">
        <f>IF(ISBLANK(A270),0,IF(LEN(B270)&lt;6,0,ROUND(IF(E270=E270,H270*G270,G270),0)))</f>
        <v>0</v>
      </c>
      <c r="J270" s="87" t="s">
        <v>65</v>
      </c>
      <c r="K270" s="33"/>
    </row>
    <row r="271" spans="1:11" s="6" customFormat="1" x14ac:dyDescent="0.6">
      <c r="A271" s="45"/>
      <c r="B271" s="170"/>
      <c r="C271" s="176"/>
      <c r="D271" s="171"/>
      <c r="E271" s="177"/>
      <c r="F271" s="178"/>
      <c r="G271" s="43"/>
      <c r="H271" s="73"/>
      <c r="I271" s="28">
        <f t="shared" ref="I271:I283" si="14">IF(ISBLANK(A271),0,IF(LEN(B271)&lt;6,0,ROUND(IF(E271=E271,H271*G271,G271),0)))</f>
        <v>0</v>
      </c>
      <c r="J271" s="87" t="s">
        <v>145</v>
      </c>
      <c r="K271" s="33"/>
    </row>
    <row r="272" spans="1:11" s="6" customFormat="1" x14ac:dyDescent="0.6">
      <c r="A272" s="45"/>
      <c r="B272" s="170"/>
      <c r="C272" s="176"/>
      <c r="D272" s="171"/>
      <c r="E272" s="177"/>
      <c r="F272" s="178"/>
      <c r="G272" s="43"/>
      <c r="H272" s="73"/>
      <c r="I272" s="28">
        <f t="shared" si="14"/>
        <v>0</v>
      </c>
      <c r="J272" s="87" t="s">
        <v>146</v>
      </c>
      <c r="K272" s="33"/>
    </row>
    <row r="273" spans="1:19" s="6" customFormat="1" x14ac:dyDescent="0.6">
      <c r="A273" s="45"/>
      <c r="B273" s="170"/>
      <c r="C273" s="176"/>
      <c r="D273" s="171"/>
      <c r="E273" s="177"/>
      <c r="F273" s="178"/>
      <c r="G273" s="43"/>
      <c r="H273" s="73"/>
      <c r="I273" s="28">
        <f t="shared" si="14"/>
        <v>0</v>
      </c>
      <c r="J273" s="87"/>
      <c r="K273" s="33"/>
    </row>
    <row r="274" spans="1:19" s="6" customFormat="1" x14ac:dyDescent="0.6">
      <c r="A274" s="45"/>
      <c r="B274" s="170"/>
      <c r="C274" s="176"/>
      <c r="D274" s="171"/>
      <c r="E274" s="177"/>
      <c r="F274" s="178"/>
      <c r="G274" s="43"/>
      <c r="H274" s="73"/>
      <c r="I274" s="28">
        <f t="shared" si="14"/>
        <v>0</v>
      </c>
      <c r="J274" s="87"/>
      <c r="K274" s="33"/>
    </row>
    <row r="275" spans="1:19" s="6" customFormat="1" x14ac:dyDescent="0.6">
      <c r="A275" s="45"/>
      <c r="B275" s="170"/>
      <c r="C275" s="176"/>
      <c r="D275" s="171"/>
      <c r="E275" s="177"/>
      <c r="F275" s="178"/>
      <c r="G275" s="43"/>
      <c r="H275" s="73"/>
      <c r="I275" s="28">
        <f t="shared" si="14"/>
        <v>0</v>
      </c>
      <c r="J275" s="87"/>
      <c r="K275" s="33"/>
    </row>
    <row r="276" spans="1:19" s="6" customFormat="1" x14ac:dyDescent="0.6">
      <c r="A276" s="45"/>
      <c r="B276" s="170"/>
      <c r="C276" s="176"/>
      <c r="D276" s="171"/>
      <c r="E276" s="177"/>
      <c r="F276" s="178"/>
      <c r="G276" s="43"/>
      <c r="H276" s="73"/>
      <c r="I276" s="28">
        <f t="shared" si="14"/>
        <v>0</v>
      </c>
      <c r="J276" s="87"/>
      <c r="K276" s="33"/>
    </row>
    <row r="277" spans="1:19" s="6" customFormat="1" x14ac:dyDescent="0.6">
      <c r="A277" s="45"/>
      <c r="B277" s="170"/>
      <c r="C277" s="176"/>
      <c r="D277" s="171"/>
      <c r="E277" s="177"/>
      <c r="F277" s="178"/>
      <c r="G277" s="43"/>
      <c r="H277" s="73"/>
      <c r="I277" s="28">
        <f t="shared" si="14"/>
        <v>0</v>
      </c>
      <c r="J277" s="87"/>
      <c r="K277" s="33"/>
    </row>
    <row r="278" spans="1:19" s="6" customFormat="1" x14ac:dyDescent="0.6">
      <c r="A278" s="45"/>
      <c r="B278" s="170"/>
      <c r="C278" s="176"/>
      <c r="D278" s="171"/>
      <c r="E278" s="177"/>
      <c r="F278" s="178"/>
      <c r="G278" s="43"/>
      <c r="H278" s="73"/>
      <c r="I278" s="28">
        <f t="shared" si="14"/>
        <v>0</v>
      </c>
      <c r="J278" s="87"/>
      <c r="K278" s="33"/>
    </row>
    <row r="279" spans="1:19" s="6" customFormat="1" x14ac:dyDescent="0.6">
      <c r="A279" s="45"/>
      <c r="B279" s="170"/>
      <c r="C279" s="176"/>
      <c r="D279" s="171"/>
      <c r="E279" s="177"/>
      <c r="F279" s="178"/>
      <c r="G279" s="43"/>
      <c r="H279" s="73"/>
      <c r="I279" s="28">
        <f t="shared" si="14"/>
        <v>0</v>
      </c>
      <c r="J279" s="87"/>
      <c r="K279" s="33"/>
    </row>
    <row r="280" spans="1:19" s="6" customFormat="1" x14ac:dyDescent="0.6">
      <c r="A280" s="45"/>
      <c r="B280" s="170"/>
      <c r="C280" s="176"/>
      <c r="D280" s="171"/>
      <c r="E280" s="177"/>
      <c r="F280" s="178"/>
      <c r="G280" s="43"/>
      <c r="H280" s="73"/>
      <c r="I280" s="28">
        <f t="shared" si="14"/>
        <v>0</v>
      </c>
      <c r="J280" s="87"/>
      <c r="K280" s="33"/>
    </row>
    <row r="281" spans="1:19" s="6" customFormat="1" ht="15" customHeight="1" x14ac:dyDescent="0.6">
      <c r="A281" s="45"/>
      <c r="B281" s="170"/>
      <c r="C281" s="176"/>
      <c r="D281" s="171"/>
      <c r="E281" s="177"/>
      <c r="F281" s="178"/>
      <c r="G281" s="43"/>
      <c r="H281" s="73"/>
      <c r="I281" s="28">
        <f t="shared" si="14"/>
        <v>0</v>
      </c>
      <c r="J281" s="87"/>
      <c r="K281" s="33"/>
    </row>
    <row r="282" spans="1:19" s="6" customFormat="1" x14ac:dyDescent="0.6">
      <c r="A282" s="45"/>
      <c r="B282" s="170"/>
      <c r="C282" s="176"/>
      <c r="D282" s="171"/>
      <c r="E282" s="177"/>
      <c r="F282" s="178"/>
      <c r="G282" s="43"/>
      <c r="H282" s="73"/>
      <c r="I282" s="28">
        <f t="shared" si="14"/>
        <v>0</v>
      </c>
      <c r="J282" s="87"/>
      <c r="K282" s="33"/>
    </row>
    <row r="283" spans="1:19" s="6" customFormat="1" x14ac:dyDescent="0.6">
      <c r="A283" s="45"/>
      <c r="B283" s="170"/>
      <c r="C283" s="176"/>
      <c r="D283" s="171"/>
      <c r="E283" s="177"/>
      <c r="F283" s="178"/>
      <c r="G283" s="43"/>
      <c r="H283" s="73"/>
      <c r="I283" s="28">
        <f t="shared" si="14"/>
        <v>0</v>
      </c>
      <c r="J283" s="87"/>
      <c r="K283" s="33"/>
    </row>
    <row r="284" spans="1:19" s="6" customFormat="1" x14ac:dyDescent="0.6">
      <c r="C284" s="61"/>
      <c r="J284" s="87"/>
      <c r="K284" s="33"/>
    </row>
    <row r="285" spans="1:19" s="6" customFormat="1" x14ac:dyDescent="0.6">
      <c r="C285" s="61"/>
      <c r="J285" s="86"/>
    </row>
    <row r="286" spans="1:19" s="6" customFormat="1" x14ac:dyDescent="0.6">
      <c r="A286" s="12"/>
      <c r="B286" s="12"/>
      <c r="C286" s="13"/>
      <c r="D286" s="12"/>
      <c r="E286" s="18"/>
      <c r="F286" s="12"/>
      <c r="G286" s="12"/>
      <c r="H286" s="12"/>
      <c r="I286" s="12"/>
      <c r="J286" s="86"/>
      <c r="L286" s="61"/>
      <c r="S286" s="83"/>
    </row>
    <row r="287" spans="1:19" s="6" customFormat="1" ht="18" x14ac:dyDescent="0.8">
      <c r="A287" s="14" t="s">
        <v>39</v>
      </c>
      <c r="B287" s="27"/>
      <c r="C287" s="12"/>
      <c r="D287" s="12"/>
      <c r="E287" s="18"/>
      <c r="F287" s="12"/>
      <c r="G287" s="12"/>
      <c r="H287" s="14" t="s">
        <v>15</v>
      </c>
      <c r="I287" s="17">
        <f>SUM(I290:I309)</f>
        <v>0</v>
      </c>
      <c r="J287" s="86"/>
      <c r="S287" s="84"/>
    </row>
    <row r="288" spans="1:19" s="6" customFormat="1" ht="13.75" thickBot="1" x14ac:dyDescent="0.75">
      <c r="A288" s="12"/>
      <c r="B288" s="12"/>
      <c r="C288" s="12"/>
      <c r="D288" s="12"/>
      <c r="E288" s="12"/>
      <c r="F288" s="12"/>
      <c r="G288" s="12"/>
      <c r="H288" s="12"/>
      <c r="I288" s="12"/>
      <c r="J288" s="86"/>
      <c r="S288" s="84"/>
    </row>
    <row r="289" spans="1:19" s="6" customFormat="1" ht="52" x14ac:dyDescent="0.6">
      <c r="A289" s="74" t="s">
        <v>141</v>
      </c>
      <c r="B289" s="182" t="s">
        <v>69</v>
      </c>
      <c r="C289" s="183"/>
      <c r="D289" s="183"/>
      <c r="E289" s="75" t="s">
        <v>142</v>
      </c>
      <c r="F289" s="76" t="s">
        <v>55</v>
      </c>
      <c r="G289" s="77" t="s">
        <v>143</v>
      </c>
      <c r="H289" s="74"/>
      <c r="I289" s="74" t="s">
        <v>14</v>
      </c>
      <c r="J289" s="86"/>
      <c r="S289" s="84"/>
    </row>
    <row r="290" spans="1:19" s="6" customFormat="1" x14ac:dyDescent="0.6">
      <c r="A290" s="45"/>
      <c r="B290" s="179"/>
      <c r="C290" s="180"/>
      <c r="D290" s="181"/>
      <c r="E290" s="78"/>
      <c r="F290" s="79"/>
      <c r="G290" s="80"/>
      <c r="H290" s="28"/>
      <c r="I290" s="48">
        <f>IF(ISBLANK(A290),0,IF(LEN(B290)&lt;6,0,ROUND(IF(ISBLANK(E290),G290*1,E290*F290),0)))</f>
        <v>0</v>
      </c>
      <c r="J290" s="86"/>
      <c r="S290" s="84"/>
    </row>
    <row r="291" spans="1:19" s="6" customFormat="1" x14ac:dyDescent="0.6">
      <c r="A291" s="45"/>
      <c r="B291" s="179"/>
      <c r="C291" s="180"/>
      <c r="D291" s="181"/>
      <c r="E291" s="78"/>
      <c r="F291" s="79"/>
      <c r="G291" s="80"/>
      <c r="H291" s="28"/>
      <c r="I291" s="48">
        <f t="shared" ref="I291:I309" si="15">IF(ISBLANK(A291),0,IF(LEN(B291)&lt;6,0,ROUND(IF(ISBLANK(E291),G291*1,E291*F291),0)))</f>
        <v>0</v>
      </c>
      <c r="J291" s="86"/>
      <c r="S291" s="84"/>
    </row>
    <row r="292" spans="1:19" s="6" customFormat="1" x14ac:dyDescent="0.6">
      <c r="A292" s="45"/>
      <c r="B292" s="179"/>
      <c r="C292" s="180"/>
      <c r="D292" s="181"/>
      <c r="E292" s="78"/>
      <c r="F292" s="79"/>
      <c r="G292" s="80"/>
      <c r="H292" s="28"/>
      <c r="I292" s="48">
        <f t="shared" si="15"/>
        <v>0</v>
      </c>
      <c r="J292" s="86"/>
      <c r="S292" s="84"/>
    </row>
    <row r="293" spans="1:19" s="6" customFormat="1" x14ac:dyDescent="0.6">
      <c r="A293" s="45"/>
      <c r="B293" s="179"/>
      <c r="C293" s="180"/>
      <c r="D293" s="181"/>
      <c r="E293" s="78"/>
      <c r="F293" s="79"/>
      <c r="G293" s="80"/>
      <c r="H293" s="28"/>
      <c r="I293" s="48">
        <f t="shared" si="15"/>
        <v>0</v>
      </c>
      <c r="J293" s="86"/>
      <c r="S293" s="84"/>
    </row>
    <row r="294" spans="1:19" s="6" customFormat="1" x14ac:dyDescent="0.6">
      <c r="A294" s="45"/>
      <c r="B294" s="179"/>
      <c r="C294" s="180"/>
      <c r="D294" s="181"/>
      <c r="E294" s="78"/>
      <c r="F294" s="79"/>
      <c r="G294" s="80"/>
      <c r="H294" s="28"/>
      <c r="I294" s="48">
        <f t="shared" si="15"/>
        <v>0</v>
      </c>
      <c r="J294" s="86"/>
      <c r="S294" s="84"/>
    </row>
    <row r="295" spans="1:19" s="6" customFormat="1" x14ac:dyDescent="0.6">
      <c r="A295" s="45"/>
      <c r="B295" s="179"/>
      <c r="C295" s="180"/>
      <c r="D295" s="181"/>
      <c r="E295" s="78"/>
      <c r="F295" s="79"/>
      <c r="G295" s="80"/>
      <c r="H295" s="28"/>
      <c r="I295" s="48">
        <f t="shared" si="15"/>
        <v>0</v>
      </c>
      <c r="J295" s="86"/>
      <c r="L295" s="61"/>
      <c r="S295" s="83"/>
    </row>
    <row r="296" spans="1:19" s="6" customFormat="1" x14ac:dyDescent="0.6">
      <c r="A296" s="45"/>
      <c r="B296" s="179"/>
      <c r="C296" s="180"/>
      <c r="D296" s="181"/>
      <c r="E296" s="78"/>
      <c r="F296" s="79"/>
      <c r="G296" s="80"/>
      <c r="H296" s="28"/>
      <c r="I296" s="48">
        <f t="shared" si="15"/>
        <v>0</v>
      </c>
      <c r="J296" s="86"/>
      <c r="S296" s="84"/>
    </row>
    <row r="297" spans="1:19" s="6" customFormat="1" x14ac:dyDescent="0.6">
      <c r="A297" s="45"/>
      <c r="B297" s="179"/>
      <c r="C297" s="180"/>
      <c r="D297" s="181"/>
      <c r="E297" s="78"/>
      <c r="F297" s="79"/>
      <c r="G297" s="80"/>
      <c r="H297" s="28"/>
      <c r="I297" s="48">
        <f t="shared" si="15"/>
        <v>0</v>
      </c>
      <c r="J297" s="86"/>
      <c r="S297" s="84"/>
    </row>
    <row r="298" spans="1:19" s="6" customFormat="1" ht="13.9" customHeight="1" x14ac:dyDescent="0.6">
      <c r="A298" s="45"/>
      <c r="B298" s="179"/>
      <c r="C298" s="180"/>
      <c r="D298" s="181"/>
      <c r="E298" s="78"/>
      <c r="F298" s="79"/>
      <c r="G298" s="80"/>
      <c r="H298" s="28"/>
      <c r="I298" s="48">
        <f t="shared" si="15"/>
        <v>0</v>
      </c>
      <c r="J298" s="86"/>
      <c r="S298" s="84"/>
    </row>
    <row r="299" spans="1:19" s="6" customFormat="1" x14ac:dyDescent="0.6">
      <c r="A299" s="45"/>
      <c r="B299" s="179"/>
      <c r="C299" s="180"/>
      <c r="D299" s="181"/>
      <c r="E299" s="78"/>
      <c r="F299" s="79"/>
      <c r="G299" s="80"/>
      <c r="H299" s="28"/>
      <c r="I299" s="48">
        <f t="shared" si="15"/>
        <v>0</v>
      </c>
      <c r="J299" s="86"/>
      <c r="S299" s="84"/>
    </row>
    <row r="300" spans="1:19" s="6" customFormat="1" x14ac:dyDescent="0.6">
      <c r="A300" s="45"/>
      <c r="B300" s="179"/>
      <c r="C300" s="180"/>
      <c r="D300" s="181"/>
      <c r="E300" s="78"/>
      <c r="F300" s="79"/>
      <c r="G300" s="80"/>
      <c r="H300" s="28"/>
      <c r="I300" s="48">
        <f t="shared" si="15"/>
        <v>0</v>
      </c>
      <c r="J300" s="86"/>
      <c r="S300" s="84"/>
    </row>
    <row r="301" spans="1:19" s="6" customFormat="1" x14ac:dyDescent="0.6">
      <c r="A301" s="45"/>
      <c r="B301" s="179"/>
      <c r="C301" s="180"/>
      <c r="D301" s="181"/>
      <c r="E301" s="78"/>
      <c r="F301" s="79"/>
      <c r="G301" s="80"/>
      <c r="H301" s="28"/>
      <c r="I301" s="48">
        <f t="shared" si="15"/>
        <v>0</v>
      </c>
      <c r="J301" s="86"/>
      <c r="S301" s="84"/>
    </row>
    <row r="302" spans="1:19" s="6" customFormat="1" x14ac:dyDescent="0.6">
      <c r="A302" s="45"/>
      <c r="B302" s="179"/>
      <c r="C302" s="180"/>
      <c r="D302" s="181"/>
      <c r="E302" s="78"/>
      <c r="F302" s="79"/>
      <c r="G302" s="80"/>
      <c r="H302" s="28"/>
      <c r="I302" s="48">
        <f t="shared" si="15"/>
        <v>0</v>
      </c>
      <c r="J302" s="86"/>
      <c r="S302" s="84"/>
    </row>
    <row r="303" spans="1:19" s="6" customFormat="1" x14ac:dyDescent="0.6">
      <c r="A303" s="45"/>
      <c r="B303" s="179"/>
      <c r="C303" s="180"/>
      <c r="D303" s="181"/>
      <c r="E303" s="78"/>
      <c r="F303" s="79"/>
      <c r="G303" s="80"/>
      <c r="H303" s="28"/>
      <c r="I303" s="48">
        <f t="shared" si="15"/>
        <v>0</v>
      </c>
      <c r="J303" s="86"/>
      <c r="S303" s="84"/>
    </row>
    <row r="304" spans="1:19" s="6" customFormat="1" x14ac:dyDescent="0.6">
      <c r="A304" s="45"/>
      <c r="B304" s="179"/>
      <c r="C304" s="180"/>
      <c r="D304" s="181"/>
      <c r="E304" s="78"/>
      <c r="F304" s="79"/>
      <c r="G304" s="80"/>
      <c r="H304" s="28"/>
      <c r="I304" s="48">
        <f t="shared" si="15"/>
        <v>0</v>
      </c>
      <c r="J304" s="86"/>
      <c r="S304" s="84"/>
    </row>
    <row r="305" spans="1:19" s="6" customFormat="1" x14ac:dyDescent="0.6">
      <c r="A305" s="45"/>
      <c r="B305" s="179"/>
      <c r="C305" s="180"/>
      <c r="D305" s="181"/>
      <c r="E305" s="78"/>
      <c r="F305" s="79"/>
      <c r="G305" s="80"/>
      <c r="H305" s="28"/>
      <c r="I305" s="48">
        <f t="shared" si="15"/>
        <v>0</v>
      </c>
      <c r="J305" s="86"/>
      <c r="S305" s="84"/>
    </row>
    <row r="306" spans="1:19" s="6" customFormat="1" x14ac:dyDescent="0.6">
      <c r="A306" s="45"/>
      <c r="B306" s="179"/>
      <c r="C306" s="180"/>
      <c r="D306" s="181"/>
      <c r="E306" s="78"/>
      <c r="F306" s="79"/>
      <c r="G306" s="80"/>
      <c r="H306" s="28"/>
      <c r="I306" s="48">
        <f t="shared" si="15"/>
        <v>0</v>
      </c>
      <c r="J306" s="86"/>
      <c r="S306" s="84"/>
    </row>
    <row r="307" spans="1:19" s="6" customFormat="1" x14ac:dyDescent="0.6">
      <c r="A307" s="45"/>
      <c r="B307" s="179"/>
      <c r="C307" s="180"/>
      <c r="D307" s="181"/>
      <c r="E307" s="78"/>
      <c r="F307" s="79"/>
      <c r="G307" s="80"/>
      <c r="H307" s="28"/>
      <c r="I307" s="48">
        <f t="shared" si="15"/>
        <v>0</v>
      </c>
      <c r="J307" s="86"/>
      <c r="S307" s="84"/>
    </row>
    <row r="308" spans="1:19" s="6" customFormat="1" x14ac:dyDescent="0.6">
      <c r="A308" s="45"/>
      <c r="B308" s="179"/>
      <c r="C308" s="180"/>
      <c r="D308" s="181"/>
      <c r="E308" s="78"/>
      <c r="F308" s="79"/>
      <c r="G308" s="80"/>
      <c r="H308" s="28"/>
      <c r="I308" s="48">
        <f t="shared" si="15"/>
        <v>0</v>
      </c>
      <c r="J308" s="86"/>
      <c r="S308" s="84"/>
    </row>
    <row r="309" spans="1:19" s="6" customFormat="1" x14ac:dyDescent="0.6">
      <c r="A309" s="45"/>
      <c r="B309" s="179"/>
      <c r="C309" s="180"/>
      <c r="D309" s="181"/>
      <c r="E309" s="78"/>
      <c r="F309" s="79"/>
      <c r="G309" s="80"/>
      <c r="H309" s="28"/>
      <c r="I309" s="48">
        <f t="shared" si="15"/>
        <v>0</v>
      </c>
      <c r="J309" s="86"/>
      <c r="S309" s="84"/>
    </row>
    <row r="310" spans="1:19" s="6" customFormat="1" x14ac:dyDescent="0.6">
      <c r="J310" s="86"/>
    </row>
    <row r="311" spans="1:19" s="6" customFormat="1" x14ac:dyDescent="0.6">
      <c r="J311" s="86"/>
    </row>
    <row r="312" spans="1:19" s="6" customFormat="1" x14ac:dyDescent="0.6">
      <c r="J312" s="86"/>
    </row>
    <row r="313" spans="1:19" s="6" customFormat="1" x14ac:dyDescent="0.6">
      <c r="J313" s="86"/>
    </row>
    <row r="314" spans="1:19" s="6" customFormat="1" ht="15.5" x14ac:dyDescent="0.7">
      <c r="C314" s="163" t="s">
        <v>131</v>
      </c>
      <c r="D314" s="164"/>
      <c r="E314" s="164"/>
      <c r="F314" s="164"/>
      <c r="G314" s="164"/>
      <c r="H314" s="164"/>
      <c r="J314" s="87"/>
    </row>
    <row r="315" spans="1:19" s="6" customFormat="1" ht="12" customHeight="1" x14ac:dyDescent="0.6">
      <c r="C315" s="61"/>
      <c r="J315" s="87"/>
      <c r="K315" s="33"/>
    </row>
    <row r="316" spans="1:19" s="6" customFormat="1" ht="67.900000000000006" hidden="1" customHeight="1" x14ac:dyDescent="0.6">
      <c r="C316" s="61"/>
      <c r="J316" s="87"/>
      <c r="K316" s="33"/>
    </row>
    <row r="317" spans="1:19" s="12" customFormat="1" ht="18" x14ac:dyDescent="0.8">
      <c r="A317" s="14" t="s">
        <v>40</v>
      </c>
      <c r="B317" s="27"/>
      <c r="H317" s="14" t="s">
        <v>15</v>
      </c>
      <c r="I317" s="17">
        <f>SUM(I320:I345)</f>
        <v>0</v>
      </c>
      <c r="J317" s="87"/>
      <c r="K317" s="35"/>
    </row>
    <row r="318" spans="1:19" s="12" customFormat="1" x14ac:dyDescent="0.6">
      <c r="J318" s="87"/>
      <c r="K318" s="35"/>
    </row>
    <row r="319" spans="1:19" s="12" customFormat="1" ht="41.5" customHeight="1" x14ac:dyDescent="0.6">
      <c r="A319" s="184" t="s">
        <v>149</v>
      </c>
      <c r="B319" s="185"/>
      <c r="C319" s="166" t="s">
        <v>70</v>
      </c>
      <c r="D319" s="168"/>
      <c r="E319" s="168"/>
      <c r="F319" s="167"/>
      <c r="G319" s="30" t="s">
        <v>44</v>
      </c>
      <c r="H319" s="30" t="s">
        <v>94</v>
      </c>
      <c r="I319" s="30" t="s">
        <v>14</v>
      </c>
      <c r="J319" s="87" t="s">
        <v>41</v>
      </c>
      <c r="K319" s="35"/>
    </row>
    <row r="320" spans="1:19" s="6" customFormat="1" ht="13.15" customHeight="1" x14ac:dyDescent="0.6">
      <c r="A320" s="177"/>
      <c r="B320" s="178"/>
      <c r="C320" s="170"/>
      <c r="D320" s="176"/>
      <c r="E320" s="176"/>
      <c r="F320" s="171"/>
      <c r="G320" s="43"/>
      <c r="H320" s="42"/>
      <c r="I320" s="48">
        <f t="shared" ref="I320:I342" si="16">IF(ISBLANK(A320),0,IF(LEN(C320)&lt;6,0,ROUND(IF(A320=" ",G320,G320*H320),0)))</f>
        <v>0</v>
      </c>
      <c r="J320" s="87" t="s">
        <v>42</v>
      </c>
      <c r="K320" s="33"/>
    </row>
    <row r="321" spans="1:11" s="6" customFormat="1" ht="13.15" customHeight="1" x14ac:dyDescent="0.6">
      <c r="A321" s="177"/>
      <c r="B321" s="178"/>
      <c r="C321" s="170"/>
      <c r="D321" s="176"/>
      <c r="E321" s="176"/>
      <c r="F321" s="171"/>
      <c r="G321" s="43"/>
      <c r="H321" s="42"/>
      <c r="I321" s="28">
        <f t="shared" si="16"/>
        <v>0</v>
      </c>
      <c r="J321" s="87"/>
      <c r="K321" s="33"/>
    </row>
    <row r="322" spans="1:11" s="6" customFormat="1" ht="13.15" customHeight="1" x14ac:dyDescent="0.6">
      <c r="A322" s="177"/>
      <c r="B322" s="178"/>
      <c r="C322" s="170"/>
      <c r="D322" s="176"/>
      <c r="E322" s="176"/>
      <c r="F322" s="171"/>
      <c r="G322" s="43"/>
      <c r="H322" s="42"/>
      <c r="I322" s="48">
        <f t="shared" si="16"/>
        <v>0</v>
      </c>
      <c r="J322" s="87"/>
      <c r="K322" s="33"/>
    </row>
    <row r="323" spans="1:11" s="6" customFormat="1" x14ac:dyDescent="0.6">
      <c r="A323" s="177"/>
      <c r="B323" s="178"/>
      <c r="C323" s="170"/>
      <c r="D323" s="176"/>
      <c r="E323" s="176"/>
      <c r="F323" s="171"/>
      <c r="G323" s="43"/>
      <c r="H323" s="42"/>
      <c r="I323" s="28">
        <f t="shared" si="16"/>
        <v>0</v>
      </c>
      <c r="J323" s="87"/>
      <c r="K323" s="33"/>
    </row>
    <row r="324" spans="1:11" s="6" customFormat="1" x14ac:dyDescent="0.6">
      <c r="A324" s="177"/>
      <c r="B324" s="178"/>
      <c r="C324" s="170"/>
      <c r="D324" s="176"/>
      <c r="E324" s="176"/>
      <c r="F324" s="171"/>
      <c r="G324" s="43"/>
      <c r="H324" s="42"/>
      <c r="I324" s="28">
        <f t="shared" si="16"/>
        <v>0</v>
      </c>
      <c r="J324" s="87"/>
      <c r="K324" s="33"/>
    </row>
    <row r="325" spans="1:11" s="6" customFormat="1" x14ac:dyDescent="0.6">
      <c r="A325" s="177"/>
      <c r="B325" s="178"/>
      <c r="C325" s="170"/>
      <c r="D325" s="176"/>
      <c r="E325" s="176"/>
      <c r="F325" s="171"/>
      <c r="G325" s="43"/>
      <c r="H325" s="42"/>
      <c r="I325" s="28">
        <f t="shared" si="16"/>
        <v>0</v>
      </c>
      <c r="J325" s="87"/>
      <c r="K325" s="33"/>
    </row>
    <row r="326" spans="1:11" s="6" customFormat="1" x14ac:dyDescent="0.6">
      <c r="A326" s="177"/>
      <c r="B326" s="178"/>
      <c r="C326" s="170"/>
      <c r="D326" s="176"/>
      <c r="E326" s="176"/>
      <c r="F326" s="171"/>
      <c r="G326" s="43"/>
      <c r="H326" s="42"/>
      <c r="I326" s="28">
        <f t="shared" si="16"/>
        <v>0</v>
      </c>
      <c r="J326" s="87"/>
      <c r="K326" s="33"/>
    </row>
    <row r="327" spans="1:11" s="6" customFormat="1" x14ac:dyDescent="0.6">
      <c r="A327" s="177"/>
      <c r="B327" s="178"/>
      <c r="C327" s="170"/>
      <c r="D327" s="176"/>
      <c r="E327" s="176"/>
      <c r="F327" s="171"/>
      <c r="G327" s="43"/>
      <c r="H327" s="42"/>
      <c r="I327" s="28">
        <f t="shared" si="16"/>
        <v>0</v>
      </c>
      <c r="J327" s="87"/>
      <c r="K327" s="33"/>
    </row>
    <row r="328" spans="1:11" s="6" customFormat="1" x14ac:dyDescent="0.6">
      <c r="A328" s="177"/>
      <c r="B328" s="178"/>
      <c r="C328" s="170"/>
      <c r="D328" s="176"/>
      <c r="E328" s="176"/>
      <c r="F328" s="171"/>
      <c r="G328" s="43"/>
      <c r="H328" s="42"/>
      <c r="I328" s="28">
        <f t="shared" si="16"/>
        <v>0</v>
      </c>
      <c r="J328" s="87"/>
      <c r="K328" s="33"/>
    </row>
    <row r="329" spans="1:11" s="6" customFormat="1" x14ac:dyDescent="0.6">
      <c r="A329" s="177"/>
      <c r="B329" s="178"/>
      <c r="C329" s="170"/>
      <c r="D329" s="176"/>
      <c r="E329" s="176"/>
      <c r="F329" s="171"/>
      <c r="G329" s="43"/>
      <c r="H329" s="42"/>
      <c r="I329" s="28">
        <f t="shared" si="16"/>
        <v>0</v>
      </c>
      <c r="J329" s="87"/>
      <c r="K329" s="33"/>
    </row>
    <row r="330" spans="1:11" s="6" customFormat="1" x14ac:dyDescent="0.6">
      <c r="A330" s="177"/>
      <c r="B330" s="178"/>
      <c r="C330" s="170"/>
      <c r="D330" s="176"/>
      <c r="E330" s="176"/>
      <c r="F330" s="171"/>
      <c r="G330" s="43"/>
      <c r="H330" s="42"/>
      <c r="I330" s="28">
        <f t="shared" si="16"/>
        <v>0</v>
      </c>
      <c r="J330" s="87"/>
      <c r="K330" s="33"/>
    </row>
    <row r="331" spans="1:11" s="6" customFormat="1" x14ac:dyDescent="0.6">
      <c r="A331" s="177"/>
      <c r="B331" s="178"/>
      <c r="C331" s="170"/>
      <c r="D331" s="176"/>
      <c r="E331" s="176"/>
      <c r="F331" s="171"/>
      <c r="G331" s="43"/>
      <c r="H331" s="42"/>
      <c r="I331" s="28">
        <f t="shared" si="16"/>
        <v>0</v>
      </c>
      <c r="J331" s="87"/>
      <c r="K331" s="33"/>
    </row>
    <row r="332" spans="1:11" s="6" customFormat="1" x14ac:dyDescent="0.6">
      <c r="A332" s="177"/>
      <c r="B332" s="178"/>
      <c r="C332" s="170"/>
      <c r="D332" s="176"/>
      <c r="E332" s="176"/>
      <c r="F332" s="171"/>
      <c r="G332" s="43"/>
      <c r="H332" s="42"/>
      <c r="I332" s="28">
        <f t="shared" si="16"/>
        <v>0</v>
      </c>
      <c r="J332" s="87"/>
      <c r="K332" s="33"/>
    </row>
    <row r="333" spans="1:11" s="6" customFormat="1" x14ac:dyDescent="0.6">
      <c r="A333" s="177"/>
      <c r="B333" s="178"/>
      <c r="C333" s="170"/>
      <c r="D333" s="176"/>
      <c r="E333" s="176"/>
      <c r="F333" s="171"/>
      <c r="G333" s="43"/>
      <c r="H333" s="42"/>
      <c r="I333" s="28">
        <f t="shared" si="16"/>
        <v>0</v>
      </c>
      <c r="J333" s="87"/>
      <c r="K333" s="33"/>
    </row>
    <row r="334" spans="1:11" s="6" customFormat="1" x14ac:dyDescent="0.6">
      <c r="A334" s="177"/>
      <c r="B334" s="178"/>
      <c r="C334" s="170"/>
      <c r="D334" s="176"/>
      <c r="E334" s="176"/>
      <c r="F334" s="171"/>
      <c r="G334" s="43"/>
      <c r="H334" s="42"/>
      <c r="I334" s="28">
        <f t="shared" si="16"/>
        <v>0</v>
      </c>
      <c r="J334" s="87"/>
      <c r="K334" s="33"/>
    </row>
    <row r="335" spans="1:11" s="6" customFormat="1" x14ac:dyDescent="0.6">
      <c r="A335" s="177"/>
      <c r="B335" s="178"/>
      <c r="C335" s="170"/>
      <c r="D335" s="176"/>
      <c r="E335" s="176"/>
      <c r="F335" s="171"/>
      <c r="G335" s="43"/>
      <c r="H335" s="42"/>
      <c r="I335" s="28">
        <f t="shared" si="16"/>
        <v>0</v>
      </c>
      <c r="J335" s="87"/>
      <c r="K335" s="33"/>
    </row>
    <row r="336" spans="1:11" s="6" customFormat="1" x14ac:dyDescent="0.6">
      <c r="A336" s="177"/>
      <c r="B336" s="178"/>
      <c r="C336" s="170"/>
      <c r="D336" s="176"/>
      <c r="E336" s="176"/>
      <c r="F336" s="171"/>
      <c r="G336" s="43"/>
      <c r="H336" s="42"/>
      <c r="I336" s="28">
        <f t="shared" si="16"/>
        <v>0</v>
      </c>
      <c r="J336" s="87"/>
      <c r="K336" s="33"/>
    </row>
    <row r="337" spans="1:11" s="6" customFormat="1" x14ac:dyDescent="0.6">
      <c r="A337" s="177"/>
      <c r="B337" s="178"/>
      <c r="C337" s="170"/>
      <c r="D337" s="176"/>
      <c r="E337" s="176"/>
      <c r="F337" s="171"/>
      <c r="G337" s="43"/>
      <c r="H337" s="42"/>
      <c r="I337" s="28">
        <f t="shared" si="16"/>
        <v>0</v>
      </c>
      <c r="J337" s="87"/>
      <c r="K337" s="33"/>
    </row>
    <row r="338" spans="1:11" s="6" customFormat="1" x14ac:dyDescent="0.6">
      <c r="A338" s="177"/>
      <c r="B338" s="178"/>
      <c r="C338" s="170"/>
      <c r="D338" s="176"/>
      <c r="E338" s="176"/>
      <c r="F338" s="171"/>
      <c r="G338" s="43"/>
      <c r="H338" s="42"/>
      <c r="I338" s="28">
        <f t="shared" si="16"/>
        <v>0</v>
      </c>
      <c r="J338" s="87"/>
      <c r="K338" s="33"/>
    </row>
    <row r="339" spans="1:11" s="6" customFormat="1" x14ac:dyDescent="0.6">
      <c r="A339" s="177"/>
      <c r="B339" s="178"/>
      <c r="C339" s="170"/>
      <c r="D339" s="176"/>
      <c r="E339" s="176"/>
      <c r="F339" s="171"/>
      <c r="G339" s="43"/>
      <c r="H339" s="42"/>
      <c r="I339" s="28">
        <f t="shared" si="16"/>
        <v>0</v>
      </c>
      <c r="J339" s="87"/>
      <c r="K339" s="33"/>
    </row>
    <row r="340" spans="1:11" s="6" customFormat="1" x14ac:dyDescent="0.6">
      <c r="A340" s="177"/>
      <c r="B340" s="178"/>
      <c r="C340" s="170"/>
      <c r="D340" s="176"/>
      <c r="E340" s="176"/>
      <c r="F340" s="171"/>
      <c r="G340" s="43"/>
      <c r="H340" s="42"/>
      <c r="I340" s="28">
        <f t="shared" si="16"/>
        <v>0</v>
      </c>
      <c r="J340" s="87"/>
      <c r="K340" s="33"/>
    </row>
    <row r="341" spans="1:11" s="6" customFormat="1" x14ac:dyDescent="0.6">
      <c r="A341" s="177"/>
      <c r="B341" s="178"/>
      <c r="C341" s="170"/>
      <c r="D341" s="176"/>
      <c r="E341" s="176"/>
      <c r="F341" s="171"/>
      <c r="G341" s="43"/>
      <c r="H341" s="42"/>
      <c r="I341" s="28">
        <f t="shared" si="16"/>
        <v>0</v>
      </c>
      <c r="J341" s="87"/>
      <c r="K341" s="33"/>
    </row>
    <row r="342" spans="1:11" s="6" customFormat="1" x14ac:dyDescent="0.6">
      <c r="A342" s="177"/>
      <c r="B342" s="178"/>
      <c r="C342" s="170"/>
      <c r="D342" s="176"/>
      <c r="E342" s="176"/>
      <c r="F342" s="171"/>
      <c r="G342" s="43"/>
      <c r="H342" s="42"/>
      <c r="I342" s="28">
        <f t="shared" si="16"/>
        <v>0</v>
      </c>
      <c r="J342" s="87"/>
      <c r="K342" s="33"/>
    </row>
    <row r="343" spans="1:11" s="6" customFormat="1" x14ac:dyDescent="0.6">
      <c r="A343" s="177"/>
      <c r="B343" s="178"/>
      <c r="C343" s="170"/>
      <c r="D343" s="176"/>
      <c r="E343" s="176"/>
      <c r="F343" s="171"/>
      <c r="G343" s="43"/>
      <c r="H343" s="42"/>
      <c r="I343" s="28">
        <f>IF(ISBLANK(A343),0,IF(LEN(C343)&lt;6,0,ROUND(IF(A343=" ",G343,G343*H343),0)))</f>
        <v>0</v>
      </c>
      <c r="J343" s="87"/>
      <c r="K343" s="33"/>
    </row>
    <row r="344" spans="1:11" s="6" customFormat="1" x14ac:dyDescent="0.6">
      <c r="A344" s="177"/>
      <c r="B344" s="178"/>
      <c r="C344" s="170"/>
      <c r="D344" s="176"/>
      <c r="E344" s="176"/>
      <c r="F344" s="171"/>
      <c r="G344" s="43"/>
      <c r="H344" s="42"/>
      <c r="I344" s="28">
        <f>IF(ISBLANK(A344),0,IF(LEN(C344)&lt;6,0,ROUND(IF(A344=" ",G344,G344*H344),0)))</f>
        <v>0</v>
      </c>
      <c r="J344" s="87"/>
      <c r="K344" s="33"/>
    </row>
    <row r="345" spans="1:11" s="6" customFormat="1" x14ac:dyDescent="0.6">
      <c r="A345" s="177"/>
      <c r="B345" s="178"/>
      <c r="C345" s="170"/>
      <c r="D345" s="176"/>
      <c r="E345" s="176"/>
      <c r="F345" s="171"/>
      <c r="G345" s="43"/>
      <c r="H345" s="42"/>
      <c r="I345" s="28">
        <f>IF(ISBLANK(A345),0,IF(LEN(C345)&lt;6,0,ROUND(IF(A345=" ",G345,G345*H345),0)))</f>
        <v>0</v>
      </c>
      <c r="J345" s="87"/>
      <c r="K345" s="33"/>
    </row>
    <row r="346" spans="1:11" s="6" customFormat="1" x14ac:dyDescent="0.6">
      <c r="C346" s="61"/>
      <c r="J346" s="87"/>
      <c r="K346" s="33"/>
    </row>
    <row r="347" spans="1:11" s="6" customFormat="1" x14ac:dyDescent="0.6">
      <c r="C347" s="61"/>
      <c r="J347" s="87"/>
      <c r="K347" s="33"/>
    </row>
    <row r="348" spans="1:11" s="6" customFormat="1" x14ac:dyDescent="0.6">
      <c r="C348" s="61"/>
      <c r="J348" s="87"/>
      <c r="K348" s="33"/>
    </row>
    <row r="349" spans="1:11" s="12" customFormat="1" ht="18" x14ac:dyDescent="0.8">
      <c r="A349" s="14" t="s">
        <v>45</v>
      </c>
      <c r="B349" s="27"/>
      <c r="E349" s="18"/>
      <c r="H349" s="14" t="s">
        <v>15</v>
      </c>
      <c r="I349" s="17">
        <f>SUM(I352:I371)</f>
        <v>0</v>
      </c>
      <c r="J349" s="87"/>
      <c r="K349" s="35"/>
    </row>
    <row r="350" spans="1:11" s="12" customFormat="1" x14ac:dyDescent="0.6">
      <c r="E350" s="18"/>
      <c r="J350" s="87"/>
      <c r="K350" s="35"/>
    </row>
    <row r="351" spans="1:11" s="12" customFormat="1" ht="42.75" customHeight="1" x14ac:dyDescent="0.6">
      <c r="A351" s="184" t="s">
        <v>149</v>
      </c>
      <c r="B351" s="185"/>
      <c r="C351" s="187" t="s">
        <v>70</v>
      </c>
      <c r="D351" s="183"/>
      <c r="E351" s="183"/>
      <c r="F351" s="183"/>
      <c r="G351" s="30" t="s">
        <v>44</v>
      </c>
      <c r="H351" s="30" t="s">
        <v>94</v>
      </c>
      <c r="I351" s="30" t="s">
        <v>14</v>
      </c>
      <c r="J351" s="87" t="s">
        <v>46</v>
      </c>
      <c r="K351" s="35"/>
    </row>
    <row r="352" spans="1:11" s="6" customFormat="1" x14ac:dyDescent="0.6">
      <c r="A352" s="186"/>
      <c r="B352" s="186"/>
      <c r="C352" s="179"/>
      <c r="D352" s="186"/>
      <c r="E352" s="186"/>
      <c r="F352" s="186"/>
      <c r="G352" s="43"/>
      <c r="H352" s="42"/>
      <c r="I352" s="48">
        <f>IF(ISBLANK(A352),0,IF(LEN(C352)&lt;6,0,ROUND(IF(A352=" ",G352,G352*H352),0)))</f>
        <v>0</v>
      </c>
      <c r="J352" s="87" t="s">
        <v>47</v>
      </c>
      <c r="K352" s="33"/>
    </row>
    <row r="353" spans="1:11" s="6" customFormat="1" x14ac:dyDescent="0.6">
      <c r="A353" s="186"/>
      <c r="B353" s="186"/>
      <c r="C353" s="179"/>
      <c r="D353" s="186"/>
      <c r="E353" s="186"/>
      <c r="F353" s="186"/>
      <c r="G353" s="43"/>
      <c r="H353" s="42"/>
      <c r="I353" s="28">
        <f>IF(ISBLANK(A353),0,IF(LEN(C353)&lt;6,0,ROUND(IF(A353=" ",G353,G353*H353),0)))</f>
        <v>0</v>
      </c>
      <c r="J353" s="87"/>
      <c r="K353" s="33"/>
    </row>
    <row r="354" spans="1:11" s="6" customFormat="1" x14ac:dyDescent="0.6">
      <c r="A354" s="186"/>
      <c r="B354" s="186"/>
      <c r="C354" s="179"/>
      <c r="D354" s="186"/>
      <c r="E354" s="186"/>
      <c r="F354" s="186"/>
      <c r="G354" s="43"/>
      <c r="H354" s="42"/>
      <c r="I354" s="28">
        <f t="shared" ref="I354:I371" si="17">IF(ISBLANK(A354),0,IF(LEN(C354)&lt;6,0,ROUND(IF(A354=" ",G354,G354*H354),0)))</f>
        <v>0</v>
      </c>
      <c r="J354" s="87"/>
      <c r="K354" s="33"/>
    </row>
    <row r="355" spans="1:11" s="6" customFormat="1" x14ac:dyDescent="0.6">
      <c r="A355" s="186"/>
      <c r="B355" s="186"/>
      <c r="C355" s="179"/>
      <c r="D355" s="186"/>
      <c r="E355" s="186"/>
      <c r="F355" s="186"/>
      <c r="G355" s="43"/>
      <c r="H355" s="42"/>
      <c r="I355" s="28">
        <f t="shared" si="17"/>
        <v>0</v>
      </c>
      <c r="J355" s="86"/>
      <c r="K355" s="33"/>
    </row>
    <row r="356" spans="1:11" s="6" customFormat="1" x14ac:dyDescent="0.6">
      <c r="A356" s="186"/>
      <c r="B356" s="186"/>
      <c r="C356" s="179"/>
      <c r="D356" s="186"/>
      <c r="E356" s="186"/>
      <c r="F356" s="186"/>
      <c r="G356" s="43"/>
      <c r="H356" s="42"/>
      <c r="I356" s="28">
        <f t="shared" si="17"/>
        <v>0</v>
      </c>
      <c r="J356" s="86"/>
      <c r="K356" s="33"/>
    </row>
    <row r="357" spans="1:11" s="6" customFormat="1" x14ac:dyDescent="0.6">
      <c r="A357" s="186"/>
      <c r="B357" s="186"/>
      <c r="C357" s="179"/>
      <c r="D357" s="186"/>
      <c r="E357" s="186"/>
      <c r="F357" s="186"/>
      <c r="G357" s="43"/>
      <c r="H357" s="42"/>
      <c r="I357" s="28">
        <f t="shared" si="17"/>
        <v>0</v>
      </c>
      <c r="J357" s="86"/>
      <c r="K357" s="33"/>
    </row>
    <row r="358" spans="1:11" s="6" customFormat="1" x14ac:dyDescent="0.6">
      <c r="A358" s="186"/>
      <c r="B358" s="186"/>
      <c r="C358" s="179"/>
      <c r="D358" s="186"/>
      <c r="E358" s="186"/>
      <c r="F358" s="186"/>
      <c r="G358" s="43"/>
      <c r="H358" s="42"/>
      <c r="I358" s="28">
        <f t="shared" si="17"/>
        <v>0</v>
      </c>
      <c r="J358" s="86"/>
      <c r="K358" s="33"/>
    </row>
    <row r="359" spans="1:11" s="6" customFormat="1" x14ac:dyDescent="0.6">
      <c r="A359" s="186"/>
      <c r="B359" s="186"/>
      <c r="C359" s="179"/>
      <c r="D359" s="186"/>
      <c r="E359" s="186"/>
      <c r="F359" s="186"/>
      <c r="G359" s="43"/>
      <c r="H359" s="42"/>
      <c r="I359" s="28">
        <f t="shared" si="17"/>
        <v>0</v>
      </c>
      <c r="J359" s="86"/>
      <c r="K359" s="33"/>
    </row>
    <row r="360" spans="1:11" s="6" customFormat="1" x14ac:dyDescent="0.6">
      <c r="A360" s="186"/>
      <c r="B360" s="186"/>
      <c r="C360" s="179"/>
      <c r="D360" s="186"/>
      <c r="E360" s="186"/>
      <c r="F360" s="186"/>
      <c r="G360" s="43"/>
      <c r="H360" s="42"/>
      <c r="I360" s="28">
        <f t="shared" si="17"/>
        <v>0</v>
      </c>
      <c r="J360" s="86"/>
      <c r="K360" s="33"/>
    </row>
    <row r="361" spans="1:11" s="6" customFormat="1" x14ac:dyDescent="0.6">
      <c r="A361" s="186"/>
      <c r="B361" s="186"/>
      <c r="C361" s="179"/>
      <c r="D361" s="186"/>
      <c r="E361" s="186"/>
      <c r="F361" s="186"/>
      <c r="G361" s="43"/>
      <c r="H361" s="42"/>
      <c r="I361" s="28">
        <f t="shared" si="17"/>
        <v>0</v>
      </c>
      <c r="J361" s="86"/>
      <c r="K361" s="33"/>
    </row>
    <row r="362" spans="1:11" s="6" customFormat="1" x14ac:dyDescent="0.6">
      <c r="A362" s="186"/>
      <c r="B362" s="186"/>
      <c r="C362" s="179"/>
      <c r="D362" s="186"/>
      <c r="E362" s="186"/>
      <c r="F362" s="186"/>
      <c r="G362" s="43"/>
      <c r="H362" s="42"/>
      <c r="I362" s="28">
        <f t="shared" si="17"/>
        <v>0</v>
      </c>
      <c r="J362" s="86"/>
      <c r="K362" s="33"/>
    </row>
    <row r="363" spans="1:11" s="6" customFormat="1" x14ac:dyDescent="0.6">
      <c r="A363" s="186"/>
      <c r="B363" s="186"/>
      <c r="C363" s="179"/>
      <c r="D363" s="186"/>
      <c r="E363" s="186"/>
      <c r="F363" s="186"/>
      <c r="G363" s="43"/>
      <c r="H363" s="42"/>
      <c r="I363" s="28">
        <f t="shared" si="17"/>
        <v>0</v>
      </c>
      <c r="J363" s="86"/>
      <c r="K363" s="33"/>
    </row>
    <row r="364" spans="1:11" s="6" customFormat="1" x14ac:dyDescent="0.6">
      <c r="A364" s="186"/>
      <c r="B364" s="186"/>
      <c r="C364" s="179"/>
      <c r="D364" s="186"/>
      <c r="E364" s="186"/>
      <c r="F364" s="186"/>
      <c r="G364" s="43"/>
      <c r="H364" s="42"/>
      <c r="I364" s="28">
        <f t="shared" si="17"/>
        <v>0</v>
      </c>
      <c r="J364" s="86"/>
      <c r="K364" s="33"/>
    </row>
    <row r="365" spans="1:11" s="6" customFormat="1" x14ac:dyDescent="0.6">
      <c r="A365" s="186"/>
      <c r="B365" s="186"/>
      <c r="C365" s="179"/>
      <c r="D365" s="186"/>
      <c r="E365" s="186"/>
      <c r="F365" s="186"/>
      <c r="G365" s="43"/>
      <c r="H365" s="42"/>
      <c r="I365" s="28">
        <f t="shared" si="17"/>
        <v>0</v>
      </c>
      <c r="J365" s="86"/>
      <c r="K365" s="33"/>
    </row>
    <row r="366" spans="1:11" s="6" customFormat="1" x14ac:dyDescent="0.6">
      <c r="A366" s="186"/>
      <c r="B366" s="186"/>
      <c r="C366" s="179"/>
      <c r="D366" s="186"/>
      <c r="E366" s="186"/>
      <c r="F366" s="186"/>
      <c r="G366" s="43"/>
      <c r="H366" s="42"/>
      <c r="I366" s="28">
        <f t="shared" si="17"/>
        <v>0</v>
      </c>
      <c r="J366" s="86"/>
      <c r="K366" s="33"/>
    </row>
    <row r="367" spans="1:11" s="6" customFormat="1" x14ac:dyDescent="0.6">
      <c r="A367" s="186"/>
      <c r="B367" s="186"/>
      <c r="C367" s="179"/>
      <c r="D367" s="186"/>
      <c r="E367" s="186"/>
      <c r="F367" s="186"/>
      <c r="G367" s="43"/>
      <c r="H367" s="42"/>
      <c r="I367" s="28">
        <f t="shared" si="17"/>
        <v>0</v>
      </c>
      <c r="J367" s="86"/>
      <c r="K367" s="33"/>
    </row>
    <row r="368" spans="1:11" s="6" customFormat="1" x14ac:dyDescent="0.6">
      <c r="A368" s="186"/>
      <c r="B368" s="186"/>
      <c r="C368" s="179"/>
      <c r="D368" s="186"/>
      <c r="E368" s="186"/>
      <c r="F368" s="186"/>
      <c r="G368" s="43"/>
      <c r="H368" s="42"/>
      <c r="I368" s="28">
        <f t="shared" si="17"/>
        <v>0</v>
      </c>
      <c r="J368" s="86"/>
      <c r="K368" s="33"/>
    </row>
    <row r="369" spans="1:11" s="6" customFormat="1" x14ac:dyDescent="0.6">
      <c r="A369" s="186"/>
      <c r="B369" s="186"/>
      <c r="C369" s="179"/>
      <c r="D369" s="186"/>
      <c r="E369" s="186"/>
      <c r="F369" s="186"/>
      <c r="G369" s="43"/>
      <c r="H369" s="42"/>
      <c r="I369" s="28">
        <f t="shared" si="17"/>
        <v>0</v>
      </c>
      <c r="J369" s="86"/>
      <c r="K369" s="33"/>
    </row>
    <row r="370" spans="1:11" s="6" customFormat="1" x14ac:dyDescent="0.6">
      <c r="A370" s="186"/>
      <c r="B370" s="186"/>
      <c r="C370" s="179"/>
      <c r="D370" s="186"/>
      <c r="E370" s="186"/>
      <c r="F370" s="186"/>
      <c r="G370" s="43"/>
      <c r="H370" s="42"/>
      <c r="I370" s="28">
        <f t="shared" si="17"/>
        <v>0</v>
      </c>
      <c r="J370" s="86"/>
      <c r="K370" s="33"/>
    </row>
    <row r="371" spans="1:11" s="6" customFormat="1" x14ac:dyDescent="0.6">
      <c r="A371" s="186"/>
      <c r="B371" s="186"/>
      <c r="C371" s="179"/>
      <c r="D371" s="186"/>
      <c r="E371" s="186"/>
      <c r="F371" s="186"/>
      <c r="G371" s="43"/>
      <c r="H371" s="42"/>
      <c r="I371" s="28">
        <f t="shared" si="17"/>
        <v>0</v>
      </c>
      <c r="J371" s="87"/>
      <c r="K371" s="33"/>
    </row>
    <row r="372" spans="1:11" s="6" customFormat="1" x14ac:dyDescent="0.6">
      <c r="C372" s="61"/>
      <c r="J372" s="87"/>
      <c r="K372" s="33"/>
    </row>
    <row r="373" spans="1:11" s="6" customFormat="1" x14ac:dyDescent="0.6">
      <c r="C373" s="61"/>
      <c r="J373" s="87"/>
      <c r="K373" s="33"/>
    </row>
    <row r="374" spans="1:11" s="6" customFormat="1" ht="15.5" x14ac:dyDescent="0.7">
      <c r="B374" s="163" t="s">
        <v>131</v>
      </c>
      <c r="C374" s="164"/>
      <c r="D374" s="164"/>
      <c r="E374" s="164"/>
      <c r="F374" s="164"/>
      <c r="G374" s="164"/>
      <c r="J374" s="87"/>
      <c r="K374" s="33"/>
    </row>
    <row r="375" spans="1:11" s="12" customFormat="1" ht="18" x14ac:dyDescent="0.8">
      <c r="A375" s="14" t="s">
        <v>48</v>
      </c>
      <c r="B375" s="27"/>
      <c r="H375" s="14" t="s">
        <v>15</v>
      </c>
      <c r="I375" s="17">
        <f>SUM(H378:H404)</f>
        <v>0</v>
      </c>
      <c r="J375" s="87"/>
      <c r="K375" s="35"/>
    </row>
    <row r="376" spans="1:11" s="12" customFormat="1" x14ac:dyDescent="0.6">
      <c r="J376" s="87"/>
      <c r="K376" s="35"/>
    </row>
    <row r="377" spans="1:11" s="12" customFormat="1" ht="26" x14ac:dyDescent="0.6">
      <c r="A377" s="30" t="s">
        <v>49</v>
      </c>
      <c r="B377" s="187" t="s">
        <v>71</v>
      </c>
      <c r="C377" s="183"/>
      <c r="D377" s="183"/>
      <c r="E377" s="183"/>
      <c r="F377" s="30" t="s">
        <v>72</v>
      </c>
      <c r="G377" s="30" t="s">
        <v>34</v>
      </c>
      <c r="H377" s="30" t="s">
        <v>14</v>
      </c>
      <c r="I377" s="81" t="s">
        <v>89</v>
      </c>
      <c r="J377" s="87" t="s">
        <v>21</v>
      </c>
      <c r="K377" s="35"/>
    </row>
    <row r="378" spans="1:11" s="6" customFormat="1" x14ac:dyDescent="0.6">
      <c r="A378" s="63"/>
      <c r="B378" s="188"/>
      <c r="C378" s="189"/>
      <c r="D378" s="189"/>
      <c r="E378" s="189"/>
      <c r="F378" s="4"/>
      <c r="G378" s="82"/>
      <c r="H378" s="48">
        <f t="shared" ref="H378:H383" si="18">IF(ISBLANK(A378),0,IF(LEN(B378)&lt;6,0,ROUND((F378*G378),0)))</f>
        <v>0</v>
      </c>
      <c r="I378" s="28"/>
      <c r="J378" s="87" t="s">
        <v>102</v>
      </c>
      <c r="K378" s="33"/>
    </row>
    <row r="379" spans="1:11" s="6" customFormat="1" x14ac:dyDescent="0.6">
      <c r="A379" s="63"/>
      <c r="B379" s="188"/>
      <c r="C379" s="189"/>
      <c r="D379" s="189"/>
      <c r="E379" s="189"/>
      <c r="F379" s="4"/>
      <c r="G379" s="82"/>
      <c r="H379" s="48">
        <f t="shared" si="18"/>
        <v>0</v>
      </c>
      <c r="I379" s="28"/>
      <c r="J379" s="87" t="s">
        <v>22</v>
      </c>
      <c r="K379" s="33"/>
    </row>
    <row r="380" spans="1:11" s="6" customFormat="1" x14ac:dyDescent="0.6">
      <c r="A380" s="63"/>
      <c r="B380" s="188"/>
      <c r="C380" s="189"/>
      <c r="D380" s="189"/>
      <c r="E380" s="189"/>
      <c r="F380" s="4"/>
      <c r="G380" s="82"/>
      <c r="H380" s="48">
        <f t="shared" si="18"/>
        <v>0</v>
      </c>
      <c r="I380" s="28"/>
      <c r="J380" s="87" t="s">
        <v>19</v>
      </c>
      <c r="K380" s="33"/>
    </row>
    <row r="381" spans="1:11" s="6" customFormat="1" x14ac:dyDescent="0.6">
      <c r="A381" s="63"/>
      <c r="B381" s="188"/>
      <c r="C381" s="189"/>
      <c r="D381" s="189"/>
      <c r="E381" s="189"/>
      <c r="F381" s="4"/>
      <c r="G381" s="82"/>
      <c r="H381" s="48">
        <f t="shared" si="18"/>
        <v>0</v>
      </c>
      <c r="I381" s="28"/>
      <c r="J381" s="87" t="s">
        <v>20</v>
      </c>
      <c r="K381" s="33"/>
    </row>
    <row r="382" spans="1:11" s="6" customFormat="1" x14ac:dyDescent="0.6">
      <c r="A382" s="63"/>
      <c r="B382" s="188"/>
      <c r="C382" s="189"/>
      <c r="D382" s="189"/>
      <c r="E382" s="189"/>
      <c r="F382" s="4"/>
      <c r="G382" s="82"/>
      <c r="H382" s="48">
        <f t="shared" si="18"/>
        <v>0</v>
      </c>
      <c r="I382" s="28"/>
      <c r="J382" s="87" t="s">
        <v>99</v>
      </c>
      <c r="K382" s="33"/>
    </row>
    <row r="383" spans="1:11" s="6" customFormat="1" x14ac:dyDescent="0.6">
      <c r="A383" s="63"/>
      <c r="B383" s="188"/>
      <c r="C383" s="189"/>
      <c r="D383" s="189"/>
      <c r="E383" s="189"/>
      <c r="F383" s="4"/>
      <c r="G383" s="82"/>
      <c r="H383" s="48">
        <f t="shared" si="18"/>
        <v>0</v>
      </c>
      <c r="I383" s="28"/>
      <c r="J383" s="87" t="s">
        <v>57</v>
      </c>
      <c r="K383" s="33"/>
    </row>
    <row r="384" spans="1:11" s="6" customFormat="1" x14ac:dyDescent="0.6">
      <c r="A384" s="63"/>
      <c r="B384" s="188"/>
      <c r="C384" s="189"/>
      <c r="D384" s="189"/>
      <c r="E384" s="189"/>
      <c r="F384" s="4"/>
      <c r="G384" s="82"/>
      <c r="H384" s="48">
        <f>IF(ISBLANK(A384),0,IF(LEN(B384)&lt;6,0,ROUND((F384*G384),0)))</f>
        <v>0</v>
      </c>
      <c r="I384" s="28"/>
      <c r="J384" s="87" t="s">
        <v>108</v>
      </c>
      <c r="K384" s="33"/>
    </row>
    <row r="385" spans="1:11" s="6" customFormat="1" x14ac:dyDescent="0.6">
      <c r="A385" s="63"/>
      <c r="B385" s="188"/>
      <c r="C385" s="189"/>
      <c r="D385" s="189"/>
      <c r="E385" s="189"/>
      <c r="F385" s="4"/>
      <c r="G385" s="82"/>
      <c r="H385" s="48">
        <f t="shared" ref="H385:H404" si="19">IF(ISBLANK(A385),0,IF(LEN(B385)&lt;6,0,ROUND((F385*G385),0)))</f>
        <v>0</v>
      </c>
      <c r="I385" s="28"/>
      <c r="J385" s="87"/>
      <c r="K385" s="33"/>
    </row>
    <row r="386" spans="1:11" s="6" customFormat="1" x14ac:dyDescent="0.6">
      <c r="A386" s="63"/>
      <c r="B386" s="188"/>
      <c r="C386" s="189"/>
      <c r="D386" s="189"/>
      <c r="E386" s="189"/>
      <c r="F386" s="4"/>
      <c r="G386" s="82"/>
      <c r="H386" s="48">
        <f t="shared" si="19"/>
        <v>0</v>
      </c>
      <c r="I386" s="28"/>
      <c r="J386" s="87"/>
      <c r="K386" s="33"/>
    </row>
    <row r="387" spans="1:11" s="6" customFormat="1" x14ac:dyDescent="0.6">
      <c r="A387" s="63"/>
      <c r="B387" s="188"/>
      <c r="C387" s="189"/>
      <c r="D387" s="189"/>
      <c r="E387" s="189"/>
      <c r="F387" s="4"/>
      <c r="G387" s="82"/>
      <c r="H387" s="48">
        <f t="shared" si="19"/>
        <v>0</v>
      </c>
      <c r="I387" s="28"/>
      <c r="J387" s="87"/>
      <c r="K387" s="33"/>
    </row>
    <row r="388" spans="1:11" s="6" customFormat="1" x14ac:dyDescent="0.6">
      <c r="A388" s="63"/>
      <c r="B388" s="188"/>
      <c r="C388" s="189"/>
      <c r="D388" s="189"/>
      <c r="E388" s="189"/>
      <c r="F388" s="4"/>
      <c r="G388" s="82"/>
      <c r="H388" s="48">
        <f t="shared" si="19"/>
        <v>0</v>
      </c>
      <c r="I388" s="28"/>
      <c r="J388" s="87"/>
      <c r="K388" s="33"/>
    </row>
    <row r="389" spans="1:11" s="6" customFormat="1" x14ac:dyDescent="0.6">
      <c r="A389" s="63"/>
      <c r="B389" s="188"/>
      <c r="C389" s="189"/>
      <c r="D389" s="189"/>
      <c r="E389" s="189"/>
      <c r="F389" s="4"/>
      <c r="G389" s="82"/>
      <c r="H389" s="48">
        <f t="shared" si="19"/>
        <v>0</v>
      </c>
      <c r="I389" s="28"/>
      <c r="J389" s="87"/>
      <c r="K389" s="33"/>
    </row>
    <row r="390" spans="1:11" s="6" customFormat="1" x14ac:dyDescent="0.6">
      <c r="A390" s="63"/>
      <c r="B390" s="188"/>
      <c r="C390" s="189"/>
      <c r="D390" s="189"/>
      <c r="E390" s="189"/>
      <c r="F390" s="4"/>
      <c r="G390" s="82"/>
      <c r="H390" s="48">
        <f t="shared" si="19"/>
        <v>0</v>
      </c>
      <c r="I390" s="28"/>
      <c r="J390" s="87"/>
      <c r="K390" s="33"/>
    </row>
    <row r="391" spans="1:11" s="6" customFormat="1" x14ac:dyDescent="0.6">
      <c r="A391" s="63"/>
      <c r="B391" s="188"/>
      <c r="C391" s="189"/>
      <c r="D391" s="189"/>
      <c r="E391" s="189"/>
      <c r="F391" s="4"/>
      <c r="G391" s="82"/>
      <c r="H391" s="48">
        <f t="shared" si="19"/>
        <v>0</v>
      </c>
      <c r="I391" s="28"/>
      <c r="J391" s="87"/>
      <c r="K391" s="33"/>
    </row>
    <row r="392" spans="1:11" s="6" customFormat="1" x14ac:dyDescent="0.6">
      <c r="A392" s="63"/>
      <c r="B392" s="188"/>
      <c r="C392" s="189"/>
      <c r="D392" s="189"/>
      <c r="E392" s="189"/>
      <c r="F392" s="4"/>
      <c r="G392" s="82"/>
      <c r="H392" s="48">
        <f t="shared" si="19"/>
        <v>0</v>
      </c>
      <c r="I392" s="28"/>
      <c r="J392" s="87"/>
      <c r="K392" s="33"/>
    </row>
    <row r="393" spans="1:11" s="6" customFormat="1" x14ac:dyDescent="0.6">
      <c r="A393" s="63"/>
      <c r="B393" s="188"/>
      <c r="C393" s="189"/>
      <c r="D393" s="189"/>
      <c r="E393" s="189"/>
      <c r="F393" s="4"/>
      <c r="G393" s="82"/>
      <c r="H393" s="48">
        <f t="shared" si="19"/>
        <v>0</v>
      </c>
      <c r="I393" s="28"/>
      <c r="J393" s="87"/>
      <c r="K393" s="33"/>
    </row>
    <row r="394" spans="1:11" s="6" customFormat="1" x14ac:dyDescent="0.6">
      <c r="A394" s="63"/>
      <c r="B394" s="188"/>
      <c r="C394" s="189"/>
      <c r="D394" s="189"/>
      <c r="E394" s="189"/>
      <c r="F394" s="4"/>
      <c r="G394" s="82"/>
      <c r="H394" s="48">
        <f t="shared" si="19"/>
        <v>0</v>
      </c>
      <c r="I394" s="28"/>
      <c r="J394" s="87"/>
      <c r="K394" s="33"/>
    </row>
    <row r="395" spans="1:11" s="6" customFormat="1" x14ac:dyDescent="0.6">
      <c r="A395" s="63"/>
      <c r="B395" s="188"/>
      <c r="C395" s="189"/>
      <c r="D395" s="189"/>
      <c r="E395" s="189"/>
      <c r="F395" s="4"/>
      <c r="G395" s="82"/>
      <c r="H395" s="48">
        <f t="shared" si="19"/>
        <v>0</v>
      </c>
      <c r="I395" s="28"/>
      <c r="J395" s="87"/>
      <c r="K395" s="33"/>
    </row>
    <row r="396" spans="1:11" s="6" customFormat="1" x14ac:dyDescent="0.6">
      <c r="A396" s="63"/>
      <c r="B396" s="188"/>
      <c r="C396" s="189"/>
      <c r="D396" s="189"/>
      <c r="E396" s="189"/>
      <c r="F396" s="4"/>
      <c r="G396" s="82"/>
      <c r="H396" s="48">
        <f>IF(ISBLANK(A396),0,IF(LEN(B396)&lt;6,0,ROUND((F396*G396),0)))</f>
        <v>0</v>
      </c>
      <c r="I396" s="28"/>
      <c r="J396" s="87"/>
      <c r="K396" s="33"/>
    </row>
    <row r="397" spans="1:11" s="6" customFormat="1" x14ac:dyDescent="0.6">
      <c r="A397" s="63"/>
      <c r="B397" s="188"/>
      <c r="C397" s="189"/>
      <c r="D397" s="189"/>
      <c r="E397" s="189"/>
      <c r="F397" s="4"/>
      <c r="G397" s="82"/>
      <c r="H397" s="48">
        <f>IF(ISBLANK(A397),0,IF(LEN(B397)&lt;6,0,ROUND((F397*G397),0)))</f>
        <v>0</v>
      </c>
      <c r="I397" s="28"/>
      <c r="J397" s="87"/>
      <c r="K397" s="33"/>
    </row>
    <row r="398" spans="1:11" s="6" customFormat="1" x14ac:dyDescent="0.6">
      <c r="A398" s="63"/>
      <c r="B398" s="188"/>
      <c r="C398" s="189"/>
      <c r="D398" s="189"/>
      <c r="E398" s="189"/>
      <c r="F398" s="4"/>
      <c r="G398" s="82"/>
      <c r="H398" s="48">
        <f>IF(ISBLANK(A398),0,IF(LEN(B398)&lt;6,0,ROUND((F398*G398),0)))</f>
        <v>0</v>
      </c>
      <c r="I398" s="28"/>
      <c r="J398" s="87"/>
      <c r="K398" s="33"/>
    </row>
    <row r="399" spans="1:11" s="6" customFormat="1" x14ac:dyDescent="0.6">
      <c r="A399" s="63"/>
      <c r="B399" s="188"/>
      <c r="C399" s="189"/>
      <c r="D399" s="189"/>
      <c r="E399" s="189"/>
      <c r="F399" s="4"/>
      <c r="G399" s="82"/>
      <c r="H399" s="48">
        <f>IF(ISBLANK(A399),0,IF(LEN(B399)&lt;6,0,ROUND((F399*G399),0)))</f>
        <v>0</v>
      </c>
      <c r="I399" s="28"/>
      <c r="J399" s="87"/>
      <c r="K399" s="33"/>
    </row>
    <row r="400" spans="1:11" s="6" customFormat="1" x14ac:dyDescent="0.6">
      <c r="A400" s="63"/>
      <c r="B400" s="188"/>
      <c r="C400" s="189"/>
      <c r="D400" s="189"/>
      <c r="E400" s="189"/>
      <c r="F400" s="4"/>
      <c r="G400" s="82"/>
      <c r="H400" s="48">
        <f>IF(ISBLANK(A400),0,IF(LEN(B400)&lt;6,0,ROUND((F400*G400),0)))</f>
        <v>0</v>
      </c>
      <c r="I400" s="28"/>
      <c r="J400" s="87"/>
      <c r="K400" s="33"/>
    </row>
    <row r="401" spans="1:11" s="6" customFormat="1" x14ac:dyDescent="0.6">
      <c r="A401" s="63"/>
      <c r="B401" s="188"/>
      <c r="C401" s="189"/>
      <c r="D401" s="189"/>
      <c r="E401" s="189"/>
      <c r="F401" s="4"/>
      <c r="G401" s="82"/>
      <c r="H401" s="48">
        <f t="shared" si="19"/>
        <v>0</v>
      </c>
      <c r="I401" s="28"/>
      <c r="J401" s="87"/>
      <c r="K401" s="33"/>
    </row>
    <row r="402" spans="1:11" s="6" customFormat="1" x14ac:dyDescent="0.6">
      <c r="A402" s="63"/>
      <c r="B402" s="188"/>
      <c r="C402" s="189"/>
      <c r="D402" s="189"/>
      <c r="E402" s="189"/>
      <c r="F402" s="4"/>
      <c r="G402" s="82"/>
      <c r="H402" s="48">
        <f t="shared" si="19"/>
        <v>0</v>
      </c>
      <c r="I402" s="28"/>
      <c r="J402" s="87"/>
      <c r="K402" s="33"/>
    </row>
    <row r="403" spans="1:11" s="6" customFormat="1" x14ac:dyDescent="0.6">
      <c r="A403" s="63"/>
      <c r="B403" s="188"/>
      <c r="C403" s="189"/>
      <c r="D403" s="189"/>
      <c r="E403" s="189"/>
      <c r="F403" s="4"/>
      <c r="G403" s="82"/>
      <c r="H403" s="48">
        <f t="shared" si="19"/>
        <v>0</v>
      </c>
      <c r="I403" s="28"/>
      <c r="J403" s="87"/>
      <c r="K403" s="33"/>
    </row>
    <row r="404" spans="1:11" s="6" customFormat="1" x14ac:dyDescent="0.6">
      <c r="A404" s="63"/>
      <c r="B404" s="188"/>
      <c r="C404" s="189"/>
      <c r="D404" s="189"/>
      <c r="E404" s="189"/>
      <c r="F404" s="4"/>
      <c r="G404" s="82"/>
      <c r="H404" s="48">
        <f t="shared" si="19"/>
        <v>0</v>
      </c>
      <c r="I404" s="28"/>
      <c r="J404" s="86"/>
      <c r="K404" s="33"/>
    </row>
    <row r="405" spans="1:11" s="6" customFormat="1" ht="16.149999999999999" customHeight="1" x14ac:dyDescent="0.6">
      <c r="J405" s="86"/>
    </row>
    <row r="406" spans="1:11" s="6" customFormat="1" x14ac:dyDescent="0.6">
      <c r="J406" s="87"/>
    </row>
    <row r="407" spans="1:11" s="6" customFormat="1" ht="16.149999999999999" customHeight="1" x14ac:dyDescent="0.7">
      <c r="C407" s="163" t="s">
        <v>131</v>
      </c>
      <c r="D407" s="163"/>
      <c r="E407" s="163"/>
      <c r="F407" s="163"/>
      <c r="G407" s="163"/>
      <c r="H407" s="163"/>
      <c r="J407" s="87"/>
      <c r="K407" s="33"/>
    </row>
    <row r="408" spans="1:11" s="6" customFormat="1" ht="18" x14ac:dyDescent="0.8">
      <c r="A408" s="14" t="s">
        <v>116</v>
      </c>
      <c r="B408" s="27"/>
      <c r="C408" s="12"/>
      <c r="D408" s="12"/>
      <c r="E408" s="18"/>
      <c r="F408" s="12"/>
      <c r="G408" s="12"/>
      <c r="H408" s="14" t="s">
        <v>15</v>
      </c>
      <c r="I408" s="17">
        <f>SUM(I411:I429)</f>
        <v>0</v>
      </c>
      <c r="J408" s="87"/>
      <c r="K408" s="33"/>
    </row>
    <row r="409" spans="1:11" s="12" customFormat="1" x14ac:dyDescent="0.6">
      <c r="E409" s="18"/>
      <c r="J409" s="87"/>
      <c r="K409" s="35"/>
    </row>
    <row r="410" spans="1:11" s="12" customFormat="1" ht="26" x14ac:dyDescent="0.6">
      <c r="A410" s="187" t="s">
        <v>43</v>
      </c>
      <c r="B410" s="190"/>
      <c r="C410" s="187" t="s">
        <v>70</v>
      </c>
      <c r="D410" s="183"/>
      <c r="E410" s="183"/>
      <c r="F410" s="183"/>
      <c r="G410" s="30" t="s">
        <v>44</v>
      </c>
      <c r="H410" s="30" t="s">
        <v>94</v>
      </c>
      <c r="I410" s="30" t="s">
        <v>14</v>
      </c>
      <c r="J410" s="87" t="s">
        <v>46</v>
      </c>
      <c r="K410" s="35"/>
    </row>
    <row r="411" spans="1:11" s="6" customFormat="1" x14ac:dyDescent="0.6">
      <c r="A411" s="189"/>
      <c r="B411" s="189"/>
      <c r="C411" s="188"/>
      <c r="D411" s="189"/>
      <c r="E411" s="189"/>
      <c r="F411" s="189"/>
      <c r="G411" s="4"/>
      <c r="H411" s="5"/>
      <c r="I411" s="28">
        <f t="shared" ref="I411:I425" si="20">IF(ISBLANK(A411),0,IF(LEN(C411)&lt;6,0,ROUND(IF(A411="General Supplies",G411,G411*H411),0)))</f>
        <v>0</v>
      </c>
      <c r="J411" s="87" t="s">
        <v>47</v>
      </c>
      <c r="K411" s="33"/>
    </row>
    <row r="412" spans="1:11" s="6" customFormat="1" x14ac:dyDescent="0.6">
      <c r="A412" s="189"/>
      <c r="B412" s="189"/>
      <c r="C412" s="188"/>
      <c r="D412" s="189"/>
      <c r="E412" s="189"/>
      <c r="F412" s="189"/>
      <c r="G412" s="4"/>
      <c r="H412" s="5"/>
      <c r="I412" s="28">
        <f t="shared" si="20"/>
        <v>0</v>
      </c>
      <c r="J412" s="87"/>
      <c r="K412" s="33"/>
    </row>
    <row r="413" spans="1:11" s="6" customFormat="1" x14ac:dyDescent="0.6">
      <c r="A413" s="189"/>
      <c r="B413" s="189"/>
      <c r="C413" s="188"/>
      <c r="D413" s="189"/>
      <c r="E413" s="189"/>
      <c r="F413" s="189"/>
      <c r="G413" s="4"/>
      <c r="H413" s="5"/>
      <c r="I413" s="28">
        <f t="shared" si="20"/>
        <v>0</v>
      </c>
      <c r="J413" s="87"/>
      <c r="K413" s="33"/>
    </row>
    <row r="414" spans="1:11" s="6" customFormat="1" x14ac:dyDescent="0.6">
      <c r="A414" s="189"/>
      <c r="B414" s="189"/>
      <c r="C414" s="188"/>
      <c r="D414" s="189"/>
      <c r="E414" s="189"/>
      <c r="F414" s="189"/>
      <c r="G414" s="4"/>
      <c r="H414" s="5"/>
      <c r="I414" s="28">
        <f t="shared" si="20"/>
        <v>0</v>
      </c>
      <c r="J414" s="86"/>
      <c r="K414" s="33"/>
    </row>
    <row r="415" spans="1:11" s="6" customFormat="1" x14ac:dyDescent="0.6">
      <c r="A415" s="189"/>
      <c r="B415" s="189"/>
      <c r="C415" s="188"/>
      <c r="D415" s="189"/>
      <c r="E415" s="189"/>
      <c r="F415" s="189"/>
      <c r="G415" s="4"/>
      <c r="H415" s="5"/>
      <c r="I415" s="28">
        <f t="shared" si="20"/>
        <v>0</v>
      </c>
      <c r="J415" s="86"/>
      <c r="K415" s="33"/>
    </row>
    <row r="416" spans="1:11" s="6" customFormat="1" x14ac:dyDescent="0.6">
      <c r="A416" s="189"/>
      <c r="B416" s="189"/>
      <c r="C416" s="188"/>
      <c r="D416" s="189"/>
      <c r="E416" s="189"/>
      <c r="F416" s="189"/>
      <c r="G416" s="4"/>
      <c r="H416" s="5"/>
      <c r="I416" s="28">
        <f t="shared" si="20"/>
        <v>0</v>
      </c>
      <c r="J416" s="86"/>
      <c r="K416" s="33"/>
    </row>
    <row r="417" spans="1:11" s="6" customFormat="1" x14ac:dyDescent="0.6">
      <c r="A417" s="189"/>
      <c r="B417" s="189"/>
      <c r="C417" s="188"/>
      <c r="D417" s="189"/>
      <c r="E417" s="189"/>
      <c r="F417" s="189"/>
      <c r="G417" s="4"/>
      <c r="H417" s="5"/>
      <c r="I417" s="28">
        <f t="shared" si="20"/>
        <v>0</v>
      </c>
      <c r="J417" s="86"/>
      <c r="K417" s="33"/>
    </row>
    <row r="418" spans="1:11" s="6" customFormat="1" x14ac:dyDescent="0.6">
      <c r="A418" s="189"/>
      <c r="B418" s="189"/>
      <c r="C418" s="188"/>
      <c r="D418" s="189"/>
      <c r="E418" s="189"/>
      <c r="F418" s="189"/>
      <c r="G418" s="4"/>
      <c r="H418" s="5"/>
      <c r="I418" s="28">
        <f t="shared" si="20"/>
        <v>0</v>
      </c>
      <c r="J418" s="86"/>
      <c r="K418" s="33"/>
    </row>
    <row r="419" spans="1:11" s="6" customFormat="1" x14ac:dyDescent="0.6">
      <c r="A419" s="189"/>
      <c r="B419" s="189"/>
      <c r="C419" s="188"/>
      <c r="D419" s="189"/>
      <c r="E419" s="189"/>
      <c r="F419" s="189"/>
      <c r="G419" s="4"/>
      <c r="H419" s="5"/>
      <c r="I419" s="28">
        <f t="shared" si="20"/>
        <v>0</v>
      </c>
      <c r="J419" s="86"/>
      <c r="K419" s="33"/>
    </row>
    <row r="420" spans="1:11" s="6" customFormat="1" x14ac:dyDescent="0.6">
      <c r="A420" s="189"/>
      <c r="B420" s="189"/>
      <c r="C420" s="188"/>
      <c r="D420" s="189"/>
      <c r="E420" s="189"/>
      <c r="F420" s="189"/>
      <c r="G420" s="4"/>
      <c r="H420" s="5"/>
      <c r="I420" s="28">
        <f t="shared" si="20"/>
        <v>0</v>
      </c>
      <c r="J420" s="86"/>
      <c r="K420" s="33"/>
    </row>
    <row r="421" spans="1:11" s="6" customFormat="1" x14ac:dyDescent="0.6">
      <c r="A421" s="189"/>
      <c r="B421" s="189"/>
      <c r="C421" s="188"/>
      <c r="D421" s="189"/>
      <c r="E421" s="189"/>
      <c r="F421" s="189"/>
      <c r="G421" s="4"/>
      <c r="H421" s="5"/>
      <c r="I421" s="28">
        <f t="shared" si="20"/>
        <v>0</v>
      </c>
      <c r="J421" s="86"/>
      <c r="K421" s="33"/>
    </row>
    <row r="422" spans="1:11" s="6" customFormat="1" x14ac:dyDescent="0.6">
      <c r="A422" s="189"/>
      <c r="B422" s="189"/>
      <c r="C422" s="188"/>
      <c r="D422" s="189"/>
      <c r="E422" s="189"/>
      <c r="F422" s="189"/>
      <c r="G422" s="4"/>
      <c r="H422" s="5"/>
      <c r="I422" s="28">
        <f t="shared" si="20"/>
        <v>0</v>
      </c>
      <c r="J422" s="86"/>
      <c r="K422" s="33"/>
    </row>
    <row r="423" spans="1:11" s="6" customFormat="1" x14ac:dyDescent="0.6">
      <c r="A423" s="189"/>
      <c r="B423" s="189"/>
      <c r="C423" s="188"/>
      <c r="D423" s="189"/>
      <c r="E423" s="189"/>
      <c r="F423" s="189"/>
      <c r="G423" s="4"/>
      <c r="H423" s="5"/>
      <c r="I423" s="28">
        <f t="shared" si="20"/>
        <v>0</v>
      </c>
      <c r="J423" s="86"/>
      <c r="K423" s="33"/>
    </row>
    <row r="424" spans="1:11" s="6" customFormat="1" x14ac:dyDescent="0.6">
      <c r="A424" s="189"/>
      <c r="B424" s="189"/>
      <c r="C424" s="188"/>
      <c r="D424" s="189"/>
      <c r="E424" s="189"/>
      <c r="F424" s="189"/>
      <c r="G424" s="4"/>
      <c r="H424" s="5"/>
      <c r="I424" s="28">
        <f t="shared" si="20"/>
        <v>0</v>
      </c>
      <c r="J424" s="86"/>
      <c r="K424" s="33"/>
    </row>
    <row r="425" spans="1:11" s="6" customFormat="1" x14ac:dyDescent="0.6">
      <c r="A425" s="189"/>
      <c r="B425" s="189"/>
      <c r="C425" s="188"/>
      <c r="D425" s="189"/>
      <c r="E425" s="189"/>
      <c r="F425" s="189"/>
      <c r="G425" s="4"/>
      <c r="H425" s="5"/>
      <c r="I425" s="28">
        <f t="shared" si="20"/>
        <v>0</v>
      </c>
      <c r="J425" s="86"/>
      <c r="K425" s="33"/>
    </row>
    <row r="426" spans="1:11" s="6" customFormat="1" x14ac:dyDescent="0.6">
      <c r="A426" s="189"/>
      <c r="B426" s="189"/>
      <c r="C426" s="188"/>
      <c r="D426" s="189"/>
      <c r="E426" s="189"/>
      <c r="F426" s="189"/>
      <c r="G426" s="4"/>
      <c r="H426" s="5"/>
      <c r="I426" s="28">
        <f>IF(ISBLANK(A426),0,IF(LEN(C426)&lt;6,0,ROUND(IF(A426="General Supplies",G426,G426*H426),0)))</f>
        <v>0</v>
      </c>
      <c r="J426" s="86"/>
      <c r="K426" s="33"/>
    </row>
    <row r="427" spans="1:11" s="6" customFormat="1" x14ac:dyDescent="0.6">
      <c r="A427" s="189"/>
      <c r="B427" s="189"/>
      <c r="C427" s="188"/>
      <c r="D427" s="189"/>
      <c r="E427" s="189"/>
      <c r="F427" s="189"/>
      <c r="G427" s="4"/>
      <c r="H427" s="5"/>
      <c r="I427" s="28">
        <f>IF(ISBLANK(A427),0,IF(LEN(C427)&lt;6,0,ROUND(IF(A427="General Supplies",G427,G427*H427),0)))</f>
        <v>0</v>
      </c>
      <c r="J427" s="86"/>
      <c r="K427" s="33"/>
    </row>
    <row r="428" spans="1:11" s="6" customFormat="1" x14ac:dyDescent="0.6">
      <c r="A428" s="189"/>
      <c r="B428" s="189"/>
      <c r="C428" s="188"/>
      <c r="D428" s="189"/>
      <c r="E428" s="189"/>
      <c r="F428" s="189"/>
      <c r="G428" s="4"/>
      <c r="H428" s="5"/>
      <c r="I428" s="28">
        <f>IF(ISBLANK(A428),0,IF(LEN(C428)&lt;6,0,ROUND(IF(A428="General Supplies",G428,G428*H428),0)))</f>
        <v>0</v>
      </c>
      <c r="J428" s="86"/>
      <c r="K428" s="33"/>
    </row>
    <row r="429" spans="1:11" s="6" customFormat="1" x14ac:dyDescent="0.6">
      <c r="A429" s="189"/>
      <c r="B429" s="189"/>
      <c r="C429" s="188"/>
      <c r="D429" s="189"/>
      <c r="E429" s="189"/>
      <c r="F429" s="189"/>
      <c r="G429" s="4"/>
      <c r="H429" s="5"/>
      <c r="I429" s="28">
        <f>IF(ISBLANK(A429),0,IF(LEN(C429)&lt;6,0,ROUND(IF(A429="General Supplies",G429,G429*H429),0)))</f>
        <v>0</v>
      </c>
      <c r="J429" s="86"/>
      <c r="K429" s="33"/>
    </row>
    <row r="430" spans="1:11" s="6" customFormat="1" x14ac:dyDescent="0.6">
      <c r="C430" s="61"/>
      <c r="J430" s="87"/>
      <c r="K430" s="33"/>
    </row>
    <row r="431" spans="1:11" s="6" customFormat="1" x14ac:dyDescent="0.6">
      <c r="C431" s="61"/>
      <c r="J431" s="87"/>
      <c r="K431" s="33"/>
    </row>
    <row r="432" spans="1:11" s="6" customFormat="1" ht="18" x14ac:dyDescent="0.8">
      <c r="A432" s="14" t="s">
        <v>117</v>
      </c>
      <c r="B432" s="27"/>
      <c r="C432" s="12"/>
      <c r="D432" s="12"/>
      <c r="E432" s="12"/>
      <c r="F432" s="12"/>
      <c r="G432" s="12"/>
      <c r="H432" s="14" t="s">
        <v>15</v>
      </c>
      <c r="I432" s="17">
        <f>SUM(I435:I445)</f>
        <v>0</v>
      </c>
      <c r="J432" s="87"/>
      <c r="K432" s="33"/>
    </row>
    <row r="433" spans="1:11" s="12" customFormat="1" x14ac:dyDescent="0.6">
      <c r="J433" s="87"/>
      <c r="K433" s="35"/>
    </row>
    <row r="434" spans="1:11" s="12" customFormat="1" ht="26" x14ac:dyDescent="0.6">
      <c r="A434" s="187" t="s">
        <v>87</v>
      </c>
      <c r="B434" s="183" t="s">
        <v>32</v>
      </c>
      <c r="C434" s="166" t="s">
        <v>101</v>
      </c>
      <c r="D434" s="168"/>
      <c r="E434" s="167"/>
      <c r="F434" s="31" t="s">
        <v>100</v>
      </c>
      <c r="G434" s="30" t="s">
        <v>33</v>
      </c>
      <c r="H434" s="30" t="s">
        <v>34</v>
      </c>
      <c r="I434" s="30" t="s">
        <v>14</v>
      </c>
      <c r="J434" s="87" t="s">
        <v>176</v>
      </c>
      <c r="K434" s="35"/>
    </row>
    <row r="435" spans="1:11" s="6" customFormat="1" ht="14.5" customHeight="1" x14ac:dyDescent="0.6">
      <c r="A435" s="197"/>
      <c r="B435" s="198"/>
      <c r="C435" s="194"/>
      <c r="D435" s="195"/>
      <c r="E435" s="196"/>
      <c r="F435" s="8"/>
      <c r="G435" s="8"/>
      <c r="H435" s="9"/>
      <c r="I435" s="28">
        <f t="shared" ref="I435:I445" si="21">IF(ISBLANK(A435),0,IF(ISBLANK(C435),0,ROUND(G435*H435,0)))</f>
        <v>0</v>
      </c>
      <c r="J435" s="87" t="s">
        <v>177</v>
      </c>
      <c r="K435" s="33"/>
    </row>
    <row r="436" spans="1:11" s="6" customFormat="1" x14ac:dyDescent="0.6">
      <c r="A436" s="197"/>
      <c r="B436" s="198"/>
      <c r="C436" s="194"/>
      <c r="D436" s="195"/>
      <c r="E436" s="196"/>
      <c r="F436" s="8"/>
      <c r="G436" s="8"/>
      <c r="H436" s="9"/>
      <c r="I436" s="28">
        <f t="shared" si="21"/>
        <v>0</v>
      </c>
      <c r="J436" s="87" t="s">
        <v>174</v>
      </c>
      <c r="K436" s="33"/>
    </row>
    <row r="437" spans="1:11" s="6" customFormat="1" x14ac:dyDescent="0.6">
      <c r="A437" s="197"/>
      <c r="B437" s="198"/>
      <c r="C437" s="194"/>
      <c r="D437" s="195"/>
      <c r="E437" s="196"/>
      <c r="F437" s="8"/>
      <c r="G437" s="8"/>
      <c r="H437" s="9"/>
      <c r="I437" s="28">
        <f t="shared" si="21"/>
        <v>0</v>
      </c>
      <c r="J437" s="87"/>
      <c r="K437" s="33"/>
    </row>
    <row r="438" spans="1:11" s="6" customFormat="1" x14ac:dyDescent="0.6">
      <c r="A438" s="197"/>
      <c r="B438" s="198"/>
      <c r="C438" s="194"/>
      <c r="D438" s="195"/>
      <c r="E438" s="196"/>
      <c r="F438" s="8"/>
      <c r="G438" s="8"/>
      <c r="H438" s="9"/>
      <c r="I438" s="28">
        <f t="shared" si="21"/>
        <v>0</v>
      </c>
      <c r="J438" s="87"/>
      <c r="K438" s="33"/>
    </row>
    <row r="439" spans="1:11" s="6" customFormat="1" x14ac:dyDescent="0.6">
      <c r="A439" s="197"/>
      <c r="B439" s="198"/>
      <c r="C439" s="194"/>
      <c r="D439" s="195"/>
      <c r="E439" s="196"/>
      <c r="F439" s="8"/>
      <c r="G439" s="8"/>
      <c r="H439" s="9"/>
      <c r="I439" s="28">
        <f t="shared" si="21"/>
        <v>0</v>
      </c>
      <c r="J439" s="87"/>
      <c r="K439" s="33"/>
    </row>
    <row r="440" spans="1:11" s="6" customFormat="1" x14ac:dyDescent="0.6">
      <c r="A440" s="197"/>
      <c r="B440" s="198"/>
      <c r="C440" s="194"/>
      <c r="D440" s="195"/>
      <c r="E440" s="196"/>
      <c r="F440" s="8"/>
      <c r="G440" s="8"/>
      <c r="H440" s="9"/>
      <c r="I440" s="28">
        <f t="shared" si="21"/>
        <v>0</v>
      </c>
      <c r="J440" s="87"/>
      <c r="K440" s="33"/>
    </row>
    <row r="441" spans="1:11" s="6" customFormat="1" x14ac:dyDescent="0.6">
      <c r="A441" s="197"/>
      <c r="B441" s="198"/>
      <c r="C441" s="194"/>
      <c r="D441" s="195"/>
      <c r="E441" s="196"/>
      <c r="F441" s="8"/>
      <c r="G441" s="8"/>
      <c r="H441" s="9"/>
      <c r="I441" s="28">
        <f t="shared" si="21"/>
        <v>0</v>
      </c>
      <c r="J441" s="87"/>
      <c r="K441" s="33"/>
    </row>
    <row r="442" spans="1:11" s="6" customFormat="1" x14ac:dyDescent="0.6">
      <c r="A442" s="197"/>
      <c r="B442" s="198"/>
      <c r="C442" s="194"/>
      <c r="D442" s="195"/>
      <c r="E442" s="196"/>
      <c r="F442" s="8"/>
      <c r="G442" s="8"/>
      <c r="H442" s="9"/>
      <c r="I442" s="28">
        <f t="shared" si="21"/>
        <v>0</v>
      </c>
      <c r="J442" s="87"/>
      <c r="K442" s="33"/>
    </row>
    <row r="443" spans="1:11" s="6" customFormat="1" x14ac:dyDescent="0.6">
      <c r="A443" s="197"/>
      <c r="B443" s="198"/>
      <c r="C443" s="194"/>
      <c r="D443" s="195"/>
      <c r="E443" s="196"/>
      <c r="F443" s="8"/>
      <c r="G443" s="8"/>
      <c r="H443" s="9"/>
      <c r="I443" s="28">
        <f t="shared" si="21"/>
        <v>0</v>
      </c>
      <c r="J443" s="87"/>
      <c r="K443" s="33"/>
    </row>
    <row r="444" spans="1:11" s="6" customFormat="1" x14ac:dyDescent="0.6">
      <c r="A444" s="197"/>
      <c r="B444" s="198"/>
      <c r="C444" s="194"/>
      <c r="D444" s="195"/>
      <c r="E444" s="196"/>
      <c r="F444" s="8"/>
      <c r="G444" s="8"/>
      <c r="H444" s="9"/>
      <c r="I444" s="28">
        <f t="shared" si="21"/>
        <v>0</v>
      </c>
      <c r="J444" s="87"/>
      <c r="K444" s="33"/>
    </row>
    <row r="445" spans="1:11" s="6" customFormat="1" x14ac:dyDescent="0.6">
      <c r="A445" s="197"/>
      <c r="B445" s="198"/>
      <c r="C445" s="194"/>
      <c r="D445" s="195"/>
      <c r="E445" s="196"/>
      <c r="F445" s="8"/>
      <c r="G445" s="8"/>
      <c r="H445" s="9"/>
      <c r="I445" s="28">
        <f t="shared" si="21"/>
        <v>0</v>
      </c>
      <c r="J445" s="87"/>
      <c r="K445" s="33"/>
    </row>
    <row r="446" spans="1:11" s="6" customFormat="1" x14ac:dyDescent="0.6">
      <c r="C446" s="61"/>
      <c r="J446" s="87"/>
      <c r="K446" s="33"/>
    </row>
    <row r="447" spans="1:11" s="6" customFormat="1" ht="15.5" x14ac:dyDescent="0.7">
      <c r="C447" s="163" t="s">
        <v>131</v>
      </c>
      <c r="D447" s="163"/>
      <c r="E447" s="163"/>
      <c r="F447" s="163"/>
      <c r="G447" s="163"/>
      <c r="H447" s="163"/>
      <c r="J447" s="87"/>
      <c r="K447" s="33"/>
    </row>
    <row r="448" spans="1:11" s="6" customFormat="1" x14ac:dyDescent="0.6">
      <c r="C448" s="61"/>
      <c r="J448" s="87"/>
      <c r="K448" s="33"/>
    </row>
    <row r="449" spans="1:11" s="6" customFormat="1" ht="18" x14ac:dyDescent="0.8">
      <c r="A449" s="14" t="s">
        <v>170</v>
      </c>
      <c r="B449" s="27"/>
      <c r="C449" s="12"/>
      <c r="D449" s="12"/>
      <c r="E449" s="18"/>
      <c r="F449" s="12"/>
      <c r="G449" s="12"/>
      <c r="H449" s="14" t="s">
        <v>15</v>
      </c>
      <c r="I449" s="17">
        <f>SUM(I452:I464)</f>
        <v>0</v>
      </c>
      <c r="J449" s="87"/>
      <c r="K449" s="33"/>
    </row>
    <row r="450" spans="1:11" s="12" customFormat="1" x14ac:dyDescent="0.6">
      <c r="E450" s="18"/>
      <c r="J450" s="87"/>
      <c r="K450" s="35"/>
    </row>
    <row r="451" spans="1:11" s="12" customFormat="1" ht="25.5" customHeight="1" x14ac:dyDescent="0.6">
      <c r="A451" s="166" t="s">
        <v>50</v>
      </c>
      <c r="B451" s="168"/>
      <c r="C451" s="168"/>
      <c r="D451" s="167"/>
      <c r="E451" s="166" t="s">
        <v>164</v>
      </c>
      <c r="F451" s="167"/>
      <c r="G451" s="30" t="s">
        <v>33</v>
      </c>
      <c r="H451" s="30" t="s">
        <v>34</v>
      </c>
      <c r="I451" s="30" t="s">
        <v>14</v>
      </c>
      <c r="J451" s="87"/>
      <c r="K451" s="35"/>
    </row>
    <row r="452" spans="1:11" s="6" customFormat="1" ht="13.15" customHeight="1" x14ac:dyDescent="0.6">
      <c r="A452" s="156"/>
      <c r="B452" s="193"/>
      <c r="C452" s="193"/>
      <c r="D452" s="157"/>
      <c r="E452" s="191"/>
      <c r="F452" s="192"/>
      <c r="G452" s="10"/>
      <c r="H452" s="5"/>
      <c r="I452" s="28">
        <f t="shared" ref="I452:I464" si="22">IF(ISBLANK(A452),0,IF(LEN(E452)&lt;6,0,ROUND(G452*H452,0)))</f>
        <v>0</v>
      </c>
      <c r="J452" s="87"/>
      <c r="K452" s="33"/>
    </row>
    <row r="453" spans="1:11" s="6" customFormat="1" x14ac:dyDescent="0.6">
      <c r="A453" s="156"/>
      <c r="B453" s="193"/>
      <c r="C453" s="193"/>
      <c r="D453" s="157"/>
      <c r="E453" s="191"/>
      <c r="F453" s="192"/>
      <c r="G453" s="10"/>
      <c r="H453" s="5"/>
      <c r="I453" s="28">
        <f t="shared" si="22"/>
        <v>0</v>
      </c>
      <c r="J453" s="87"/>
      <c r="K453" s="33"/>
    </row>
    <row r="454" spans="1:11" s="6" customFormat="1" x14ac:dyDescent="0.6">
      <c r="A454" s="156"/>
      <c r="B454" s="193"/>
      <c r="C454" s="193"/>
      <c r="D454" s="157"/>
      <c r="E454" s="191"/>
      <c r="F454" s="192"/>
      <c r="G454" s="10"/>
      <c r="H454" s="5"/>
      <c r="I454" s="28">
        <f t="shared" si="22"/>
        <v>0</v>
      </c>
      <c r="J454" s="87"/>
      <c r="K454" s="33"/>
    </row>
    <row r="455" spans="1:11" s="6" customFormat="1" x14ac:dyDescent="0.6">
      <c r="A455" s="156"/>
      <c r="B455" s="193"/>
      <c r="C455" s="193"/>
      <c r="D455" s="157"/>
      <c r="E455" s="191"/>
      <c r="F455" s="192"/>
      <c r="G455" s="10"/>
      <c r="H455" s="5"/>
      <c r="I455" s="28">
        <f t="shared" si="22"/>
        <v>0</v>
      </c>
      <c r="J455" s="87"/>
      <c r="K455" s="33"/>
    </row>
    <row r="456" spans="1:11" s="6" customFormat="1" x14ac:dyDescent="0.6">
      <c r="A456" s="156"/>
      <c r="B456" s="193"/>
      <c r="C456" s="193"/>
      <c r="D456" s="157"/>
      <c r="E456" s="191"/>
      <c r="F456" s="192"/>
      <c r="G456" s="10"/>
      <c r="H456" s="5"/>
      <c r="I456" s="28">
        <f t="shared" si="22"/>
        <v>0</v>
      </c>
      <c r="J456" s="87"/>
      <c r="K456" s="33"/>
    </row>
    <row r="457" spans="1:11" s="6" customFormat="1" x14ac:dyDescent="0.6">
      <c r="A457" s="156"/>
      <c r="B457" s="193"/>
      <c r="C457" s="193"/>
      <c r="D457" s="157"/>
      <c r="E457" s="191"/>
      <c r="F457" s="192"/>
      <c r="G457" s="10"/>
      <c r="H457" s="5"/>
      <c r="I457" s="28">
        <f t="shared" si="22"/>
        <v>0</v>
      </c>
      <c r="J457" s="87"/>
      <c r="K457" s="33"/>
    </row>
    <row r="458" spans="1:11" s="6" customFormat="1" x14ac:dyDescent="0.6">
      <c r="A458" s="156"/>
      <c r="B458" s="193"/>
      <c r="C458" s="193"/>
      <c r="D458" s="157"/>
      <c r="E458" s="191"/>
      <c r="F458" s="192"/>
      <c r="G458" s="10"/>
      <c r="H458" s="5"/>
      <c r="I458" s="28">
        <f t="shared" si="22"/>
        <v>0</v>
      </c>
      <c r="J458" s="87"/>
      <c r="K458" s="33"/>
    </row>
    <row r="459" spans="1:11" s="6" customFormat="1" x14ac:dyDescent="0.6">
      <c r="A459" s="156"/>
      <c r="B459" s="193"/>
      <c r="C459" s="193"/>
      <c r="D459" s="157"/>
      <c r="E459" s="191"/>
      <c r="F459" s="192"/>
      <c r="G459" s="10"/>
      <c r="H459" s="5"/>
      <c r="I459" s="28">
        <f t="shared" si="22"/>
        <v>0</v>
      </c>
      <c r="J459" s="87"/>
      <c r="K459" s="33"/>
    </row>
    <row r="460" spans="1:11" s="6" customFormat="1" x14ac:dyDescent="0.6">
      <c r="A460" s="156"/>
      <c r="B460" s="193"/>
      <c r="C460" s="193"/>
      <c r="D460" s="157"/>
      <c r="E460" s="191"/>
      <c r="F460" s="192"/>
      <c r="G460" s="10"/>
      <c r="H460" s="5"/>
      <c r="I460" s="28">
        <f t="shared" si="22"/>
        <v>0</v>
      </c>
      <c r="J460" s="87"/>
      <c r="K460" s="33"/>
    </row>
    <row r="461" spans="1:11" s="6" customFormat="1" x14ac:dyDescent="0.6">
      <c r="A461" s="156"/>
      <c r="B461" s="193"/>
      <c r="C461" s="193"/>
      <c r="D461" s="157"/>
      <c r="E461" s="191"/>
      <c r="F461" s="192"/>
      <c r="G461" s="10"/>
      <c r="H461" s="5"/>
      <c r="I461" s="28">
        <f t="shared" si="22"/>
        <v>0</v>
      </c>
      <c r="J461" s="87"/>
      <c r="K461" s="33"/>
    </row>
    <row r="462" spans="1:11" s="6" customFormat="1" x14ac:dyDescent="0.6">
      <c r="A462" s="156"/>
      <c r="B462" s="193"/>
      <c r="C462" s="193"/>
      <c r="D462" s="157"/>
      <c r="E462" s="191"/>
      <c r="F462" s="192"/>
      <c r="G462" s="10"/>
      <c r="H462" s="5"/>
      <c r="I462" s="28">
        <f t="shared" si="22"/>
        <v>0</v>
      </c>
      <c r="J462" s="87"/>
      <c r="K462" s="33"/>
    </row>
    <row r="463" spans="1:11" s="6" customFormat="1" x14ac:dyDescent="0.6">
      <c r="A463" s="156"/>
      <c r="B463" s="193"/>
      <c r="C463" s="193"/>
      <c r="D463" s="157"/>
      <c r="E463" s="191"/>
      <c r="F463" s="192"/>
      <c r="G463" s="10"/>
      <c r="H463" s="5"/>
      <c r="I463" s="28">
        <f t="shared" si="22"/>
        <v>0</v>
      </c>
      <c r="J463" s="87"/>
      <c r="K463" s="33"/>
    </row>
    <row r="464" spans="1:11" s="6" customFormat="1" x14ac:dyDescent="0.6">
      <c r="A464" s="156"/>
      <c r="B464" s="193"/>
      <c r="C464" s="193"/>
      <c r="D464" s="157"/>
      <c r="E464" s="191"/>
      <c r="F464" s="192"/>
      <c r="G464" s="10"/>
      <c r="H464" s="5"/>
      <c r="I464" s="28">
        <f t="shared" si="22"/>
        <v>0</v>
      </c>
      <c r="J464" s="87"/>
      <c r="K464" s="33"/>
    </row>
    <row r="465" spans="3:11" s="6" customFormat="1" x14ac:dyDescent="0.6">
      <c r="C465" s="61"/>
      <c r="J465" s="87"/>
      <c r="K465" s="33"/>
    </row>
    <row r="466" spans="3:11" s="6" customFormat="1" ht="18.75" customHeight="1" x14ac:dyDescent="0.8">
      <c r="C466" s="61"/>
      <c r="H466" s="57" t="s">
        <v>135</v>
      </c>
      <c r="I466" s="17">
        <f>SUM(I5,I23,I46,I67,I83,I100,I120,I141,I159,I176,I194,I211,I233,I250,I266,I287,I317,I349,I375,I408,I432,I449)</f>
        <v>0</v>
      </c>
      <c r="J466" s="87"/>
    </row>
    <row r="467" spans="3:11" s="6" customFormat="1" x14ac:dyDescent="0.6">
      <c r="C467" s="61"/>
      <c r="J467" s="87"/>
      <c r="K467" s="33"/>
    </row>
    <row r="468" spans="3:11" s="6" customFormat="1" x14ac:dyDescent="0.6">
      <c r="C468" s="61"/>
      <c r="J468" s="87"/>
      <c r="K468" s="33"/>
    </row>
    <row r="469" spans="3:11" s="6" customFormat="1" x14ac:dyDescent="0.6">
      <c r="C469" s="61"/>
      <c r="J469" s="87"/>
      <c r="K469" s="33"/>
    </row>
    <row r="470" spans="3:11" s="6" customFormat="1" x14ac:dyDescent="0.6">
      <c r="C470" s="61"/>
      <c r="J470" s="87"/>
      <c r="K470" s="33"/>
    </row>
    <row r="471" spans="3:11" s="6" customFormat="1" x14ac:dyDescent="0.6">
      <c r="C471" s="61"/>
      <c r="J471" s="87"/>
      <c r="K471" s="33"/>
    </row>
    <row r="472" spans="3:11" s="6" customFormat="1" x14ac:dyDescent="0.6">
      <c r="C472" s="61"/>
      <c r="J472" s="87"/>
      <c r="K472" s="33"/>
    </row>
    <row r="473" spans="3:11" s="6" customFormat="1" x14ac:dyDescent="0.6">
      <c r="C473" s="61"/>
      <c r="J473" s="87"/>
      <c r="K473" s="33"/>
    </row>
    <row r="474" spans="3:11" s="6" customFormat="1" x14ac:dyDescent="0.6">
      <c r="C474" s="61"/>
      <c r="J474" s="87"/>
      <c r="K474" s="33"/>
    </row>
    <row r="475" spans="3:11" s="6" customFormat="1" x14ac:dyDescent="0.6">
      <c r="C475" s="61"/>
      <c r="J475" s="87"/>
      <c r="K475" s="33"/>
    </row>
    <row r="476" spans="3:11" s="6" customFormat="1" x14ac:dyDescent="0.6">
      <c r="C476" s="61"/>
      <c r="J476" s="87"/>
      <c r="K476" s="33"/>
    </row>
    <row r="477" spans="3:11" s="6" customFormat="1" x14ac:dyDescent="0.6">
      <c r="C477" s="61"/>
      <c r="J477" s="87"/>
      <c r="K477" s="33"/>
    </row>
    <row r="478" spans="3:11" s="6" customFormat="1" x14ac:dyDescent="0.6">
      <c r="C478" s="61"/>
      <c r="J478" s="87"/>
      <c r="K478" s="33"/>
    </row>
    <row r="479" spans="3:11" s="6" customFormat="1" x14ac:dyDescent="0.6">
      <c r="C479" s="61"/>
      <c r="J479" s="87"/>
      <c r="K479" s="33"/>
    </row>
    <row r="480" spans="3:11" s="6" customFormat="1" x14ac:dyDescent="0.6">
      <c r="C480" s="61"/>
      <c r="J480" s="87"/>
      <c r="K480" s="33"/>
    </row>
    <row r="481" spans="3:11" s="6" customFormat="1" x14ac:dyDescent="0.6">
      <c r="C481" s="61"/>
      <c r="J481" s="87"/>
      <c r="K481" s="33"/>
    </row>
    <row r="482" spans="3:11" s="6" customFormat="1" x14ac:dyDescent="0.6">
      <c r="C482" s="61"/>
      <c r="J482" s="87"/>
      <c r="K482" s="33"/>
    </row>
    <row r="483" spans="3:11" s="6" customFormat="1" x14ac:dyDescent="0.6">
      <c r="C483" s="61"/>
      <c r="J483" s="87"/>
      <c r="K483" s="33"/>
    </row>
    <row r="484" spans="3:11" s="6" customFormat="1" x14ac:dyDescent="0.6">
      <c r="C484" s="61"/>
      <c r="J484" s="87"/>
      <c r="K484" s="33"/>
    </row>
    <row r="485" spans="3:11" s="6" customFormat="1" x14ac:dyDescent="0.6">
      <c r="C485" s="61"/>
      <c r="J485" s="87"/>
      <c r="K485" s="33"/>
    </row>
    <row r="486" spans="3:11" s="6" customFormat="1" x14ac:dyDescent="0.6">
      <c r="C486" s="61"/>
      <c r="J486" s="87"/>
      <c r="K486" s="33"/>
    </row>
    <row r="487" spans="3:11" s="6" customFormat="1" x14ac:dyDescent="0.6">
      <c r="C487" s="61"/>
      <c r="J487" s="87"/>
      <c r="K487" s="33"/>
    </row>
    <row r="488" spans="3:11" s="6" customFormat="1" x14ac:dyDescent="0.6">
      <c r="C488" s="61"/>
      <c r="J488" s="87"/>
      <c r="K488" s="33"/>
    </row>
    <row r="489" spans="3:11" s="6" customFormat="1" x14ac:dyDescent="0.6">
      <c r="C489" s="61"/>
      <c r="J489" s="87"/>
      <c r="K489" s="33"/>
    </row>
    <row r="490" spans="3:11" s="6" customFormat="1" x14ac:dyDescent="0.6">
      <c r="C490" s="61"/>
      <c r="J490" s="87"/>
      <c r="K490" s="33"/>
    </row>
    <row r="491" spans="3:11" s="6" customFormat="1" x14ac:dyDescent="0.6">
      <c r="C491" s="61"/>
      <c r="J491" s="87"/>
      <c r="K491" s="33"/>
    </row>
    <row r="492" spans="3:11" s="6" customFormat="1" x14ac:dyDescent="0.6">
      <c r="C492" s="61"/>
      <c r="J492" s="87"/>
      <c r="K492" s="33"/>
    </row>
    <row r="493" spans="3:11" s="6" customFormat="1" x14ac:dyDescent="0.6">
      <c r="C493" s="61"/>
      <c r="J493" s="87"/>
      <c r="K493" s="33"/>
    </row>
    <row r="494" spans="3:11" s="6" customFormat="1" x14ac:dyDescent="0.6">
      <c r="C494" s="61"/>
      <c r="J494" s="87"/>
      <c r="K494" s="33"/>
    </row>
    <row r="495" spans="3:11" s="6" customFormat="1" x14ac:dyDescent="0.6">
      <c r="C495" s="61"/>
      <c r="J495" s="87"/>
      <c r="K495" s="33"/>
    </row>
    <row r="496" spans="3:11" s="6" customFormat="1" x14ac:dyDescent="0.6">
      <c r="C496" s="61"/>
      <c r="J496" s="90"/>
      <c r="K496" s="33"/>
    </row>
  </sheetData>
  <sheetProtection algorithmName="SHA-512" hashValue="y4i5iT/GZutAAee3uzXFVR6O3j3him6I36mg1MGol+PnSg6qjJg2SsaYDPQnxEXF6WBsMJYzRa0HxS44OjtkPQ==" saltValue="QkqJ4BX7ScqXjRtsGeMZTA==" spinCount="100000" sheet="1" objects="1" scenarios="1"/>
  <mergeCells count="461">
    <mergeCell ref="A441:B441"/>
    <mergeCell ref="C441:E441"/>
    <mergeCell ref="A436:B436"/>
    <mergeCell ref="C436:E436"/>
    <mergeCell ref="A437:B437"/>
    <mergeCell ref="C437:E437"/>
    <mergeCell ref="A438:B438"/>
    <mergeCell ref="C438:E438"/>
    <mergeCell ref="B309:D309"/>
    <mergeCell ref="A439:B439"/>
    <mergeCell ref="C439:E439"/>
    <mergeCell ref="A440:B440"/>
    <mergeCell ref="C440:E440"/>
    <mergeCell ref="A435:B435"/>
    <mergeCell ref="C435:E435"/>
    <mergeCell ref="A420:B420"/>
    <mergeCell ref="C420:F420"/>
    <mergeCell ref="A421:B421"/>
    <mergeCell ref="C421:F421"/>
    <mergeCell ref="A422:B422"/>
    <mergeCell ref="C422:F422"/>
    <mergeCell ref="A423:B423"/>
    <mergeCell ref="C423:F423"/>
    <mergeCell ref="A424:B424"/>
    <mergeCell ref="A235:B235"/>
    <mergeCell ref="A240:B240"/>
    <mergeCell ref="A161:B161"/>
    <mergeCell ref="B296:D296"/>
    <mergeCell ref="B297:D297"/>
    <mergeCell ref="B298:D298"/>
    <mergeCell ref="B282:D282"/>
    <mergeCell ref="B304:D304"/>
    <mergeCell ref="B299:D299"/>
    <mergeCell ref="B300:D300"/>
    <mergeCell ref="B301:D301"/>
    <mergeCell ref="B302:D302"/>
    <mergeCell ref="B303:D303"/>
    <mergeCell ref="B283:D283"/>
    <mergeCell ref="B293:D293"/>
    <mergeCell ref="B294:D294"/>
    <mergeCell ref="B295:D295"/>
    <mergeCell ref="B272:D272"/>
    <mergeCell ref="C258:E258"/>
    <mergeCell ref="B271:D271"/>
    <mergeCell ref="E271:F271"/>
    <mergeCell ref="A259:B259"/>
    <mergeCell ref="C259:E259"/>
    <mergeCell ref="E283:F283"/>
    <mergeCell ref="B305:D305"/>
    <mergeCell ref="B291:D291"/>
    <mergeCell ref="B292:D292"/>
    <mergeCell ref="A464:D464"/>
    <mergeCell ref="E464:F464"/>
    <mergeCell ref="A453:D453"/>
    <mergeCell ref="E453:F453"/>
    <mergeCell ref="A454:D454"/>
    <mergeCell ref="E459:F459"/>
    <mergeCell ref="A460:D460"/>
    <mergeCell ref="E456:F456"/>
    <mergeCell ref="A457:D457"/>
    <mergeCell ref="A462:D462"/>
    <mergeCell ref="E462:F462"/>
    <mergeCell ref="A463:D463"/>
    <mergeCell ref="E463:F463"/>
    <mergeCell ref="A458:D458"/>
    <mergeCell ref="E458:F458"/>
    <mergeCell ref="A459:D459"/>
    <mergeCell ref="E460:F460"/>
    <mergeCell ref="A461:D461"/>
    <mergeCell ref="E461:F461"/>
    <mergeCell ref="E454:F454"/>
    <mergeCell ref="A455:D455"/>
    <mergeCell ref="E455:F455"/>
    <mergeCell ref="E457:F457"/>
    <mergeCell ref="A442:B442"/>
    <mergeCell ref="C442:E442"/>
    <mergeCell ref="A443:B443"/>
    <mergeCell ref="C443:E443"/>
    <mergeCell ref="A444:B444"/>
    <mergeCell ref="C444:E444"/>
    <mergeCell ref="E452:F452"/>
    <mergeCell ref="A456:D456"/>
    <mergeCell ref="A445:B445"/>
    <mergeCell ref="C445:E445"/>
    <mergeCell ref="C447:H447"/>
    <mergeCell ref="A451:D451"/>
    <mergeCell ref="E451:F451"/>
    <mergeCell ref="A452:D452"/>
    <mergeCell ref="C424:F424"/>
    <mergeCell ref="A425:B425"/>
    <mergeCell ref="C425:F425"/>
    <mergeCell ref="A426:B426"/>
    <mergeCell ref="C426:F426"/>
    <mergeCell ref="A427:B427"/>
    <mergeCell ref="C427:F427"/>
    <mergeCell ref="A428:B428"/>
    <mergeCell ref="C428:F428"/>
    <mergeCell ref="A429:B429"/>
    <mergeCell ref="C429:F429"/>
    <mergeCell ref="A434:B434"/>
    <mergeCell ref="C434:E434"/>
    <mergeCell ref="A419:B419"/>
    <mergeCell ref="C419:F419"/>
    <mergeCell ref="C407:H407"/>
    <mergeCell ref="A410:B410"/>
    <mergeCell ref="C410:F410"/>
    <mergeCell ref="A411:B411"/>
    <mergeCell ref="C411:F411"/>
    <mergeCell ref="A412:B412"/>
    <mergeCell ref="C412:F412"/>
    <mergeCell ref="A413:B413"/>
    <mergeCell ref="C413:F413"/>
    <mergeCell ref="A414:B414"/>
    <mergeCell ref="C414:F414"/>
    <mergeCell ref="A415:B415"/>
    <mergeCell ref="C415:F415"/>
    <mergeCell ref="A416:B416"/>
    <mergeCell ref="C416:F416"/>
    <mergeCell ref="A417:B417"/>
    <mergeCell ref="C417:F417"/>
    <mergeCell ref="A418:B418"/>
    <mergeCell ref="C418:F418"/>
    <mergeCell ref="B398:E398"/>
    <mergeCell ref="B397:E397"/>
    <mergeCell ref="B387:E387"/>
    <mergeCell ref="B388:E388"/>
    <mergeCell ref="B403:E403"/>
    <mergeCell ref="B404:E404"/>
    <mergeCell ref="B392:E392"/>
    <mergeCell ref="B393:E393"/>
    <mergeCell ref="B394:E394"/>
    <mergeCell ref="B395:E395"/>
    <mergeCell ref="B399:E399"/>
    <mergeCell ref="B400:E400"/>
    <mergeCell ref="B401:E401"/>
    <mergeCell ref="B402:E402"/>
    <mergeCell ref="C369:F369"/>
    <mergeCell ref="A370:B370"/>
    <mergeCell ref="C370:F370"/>
    <mergeCell ref="B396:E396"/>
    <mergeCell ref="B381:E381"/>
    <mergeCell ref="B382:E382"/>
    <mergeCell ref="B383:E383"/>
    <mergeCell ref="B384:E384"/>
    <mergeCell ref="B385:E385"/>
    <mergeCell ref="B386:E386"/>
    <mergeCell ref="B391:E391"/>
    <mergeCell ref="B389:E389"/>
    <mergeCell ref="B390:E390"/>
    <mergeCell ref="A361:B361"/>
    <mergeCell ref="C361:F361"/>
    <mergeCell ref="B377:E377"/>
    <mergeCell ref="B378:E378"/>
    <mergeCell ref="B379:E379"/>
    <mergeCell ref="B380:E380"/>
    <mergeCell ref="A362:B362"/>
    <mergeCell ref="C362:F362"/>
    <mergeCell ref="A363:B363"/>
    <mergeCell ref="C363:F363"/>
    <mergeCell ref="A364:B364"/>
    <mergeCell ref="C364:F364"/>
    <mergeCell ref="A371:B371"/>
    <mergeCell ref="C371:F371"/>
    <mergeCell ref="B374:G374"/>
    <mergeCell ref="A365:B365"/>
    <mergeCell ref="C365:F365"/>
    <mergeCell ref="A366:B366"/>
    <mergeCell ref="C366:F366"/>
    <mergeCell ref="A367:B367"/>
    <mergeCell ref="C367:F367"/>
    <mergeCell ref="A368:B368"/>
    <mergeCell ref="C368:F368"/>
    <mergeCell ref="A369:B369"/>
    <mergeCell ref="A356:B356"/>
    <mergeCell ref="C356:F356"/>
    <mergeCell ref="A357:B357"/>
    <mergeCell ref="C357:F357"/>
    <mergeCell ref="A358:B358"/>
    <mergeCell ref="C358:F358"/>
    <mergeCell ref="A359:B359"/>
    <mergeCell ref="C359:F359"/>
    <mergeCell ref="A360:B360"/>
    <mergeCell ref="C360:F360"/>
    <mergeCell ref="A351:B351"/>
    <mergeCell ref="C351:F351"/>
    <mergeCell ref="A352:B352"/>
    <mergeCell ref="C352:F352"/>
    <mergeCell ref="A353:B353"/>
    <mergeCell ref="C353:F353"/>
    <mergeCell ref="A354:B354"/>
    <mergeCell ref="C354:F354"/>
    <mergeCell ref="A355:B355"/>
    <mergeCell ref="C355:F355"/>
    <mergeCell ref="A343:B343"/>
    <mergeCell ref="C343:F343"/>
    <mergeCell ref="A344:B344"/>
    <mergeCell ref="C344:F344"/>
    <mergeCell ref="A341:B341"/>
    <mergeCell ref="C341:F341"/>
    <mergeCell ref="A342:B342"/>
    <mergeCell ref="C342:F342"/>
    <mergeCell ref="A345:B345"/>
    <mergeCell ref="C345:F345"/>
    <mergeCell ref="A340:B340"/>
    <mergeCell ref="C340:F340"/>
    <mergeCell ref="A329:B329"/>
    <mergeCell ref="C329:F329"/>
    <mergeCell ref="A330:B330"/>
    <mergeCell ref="C330:F330"/>
    <mergeCell ref="A331:B331"/>
    <mergeCell ref="C331:F331"/>
    <mergeCell ref="A332:B332"/>
    <mergeCell ref="C332:F332"/>
    <mergeCell ref="A333:B333"/>
    <mergeCell ref="C333:F333"/>
    <mergeCell ref="A334:B334"/>
    <mergeCell ref="C334:F334"/>
    <mergeCell ref="A335:B335"/>
    <mergeCell ref="C335:F335"/>
    <mergeCell ref="A336:B336"/>
    <mergeCell ref="C336:F336"/>
    <mergeCell ref="A337:B337"/>
    <mergeCell ref="C337:F337"/>
    <mergeCell ref="A338:B338"/>
    <mergeCell ref="C338:F338"/>
    <mergeCell ref="A339:B339"/>
    <mergeCell ref="C339:F339"/>
    <mergeCell ref="A328:B328"/>
    <mergeCell ref="C328:F328"/>
    <mergeCell ref="B306:D306"/>
    <mergeCell ref="B307:D307"/>
    <mergeCell ref="B308:D308"/>
    <mergeCell ref="C314:H314"/>
    <mergeCell ref="A319:B319"/>
    <mergeCell ref="C319:F319"/>
    <mergeCell ref="A320:B320"/>
    <mergeCell ref="C320:F320"/>
    <mergeCell ref="A321:B321"/>
    <mergeCell ref="C321:F321"/>
    <mergeCell ref="A322:B322"/>
    <mergeCell ref="C322:F322"/>
    <mergeCell ref="A323:B323"/>
    <mergeCell ref="C323:F323"/>
    <mergeCell ref="A324:B324"/>
    <mergeCell ref="C324:F324"/>
    <mergeCell ref="A325:B325"/>
    <mergeCell ref="C325:F325"/>
    <mergeCell ref="A326:B326"/>
    <mergeCell ref="C326:F326"/>
    <mergeCell ref="A327:B327"/>
    <mergeCell ref="C327:F327"/>
    <mergeCell ref="B278:D278"/>
    <mergeCell ref="E278:F278"/>
    <mergeCell ref="B289:D289"/>
    <mergeCell ref="B290:D290"/>
    <mergeCell ref="B280:D280"/>
    <mergeCell ref="E280:F280"/>
    <mergeCell ref="B281:D281"/>
    <mergeCell ref="E281:F281"/>
    <mergeCell ref="E272:F272"/>
    <mergeCell ref="B273:D273"/>
    <mergeCell ref="E273:F273"/>
    <mergeCell ref="B274:D274"/>
    <mergeCell ref="E274:F274"/>
    <mergeCell ref="E282:F282"/>
    <mergeCell ref="B275:D275"/>
    <mergeCell ref="E275:F275"/>
    <mergeCell ref="B276:D276"/>
    <mergeCell ref="E276:F276"/>
    <mergeCell ref="B277:D277"/>
    <mergeCell ref="E277:F277"/>
    <mergeCell ref="B279:D279"/>
    <mergeCell ref="E279:F279"/>
    <mergeCell ref="A260:B260"/>
    <mergeCell ref="C260:E260"/>
    <mergeCell ref="A261:B261"/>
    <mergeCell ref="C261:E261"/>
    <mergeCell ref="B268:D268"/>
    <mergeCell ref="E268:F268"/>
    <mergeCell ref="B269:D269"/>
    <mergeCell ref="E269:F269"/>
    <mergeCell ref="B270:D270"/>
    <mergeCell ref="E270:F270"/>
    <mergeCell ref="A242:B242"/>
    <mergeCell ref="C242:F242"/>
    <mergeCell ref="A243:B243"/>
    <mergeCell ref="C243:F243"/>
    <mergeCell ref="A244:B244"/>
    <mergeCell ref="C244:F244"/>
    <mergeCell ref="A262:B262"/>
    <mergeCell ref="C262:E262"/>
    <mergeCell ref="A247:B247"/>
    <mergeCell ref="C247:F247"/>
    <mergeCell ref="C249:H249"/>
    <mergeCell ref="A252:B252"/>
    <mergeCell ref="C252:E252"/>
    <mergeCell ref="A253:B253"/>
    <mergeCell ref="C253:E253"/>
    <mergeCell ref="A254:B254"/>
    <mergeCell ref="C254:E254"/>
    <mergeCell ref="A255:B255"/>
    <mergeCell ref="C255:E255"/>
    <mergeCell ref="A256:B256"/>
    <mergeCell ref="C256:E256"/>
    <mergeCell ref="A257:B257"/>
    <mergeCell ref="C257:E257"/>
    <mergeCell ref="A258:B258"/>
    <mergeCell ref="A226:B226"/>
    <mergeCell ref="C226:E226"/>
    <mergeCell ref="A227:B227"/>
    <mergeCell ref="C227:E227"/>
    <mergeCell ref="A228:B228"/>
    <mergeCell ref="C228:E228"/>
    <mergeCell ref="A245:B245"/>
    <mergeCell ref="C245:F245"/>
    <mergeCell ref="A246:B246"/>
    <mergeCell ref="C246:F246"/>
    <mergeCell ref="A229:B229"/>
    <mergeCell ref="C229:E229"/>
    <mergeCell ref="C235:F235"/>
    <mergeCell ref="A236:B236"/>
    <mergeCell ref="C236:F236"/>
    <mergeCell ref="A237:B237"/>
    <mergeCell ref="C237:F237"/>
    <mergeCell ref="A238:B238"/>
    <mergeCell ref="C238:F238"/>
    <mergeCell ref="A239:B239"/>
    <mergeCell ref="C239:F239"/>
    <mergeCell ref="C240:F240"/>
    <mergeCell ref="A241:B241"/>
    <mergeCell ref="C241:F241"/>
    <mergeCell ref="A215:B215"/>
    <mergeCell ref="C215:E215"/>
    <mergeCell ref="A216:B216"/>
    <mergeCell ref="C216:E216"/>
    <mergeCell ref="A217:B217"/>
    <mergeCell ref="C217:E217"/>
    <mergeCell ref="A225:B225"/>
    <mergeCell ref="C225:E225"/>
    <mergeCell ref="A218:B218"/>
    <mergeCell ref="C218:E218"/>
    <mergeCell ref="A219:B219"/>
    <mergeCell ref="C219:E219"/>
    <mergeCell ref="A220:B220"/>
    <mergeCell ref="C220:E220"/>
    <mergeCell ref="A221:B221"/>
    <mergeCell ref="C221:E221"/>
    <mergeCell ref="A222:B222"/>
    <mergeCell ref="C222:E222"/>
    <mergeCell ref="A223:B223"/>
    <mergeCell ref="C223:E223"/>
    <mergeCell ref="A224:B224"/>
    <mergeCell ref="C224:E224"/>
    <mergeCell ref="A206:B206"/>
    <mergeCell ref="C206:E206"/>
    <mergeCell ref="C213:E213"/>
    <mergeCell ref="A214:B214"/>
    <mergeCell ref="C214:E214"/>
    <mergeCell ref="A202:B202"/>
    <mergeCell ref="C202:E202"/>
    <mergeCell ref="A203:B203"/>
    <mergeCell ref="C203:E203"/>
    <mergeCell ref="A205:B205"/>
    <mergeCell ref="C205:E205"/>
    <mergeCell ref="A213:B213"/>
    <mergeCell ref="A199:B199"/>
    <mergeCell ref="C199:E199"/>
    <mergeCell ref="A200:B200"/>
    <mergeCell ref="C200:E200"/>
    <mergeCell ref="A201:B201"/>
    <mergeCell ref="C201:E201"/>
    <mergeCell ref="A204:B204"/>
    <mergeCell ref="C204:E204"/>
    <mergeCell ref="A189:B189"/>
    <mergeCell ref="C189:E189"/>
    <mergeCell ref="D191:I191"/>
    <mergeCell ref="A196:B196"/>
    <mergeCell ref="C196:E196"/>
    <mergeCell ref="A197:B197"/>
    <mergeCell ref="C197:E197"/>
    <mergeCell ref="A198:B198"/>
    <mergeCell ref="C198:E198"/>
    <mergeCell ref="A184:B184"/>
    <mergeCell ref="C184:E184"/>
    <mergeCell ref="A185:B185"/>
    <mergeCell ref="C185:E185"/>
    <mergeCell ref="A186:B186"/>
    <mergeCell ref="C186:E186"/>
    <mergeCell ref="A187:B187"/>
    <mergeCell ref="C187:E187"/>
    <mergeCell ref="A188:B188"/>
    <mergeCell ref="C188:E188"/>
    <mergeCell ref="A163:B163"/>
    <mergeCell ref="C163:E163"/>
    <mergeCell ref="A164:B164"/>
    <mergeCell ref="C164:E164"/>
    <mergeCell ref="A165:B165"/>
    <mergeCell ref="C165:E165"/>
    <mergeCell ref="A183:B183"/>
    <mergeCell ref="C183:E183"/>
    <mergeCell ref="A172:B172"/>
    <mergeCell ref="C172:E172"/>
    <mergeCell ref="A166:B166"/>
    <mergeCell ref="C166:E166"/>
    <mergeCell ref="A179:B179"/>
    <mergeCell ref="C179:E179"/>
    <mergeCell ref="A168:B168"/>
    <mergeCell ref="C168:E168"/>
    <mergeCell ref="A180:B180"/>
    <mergeCell ref="C180:E180"/>
    <mergeCell ref="A181:B181"/>
    <mergeCell ref="C181:E181"/>
    <mergeCell ref="A182:B182"/>
    <mergeCell ref="C182:E182"/>
    <mergeCell ref="A173:B173"/>
    <mergeCell ref="C173:E173"/>
    <mergeCell ref="A178:B178"/>
    <mergeCell ref="C178:E178"/>
    <mergeCell ref="A167:B167"/>
    <mergeCell ref="C167:E167"/>
    <mergeCell ref="A171:B171"/>
    <mergeCell ref="C171:E171"/>
    <mergeCell ref="A169:B169"/>
    <mergeCell ref="C169:E169"/>
    <mergeCell ref="A170:B170"/>
    <mergeCell ref="C170:E170"/>
    <mergeCell ref="A152:B152"/>
    <mergeCell ref="C152:E152"/>
    <mergeCell ref="A155:B155"/>
    <mergeCell ref="C155:E155"/>
    <mergeCell ref="A162:B162"/>
    <mergeCell ref="C162:E162"/>
    <mergeCell ref="C158:H158"/>
    <mergeCell ref="C161:E161"/>
    <mergeCell ref="A153:B153"/>
    <mergeCell ref="C153:E153"/>
    <mergeCell ref="A154:B154"/>
    <mergeCell ref="A145:B145"/>
    <mergeCell ref="C145:E145"/>
    <mergeCell ref="A146:B146"/>
    <mergeCell ref="C146:E146"/>
    <mergeCell ref="A147:B147"/>
    <mergeCell ref="C147:E147"/>
    <mergeCell ref="A150:B150"/>
    <mergeCell ref="C150:E150"/>
    <mergeCell ref="A151:B151"/>
    <mergeCell ref="C151:E151"/>
    <mergeCell ref="A148:B148"/>
    <mergeCell ref="C148:E148"/>
    <mergeCell ref="A149:B149"/>
    <mergeCell ref="C149:E149"/>
    <mergeCell ref="B2:C2"/>
    <mergeCell ref="B22:G22"/>
    <mergeCell ref="B45:G45"/>
    <mergeCell ref="B81:G81"/>
    <mergeCell ref="B139:G139"/>
    <mergeCell ref="A143:B143"/>
    <mergeCell ref="C143:E143"/>
    <mergeCell ref="B3:E3"/>
    <mergeCell ref="A144:B144"/>
    <mergeCell ref="C144:E144"/>
  </mergeCells>
  <conditionalFormatting sqref="I452:I464 I435:I445 H49:H63 H26:H42 I27:I42 I197:I206 I162:I173 H290:H309 I291:I309 I343:I345 H398:I400 I352:I371 I144:I155 I411:I429">
    <cfRule type="cellIs" dxfId="24" priority="15" stopIfTrue="1" operator="equal">
      <formula>0</formula>
    </cfRule>
  </conditionalFormatting>
  <conditionalFormatting sqref="H378:H383 I86 I269:I283 I290 I49:I63">
    <cfRule type="cellIs" dxfId="23" priority="42" stopIfTrue="1" operator="equal">
      <formula>0</formula>
    </cfRule>
  </conditionalFormatting>
  <conditionalFormatting sqref="G214:G229">
    <cfRule type="expression" dxfId="22" priority="46" stopIfTrue="1">
      <formula>IF(ISBLANK(C214),0)</formula>
    </cfRule>
  </conditionalFormatting>
  <conditionalFormatting sqref="I320:I334 I236:I243 I245:I247 I214:I229">
    <cfRule type="cellIs" dxfId="21" priority="47" stopIfTrue="1" operator="equal">
      <formula>0</formula>
    </cfRule>
  </conditionalFormatting>
  <conditionalFormatting sqref="I378:I395 I401:I404">
    <cfRule type="cellIs" dxfId="20" priority="45" stopIfTrue="1" operator="equal">
      <formula>0</formula>
    </cfRule>
  </conditionalFormatting>
  <conditionalFormatting sqref="H384:H395 H401:H404">
    <cfRule type="cellIs" dxfId="19" priority="43" stopIfTrue="1" operator="equal">
      <formula>0</formula>
    </cfRule>
  </conditionalFormatting>
  <conditionalFormatting sqref="I70">
    <cfRule type="cellIs" dxfId="18" priority="41" stopIfTrue="1" operator="equal">
      <formula>0</formula>
    </cfRule>
  </conditionalFormatting>
  <conditionalFormatting sqref="H108:H115">
    <cfRule type="cellIs" dxfId="17" priority="40" stopIfTrue="1" operator="equal">
      <formula>0</formula>
    </cfRule>
  </conditionalFormatting>
  <conditionalFormatting sqref="I8">
    <cfRule type="cellIs" dxfId="16" priority="39" stopIfTrue="1" operator="equal">
      <formula>0</formula>
    </cfRule>
  </conditionalFormatting>
  <conditionalFormatting sqref="I26">
    <cfRule type="cellIs" dxfId="15" priority="38" stopIfTrue="1" operator="equal">
      <formula>0</formula>
    </cfRule>
  </conditionalFormatting>
  <conditionalFormatting sqref="H103:H107">
    <cfRule type="cellIs" dxfId="14" priority="36" stopIfTrue="1" operator="equal">
      <formula>0</formula>
    </cfRule>
  </conditionalFormatting>
  <conditionalFormatting sqref="I244">
    <cfRule type="cellIs" dxfId="13" priority="34" stopIfTrue="1" operator="equal">
      <formula>0</formula>
    </cfRule>
  </conditionalFormatting>
  <conditionalFormatting sqref="I335:I342">
    <cfRule type="cellIs" dxfId="12" priority="32" stopIfTrue="1" operator="equal">
      <formula>0</formula>
    </cfRule>
  </conditionalFormatting>
  <conditionalFormatting sqref="I396:I397">
    <cfRule type="cellIs" dxfId="11" priority="31" stopIfTrue="1" operator="equal">
      <formula>0</formula>
    </cfRule>
  </conditionalFormatting>
  <conditionalFormatting sqref="H396:H397">
    <cfRule type="cellIs" dxfId="10" priority="30" stopIfTrue="1" operator="equal">
      <formula>0</formula>
    </cfRule>
  </conditionalFormatting>
  <conditionalFormatting sqref="I179:I189 I123:I136">
    <cfRule type="cellIs" dxfId="9" priority="18" stopIfTrue="1" operator="equal">
      <formula>0</formula>
    </cfRule>
  </conditionalFormatting>
  <conditionalFormatting sqref="I253:I262">
    <cfRule type="cellIs" dxfId="8" priority="17" stopIfTrue="1" operator="equal">
      <formula>0</formula>
    </cfRule>
  </conditionalFormatting>
  <conditionalFormatting sqref="F435:G445">
    <cfRule type="expression" dxfId="7" priority="16" stopIfTrue="1">
      <formula>IF(ISBLANK(B435),0)</formula>
    </cfRule>
  </conditionalFormatting>
  <conditionalFormatting sqref="H8:H19">
    <cfRule type="cellIs" dxfId="6" priority="14" stopIfTrue="1" operator="equal">
      <formula>0</formula>
    </cfRule>
  </conditionalFormatting>
  <conditionalFormatting sqref="H70:H79">
    <cfRule type="cellIs" dxfId="5" priority="11" stopIfTrue="1" operator="equal">
      <formula>0</formula>
    </cfRule>
  </conditionalFormatting>
  <conditionalFormatting sqref="H86:H96">
    <cfRule type="cellIs" dxfId="4" priority="10" stopIfTrue="1" operator="equal">
      <formula>0</formula>
    </cfRule>
  </conditionalFormatting>
  <conditionalFormatting sqref="H123:H136">
    <cfRule type="cellIs" dxfId="3" priority="9" stopIfTrue="1" operator="equal">
      <formula>0</formula>
    </cfRule>
  </conditionalFormatting>
  <conditionalFormatting sqref="I9:I19">
    <cfRule type="cellIs" dxfId="2" priority="6" stopIfTrue="1" operator="equal">
      <formula>0</formula>
    </cfRule>
  </conditionalFormatting>
  <conditionalFormatting sqref="I71:I79">
    <cfRule type="cellIs" dxfId="1" priority="3" stopIfTrue="1" operator="equal">
      <formula>0</formula>
    </cfRule>
  </conditionalFormatting>
  <conditionalFormatting sqref="I87:I96">
    <cfRule type="cellIs" dxfId="0" priority="2" stopIfTrue="1" operator="equal">
      <formula>0</formula>
    </cfRule>
  </conditionalFormatting>
  <dataValidations count="25">
    <dataValidation type="list" allowBlank="1" showInputMessage="1" showErrorMessage="1" sqref="C435:E445" xr:uid="{00000000-0002-0000-0300-000000000000}">
      <formula1>$J$434:$J$440</formula1>
    </dataValidation>
    <dataValidation type="list" allowBlank="1" showInputMessage="1" showErrorMessage="1" sqref="H253:H262" xr:uid="{00000000-0002-0000-0300-000001000000}">
      <formula1>$J$252:$J$259</formula1>
    </dataValidation>
    <dataValidation type="list" allowBlank="1" showInputMessage="1" showErrorMessage="1" sqref="H162:H173 H179:H189" xr:uid="{00000000-0002-0000-0300-000002000000}">
      <formula1>$J$178:$J$185</formula1>
    </dataValidation>
    <dataValidation operator="greaterThan" errorTitle="Enter Numbers Only" error="Please enter numbers only." sqref="B8:C19 F8:F19" xr:uid="{00000000-0002-0000-0300-000004000000}"/>
    <dataValidation allowBlank="1" showInputMessage="1" sqref="A8:A19" xr:uid="{00000000-0002-0000-0300-000005000000}"/>
    <dataValidation operator="greaterThanOrEqual" showErrorMessage="1" errorTitle="Enter Numbers Only" error="Please enter numbers only." sqref="E8:E19" xr:uid="{00000000-0002-0000-0300-000006000000}"/>
    <dataValidation operator="greaterThan" showErrorMessage="1" errorTitle="Enter Numbers Only" error="Please enter numbers only." sqref="G269:H283 C86:C96 G8:G19 G214:G229 E86:G96 H352:H371" xr:uid="{00000000-0002-0000-0300-000007000000}"/>
    <dataValidation operator="greaterThanOrEqual" showErrorMessage="1" errorTitle="Enter Numbers Only" error="Please enter numbers only. Cost per item must be less than $1000." sqref="G411:G429 G352:G371" xr:uid="{00000000-0002-0000-0300-000008000000}"/>
    <dataValidation type="list" allowBlank="1" showInputMessage="1" showErrorMessage="1" sqref="A411:B429 A352:B371" xr:uid="{00000000-0002-0000-0300-000009000000}">
      <formula1>$J$351:$J$353</formula1>
    </dataValidation>
    <dataValidation operator="greaterThan" showInputMessage="1" showErrorMessage="1" errorTitle="Enter Numbers Only" error="Please enter numbers only." prompt="Numbers Only" sqref="H214:H229 G197:G206" xr:uid="{00000000-0002-0000-0300-00000A000000}"/>
    <dataValidation type="list" allowBlank="1" showInputMessage="1" sqref="D8:D19 D49:D63 D70:D79 D123:D136 D86:D96 D26:D42" xr:uid="{00000000-0002-0000-0300-00000B000000}">
      <formula1>$J$8:$J$10</formula1>
    </dataValidation>
    <dataValidation type="list" allowBlank="1" showInputMessage="1" showErrorMessage="1" sqref="D103:D115" xr:uid="{00000000-0002-0000-0300-00000C000000}">
      <formula1>$J$103:$J$110</formula1>
    </dataValidation>
    <dataValidation type="list" allowBlank="1" showInputMessage="1" showErrorMessage="1" sqref="F214:F229" xr:uid="{00000000-0002-0000-0300-00000D000000}">
      <formula1>$J$213:$J$220</formula1>
    </dataValidation>
    <dataValidation type="list" allowBlank="1" showInputMessage="1" showErrorMessage="1" sqref="E269:F283" xr:uid="{00000000-0002-0000-0300-00000E000000}">
      <formula1>$J$268:$J$273</formula1>
    </dataValidation>
    <dataValidation operator="greaterThanOrEqual" allowBlank="1" showInputMessage="1" showErrorMessage="1" errorTitle="Enter Numbers Only" error="Value has to exceed $1000." prompt="Must be greater than or equal to $1,000" sqref="G452:G464" xr:uid="{00000000-0002-0000-0300-00000F000000}"/>
    <dataValidation type="list" allowBlank="1" showInputMessage="1" showErrorMessage="1" sqref="A49:A63" xr:uid="{00000000-0002-0000-0300-000010000000}">
      <formula1>$J$49:$J$55</formula1>
    </dataValidation>
    <dataValidation type="list" allowBlank="1" showInputMessage="1" showErrorMessage="1" sqref="A26:A42" xr:uid="{00000000-0002-0000-0300-000011000000}">
      <formula1>$J$27:$J$34</formula1>
    </dataValidation>
    <dataValidation type="list" allowBlank="1" showInputMessage="1" showErrorMessage="1" sqref="H197:H206" xr:uid="{00000000-0002-0000-0300-000012000000}">
      <formula1>$J$196:$J$203</formula1>
    </dataValidation>
    <dataValidation type="list" allowBlank="1" showInputMessage="1" showErrorMessage="1" sqref="H144:H155" xr:uid="{00000000-0002-0000-0300-000013000000}">
      <formula1>$J$144:$J$150</formula1>
    </dataValidation>
    <dataValidation type="decimal" operator="greaterThan" showErrorMessage="1" errorTitle="Enter Numbers Only" error="Please enter numbers only." sqref="E290:G309" xr:uid="{00000000-0002-0000-0300-000014000000}">
      <formula1>0</formula1>
    </dataValidation>
    <dataValidation operator="greaterThan" showErrorMessage="1" errorTitle="Enter Numbers Only" error="Please enter numbers only. Cost per item must be less than $1000." sqref="G320:G345" xr:uid="{00000000-0002-0000-0300-000015000000}"/>
    <dataValidation type="list" allowBlank="1" showInputMessage="1" showErrorMessage="1" sqref="A320:B345" xr:uid="{00000000-0002-0000-0300-000016000000}">
      <formula1>$J$319:$J$321</formula1>
    </dataValidation>
    <dataValidation type="list" allowBlank="1" showInputMessage="1" showErrorMessage="1" sqref="A378:A404" xr:uid="{00000000-0002-0000-0300-000017000000}">
      <formula1>$J$377:$J$385</formula1>
    </dataValidation>
    <dataValidation type="list" allowBlank="1" showInputMessage="1" showErrorMessage="1" sqref="A103:A115" xr:uid="{00000000-0002-0000-0300-000018000000}">
      <formula1>$J$111:$J$115</formula1>
    </dataValidation>
    <dataValidation type="list" allowBlank="1" showInputMessage="1" showErrorMessage="1" sqref="A123:A136" xr:uid="{00000000-0002-0000-0300-000019000000}">
      <formula1>$J$125:$J$132</formula1>
    </dataValidation>
  </dataValidations>
  <hyperlinks>
    <hyperlink ref="G1" r:id="rId1" xr:uid="{00000000-0004-0000-0300-000000000000}"/>
    <hyperlink ref="B3" r:id="rId2" xr:uid="{00000000-0004-0000-0300-000001000000}"/>
  </hyperlinks>
  <pageMargins left="0.7" right="0.7" top="0.75" bottom="0.75" header="0.3" footer="0.3"/>
  <pageSetup scale="58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Comprehensive ED-114</vt:lpstr>
      <vt:lpstr>Comprehensive Budget Narrative</vt:lpstr>
      <vt:lpstr>Comp Match Budget Narrative</vt:lpstr>
      <vt:lpstr>'Comp Match Budget Narrative'!Print_Area</vt:lpstr>
      <vt:lpstr>'Comprehensive Budget Narrative'!Print_Area</vt:lpstr>
    </vt:vector>
  </TitlesOfParts>
  <Company>CT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Ajit Gopalakrishnan</dc:creator>
  <cp:lastModifiedBy>Reed, Marcy</cp:lastModifiedBy>
  <cp:lastPrinted>2019-04-08T17:59:23Z</cp:lastPrinted>
  <dcterms:created xsi:type="dcterms:W3CDTF">2002-03-12T19:23:52Z</dcterms:created>
  <dcterms:modified xsi:type="dcterms:W3CDTF">2023-04-11T14:37:09Z</dcterms:modified>
</cp:coreProperties>
</file>