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mc:AlternateContent xmlns:mc="http://schemas.openxmlformats.org/markup-compatibility/2006">
    <mc:Choice Requires="x15">
      <x15ac:absPath xmlns:x15ac="http://schemas.microsoft.com/office/spreadsheetml/2010/11/ac" url="https://ctgovexec.sharepoint.com/sites/DEEPPURA/Adjudicators/Shared Documents/"/>
    </mc:Choice>
  </mc:AlternateContent>
  <xr:revisionPtr revIDLastSave="0" documentId="8_{2E02AF31-8569-4C2F-94E6-E8E82F2436AB}" xr6:coauthVersionLast="47" xr6:coauthVersionMax="47" xr10:uidLastSave="{00000000-0000-0000-0000-000000000000}"/>
  <bookViews>
    <workbookView xWindow="22932" yWindow="-108" windowWidth="23256" windowHeight="12456" tabRatio="746" xr2:uid="{2AEE27FD-7ED7-4F81-AD20-0E71837866C7}"/>
  </bookViews>
  <sheets>
    <sheet name="WQTA Info" sheetId="9" r:id="rId1"/>
    <sheet name="WQTA-01" sheetId="11" r:id="rId2"/>
    <sheet name="WQTA-02" sheetId="7" r:id="rId3"/>
    <sheet name="WQTA-03" sheetId="4" r:id="rId4"/>
    <sheet name="WQTA-04" sheetId="13" r:id="rId5"/>
    <sheet name="WQTA-05" sheetId="10" r:id="rId6"/>
    <sheet name="WQTA-06" sheetId="5" r:id="rId7"/>
    <sheet name="WQTA-07" sheetId="6" r:id="rId8"/>
    <sheet name="Revenue Requirement Calculation" sheetId="12" r:id="rId9"/>
    <sheet name="Cost Documentation" sheetId="17" r:id="rId10"/>
    <sheet name="Test Samples" sheetId="15" r:id="rId11"/>
    <sheet name="Customer Complaint Log" sheetId="14" r:id="rId12"/>
  </sheets>
  <definedNames>
    <definedName name="_xlnm.Print_Area" localSheetId="3">'WQTA-03'!$A$1:$P$35</definedName>
    <definedName name="_xlnm.Print_Area" localSheetId="6">'WQTA-06'!$A$1:$I$36</definedName>
    <definedName name="_xlnm.Print_Area" localSheetId="7">'WQTA-07'!$A$1:$E$46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3" l="1"/>
  <c r="H35" i="13" s="1"/>
  <c r="F9" i="13"/>
  <c r="D17" i="10" l="1"/>
  <c r="C14" i="10"/>
  <c r="C11" i="7"/>
  <c r="C15" i="10" s="1"/>
  <c r="C10" i="7"/>
  <c r="E16" i="10"/>
  <c r="H15" i="10"/>
  <c r="H14" i="10"/>
  <c r="H10" i="7"/>
  <c r="H11" i="7"/>
  <c r="I13" i="10"/>
  <c r="D13" i="10"/>
  <c r="E12" i="7"/>
  <c r="I9" i="7"/>
  <c r="G9" i="7"/>
  <c r="D9" i="7"/>
  <c r="D8" i="7"/>
  <c r="D7" i="7"/>
  <c r="G13" i="10"/>
  <c r="D12" i="10"/>
  <c r="D11" i="10"/>
  <c r="AO43" i="11"/>
  <c r="AN43" i="11"/>
  <c r="AL43" i="11"/>
  <c r="AK43" i="11"/>
  <c r="AJ43" i="11"/>
  <c r="AI43" i="11"/>
  <c r="AE43" i="11"/>
  <c r="AA43" i="11"/>
  <c r="F16" i="13" s="1"/>
  <c r="H16" i="13" s="1"/>
  <c r="W43" i="11"/>
  <c r="T43" i="11"/>
  <c r="S43" i="11"/>
  <c r="L22" i="7"/>
  <c r="L21" i="7"/>
  <c r="J21" i="7"/>
  <c r="H47" i="13"/>
  <c r="G55" i="13" s="1"/>
  <c r="G56" i="13" s="1"/>
  <c r="G58" i="13" s="1"/>
  <c r="A6" i="13"/>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E26" i="13"/>
  <c r="G25" i="13"/>
  <c r="H25" i="13" s="1"/>
  <c r="G24" i="13"/>
  <c r="A8" i="5"/>
  <c r="A9" i="5"/>
  <c r="A10" i="5"/>
  <c r="A11" i="5"/>
  <c r="A12" i="5"/>
  <c r="G12" i="5"/>
  <c r="A13" i="5"/>
  <c r="A14" i="5"/>
  <c r="A15" i="5"/>
  <c r="A16" i="5"/>
  <c r="A17" i="5"/>
  <c r="A18" i="5"/>
  <c r="G18" i="5"/>
  <c r="A19" i="5"/>
  <c r="A20" i="5"/>
  <c r="A21" i="5"/>
  <c r="A22" i="5"/>
  <c r="A23" i="5"/>
  <c r="A24" i="5"/>
  <c r="G24" i="5"/>
  <c r="A25" i="5"/>
  <c r="A26" i="5"/>
  <c r="A27" i="5"/>
  <c r="G27" i="5"/>
  <c r="A28" i="5"/>
  <c r="A29" i="5"/>
  <c r="G29" i="5"/>
  <c r="A30" i="5"/>
  <c r="A31" i="5"/>
  <c r="A32" i="5"/>
  <c r="A33" i="5"/>
  <c r="A34" i="5"/>
  <c r="A35" i="5"/>
  <c r="A36" i="5"/>
  <c r="I24" i="10"/>
  <c r="I25" i="10"/>
  <c r="J25" i="10" s="1"/>
  <c r="I26" i="10"/>
  <c r="J26" i="10" s="1"/>
  <c r="I27" i="10"/>
  <c r="J27" i="10" s="1"/>
  <c r="I28" i="10"/>
  <c r="J28" i="10" s="1"/>
  <c r="F29" i="10"/>
  <c r="G29" i="10"/>
  <c r="H29" i="10"/>
  <c r="A3" i="4"/>
  <c r="A4" i="4"/>
  <c r="A5" i="4"/>
  <c r="A6" i="4"/>
  <c r="A7" i="4"/>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M10" i="4"/>
  <c r="M27" i="4" s="1"/>
  <c r="P10" i="4"/>
  <c r="P27" i="4" s="1"/>
  <c r="M11" i="4"/>
  <c r="P11" i="4"/>
  <c r="M12" i="4"/>
  <c r="P12" i="4"/>
  <c r="M13" i="4"/>
  <c r="P13" i="4"/>
  <c r="M14" i="4"/>
  <c r="P14" i="4"/>
  <c r="M15" i="4"/>
  <c r="P15" i="4"/>
  <c r="M16" i="4"/>
  <c r="P16" i="4"/>
  <c r="M17" i="4"/>
  <c r="P17" i="4"/>
  <c r="M18" i="4"/>
  <c r="P18" i="4"/>
  <c r="M19" i="4"/>
  <c r="P19" i="4"/>
  <c r="M20" i="4"/>
  <c r="P20" i="4"/>
  <c r="M21" i="4"/>
  <c r="P21" i="4"/>
  <c r="M22" i="4"/>
  <c r="P22" i="4"/>
  <c r="M23" i="4"/>
  <c r="P23" i="4"/>
  <c r="M24" i="4"/>
  <c r="P24" i="4"/>
  <c r="M25" i="4"/>
  <c r="P25" i="4"/>
  <c r="M26" i="4"/>
  <c r="P26" i="4"/>
  <c r="J27" i="4"/>
  <c r="L27" i="4"/>
  <c r="J22" i="7"/>
  <c r="J23" i="7"/>
  <c r="L23" i="7"/>
  <c r="J24" i="7"/>
  <c r="L24" i="7"/>
  <c r="J25" i="7"/>
  <c r="L25" i="7"/>
  <c r="J26" i="7"/>
  <c r="L26" i="7"/>
  <c r="J27" i="7"/>
  <c r="L27" i="7"/>
  <c r="J28" i="7"/>
  <c r="L28" i="7"/>
  <c r="J29" i="7"/>
  <c r="L29" i="7"/>
  <c r="J30" i="7"/>
  <c r="L30" i="7"/>
  <c r="E31" i="7"/>
  <c r="F31" i="7"/>
  <c r="G31" i="7"/>
  <c r="H31" i="7"/>
  <c r="I31" i="7"/>
  <c r="I12" i="9"/>
  <c r="I13" i="9"/>
  <c r="H7" i="13" l="1"/>
  <c r="F33" i="13"/>
  <c r="G26" i="13"/>
  <c r="K29" i="7"/>
  <c r="M29" i="7" s="1"/>
  <c r="K23" i="7"/>
  <c r="M23" i="7" s="1"/>
  <c r="K30" i="7"/>
  <c r="M30" i="7" s="1"/>
  <c r="I13" i="7"/>
  <c r="I12" i="7"/>
  <c r="K22" i="7"/>
  <c r="M22" i="7" s="1"/>
  <c r="K26" i="7"/>
  <c r="M26" i="7" s="1"/>
  <c r="K21" i="7"/>
  <c r="M21" i="7" s="1"/>
  <c r="K27" i="7"/>
  <c r="M27" i="7" s="1"/>
  <c r="K24" i="7"/>
  <c r="M24" i="7" s="1"/>
  <c r="I16" i="10"/>
  <c r="I17" i="10"/>
  <c r="L31" i="7"/>
  <c r="F34" i="13"/>
  <c r="H26" i="13"/>
  <c r="H24" i="13"/>
  <c r="K28" i="7"/>
  <c r="M28" i="7" s="1"/>
  <c r="K25" i="7"/>
  <c r="M25" i="7" s="1"/>
  <c r="I29" i="10"/>
  <c r="J24" i="10"/>
  <c r="J29" i="10" s="1"/>
  <c r="F15" i="13"/>
  <c r="H56" i="13"/>
  <c r="H33" i="13" l="1"/>
  <c r="G33" i="13" s="1"/>
  <c r="H28" i="13"/>
  <c r="G7" i="13"/>
  <c r="G9" i="13" s="1"/>
  <c r="H9" i="13" s="1"/>
  <c r="H14" i="13"/>
  <c r="G14" i="13" s="1"/>
  <c r="H29" i="13"/>
  <c r="H8" i="13"/>
  <c r="H40" i="13"/>
  <c r="F55" i="13" s="1"/>
  <c r="H55" i="13" s="1"/>
  <c r="H49" i="13" l="1"/>
  <c r="F58" i="13"/>
  <c r="H58" i="13" s="1"/>
</calcChain>
</file>

<file path=xl/sharedStrings.xml><?xml version="1.0" encoding="utf-8"?>
<sst xmlns="http://schemas.openxmlformats.org/spreadsheetml/2006/main" count="432" uniqueCount="337">
  <si>
    <t>WATER QUALITY AND TREATMENT ADJUSTMENT</t>
  </si>
  <si>
    <t>STATE OF CONNECTICUT</t>
  </si>
  <si>
    <t>WATER QUALITY AND TREATMENT ASSESSMENT REPORT</t>
  </si>
  <si>
    <t xml:space="preserve"> </t>
  </si>
  <si>
    <t>PUBLIC UTILITIES REGULATORY AUTHORITY</t>
  </si>
  <si>
    <t>PURA WQTA-INFO (REV 5/26)</t>
  </si>
  <si>
    <t>SECTION 1: WATER COMPANY INFORMATION</t>
  </si>
  <si>
    <t>COMPANY  NAME:</t>
  </si>
  <si>
    <t>STREET ADDRESS:</t>
  </si>
  <si>
    <t>CITY:</t>
  </si>
  <si>
    <t>STATE:</t>
  </si>
  <si>
    <t>ZIP CODE:</t>
  </si>
  <si>
    <t>CLASS A, B, C</t>
  </si>
  <si>
    <t>DOCKET NUMBER OF MOST RECENT RATE FILING:</t>
  </si>
  <si>
    <t>REPORT DATE:</t>
  </si>
  <si>
    <t>DECISION DATE OF MOST RECENT RATE FILING:</t>
  </si>
  <si>
    <t>ANNUAL RETAIL WATER REVENUES *</t>
  </si>
  <si>
    <t>7.5 % OF ANNUAL SALES</t>
  </si>
  <si>
    <t>COMPANY CONTACT:</t>
  </si>
  <si>
    <t>15 % OF ANNUAL SALES</t>
  </si>
  <si>
    <t>* PER MOST RECENT RATE FILING</t>
  </si>
  <si>
    <t>WQTA-01</t>
  </si>
  <si>
    <r>
      <rPr>
        <u/>
        <sz val="11"/>
        <color theme="1"/>
        <rFont val="Aptos Narrow"/>
        <family val="2"/>
        <scheme val="minor"/>
      </rPr>
      <t>Instructions:</t>
    </r>
    <r>
      <rPr>
        <sz val="11"/>
        <color theme="1"/>
        <rFont val="Aptos Narrow"/>
        <family val="2"/>
        <scheme val="minor"/>
      </rPr>
      <t xml:space="preserve"> fill out this form with updated information for approved and proposed WQTA projects</t>
    </r>
  </si>
  <si>
    <t>a</t>
  </si>
  <si>
    <t>b</t>
  </si>
  <si>
    <t>c</t>
  </si>
  <si>
    <t>d</t>
  </si>
  <si>
    <t>e</t>
  </si>
  <si>
    <t>f</t>
  </si>
  <si>
    <t xml:space="preserve">g </t>
  </si>
  <si>
    <t>h</t>
  </si>
  <si>
    <t>i</t>
  </si>
  <si>
    <t>j</t>
  </si>
  <si>
    <t>k</t>
  </si>
  <si>
    <t>l</t>
  </si>
  <si>
    <t>m</t>
  </si>
  <si>
    <t>n</t>
  </si>
  <si>
    <t>o</t>
  </si>
  <si>
    <t>p</t>
  </si>
  <si>
    <t>q</t>
  </si>
  <si>
    <t>r</t>
  </si>
  <si>
    <t>s</t>
  </si>
  <si>
    <t>t</t>
  </si>
  <si>
    <t>u</t>
  </si>
  <si>
    <t>v</t>
  </si>
  <si>
    <t>w = s * v</t>
  </si>
  <si>
    <t>x</t>
  </si>
  <si>
    <t>y</t>
  </si>
  <si>
    <t>z</t>
  </si>
  <si>
    <t>aa = z * (s - t)</t>
  </si>
  <si>
    <t>ab</t>
  </si>
  <si>
    <t>ac</t>
  </si>
  <si>
    <t>ad</t>
  </si>
  <si>
    <t>ae = ad * (s - t)</t>
  </si>
  <si>
    <t>af</t>
  </si>
  <si>
    <t>ag</t>
  </si>
  <si>
    <t>ah = af * ag</t>
  </si>
  <si>
    <t>ai = w + ak + ae + ah</t>
  </si>
  <si>
    <t>aj</t>
  </si>
  <si>
    <t>ak</t>
  </si>
  <si>
    <t>al</t>
  </si>
  <si>
    <t>am</t>
  </si>
  <si>
    <t>an = aj + ak + al + am</t>
  </si>
  <si>
    <t>ao = ai - an</t>
  </si>
  <si>
    <t>ap</t>
  </si>
  <si>
    <t>aq</t>
  </si>
  <si>
    <t>ar</t>
  </si>
  <si>
    <t>PROJECT NUMBER (WQTA #)</t>
  </si>
  <si>
    <t>TIER</t>
  </si>
  <si>
    <t>PROJECT NAME</t>
  </si>
  <si>
    <t>LOCATION</t>
  </si>
  <si>
    <t>PROJECT DESCRIPTION</t>
  </si>
  <si>
    <r>
      <t>PROJECT PHASE</t>
    </r>
    <r>
      <rPr>
        <vertAlign val="superscript"/>
        <sz val="11"/>
        <color rgb="FF000000"/>
        <rFont val="Aptos"/>
        <family val="2"/>
      </rPr>
      <t xml:space="preserve">1 </t>
    </r>
  </si>
  <si>
    <r>
      <t>PROPOSED EQUIPMENT/ TYPE OF TREATMENT</t>
    </r>
    <r>
      <rPr>
        <vertAlign val="superscript"/>
        <sz val="11"/>
        <color rgb="FF000000"/>
        <rFont val="Aptos"/>
        <family val="2"/>
      </rPr>
      <t>2</t>
    </r>
  </si>
  <si>
    <t>ESTIMATED COMPLETION</t>
  </si>
  <si>
    <t>ACTUAL COMPLETION</t>
  </si>
  <si>
    <t>Name of Pollutant of Concern</t>
  </si>
  <si>
    <r>
      <t>CT-DPH SUBSIDY</t>
    </r>
    <r>
      <rPr>
        <vertAlign val="superscript"/>
        <sz val="11"/>
        <color rgb="FF000000"/>
        <rFont val="Aptos"/>
        <family val="2"/>
      </rPr>
      <t>3</t>
    </r>
  </si>
  <si>
    <t>SOLID RESIDUAL DISPOSAL BY VENDOR</t>
  </si>
  <si>
    <t>LIQUID RESIDUAL DISPOSAL METHOD</t>
  </si>
  <si>
    <t>ESTIMATED COST</t>
  </si>
  <si>
    <t>AS-BID ESTIMATE</t>
  </si>
  <si>
    <r>
      <t>ACTUAL COST</t>
    </r>
    <r>
      <rPr>
        <vertAlign val="superscript"/>
        <sz val="11"/>
        <color rgb="FF000000"/>
        <rFont val="Aptos"/>
        <family val="2"/>
      </rPr>
      <t>4</t>
    </r>
    <r>
      <rPr>
        <sz val="11"/>
        <color rgb="FF000000"/>
        <rFont val="Aptos"/>
        <family val="2"/>
      </rPr>
      <t xml:space="preserve"> TO DATE</t>
    </r>
  </si>
  <si>
    <t>RETIREMENTS</t>
  </si>
  <si>
    <t>FINANCING COST-CURRENT</t>
  </si>
  <si>
    <t>DEPRECIATION-CURRENT</t>
  </si>
  <si>
    <t>PROPERTY TAX-CURRENT</t>
  </si>
  <si>
    <t>ASSOCIATED INCOME TAX - CURRENT</t>
  </si>
  <si>
    <t>TOTAL CURRENT</t>
  </si>
  <si>
    <t>PRIOR FILING AMOUNTS</t>
  </si>
  <si>
    <t>TOTAL PRIOR</t>
  </si>
  <si>
    <t>INCREASE (DECREASE)</t>
  </si>
  <si>
    <t>Current Eligibility Status</t>
  </si>
  <si>
    <t>Date of Last Status Decision</t>
  </si>
  <si>
    <t>COMMENTARY</t>
  </si>
  <si>
    <t>TYPE</t>
  </si>
  <si>
    <t>RATE</t>
  </si>
  <si>
    <t>AMOUNT</t>
  </si>
  <si>
    <t>ACCOUNT</t>
  </si>
  <si>
    <t>USED &amp; USEFUL Y/N</t>
  </si>
  <si>
    <t>TOWN</t>
  </si>
  <si>
    <t>REPORTED TO TOWN Y/N</t>
  </si>
  <si>
    <t>FACTOR</t>
  </si>
  <si>
    <t>TAX ELIGIBLE INVESTMENT</t>
  </si>
  <si>
    <t>FINANCING</t>
  </si>
  <si>
    <t>DEPRECIATION</t>
  </si>
  <si>
    <t>PROPERTY TAX</t>
  </si>
  <si>
    <t>INCOME TAX</t>
  </si>
  <si>
    <t>Initial Monitoring Average (Average Based on EPA Regulations)</t>
  </si>
  <si>
    <t>Ongoing Compliance (Average Based on EPA Regulations)</t>
  </si>
  <si>
    <t>WQTA-1</t>
  </si>
  <si>
    <t>WQTA-2</t>
  </si>
  <si>
    <t>WQTA-3</t>
  </si>
  <si>
    <t>WQTA-4</t>
  </si>
  <si>
    <t>WQTA-5</t>
  </si>
  <si>
    <t>WQTA-6</t>
  </si>
  <si>
    <t>WQTA-7</t>
  </si>
  <si>
    <t>WQTA-8</t>
  </si>
  <si>
    <t>WQTA-9</t>
  </si>
  <si>
    <t>WQTA-10</t>
  </si>
  <si>
    <t>WQTA-11</t>
  </si>
  <si>
    <t>WQTA-12</t>
  </si>
  <si>
    <t>WQTA-13</t>
  </si>
  <si>
    <t>WQTA-14</t>
  </si>
  <si>
    <t>WQTA-15</t>
  </si>
  <si>
    <t>WQTA-16</t>
  </si>
  <si>
    <t>WQTA-17</t>
  </si>
  <si>
    <t>WQTA-18</t>
  </si>
  <si>
    <t>WQTA-19</t>
  </si>
  <si>
    <t>WQTA-20</t>
  </si>
  <si>
    <t>WQTA-21</t>
  </si>
  <si>
    <t>WQTA-22</t>
  </si>
  <si>
    <t>WQTA-23</t>
  </si>
  <si>
    <t>WQTA-24</t>
  </si>
  <si>
    <t>WQTA-25</t>
  </si>
  <si>
    <t>WQTA-26</t>
  </si>
  <si>
    <t>WQTA-27</t>
  </si>
  <si>
    <t>WQTA-28</t>
  </si>
  <si>
    <t>WQTA-29</t>
  </si>
  <si>
    <t>WQTA-30</t>
  </si>
  <si>
    <t>WQTA-31</t>
  </si>
  <si>
    <t>WQTA-32</t>
  </si>
  <si>
    <t>WQTA-33</t>
  </si>
  <si>
    <t>WQTA-34</t>
  </si>
  <si>
    <t>WQTA-35</t>
  </si>
  <si>
    <t>NOTES:</t>
  </si>
  <si>
    <r>
      <t>1. Project phase included for all projects as of</t>
    </r>
    <r>
      <rPr>
        <b/>
        <sz val="10"/>
        <rFont val="Arial"/>
        <family val="2"/>
      </rPr>
      <t xml:space="preserve"> Application Date</t>
    </r>
    <r>
      <rPr>
        <sz val="10"/>
        <rFont val="Arial"/>
      </rPr>
      <t>. "Pre-design/alternatives" includes all efforts prior to design, including  site assessment, alternatives analysis for treatment, structure and siting, selecting engineering consultant, coordination with Town or land owner, hydraulic modeling, and others.</t>
    </r>
  </si>
  <si>
    <t>2. Define the types of treatment here</t>
  </si>
  <si>
    <t>3. Includes DWSRF. For CT-DPH Subsidy, projects are identified as N (no subsidy planned or received), P (planning to pursue a subsidy), or A (awarded a subsidy).</t>
  </si>
  <si>
    <t>4. The actual cost is the cost of the project incurred to date.  Sampling and disposal costs are allowed for cost recovery during the duration of the project.</t>
  </si>
  <si>
    <t>ANNUAL FILING REPORT</t>
  </si>
  <si>
    <t>PURA-WQTA-02 (REV 5/26)</t>
  </si>
  <si>
    <t>WEIGHTED COST OF CAPITAL *</t>
  </si>
  <si>
    <t>SECTION 2: WQTA-ELIGIBLE PROJECTS</t>
  </si>
  <si>
    <t>#</t>
  </si>
  <si>
    <t>PROJECT NAME and WQTA #</t>
  </si>
  <si>
    <t>ESTIMATED COMPLETION DATE **</t>
  </si>
  <si>
    <t>ACTUAL COMPLETION DATE</t>
  </si>
  <si>
    <t>ESTIMATED PROJECT           COST **</t>
  </si>
  <si>
    <t>PROJECT           COST TO DATE</t>
  </si>
  <si>
    <t>DEPRECIATION EXPENSE</t>
  </si>
  <si>
    <t>PROPERTY TAX EXPENSE</t>
  </si>
  <si>
    <t>INCOME TAX EXPENSE</t>
  </si>
  <si>
    <t>RATE OF RETURN</t>
  </si>
  <si>
    <t>ANNUAL RETAIL REVENUES</t>
  </si>
  <si>
    <t>WQTA ADJUSTMENT DOLLARS</t>
  </si>
  <si>
    <t>WQTA ADJUSTMENT PERCENT</t>
  </si>
  <si>
    <t>PROJECT STAGE</t>
  </si>
  <si>
    <t>FINAL ACCOUNTING Y/N***</t>
  </si>
  <si>
    <t>X</t>
  </si>
  <si>
    <t>TOTALS</t>
  </si>
  <si>
    <t>* * PER WATER QUALITY ASSESSMENT REPORT</t>
  </si>
  <si>
    <t>***Actual documented costs incurred; accrued costs are not eligibile for recovery</t>
  </si>
  <si>
    <t>WQTA-03</t>
  </si>
  <si>
    <t>ELIGIBLE PROJECTS COSTS INCURRED</t>
  </si>
  <si>
    <t>9 = (7 -8) x 2</t>
  </si>
  <si>
    <t>12 = (7 - 8) x 10 x 11</t>
  </si>
  <si>
    <t>DPUC</t>
  </si>
  <si>
    <t>Depr</t>
  </si>
  <si>
    <t>Type of</t>
  </si>
  <si>
    <t>Criteria</t>
  </si>
  <si>
    <t xml:space="preserve">Date in </t>
  </si>
  <si>
    <t xml:space="preserve">Date of </t>
  </si>
  <si>
    <t>Eligible</t>
  </si>
  <si>
    <t>Depreciation</t>
  </si>
  <si>
    <t xml:space="preserve">Property </t>
  </si>
  <si>
    <t>Mill</t>
  </si>
  <si>
    <t>Prop. Tax</t>
  </si>
  <si>
    <t>Project Number</t>
  </si>
  <si>
    <t>Project Name</t>
  </si>
  <si>
    <t>Acct</t>
  </si>
  <si>
    <t>Rate</t>
  </si>
  <si>
    <t>Project*</t>
  </si>
  <si>
    <t>Met**</t>
  </si>
  <si>
    <t>Service</t>
  </si>
  <si>
    <t>1st Filing</t>
  </si>
  <si>
    <t>Capital Costs</t>
  </si>
  <si>
    <t>Retirements</t>
  </si>
  <si>
    <t>Expense</t>
  </si>
  <si>
    <t>Tax Factor</t>
  </si>
  <si>
    <t xml:space="preserve">to Exhibit 2, </t>
  </si>
  <si>
    <t>line 2</t>
  </si>
  <si>
    <t>line 22</t>
  </si>
  <si>
    <t>line 24</t>
  </si>
  <si>
    <t>To be recoverable, property taxes must have been billed by the taxing authority</t>
  </si>
  <si>
    <t>Depreciation rates must be those approved by the Authority in the Company's most recent rate case</t>
  </si>
  <si>
    <t>* Type of Project (designations will be given for various types of projects)</t>
  </si>
  <si>
    <t>** Criteria (designations will be given to particular driving factors for improvement/replacement)</t>
  </si>
  <si>
    <r>
      <t xml:space="preserve">1 </t>
    </r>
    <r>
      <rPr>
        <sz val="10"/>
        <rFont val="Arial"/>
        <family val="2"/>
      </rPr>
      <t>Represents Company funded portion of capital projects.</t>
    </r>
  </si>
  <si>
    <t>WQTA-04</t>
  </si>
  <si>
    <t>WQTA Charge Calculation and Summary</t>
  </si>
  <si>
    <t>Line</t>
  </si>
  <si>
    <t>1. Rate of Return</t>
  </si>
  <si>
    <t>Full Rate of Return</t>
  </si>
  <si>
    <t>DWSRF Financed</t>
  </si>
  <si>
    <t>Total</t>
  </si>
  <si>
    <t>Investment</t>
  </si>
  <si>
    <t>Authorized Rate of Return*</t>
  </si>
  <si>
    <t>Authorized Return on Investment</t>
  </si>
  <si>
    <t>2. Depreciation Expense</t>
  </si>
  <si>
    <t>Used &amp; Useful Investment</t>
  </si>
  <si>
    <t>Not Used &amp; Useful Investment</t>
  </si>
  <si>
    <t>Depreciation Rate (Composite)**</t>
  </si>
  <si>
    <t>Depreciation Expense</t>
  </si>
  <si>
    <t>3. Income Tax on Equity Component</t>
  </si>
  <si>
    <t>(a)</t>
  </si>
  <si>
    <t>(b)</t>
  </si>
  <si>
    <t>(c)</t>
  </si>
  <si>
    <t>(d)</t>
  </si>
  <si>
    <t xml:space="preserve">Weighted </t>
  </si>
  <si>
    <t>Tax</t>
  </si>
  <si>
    <t>Pre tax</t>
  </si>
  <si>
    <t>Tax Gross Up</t>
  </si>
  <si>
    <t>Cost</t>
  </si>
  <si>
    <t>Multiplier</t>
  </si>
  <si>
    <t>Col (c) - Col (a)</t>
  </si>
  <si>
    <t>Debt</t>
  </si>
  <si>
    <t>Equity</t>
  </si>
  <si>
    <t>Total Eligible Investment  (Line 3 above)</t>
  </si>
  <si>
    <t>Income Tax Expense (Line 22 (d) times Line 24)</t>
  </si>
  <si>
    <t>3. Property Tax Expense</t>
  </si>
  <si>
    <t>Investment Reported for Property Taxes</t>
  </si>
  <si>
    <t>Investment Not Yet Reported for Property Taxes</t>
  </si>
  <si>
    <t>Property Tax Factor (Composite)***</t>
  </si>
  <si>
    <t>Property Tax Expense</t>
  </si>
  <si>
    <t>4. Reconciliation Amount</t>
  </si>
  <si>
    <t>Annual WQTA Charge</t>
  </si>
  <si>
    <t>Revenue Base</t>
  </si>
  <si>
    <t>Base Revenues on which Adjustment will be applied</t>
  </si>
  <si>
    <t>Total Operating Revenues allowed in COMPANY's most recent rate case  Docket ##-##-##</t>
  </si>
  <si>
    <t>Less: misc. charges, sewer &amp; Sales for resale</t>
  </si>
  <si>
    <t>Miscellaneous Charges</t>
  </si>
  <si>
    <t>Sewer Revenues</t>
  </si>
  <si>
    <t>WQTA Revenue Base as allowed COMPANY per Docket ##-##-##</t>
  </si>
  <si>
    <t>Surcharge Percent</t>
  </si>
  <si>
    <t>WQTA Charge Itemization</t>
  </si>
  <si>
    <t>Charge</t>
  </si>
  <si>
    <t>Charge %</t>
  </si>
  <si>
    <t>Docket 23-08-32WQTA02</t>
  </si>
  <si>
    <t>Docket 23-08-32WQTA03</t>
  </si>
  <si>
    <t>Total surcharge</t>
  </si>
  <si>
    <t>* As per the Company's last rate case</t>
  </si>
  <si>
    <t>** Composite Depreciation Rate should be derived from the rates documented in WQTA-01, part 2</t>
  </si>
  <si>
    <t>*** Property Tax Expense should be derived from the rates documented in WQTA-01, part 2</t>
  </si>
  <si>
    <t>WQTA ANNUAL RECONCILIATION REPORT</t>
  </si>
  <si>
    <t>WQTA-05 (REV 5/26)</t>
  </si>
  <si>
    <t>REPORT PERIOD: Enter Year</t>
  </si>
  <si>
    <t>Report for year ending December 31,</t>
  </si>
  <si>
    <t>Report filing deadline February 28,</t>
  </si>
  <si>
    <t>SECTION 2: LIST OF WQTA-ELIGIBLE PROJECTS</t>
  </si>
  <si>
    <t>DATE PROJECT STARTED</t>
  </si>
  <si>
    <t>ESTIMATED OR ACTUAL PROEJCT COMPLETION DATE</t>
  </si>
  <si>
    <t>ACTUAL PROJECT COST TO DATE</t>
  </si>
  <si>
    <t>WQTA CHARGES APPLIED  IN REPORT YEAR</t>
  </si>
  <si>
    <t xml:space="preserve">ACTUAL WQTA REVENUES COLLECTED </t>
  </si>
  <si>
    <t>WQTA REVENUE VARIANCE</t>
  </si>
  <si>
    <t>WQTA REFUND / RECOVERY AMOUNT</t>
  </si>
  <si>
    <t xml:space="preserve">TOTALS </t>
  </si>
  <si>
    <t>SECTION 3: INTEREST RATE ON CUSTOMER REFUND (IF APPLICABLE, DERIVED FROM PREVIOUS RATE CASE)</t>
  </si>
  <si>
    <t>THE INTEREST RATE TO BE APPLIED TO CUSTOMER REFUNDS:</t>
  </si>
  <si>
    <t>WQTA-06</t>
  </si>
  <si>
    <t>SURCHARGE RECONCILIATION</t>
  </si>
  <si>
    <t>Surcharge Period: XX-XX</t>
  </si>
  <si>
    <t>Annual Surcharge Revenues Allowed</t>
  </si>
  <si>
    <t>Factor</t>
  </si>
  <si>
    <t>Schedule 4, Line 25</t>
  </si>
  <si>
    <t>[TIME PERIOD] Surcharge Revenues Allowed</t>
  </si>
  <si>
    <t>Annual =Surcharge Revenues Allowed</t>
  </si>
  <si>
    <t>Schedule 4, Line26</t>
  </si>
  <si>
    <t>Schedule 4, Line27</t>
  </si>
  <si>
    <t>12 Month Surcharge Revenues Allowed</t>
  </si>
  <si>
    <t>12 Month Surcharge Revenues Achieved</t>
  </si>
  <si>
    <t>Surcharge Shortfall (Surplus)</t>
  </si>
  <si>
    <t>to Schedule 2, Ln 26</t>
  </si>
  <si>
    <t>WQTA-07</t>
  </si>
  <si>
    <t>REVENUE ALLOCATION ADJUSTMENT</t>
  </si>
  <si>
    <t>Month/Year</t>
  </si>
  <si>
    <t>Base Revenues</t>
  </si>
  <si>
    <t>Detailed Assumptions Supporting Revenue Requirement Calculations</t>
  </si>
  <si>
    <t>Description</t>
  </si>
  <si>
    <t>Debt Cost</t>
  </si>
  <si>
    <t>Debt %</t>
  </si>
  <si>
    <t>WACD</t>
  </si>
  <si>
    <t>Equity Cost</t>
  </si>
  <si>
    <t>Equity %</t>
  </si>
  <si>
    <t>After Tax WACE</t>
  </si>
  <si>
    <t>Pre Tax WACE</t>
  </si>
  <si>
    <t>Total WACC</t>
  </si>
  <si>
    <t>d = b * c</t>
  </si>
  <si>
    <t xml:space="preserve">e </t>
  </si>
  <si>
    <t>g = e * f</t>
  </si>
  <si>
    <t>I = g * h</t>
  </si>
  <si>
    <t>j = d + i</t>
  </si>
  <si>
    <t>DEPRECIATION RATES</t>
  </si>
  <si>
    <t>Account</t>
  </si>
  <si>
    <t>Account Name</t>
  </si>
  <si>
    <t>PROPERTY TAX FACTOR</t>
  </si>
  <si>
    <t>Town</t>
  </si>
  <si>
    <t>Mil Rate</t>
  </si>
  <si>
    <t>Muni Tax Basis wi/ 1/2 Yr Depr</t>
  </si>
  <si>
    <t>Basis Factor</t>
  </si>
  <si>
    <r>
      <rPr>
        <u/>
        <sz val="10"/>
        <rFont val="Arial"/>
        <family val="2"/>
      </rPr>
      <t>Instructions:</t>
    </r>
    <r>
      <rPr>
        <sz val="10"/>
        <rFont val="Arial"/>
        <family val="2"/>
      </rPr>
      <t xml:space="preserve"> </t>
    </r>
    <r>
      <rPr>
        <sz val="10"/>
        <rFont val="Arial"/>
      </rPr>
      <t>As an attachment, include cost documentation for any expenses that are being sought for recovery under WQTA. Provide a workbook for each project that has a worksheet listing the costs incurred, seperated into categories (e.g. labor, external vendors, materials, etc.), and a listing of invoices (not the actual invoices) over $10,000 that are tied to those cost line items</t>
    </r>
  </si>
  <si>
    <r>
      <rPr>
        <u/>
        <sz val="9"/>
        <rFont val="Arial"/>
        <family val="2"/>
      </rPr>
      <t>Instructions:</t>
    </r>
    <r>
      <rPr>
        <sz val="9"/>
        <rFont val="Arial"/>
        <family val="2"/>
      </rPr>
      <t xml:space="preserve"> Include here, or as an attachment, all samples used to calculate each project's running annual average (RAA)</t>
    </r>
    <r>
      <rPr>
        <vertAlign val="superscript"/>
        <sz val="10"/>
        <rFont val="Arial"/>
        <family val="2"/>
      </rPr>
      <t>1</t>
    </r>
    <r>
      <rPr>
        <sz val="9"/>
        <rFont val="Arial"/>
        <family val="2"/>
      </rPr>
      <t>, including the sample results and dates taken, the project number, project name, sampling location, name of the pollutant of concern, units, the frequency of the sample (quarterly, biannually, etc.), project phase, and all WQTA-related test results related to the samples. Note that this should only be tabular data, full lab reports are not required. Below is an example to be used as a customizable template.</t>
    </r>
  </si>
  <si>
    <t>Pollutant of Concern 1:</t>
  </si>
  <si>
    <t>Pollutant of Concern 2:</t>
  </si>
  <si>
    <t>Pollutant of Concern EPA MCL/CTDPH Action Level</t>
  </si>
  <si>
    <t>Sampling Location</t>
  </si>
  <si>
    <t>Frequency of Sampling</t>
  </si>
  <si>
    <t>Date of Sample</t>
  </si>
  <si>
    <t>Pollutant of Concern 1 Units</t>
  </si>
  <si>
    <t>Pollutant of Concern 2 Units</t>
  </si>
  <si>
    <t>Pollutant of Concern 1 Sample Results</t>
  </si>
  <si>
    <t>Pollutant of Concern 2 Sample Results</t>
  </si>
  <si>
    <r>
      <t>Pollutant of Concern 1 RAA</t>
    </r>
    <r>
      <rPr>
        <b/>
        <vertAlign val="superscript"/>
        <sz val="11"/>
        <color theme="1"/>
        <rFont val="Aptos Narrow"/>
        <family val="2"/>
        <scheme val="minor"/>
      </rPr>
      <t>1</t>
    </r>
  </si>
  <si>
    <r>
      <t>Pollutant of Concern 2 RAA</t>
    </r>
    <r>
      <rPr>
        <b/>
        <vertAlign val="superscript"/>
        <sz val="11"/>
        <color theme="1"/>
        <rFont val="Aptos Narrow"/>
        <family val="2"/>
        <scheme val="minor"/>
      </rPr>
      <t>1</t>
    </r>
  </si>
  <si>
    <t>1. Or other relevant EPA computational formula.</t>
  </si>
  <si>
    <r>
      <rPr>
        <u/>
        <sz val="10"/>
        <rFont val="Arial"/>
        <family val="2"/>
      </rPr>
      <t>Instructions:</t>
    </r>
    <r>
      <rPr>
        <sz val="10"/>
        <rFont val="Arial"/>
        <family val="2"/>
      </rPr>
      <t xml:space="preserve"> The customer complaint log may be in any format the applicant chooses, but the minimum amount of information required must include: Complaint Date, the address of the complaint, a brief description of the complaint, how the complaint was resolved, and if it the complaint was forward to a regulatory body or moved to litigation. Included complaints should only be relevant to the WQTA surcharge or the relvant pollutant of concern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</si>
</sst>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
    <numFmt numFmtId="166" formatCode="0.0%"/>
    <numFmt numFmtId="167" formatCode="_(* #,##0.0000_);_(* \(#,##0.0000\);_(* &quot;-&quot;??_);_(@_)"/>
    <numFmt numFmtId="168" formatCode="_(&quot;$&quot;* #,##0_);_(&quot;$&quot;* \(#,##0\);_(&quot;$&quot;* &quot;-&quot;??_);_(@_)"/>
    <numFmt numFmtId="169" formatCode="_(* #,##0_);_(* \(#,##0\);_(* &quot;-&quot;??_);_(@_)"/>
    <numFmt numFmtId="170" formatCode="&quot;$&quot;#,##0.00"/>
    <numFmt numFmtId="171" formatCode="&quot;$&quot;#,##0"/>
    <numFmt numFmtId="172" formatCode="mm/dd/yy;@"/>
    <numFmt numFmtId="173" formatCode="#,##0\ [$€-1];[Red]\-#,##0\ [$€-1]"/>
  </numFmts>
  <fonts count="30">
    <font>
      <sz val="10"/>
      <name val="Arial"/>
    </font>
    <font>
      <sz val="11"/>
      <color theme="1"/>
      <name val="Aptos Narrow"/>
      <family val="2"/>
      <scheme val="minor"/>
    </font>
    <font>
      <sz val="10"/>
      <name val="Arial"/>
      <family val="2"/>
    </font>
    <font>
      <b/>
      <sz val="10"/>
      <name val="Arial"/>
      <family val="2"/>
    </font>
    <font>
      <sz val="10"/>
      <name val="Arial"/>
      <family val="2"/>
    </font>
    <font>
      <vertAlign val="superscript"/>
      <sz val="10"/>
      <name val="Arial"/>
      <family val="2"/>
    </font>
    <font>
      <b/>
      <sz val="10"/>
      <color indexed="10"/>
      <name val="Arial"/>
      <family val="2"/>
    </font>
    <font>
      <b/>
      <u/>
      <sz val="10"/>
      <name val="Arial"/>
      <family val="2"/>
    </font>
    <font>
      <b/>
      <sz val="10"/>
      <name val="Arial Narrow"/>
      <family val="2"/>
    </font>
    <font>
      <u/>
      <sz val="10"/>
      <name val="Arial"/>
      <family val="2"/>
    </font>
    <font>
      <sz val="10"/>
      <color indexed="22"/>
      <name val="Arial"/>
      <family val="2"/>
    </font>
    <font>
      <sz val="9"/>
      <name val="Arial"/>
      <family val="2"/>
    </font>
    <font>
      <sz val="8"/>
      <name val="Arial"/>
      <family val="2"/>
    </font>
    <font>
      <b/>
      <sz val="9"/>
      <name val="Arial"/>
      <family val="2"/>
    </font>
    <font>
      <sz val="8"/>
      <name val="Arial"/>
      <family val="2"/>
    </font>
    <font>
      <b/>
      <sz val="12"/>
      <name val="Arial"/>
      <family val="2"/>
    </font>
    <font>
      <b/>
      <sz val="8"/>
      <name val="Arial"/>
      <family val="2"/>
    </font>
    <font>
      <b/>
      <sz val="11"/>
      <color theme="1"/>
      <name val="Aptos Narrow"/>
      <family val="2"/>
      <scheme val="minor"/>
    </font>
    <font>
      <b/>
      <sz val="11"/>
      <color rgb="FF0070C0"/>
      <name val="Aptos Narrow"/>
      <family val="2"/>
      <scheme val="minor"/>
    </font>
    <font>
      <sz val="11"/>
      <color rgb="FF000000"/>
      <name val="Aptos"/>
      <family val="2"/>
    </font>
    <font>
      <vertAlign val="superscript"/>
      <sz val="11"/>
      <color rgb="FF000000"/>
      <name val="Aptos"/>
      <family val="2"/>
    </font>
    <font>
      <sz val="11"/>
      <color theme="1"/>
      <name val="Aptos"/>
      <family val="2"/>
    </font>
    <font>
      <b/>
      <sz val="11"/>
      <color rgb="FF0070C0"/>
      <name val="Aptos"/>
      <family val="2"/>
    </font>
    <font>
      <b/>
      <sz val="11"/>
      <color rgb="FFFF0000"/>
      <name val="Aptos Narrow"/>
      <family val="2"/>
      <scheme val="minor"/>
    </font>
    <font>
      <u/>
      <sz val="11"/>
      <color theme="1"/>
      <name val="Aptos Narrow"/>
      <family val="2"/>
      <scheme val="minor"/>
    </font>
    <font>
      <b/>
      <u/>
      <sz val="11"/>
      <color theme="1"/>
      <name val="Aptos Narrow"/>
      <family val="2"/>
      <scheme val="minor"/>
    </font>
    <font>
      <sz val="11"/>
      <name val="Aptos"/>
    </font>
    <font>
      <u/>
      <sz val="10"/>
      <name val="Arial"/>
    </font>
    <font>
      <b/>
      <vertAlign val="superscript"/>
      <sz val="11"/>
      <color theme="1"/>
      <name val="Aptos Narrow"/>
      <family val="2"/>
      <scheme val="minor"/>
    </font>
    <font>
      <u/>
      <sz val="9"/>
      <name val="Arial"/>
      <family val="2"/>
    </font>
  </fonts>
  <fills count="9">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9"/>
        <bgColor indexed="64"/>
      </patternFill>
    </fill>
    <fill>
      <patternFill patternType="lightUp">
        <bgColor indexed="41"/>
      </patternFill>
    </fill>
    <fill>
      <patternFill patternType="gray125">
        <bgColor theme="9" tint="0.79998168889431442"/>
      </patternFill>
    </fill>
    <fill>
      <patternFill patternType="solid">
        <fgColor theme="9" tint="0.79998168889431442"/>
        <bgColor indexed="64"/>
      </patternFill>
    </fill>
    <fill>
      <patternFill patternType="solid">
        <fgColor theme="0" tint="-0.14999847407452621"/>
        <bgColor indexed="64"/>
      </patternFill>
    </fill>
  </fills>
  <borders count="5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10">
    <xf numFmtId="0" fontId="0" fillId="0" borderId="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365">
    <xf numFmtId="0" fontId="0" fillId="0" borderId="0" xfId="0"/>
    <xf numFmtId="0" fontId="3" fillId="0" borderId="0" xfId="0" applyFont="1"/>
    <xf numFmtId="0" fontId="0" fillId="0" borderId="0" xfId="0" applyAlignment="1">
      <alignment horizontal="center"/>
    </xf>
    <xf numFmtId="41" fontId="0" fillId="0" borderId="0" xfId="0" applyNumberFormat="1"/>
    <xf numFmtId="167" fontId="0" fillId="0" borderId="0" xfId="0" applyNumberFormat="1"/>
    <xf numFmtId="0" fontId="3" fillId="0" borderId="0" xfId="0" applyFont="1" applyAlignment="1">
      <alignment horizontal="center"/>
    </xf>
    <xf numFmtId="0" fontId="5" fillId="0" borderId="0" xfId="0" applyFont="1"/>
    <xf numFmtId="166" fontId="3" fillId="0" borderId="0" xfId="5" applyNumberFormat="1" applyFont="1" applyBorder="1"/>
    <xf numFmtId="41" fontId="3" fillId="0" borderId="0" xfId="0" applyNumberFormat="1" applyFont="1"/>
    <xf numFmtId="41" fontId="3" fillId="0" borderId="0" xfId="2" applyFont="1" applyBorder="1"/>
    <xf numFmtId="10" fontId="3" fillId="0" borderId="0" xfId="0" applyNumberFormat="1" applyFont="1"/>
    <xf numFmtId="42" fontId="3" fillId="0" borderId="0" xfId="4" applyFont="1" applyBorder="1"/>
    <xf numFmtId="10" fontId="3" fillId="0" borderId="0" xfId="5" applyNumberFormat="1" applyFont="1" applyBorder="1"/>
    <xf numFmtId="42" fontId="3" fillId="0" borderId="0" xfId="0" applyNumberFormat="1" applyFont="1"/>
    <xf numFmtId="9" fontId="3" fillId="0" borderId="0" xfId="0" applyNumberFormat="1" applyFont="1"/>
    <xf numFmtId="165" fontId="3" fillId="0" borderId="0" xfId="0" applyNumberFormat="1" applyFont="1"/>
    <xf numFmtId="41" fontId="3" fillId="0" borderId="0" xfId="2" applyFont="1" applyBorder="1" applyAlignment="1">
      <alignment horizontal="left" indent="1"/>
    </xf>
    <xf numFmtId="169" fontId="3" fillId="0" borderId="0" xfId="1" applyNumberFormat="1" applyFont="1" applyBorder="1"/>
    <xf numFmtId="0" fontId="7" fillId="0" borderId="0" xfId="0" applyFont="1"/>
    <xf numFmtId="0" fontId="0" fillId="0" borderId="0" xfId="0" applyAlignment="1">
      <alignment horizontal="left"/>
    </xf>
    <xf numFmtId="166" fontId="9" fillId="0" borderId="0" xfId="0" applyNumberFormat="1" applyFont="1"/>
    <xf numFmtId="41" fontId="8" fillId="0" borderId="0" xfId="2" applyFont="1" applyBorder="1" applyAlignment="1">
      <alignment horizontal="center"/>
    </xf>
    <xf numFmtId="0" fontId="8" fillId="0" borderId="0" xfId="0" applyFont="1"/>
    <xf numFmtId="0" fontId="0" fillId="0" borderId="0" xfId="0" applyAlignment="1">
      <alignment horizontal="right"/>
    </xf>
    <xf numFmtId="0" fontId="11" fillId="0" borderId="0" xfId="0" applyFont="1"/>
    <xf numFmtId="0" fontId="12" fillId="0" borderId="0" xfId="0" applyFont="1"/>
    <xf numFmtId="0" fontId="13" fillId="0" borderId="0" xfId="0" applyFont="1"/>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2" xfId="0" applyFill="1" applyBorder="1" applyAlignment="1">
      <alignment horizontal="left" vertical="center"/>
    </xf>
    <xf numFmtId="0" fontId="0" fillId="2" borderId="8" xfId="0" applyFill="1" applyBorder="1" applyAlignment="1">
      <alignment horizontal="left" vertical="center"/>
    </xf>
    <xf numFmtId="49" fontId="0" fillId="2" borderId="9" xfId="0" applyNumberFormat="1" applyFill="1" applyBorder="1" applyAlignment="1">
      <alignment horizontal="left" vertical="center"/>
    </xf>
    <xf numFmtId="49" fontId="2" fillId="0" borderId="10" xfId="0" applyNumberFormat="1" applyFont="1" applyBorder="1" applyAlignment="1">
      <alignment horizontal="left" vertical="center" wrapText="1"/>
    </xf>
    <xf numFmtId="49" fontId="0" fillId="2" borderId="10" xfId="0" applyNumberFormat="1" applyFill="1" applyBorder="1" applyAlignment="1">
      <alignment horizontal="left" vertical="center"/>
    </xf>
    <xf numFmtId="49" fontId="0" fillId="0" borderId="10" xfId="0" applyNumberFormat="1" applyBorder="1" applyAlignment="1">
      <alignment horizontal="left" vertical="center" wrapText="1"/>
    </xf>
    <xf numFmtId="49" fontId="0" fillId="2" borderId="11" xfId="0" applyNumberFormat="1" applyFill="1" applyBorder="1" applyAlignment="1">
      <alignment horizontal="left" vertical="center"/>
    </xf>
    <xf numFmtId="49" fontId="2" fillId="0" borderId="12" xfId="0" applyNumberFormat="1" applyFont="1" applyBorder="1" applyAlignment="1">
      <alignment horizontal="left" vertical="center" wrapText="1"/>
    </xf>
    <xf numFmtId="49" fontId="0" fillId="2" borderId="7" xfId="0" applyNumberFormat="1" applyFill="1" applyBorder="1" applyAlignment="1">
      <alignment horizontal="left" vertical="center" wrapText="1"/>
    </xf>
    <xf numFmtId="0" fontId="11" fillId="0" borderId="12" xfId="0" applyFont="1" applyBorder="1" applyAlignment="1">
      <alignment horizontal="left" vertical="center" wrapText="1"/>
    </xf>
    <xf numFmtId="172" fontId="0" fillId="2" borderId="10" xfId="0" applyNumberFormat="1" applyFill="1" applyBorder="1" applyAlignment="1">
      <alignment horizontal="center" vertical="center"/>
    </xf>
    <xf numFmtId="172" fontId="2" fillId="0" borderId="7" xfId="0" applyNumberFormat="1" applyFont="1" applyBorder="1" applyAlignment="1">
      <alignment horizontal="left" vertical="center"/>
    </xf>
    <xf numFmtId="172" fontId="0" fillId="0" borderId="2" xfId="0" applyNumberFormat="1" applyBorder="1" applyAlignment="1">
      <alignment horizontal="left" vertical="center" wrapText="1"/>
    </xf>
    <xf numFmtId="172" fontId="0" fillId="0" borderId="13" xfId="0" applyNumberFormat="1" applyBorder="1" applyAlignment="1">
      <alignment horizontal="left" vertical="center" wrapText="1"/>
    </xf>
    <xf numFmtId="170" fontId="2" fillId="3" borderId="11" xfId="0" applyNumberFormat="1" applyFont="1" applyFill="1" applyBorder="1" applyAlignment="1">
      <alignment horizontal="right" vertical="center"/>
    </xf>
    <xf numFmtId="170" fontId="2" fillId="3" borderId="14" xfId="0" applyNumberFormat="1" applyFont="1" applyFill="1" applyBorder="1" applyAlignment="1">
      <alignment horizontal="right" vertical="center"/>
    </xf>
    <xf numFmtId="0" fontId="0" fillId="0" borderId="0" xfId="0" quotePrefix="1"/>
    <xf numFmtId="0" fontId="0" fillId="2" borderId="12" xfId="0" applyFill="1" applyBorder="1"/>
    <xf numFmtId="0" fontId="0" fillId="2" borderId="10" xfId="0" applyFill="1" applyBorder="1"/>
    <xf numFmtId="0" fontId="0" fillId="3" borderId="18" xfId="0" applyFill="1" applyBorder="1"/>
    <xf numFmtId="0" fontId="3" fillId="3" borderId="19" xfId="0" applyFont="1" applyFill="1" applyBorder="1"/>
    <xf numFmtId="0" fontId="0" fillId="2" borderId="20" xfId="0" quotePrefix="1" applyFill="1" applyBorder="1"/>
    <xf numFmtId="0" fontId="11" fillId="2" borderId="21" xfId="0" applyFont="1" applyFill="1" applyBorder="1" applyAlignment="1">
      <alignment horizontal="center" vertical="center" wrapText="1"/>
    </xf>
    <xf numFmtId="0" fontId="0" fillId="0" borderId="10" xfId="0" applyBorder="1"/>
    <xf numFmtId="49" fontId="0" fillId="4" borderId="22" xfId="0" applyNumberFormat="1" applyFill="1" applyBorder="1" applyAlignment="1">
      <alignment horizontal="left" vertical="center"/>
    </xf>
    <xf numFmtId="49" fontId="0" fillId="4" borderId="5" xfId="0" applyNumberFormat="1" applyFill="1" applyBorder="1" applyAlignment="1">
      <alignment horizontal="left" vertical="center"/>
    </xf>
    <xf numFmtId="49" fontId="0" fillId="4" borderId="6" xfId="0" applyNumberFormat="1" applyFill="1" applyBorder="1" applyAlignment="1">
      <alignment horizontal="left" vertical="center"/>
    </xf>
    <xf numFmtId="49" fontId="0" fillId="4" borderId="7" xfId="0" applyNumberFormat="1" applyFill="1" applyBorder="1" applyAlignment="1">
      <alignment horizontal="left" vertical="center"/>
    </xf>
    <xf numFmtId="49" fontId="0" fillId="4" borderId="8" xfId="0" applyNumberFormat="1" applyFill="1" applyBorder="1" applyAlignment="1">
      <alignment horizontal="left" vertical="center"/>
    </xf>
    <xf numFmtId="49" fontId="0" fillId="4" borderId="23" xfId="0" applyNumberFormat="1" applyFill="1" applyBorder="1" applyAlignment="1">
      <alignment horizontal="left" vertical="center"/>
    </xf>
    <xf numFmtId="49" fontId="2" fillId="4" borderId="10" xfId="0" applyNumberFormat="1" applyFont="1" applyFill="1" applyBorder="1" applyAlignment="1">
      <alignment horizontal="left" vertical="center" wrapText="1"/>
    </xf>
    <xf numFmtId="49" fontId="0" fillId="4" borderId="10" xfId="0" applyNumberFormat="1" applyFill="1" applyBorder="1" applyAlignment="1">
      <alignment horizontal="left" vertical="center" wrapText="1"/>
    </xf>
    <xf numFmtId="49" fontId="0" fillId="4" borderId="11" xfId="0" applyNumberFormat="1" applyFill="1" applyBorder="1" applyAlignment="1">
      <alignment horizontal="left" vertical="center"/>
    </xf>
    <xf numFmtId="49" fontId="2" fillId="4" borderId="12" xfId="0" applyNumberFormat="1" applyFont="1" applyFill="1" applyBorder="1" applyAlignment="1">
      <alignment horizontal="left" vertical="center" wrapText="1"/>
    </xf>
    <xf numFmtId="0" fontId="11" fillId="4" borderId="12" xfId="0" applyFont="1" applyFill="1" applyBorder="1" applyAlignment="1">
      <alignment horizontal="left" vertical="center" wrapText="1"/>
    </xf>
    <xf numFmtId="172" fontId="0" fillId="4" borderId="7" xfId="0" applyNumberFormat="1" applyFill="1" applyBorder="1" applyAlignment="1">
      <alignment horizontal="left" vertical="center"/>
    </xf>
    <xf numFmtId="172" fontId="2" fillId="4" borderId="7" xfId="0" applyNumberFormat="1" applyFont="1" applyFill="1" applyBorder="1" applyAlignment="1">
      <alignment horizontal="left" vertical="center"/>
    </xf>
    <xf numFmtId="172" fontId="0" fillId="4" borderId="2" xfId="0" applyNumberFormat="1" applyFill="1" applyBorder="1" applyAlignment="1">
      <alignment horizontal="left" vertical="center" wrapText="1"/>
    </xf>
    <xf numFmtId="172" fontId="0" fillId="4" borderId="13" xfId="0" applyNumberFormat="1" applyFill="1" applyBorder="1" applyAlignment="1">
      <alignment horizontal="left" vertical="center" wrapText="1"/>
    </xf>
    <xf numFmtId="0" fontId="11" fillId="2" borderId="17" xfId="0" applyFont="1" applyFill="1" applyBorder="1" applyAlignment="1">
      <alignment horizontal="center" vertical="center" wrapText="1"/>
    </xf>
    <xf numFmtId="0" fontId="11" fillId="2" borderId="20" xfId="0" applyFont="1" applyFill="1" applyBorder="1" applyAlignment="1">
      <alignment horizontal="center" vertical="center" wrapText="1"/>
    </xf>
    <xf numFmtId="172" fontId="0" fillId="2" borderId="10" xfId="0" applyNumberFormat="1" applyFill="1" applyBorder="1" applyAlignment="1">
      <alignment horizontal="center"/>
    </xf>
    <xf numFmtId="170" fontId="0" fillId="2" borderId="11" xfId="0" applyNumberFormat="1" applyFill="1" applyBorder="1"/>
    <xf numFmtId="170" fontId="0" fillId="2" borderId="12" xfId="0" applyNumberFormat="1" applyFill="1" applyBorder="1"/>
    <xf numFmtId="170" fontId="0" fillId="2" borderId="10" xfId="0" applyNumberFormat="1" applyFill="1" applyBorder="1"/>
    <xf numFmtId="10" fontId="0" fillId="3" borderId="10" xfId="0" applyNumberFormat="1" applyFill="1" applyBorder="1"/>
    <xf numFmtId="170" fontId="2" fillId="3" borderId="10" xfId="0" applyNumberFormat="1" applyFont="1" applyFill="1" applyBorder="1"/>
    <xf numFmtId="170" fontId="0" fillId="3" borderId="11" xfId="0" applyNumberFormat="1" applyFill="1" applyBorder="1"/>
    <xf numFmtId="10" fontId="0" fillId="3" borderId="11" xfId="0" applyNumberFormat="1" applyFill="1" applyBorder="1"/>
    <xf numFmtId="171" fontId="0" fillId="5" borderId="3" xfId="0" applyNumberFormat="1" applyFill="1" applyBorder="1"/>
    <xf numFmtId="170" fontId="0" fillId="3" borderId="14" xfId="0" applyNumberFormat="1" applyFill="1" applyBorder="1"/>
    <xf numFmtId="170" fontId="0" fillId="3" borderId="18" xfId="0" applyNumberFormat="1" applyFill="1" applyBorder="1"/>
    <xf numFmtId="170" fontId="0" fillId="3" borderId="19" xfId="0" applyNumberFormat="1" applyFill="1" applyBorder="1"/>
    <xf numFmtId="170" fontId="0" fillId="5" borderId="3" xfId="0" applyNumberFormat="1" applyFill="1" applyBorder="1"/>
    <xf numFmtId="10" fontId="0" fillId="5" borderId="14" xfId="0" applyNumberFormat="1" applyFill="1" applyBorder="1"/>
    <xf numFmtId="1" fontId="0" fillId="2" borderId="10" xfId="0" applyNumberFormat="1" applyFill="1" applyBorder="1" applyAlignment="1">
      <alignment horizontal="left"/>
    </xf>
    <xf numFmtId="1" fontId="0" fillId="3" borderId="10" xfId="0" applyNumberFormat="1" applyFill="1" applyBorder="1" applyAlignment="1">
      <alignment horizontal="left"/>
    </xf>
    <xf numFmtId="0" fontId="0" fillId="4" borderId="5" xfId="0" applyFill="1" applyBorder="1" applyAlignment="1">
      <alignment horizontal="left" vertical="center"/>
    </xf>
    <xf numFmtId="0" fontId="0" fillId="4" borderId="6" xfId="0" applyFill="1" applyBorder="1" applyAlignment="1">
      <alignment horizontal="left" vertical="center"/>
    </xf>
    <xf numFmtId="0" fontId="0" fillId="4" borderId="7" xfId="0" applyFill="1" applyBorder="1" applyAlignment="1">
      <alignment horizontal="left" vertical="center"/>
    </xf>
    <xf numFmtId="0" fontId="0" fillId="4" borderId="8" xfId="0" applyFill="1" applyBorder="1" applyAlignment="1">
      <alignment horizontal="left" vertical="center"/>
    </xf>
    <xf numFmtId="0" fontId="2" fillId="4" borderId="10" xfId="0" applyFont="1" applyFill="1" applyBorder="1" applyAlignment="1">
      <alignment horizontal="left" vertical="center" wrapText="1"/>
    </xf>
    <xf numFmtId="0" fontId="0" fillId="4" borderId="10" xfId="0" applyFill="1" applyBorder="1" applyAlignment="1">
      <alignment horizontal="left" vertical="center" wrapText="1"/>
    </xf>
    <xf numFmtId="0" fontId="2" fillId="4" borderId="12" xfId="0" applyFont="1" applyFill="1" applyBorder="1" applyAlignment="1">
      <alignment horizontal="left" vertical="center" wrapText="1"/>
    </xf>
    <xf numFmtId="172" fontId="2" fillId="4" borderId="12" xfId="0" applyNumberFormat="1" applyFont="1" applyFill="1" applyBorder="1" applyAlignment="1">
      <alignment horizontal="left" vertical="center" wrapText="1"/>
    </xf>
    <xf numFmtId="172" fontId="0" fillId="4" borderId="10" xfId="0" applyNumberFormat="1" applyFill="1" applyBorder="1" applyAlignment="1">
      <alignment horizontal="left" vertical="center"/>
    </xf>
    <xf numFmtId="0" fontId="0" fillId="0" borderId="20" xfId="0" quotePrefix="1" applyBorder="1" applyAlignment="1">
      <alignment horizontal="center" vertical="center"/>
    </xf>
    <xf numFmtId="0" fontId="0" fillId="0" borderId="21" xfId="0" applyBorder="1" applyAlignment="1">
      <alignment horizontal="center" vertical="center" wrapText="1"/>
    </xf>
    <xf numFmtId="0" fontId="0" fillId="0" borderId="12" xfId="0" quotePrefix="1" applyBorder="1" applyAlignment="1">
      <alignment horizontal="center" vertical="center"/>
    </xf>
    <xf numFmtId="0" fontId="0" fillId="0" borderId="7" xfId="0" applyBorder="1"/>
    <xf numFmtId="0" fontId="0" fillId="0" borderId="9" xfId="0" applyBorder="1"/>
    <xf numFmtId="172" fontId="0" fillId="0" borderId="10" xfId="0" applyNumberFormat="1" applyBorder="1" applyAlignment="1">
      <alignment horizontal="center" vertical="center"/>
    </xf>
    <xf numFmtId="170" fontId="0" fillId="0" borderId="10" xfId="0" applyNumberFormat="1" applyBorder="1" applyAlignment="1">
      <alignment horizontal="right" vertical="center"/>
    </xf>
    <xf numFmtId="170" fontId="0" fillId="3" borderId="11" xfId="0" applyNumberFormat="1" applyFill="1" applyBorder="1" applyAlignment="1">
      <alignment horizontal="right" vertical="center"/>
    </xf>
    <xf numFmtId="0" fontId="0" fillId="0" borderId="18" xfId="0" applyBorder="1" applyAlignment="1">
      <alignment horizontal="center" vertical="center"/>
    </xf>
    <xf numFmtId="170" fontId="3" fillId="0" borderId="19" xfId="0" applyNumberFormat="1" applyFont="1" applyBorder="1" applyAlignment="1">
      <alignment horizontal="right" vertical="center"/>
    </xf>
    <xf numFmtId="170" fontId="3" fillId="3" borderId="19" xfId="0" applyNumberFormat="1" applyFont="1" applyFill="1" applyBorder="1" applyAlignment="1">
      <alignment horizontal="right" vertical="center"/>
    </xf>
    <xf numFmtId="170" fontId="3" fillId="3" borderId="14" xfId="0" applyNumberFormat="1" applyFont="1" applyFill="1" applyBorder="1" applyAlignment="1">
      <alignment horizontal="right" vertical="center"/>
    </xf>
    <xf numFmtId="10" fontId="0" fillId="2" borderId="25" xfId="0" applyNumberFormat="1" applyFill="1" applyBorder="1" applyAlignment="1">
      <alignment horizontal="center"/>
    </xf>
    <xf numFmtId="0" fontId="6" fillId="0" borderId="10" xfId="0" applyFont="1" applyBorder="1" applyAlignment="1">
      <alignment horizontal="center"/>
    </xf>
    <xf numFmtId="0" fontId="3" fillId="0" borderId="10" xfId="0" applyFont="1" applyBorder="1"/>
    <xf numFmtId="0" fontId="3" fillId="0" borderId="10" xfId="0" applyFont="1" applyBorder="1" applyAlignment="1">
      <alignment horizontal="center"/>
    </xf>
    <xf numFmtId="0" fontId="0" fillId="0" borderId="10" xfId="0" applyBorder="1" applyAlignment="1">
      <alignment horizontal="left"/>
    </xf>
    <xf numFmtId="0" fontId="0" fillId="0" borderId="10" xfId="0" applyBorder="1" applyAlignment="1">
      <alignment horizontal="center"/>
    </xf>
    <xf numFmtId="166" fontId="0" fillId="0" borderId="10" xfId="5" applyNumberFormat="1" applyFont="1" applyBorder="1"/>
    <xf numFmtId="17" fontId="0" fillId="0" borderId="10" xfId="0" applyNumberFormat="1" applyBorder="1" applyAlignment="1">
      <alignment horizontal="center"/>
    </xf>
    <xf numFmtId="168" fontId="0" fillId="0" borderId="10" xfId="3" applyNumberFormat="1" applyFont="1" applyBorder="1"/>
    <xf numFmtId="9" fontId="0" fillId="0" borderId="10" xfId="5" applyFont="1" applyBorder="1" applyAlignment="1">
      <alignment horizontal="center"/>
    </xf>
    <xf numFmtId="42" fontId="2" fillId="0" borderId="10" xfId="4" applyBorder="1"/>
    <xf numFmtId="0" fontId="18" fillId="0" borderId="0" xfId="0" applyFont="1" applyAlignment="1">
      <alignment horizontal="center"/>
    </xf>
    <xf numFmtId="0" fontId="19" fillId="6" borderId="36" xfId="0" applyFont="1" applyFill="1" applyBorder="1" applyAlignment="1">
      <alignment horizontal="center" vertical="center" wrapText="1"/>
    </xf>
    <xf numFmtId="0" fontId="19" fillId="6" borderId="37" xfId="0" applyFont="1" applyFill="1" applyBorder="1" applyAlignment="1">
      <alignment vertical="center" wrapText="1"/>
    </xf>
    <xf numFmtId="0" fontId="19" fillId="6" borderId="34" xfId="0" applyFont="1" applyFill="1" applyBorder="1" applyAlignment="1">
      <alignment vertical="center" wrapText="1"/>
    </xf>
    <xf numFmtId="0" fontId="21" fillId="7" borderId="37" xfId="0" applyFont="1" applyFill="1" applyBorder="1" applyAlignment="1">
      <alignment vertical="center" wrapText="1"/>
    </xf>
    <xf numFmtId="0" fontId="0" fillId="0" borderId="38" xfId="0" applyBorder="1" applyAlignment="1">
      <alignment horizontal="center" vertical="center"/>
    </xf>
    <xf numFmtId="0" fontId="21" fillId="0" borderId="35" xfId="0" applyFont="1" applyBorder="1" applyAlignment="1">
      <alignment horizontal="left" vertical="center" wrapText="1" indent="1"/>
    </xf>
    <xf numFmtId="0" fontId="19" fillId="0" borderId="35"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8" xfId="0" applyFont="1" applyBorder="1" applyAlignment="1">
      <alignment horizontal="center" vertical="center"/>
    </xf>
    <xf numFmtId="6" fontId="19" fillId="0" borderId="38" xfId="0" applyNumberFormat="1" applyFont="1" applyBorder="1" applyAlignment="1">
      <alignment horizontal="center" vertical="center" wrapText="1"/>
    </xf>
    <xf numFmtId="6" fontId="22" fillId="0" borderId="35" xfId="0" applyNumberFormat="1" applyFont="1" applyBorder="1" applyAlignment="1">
      <alignment horizontal="center" vertical="center" wrapText="1"/>
    </xf>
    <xf numFmtId="1" fontId="22" fillId="0" borderId="39" xfId="0" applyNumberFormat="1" applyFont="1" applyBorder="1" applyAlignment="1">
      <alignment horizontal="center" vertical="center" wrapText="1"/>
    </xf>
    <xf numFmtId="10" fontId="19" fillId="0" borderId="38" xfId="5" applyNumberFormat="1" applyFont="1" applyBorder="1" applyAlignment="1">
      <alignment horizontal="center" vertical="center" wrapText="1"/>
    </xf>
    <xf numFmtId="6" fontId="22" fillId="0" borderId="38"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0" fontId="23" fillId="0" borderId="38" xfId="0" applyFont="1" applyBorder="1" applyAlignment="1">
      <alignment horizontal="center"/>
    </xf>
    <xf numFmtId="6" fontId="21" fillId="0" borderId="35" xfId="0" applyNumberFormat="1" applyFont="1" applyBorder="1" applyAlignment="1">
      <alignment vertical="center" wrapText="1"/>
    </xf>
    <xf numFmtId="0" fontId="0" fillId="0" borderId="38" xfId="0" applyBorder="1" applyAlignment="1">
      <alignment horizontal="center"/>
    </xf>
    <xf numFmtId="173" fontId="21" fillId="0" borderId="35" xfId="0" applyNumberFormat="1" applyFont="1" applyBorder="1" applyAlignment="1">
      <alignment horizontal="center" vertical="center" wrapText="1"/>
    </xf>
    <xf numFmtId="0" fontId="21" fillId="7" borderId="38" xfId="0" applyFont="1" applyFill="1" applyBorder="1" applyAlignment="1">
      <alignment vertical="center" wrapText="1"/>
    </xf>
    <xf numFmtId="0" fontId="21" fillId="0" borderId="40" xfId="0" applyFont="1" applyBorder="1" applyAlignment="1">
      <alignment horizontal="center" vertical="center" wrapText="1"/>
    </xf>
    <xf numFmtId="0" fontId="21" fillId="0" borderId="40" xfId="0" applyFont="1" applyBorder="1" applyAlignment="1">
      <alignment horizontal="left" vertical="center" wrapText="1" indent="1"/>
    </xf>
    <xf numFmtId="0" fontId="24" fillId="0" borderId="0" xfId="0" applyFont="1"/>
    <xf numFmtId="6" fontId="17" fillId="0" borderId="41" xfId="0" applyNumberFormat="1" applyFont="1" applyBorder="1" applyAlignment="1">
      <alignment horizontal="center"/>
    </xf>
    <xf numFmtId="6" fontId="17" fillId="0" borderId="42" xfId="0" applyNumberFormat="1" applyFont="1" applyBorder="1" applyAlignment="1">
      <alignment horizontal="center"/>
    </xf>
    <xf numFmtId="0" fontId="17" fillId="0" borderId="42" xfId="0" applyFont="1" applyBorder="1" applyAlignment="1">
      <alignment horizontal="center"/>
    </xf>
    <xf numFmtId="0" fontId="17" fillId="0" borderId="40" xfId="0" applyFont="1" applyBorder="1" applyAlignment="1">
      <alignment horizontal="center"/>
    </xf>
    <xf numFmtId="10" fontId="19" fillId="0" borderId="38" xfId="5" applyNumberFormat="1" applyFont="1" applyFill="1" applyBorder="1" applyAlignment="1">
      <alignment horizontal="center" vertical="center" wrapText="1"/>
    </xf>
    <xf numFmtId="6" fontId="19" fillId="0" borderId="38" xfId="0" applyNumberFormat="1" applyFont="1" applyBorder="1" applyAlignment="1">
      <alignment vertical="center" wrapText="1"/>
    </xf>
    <xf numFmtId="6" fontId="21" fillId="0" borderId="38" xfId="0" applyNumberFormat="1" applyFont="1" applyBorder="1" applyAlignment="1">
      <alignment vertical="center" wrapText="1"/>
    </xf>
    <xf numFmtId="6" fontId="19" fillId="0" borderId="38" xfId="0" applyNumberFormat="1" applyFont="1" applyBorder="1" applyAlignment="1">
      <alignment horizontal="left" vertical="center" wrapText="1"/>
    </xf>
    <xf numFmtId="0" fontId="17" fillId="0" borderId="0" xfId="0" applyFont="1" applyAlignment="1">
      <alignment vertical="center"/>
    </xf>
    <xf numFmtId="0" fontId="22" fillId="0" borderId="37" xfId="0" applyFont="1" applyBorder="1" applyAlignment="1">
      <alignment horizontal="center" vertical="center" wrapText="1"/>
    </xf>
    <xf numFmtId="0" fontId="22" fillId="0" borderId="35" xfId="0" applyFont="1" applyBorder="1" applyAlignment="1">
      <alignment horizontal="center" vertical="center" wrapText="1"/>
    </xf>
    <xf numFmtId="0" fontId="21" fillId="7" borderId="37" xfId="0" applyFont="1" applyFill="1" applyBorder="1" applyAlignment="1">
      <alignment horizontal="center" vertical="center" wrapText="1"/>
    </xf>
    <xf numFmtId="0" fontId="0" fillId="0" borderId="38" xfId="0" applyBorder="1" applyAlignment="1">
      <alignment horizontal="left" vertical="center"/>
    </xf>
    <xf numFmtId="9" fontId="21" fillId="0" borderId="35" xfId="5" applyFont="1" applyBorder="1" applyAlignment="1">
      <alignment horizontal="center" vertical="center" wrapText="1"/>
    </xf>
    <xf numFmtId="10" fontId="21" fillId="0" borderId="35" xfId="5" applyNumberFormat="1" applyFont="1" applyBorder="1" applyAlignment="1">
      <alignment horizontal="center" vertical="center" wrapText="1"/>
    </xf>
    <xf numFmtId="166" fontId="21" fillId="0" borderId="35" xfId="5" applyNumberFormat="1" applyFont="1" applyBorder="1" applyAlignment="1">
      <alignment horizontal="center" vertical="center" wrapText="1"/>
    </xf>
    <xf numFmtId="10" fontId="21" fillId="0" borderId="35" xfId="0" applyNumberFormat="1" applyFont="1" applyBorder="1" applyAlignment="1">
      <alignment horizontal="center" vertical="center" wrapText="1"/>
    </xf>
    <xf numFmtId="10" fontId="21" fillId="0" borderId="37" xfId="5" applyNumberFormat="1" applyFont="1" applyBorder="1" applyAlignment="1">
      <alignment horizontal="center" vertical="center" wrapText="1"/>
    </xf>
    <xf numFmtId="9" fontId="21" fillId="0" borderId="0" xfId="5" applyFont="1" applyFill="1" applyBorder="1" applyAlignment="1">
      <alignment horizontal="center" vertical="center" wrapText="1"/>
    </xf>
    <xf numFmtId="10" fontId="21" fillId="0" borderId="0" xfId="5" applyNumberFormat="1" applyFont="1" applyFill="1" applyBorder="1" applyAlignment="1">
      <alignment horizontal="center" vertical="center" wrapText="1"/>
    </xf>
    <xf numFmtId="166" fontId="21" fillId="0" borderId="0" xfId="5" applyNumberFormat="1" applyFont="1" applyFill="1" applyBorder="1" applyAlignment="1">
      <alignment horizontal="center" vertical="center" wrapText="1"/>
    </xf>
    <xf numFmtId="10" fontId="21" fillId="0" borderId="0" xfId="0" applyNumberFormat="1" applyFont="1" applyAlignment="1">
      <alignment horizontal="center" vertical="center" wrapText="1"/>
    </xf>
    <xf numFmtId="0" fontId="21" fillId="0" borderId="37" xfId="0" applyFont="1" applyBorder="1" applyAlignment="1">
      <alignment horizontal="left" vertical="center" wrapText="1" indent="1"/>
    </xf>
    <xf numFmtId="0" fontId="21" fillId="0" borderId="0" xfId="0" applyFont="1" applyAlignment="1">
      <alignment horizontal="left" vertical="center" wrapText="1" indent="1"/>
    </xf>
    <xf numFmtId="0" fontId="21" fillId="0" borderId="0" xfId="0" applyFont="1" applyAlignment="1">
      <alignment horizontal="center" vertical="center" wrapText="1"/>
    </xf>
    <xf numFmtId="10" fontId="21" fillId="0" borderId="37" xfId="5" applyNumberFormat="1" applyFont="1" applyFill="1" applyBorder="1" applyAlignment="1">
      <alignment horizontal="center" vertical="center" wrapText="1"/>
    </xf>
    <xf numFmtId="0" fontId="4" fillId="0" borderId="0" xfId="6"/>
    <xf numFmtId="0" fontId="9" fillId="0" borderId="0" xfId="6" applyFont="1"/>
    <xf numFmtId="0" fontId="3" fillId="0" borderId="0" xfId="6" applyFont="1" applyAlignment="1">
      <alignment horizontal="center" wrapText="1"/>
    </xf>
    <xf numFmtId="6" fontId="4" fillId="0" borderId="0" xfId="6" applyNumberFormat="1"/>
    <xf numFmtId="10" fontId="4" fillId="0" borderId="0" xfId="6" applyNumberFormat="1"/>
    <xf numFmtId="6" fontId="4" fillId="0" borderId="16" xfId="6" applyNumberFormat="1" applyBorder="1"/>
    <xf numFmtId="0" fontId="3" fillId="0" borderId="0" xfId="6" applyFont="1"/>
    <xf numFmtId="6" fontId="3" fillId="0" borderId="3" xfId="6" applyNumberFormat="1" applyFont="1" applyBorder="1"/>
    <xf numFmtId="0" fontId="4" fillId="0" borderId="0" xfId="6" applyAlignment="1">
      <alignment horizontal="center"/>
    </xf>
    <xf numFmtId="0" fontId="4" fillId="0" borderId="43" xfId="6" applyBorder="1"/>
    <xf numFmtId="0" fontId="7" fillId="0" borderId="0" xfId="6" applyFont="1"/>
    <xf numFmtId="0" fontId="7" fillId="0" borderId="0" xfId="6" applyFont="1" applyAlignment="1">
      <alignment horizontal="center"/>
    </xf>
    <xf numFmtId="42" fontId="7" fillId="0" borderId="0" xfId="6" applyNumberFormat="1" applyFont="1" applyAlignment="1">
      <alignment horizontal="center"/>
    </xf>
    <xf numFmtId="168" fontId="25" fillId="0" borderId="0" xfId="7" applyNumberFormat="1" applyFont="1" applyBorder="1" applyAlignment="1">
      <alignment horizontal="center"/>
    </xf>
    <xf numFmtId="14" fontId="4" fillId="0" borderId="0" xfId="6" applyNumberFormat="1"/>
    <xf numFmtId="168" fontId="0" fillId="0" borderId="0" xfId="7" applyNumberFormat="1" applyFont="1" applyBorder="1"/>
    <xf numFmtId="42" fontId="4" fillId="0" borderId="0" xfId="6" applyNumberFormat="1"/>
    <xf numFmtId="168" fontId="4" fillId="0" borderId="3" xfId="6" applyNumberFormat="1" applyBorder="1"/>
    <xf numFmtId="10" fontId="4" fillId="0" borderId="3" xfId="6" applyNumberFormat="1" applyBorder="1"/>
    <xf numFmtId="14" fontId="0" fillId="0" borderId="0" xfId="0" applyNumberFormat="1"/>
    <xf numFmtId="0" fontId="2" fillId="0" borderId="0" xfId="0" applyFont="1"/>
    <xf numFmtId="0" fontId="18" fillId="0" borderId="0" xfId="0" applyFont="1" applyAlignment="1">
      <alignment horizontal="center" wrapText="1"/>
    </xf>
    <xf numFmtId="0" fontId="16" fillId="0" borderId="0" xfId="0" applyFont="1"/>
    <xf numFmtId="0" fontId="0" fillId="0" borderId="4" xfId="0" applyBorder="1" applyAlignment="1">
      <alignment horizontal="center" vertical="center" wrapText="1"/>
    </xf>
    <xf numFmtId="0" fontId="0" fillId="0" borderId="17" xfId="0" applyBorder="1" applyAlignment="1">
      <alignment horizontal="center" vertical="center" wrapText="1"/>
    </xf>
    <xf numFmtId="10" fontId="2" fillId="0" borderId="0" xfId="5" applyNumberFormat="1" applyFont="1"/>
    <xf numFmtId="169" fontId="2" fillId="0" borderId="0" xfId="1" applyNumberFormat="1" applyFont="1" applyBorder="1"/>
    <xf numFmtId="166" fontId="2" fillId="0" borderId="1" xfId="5" applyNumberFormat="1" applyFont="1" applyBorder="1"/>
    <xf numFmtId="0" fontId="2" fillId="0" borderId="0" xfId="0" applyFont="1" applyAlignment="1">
      <alignment horizontal="center"/>
    </xf>
    <xf numFmtId="169" fontId="2" fillId="0" borderId="0" xfId="1" applyNumberFormat="1" applyFont="1" applyBorder="1" applyAlignment="1">
      <alignment horizontal="center"/>
    </xf>
    <xf numFmtId="10" fontId="2" fillId="0" borderId="0" xfId="0" applyNumberFormat="1" applyFont="1"/>
    <xf numFmtId="164" fontId="2" fillId="0" borderId="0" xfId="0" applyNumberFormat="1" applyFont="1"/>
    <xf numFmtId="10" fontId="2" fillId="0" borderId="0" xfId="5" applyNumberFormat="1" applyFont="1" applyBorder="1"/>
    <xf numFmtId="169" fontId="2" fillId="0" borderId="0" xfId="0" applyNumberFormat="1" applyFont="1"/>
    <xf numFmtId="41" fontId="2" fillId="0" borderId="3" xfId="2" applyFont="1" applyBorder="1"/>
    <xf numFmtId="41" fontId="2" fillId="0" borderId="0" xfId="0" applyNumberFormat="1" applyFont="1"/>
    <xf numFmtId="9" fontId="2" fillId="0" borderId="0" xfId="0" applyNumberFormat="1" applyFont="1"/>
    <xf numFmtId="0" fontId="2" fillId="0" borderId="0" xfId="0" applyFont="1" applyAlignment="1">
      <alignment horizontal="left"/>
    </xf>
    <xf numFmtId="41" fontId="2" fillId="0" borderId="0" xfId="2" applyFont="1" applyBorder="1"/>
    <xf numFmtId="165" fontId="2" fillId="0" borderId="0" xfId="0" applyNumberFormat="1" applyFont="1"/>
    <xf numFmtId="17" fontId="2" fillId="0" borderId="0" xfId="0" applyNumberFormat="1" applyFont="1"/>
    <xf numFmtId="171" fontId="2" fillId="0" borderId="0" xfId="0" applyNumberFormat="1" applyFont="1"/>
    <xf numFmtId="166" fontId="2" fillId="0" borderId="0" xfId="5" applyNumberFormat="1" applyFont="1" applyBorder="1"/>
    <xf numFmtId="171" fontId="2" fillId="0" borderId="1" xfId="0" applyNumberFormat="1" applyFont="1" applyBorder="1"/>
    <xf numFmtId="171" fontId="2" fillId="0" borderId="3" xfId="0" applyNumberFormat="1" applyFont="1" applyBorder="1"/>
    <xf numFmtId="166" fontId="2" fillId="0" borderId="0" xfId="0" applyNumberFormat="1" applyFont="1"/>
    <xf numFmtId="0" fontId="8" fillId="0" borderId="0" xfId="0" applyFont="1" applyAlignment="1">
      <alignment horizontal="center"/>
    </xf>
    <xf numFmtId="42" fontId="2" fillId="0" borderId="0" xfId="0" applyNumberFormat="1" applyFont="1"/>
    <xf numFmtId="0" fontId="4" fillId="0" borderId="0" xfId="6" applyAlignment="1">
      <alignment horizontal="center" vertical="center"/>
    </xf>
    <xf numFmtId="0" fontId="9" fillId="0" borderId="0" xfId="0" applyFont="1"/>
    <xf numFmtId="164" fontId="0" fillId="0" borderId="0" xfId="0" applyNumberFormat="1"/>
    <xf numFmtId="10" fontId="0" fillId="0" borderId="0" xfId="5" applyNumberFormat="1" applyFont="1" applyFill="1"/>
    <xf numFmtId="10" fontId="0" fillId="0" borderId="0" xfId="0" applyNumberFormat="1"/>
    <xf numFmtId="10" fontId="2" fillId="0" borderId="1" xfId="0" applyNumberFormat="1" applyFont="1" applyBorder="1"/>
    <xf numFmtId="10" fontId="0" fillId="0" borderId="1" xfId="5" applyNumberFormat="1" applyFont="1" applyFill="1" applyBorder="1"/>
    <xf numFmtId="10" fontId="0" fillId="0" borderId="1" xfId="0" applyNumberFormat="1" applyBorder="1"/>
    <xf numFmtId="0" fontId="0" fillId="0" borderId="1" xfId="0" applyBorder="1"/>
    <xf numFmtId="0" fontId="0" fillId="0" borderId="16" xfId="0" applyBorder="1"/>
    <xf numFmtId="0" fontId="0" fillId="0" borderId="2" xfId="0" applyBorder="1"/>
    <xf numFmtId="0" fontId="19" fillId="6" borderId="45" xfId="0" applyFont="1" applyFill="1" applyBorder="1" applyAlignment="1">
      <alignment horizontal="center" vertical="center" wrapText="1"/>
    </xf>
    <xf numFmtId="0" fontId="18" fillId="0" borderId="39" xfId="0" applyFont="1" applyBorder="1" applyAlignment="1">
      <alignment horizontal="center"/>
    </xf>
    <xf numFmtId="0" fontId="19" fillId="6" borderId="34" xfId="0" applyFont="1" applyFill="1" applyBorder="1" applyAlignment="1">
      <alignment horizontal="center" vertical="center" wrapText="1"/>
    </xf>
    <xf numFmtId="0" fontId="19" fillId="6" borderId="32"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0" fillId="0" borderId="37" xfId="0" applyBorder="1"/>
    <xf numFmtId="0" fontId="0" fillId="0" borderId="0" xfId="0" applyAlignment="1">
      <alignment wrapText="1"/>
    </xf>
    <xf numFmtId="49" fontId="0" fillId="4" borderId="10" xfId="0" applyNumberFormat="1" applyFill="1" applyBorder="1" applyAlignment="1">
      <alignment horizontal="left" vertical="center"/>
    </xf>
    <xf numFmtId="0" fontId="0" fillId="4" borderId="22" xfId="0" applyFill="1" applyBorder="1" applyAlignment="1">
      <alignment horizontal="left" vertical="center"/>
    </xf>
    <xf numFmtId="14" fontId="0" fillId="0" borderId="0" xfId="0" applyNumberFormat="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1" xfId="0" applyBorder="1" applyAlignment="1">
      <alignment horizontal="left"/>
    </xf>
    <xf numFmtId="14" fontId="0" fillId="0" borderId="1" xfId="0" applyNumberFormat="1" applyBorder="1" applyAlignment="1">
      <alignment horizontal="center"/>
    </xf>
    <xf numFmtId="0" fontId="0" fillId="0" borderId="1" xfId="0"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17" fillId="8" borderId="0" xfId="0" applyFont="1" applyFill="1" applyAlignment="1">
      <alignment horizontal="center" wrapText="1"/>
    </xf>
    <xf numFmtId="0" fontId="17" fillId="8" borderId="48" xfId="0" applyFont="1" applyFill="1" applyBorder="1" applyAlignment="1">
      <alignment horizontal="center" wrapText="1"/>
    </xf>
    <xf numFmtId="0" fontId="17" fillId="8" borderId="49" xfId="0" applyFont="1" applyFill="1" applyBorder="1" applyAlignment="1">
      <alignment horizontal="center" wrapText="1"/>
    </xf>
    <xf numFmtId="0" fontId="11" fillId="0" borderId="0" xfId="0" applyFont="1" applyAlignment="1">
      <alignment wrapText="1"/>
    </xf>
    <xf numFmtId="0" fontId="0" fillId="8" borderId="0" xfId="0" applyFill="1"/>
    <xf numFmtId="0" fontId="0" fillId="8" borderId="39" xfId="0" applyFill="1" applyBorder="1"/>
    <xf numFmtId="0" fontId="2" fillId="8" borderId="35" xfId="0" applyFont="1" applyFill="1" applyBorder="1" applyAlignment="1">
      <alignment horizontal="right"/>
    </xf>
    <xf numFmtId="0" fontId="3" fillId="8" borderId="41" xfId="0" applyFont="1" applyFill="1" applyBorder="1" applyAlignment="1">
      <alignment horizontal="center"/>
    </xf>
    <xf numFmtId="0" fontId="3" fillId="8" borderId="40" xfId="0" applyFont="1" applyFill="1" applyBorder="1" applyAlignment="1">
      <alignment horizontal="center"/>
    </xf>
    <xf numFmtId="6" fontId="0" fillId="0" borderId="0" xfId="2" applyNumberFormat="1" applyFont="1" applyFill="1"/>
    <xf numFmtId="0" fontId="0" fillId="0" borderId="37" xfId="0" applyBorder="1" applyAlignment="1">
      <alignment horizontal="center" vertical="center"/>
    </xf>
    <xf numFmtId="0" fontId="21" fillId="0" borderId="37" xfId="0" applyFont="1" applyBorder="1" applyAlignment="1">
      <alignment horizontal="center" vertical="center"/>
    </xf>
    <xf numFmtId="6" fontId="19" fillId="0" borderId="37" xfId="0" applyNumberFormat="1" applyFont="1" applyBorder="1" applyAlignment="1">
      <alignment horizontal="center" vertical="center" wrapText="1"/>
    </xf>
    <xf numFmtId="0" fontId="27" fillId="0" borderId="0" xfId="0" applyFont="1"/>
    <xf numFmtId="0" fontId="9" fillId="0" borderId="0" xfId="6" applyFont="1" applyAlignment="1">
      <alignment horizontal="center"/>
    </xf>
    <xf numFmtId="0" fontId="2" fillId="0" borderId="0" xfId="6" applyFont="1"/>
    <xf numFmtId="0" fontId="2" fillId="0" borderId="0" xfId="0" applyFont="1" applyAlignment="1">
      <alignment horizontal="left" wrapText="1"/>
    </xf>
    <xf numFmtId="0" fontId="2" fillId="0" borderId="0" xfId="0" applyFont="1" applyAlignment="1">
      <alignment wrapText="1"/>
    </xf>
    <xf numFmtId="0" fontId="24" fillId="0" borderId="0" xfId="0" applyFont="1" applyAlignment="1">
      <alignment horizontal="left"/>
    </xf>
    <xf numFmtId="0" fontId="17" fillId="0" borderId="0" xfId="0" applyFont="1" applyAlignment="1">
      <alignment horizontal="center"/>
    </xf>
    <xf numFmtId="0" fontId="19" fillId="6" borderId="30" xfId="0" applyFont="1" applyFill="1" applyBorder="1" applyAlignment="1">
      <alignment horizontal="center" vertical="center" wrapText="1"/>
    </xf>
    <xf numFmtId="49" fontId="0" fillId="2" borderId="7" xfId="0" applyNumberFormat="1" applyFill="1" applyBorder="1" applyAlignment="1">
      <alignment horizontal="left" vertical="center"/>
    </xf>
    <xf numFmtId="49" fontId="0" fillId="4" borderId="9" xfId="0" applyNumberFormat="1" applyFill="1" applyBorder="1" applyAlignment="1">
      <alignment horizontal="left" vertical="center"/>
    </xf>
    <xf numFmtId="49" fontId="0" fillId="4" borderId="2" xfId="0" applyNumberFormat="1" applyFill="1" applyBorder="1" applyAlignment="1">
      <alignment horizontal="left" vertical="center"/>
    </xf>
    <xf numFmtId="0" fontId="10" fillId="0" borderId="0" xfId="0" applyFont="1" applyAlignment="1">
      <alignment horizontal="right"/>
    </xf>
    <xf numFmtId="0" fontId="0" fillId="4" borderId="9" xfId="0" applyFill="1" applyBorder="1" applyAlignment="1">
      <alignment horizontal="left" vertical="center"/>
    </xf>
    <xf numFmtId="0" fontId="0" fillId="4" borderId="2" xfId="0" applyFill="1" applyBorder="1" applyAlignment="1">
      <alignment horizontal="left" vertical="center"/>
    </xf>
    <xf numFmtId="170" fontId="0" fillId="4" borderId="7" xfId="0" applyNumberFormat="1" applyFill="1" applyBorder="1" applyAlignment="1">
      <alignment horizontal="right" vertical="center"/>
    </xf>
    <xf numFmtId="0" fontId="19" fillId="0" borderId="0" xfId="0" applyFont="1" applyAlignment="1">
      <alignment horizontal="center" vertical="center" wrapText="1"/>
    </xf>
    <xf numFmtId="0" fontId="19" fillId="6" borderId="37" xfId="0" applyFont="1" applyFill="1" applyBorder="1" applyAlignment="1">
      <alignment horizontal="center" vertical="center" wrapText="1"/>
    </xf>
    <xf numFmtId="0" fontId="2" fillId="0" borderId="29" xfId="0" applyFont="1" applyBorder="1" applyAlignment="1">
      <alignment horizontal="left" vertical="center"/>
    </xf>
    <xf numFmtId="0" fontId="0" fillId="0" borderId="24" xfId="0" applyBorder="1" applyAlignment="1">
      <alignment horizontal="left" vertical="center"/>
    </xf>
    <xf numFmtId="49" fontId="0" fillId="2" borderId="15" xfId="0" applyNumberFormat="1" applyFill="1" applyBorder="1" applyAlignment="1">
      <alignment horizontal="left" vertical="center"/>
    </xf>
    <xf numFmtId="49" fontId="0" fillId="2" borderId="3" xfId="0" applyNumberFormat="1" applyFill="1" applyBorder="1" applyAlignment="1">
      <alignment horizontal="left" vertical="center"/>
    </xf>
    <xf numFmtId="49" fontId="0" fillId="2" borderId="24" xfId="0" applyNumberFormat="1" applyFill="1" applyBorder="1" applyAlignment="1">
      <alignment horizontal="left" vertical="center"/>
    </xf>
    <xf numFmtId="0" fontId="2" fillId="0" borderId="15" xfId="0" quotePrefix="1" applyFont="1" applyBorder="1" applyAlignment="1">
      <alignment horizontal="left" vertical="center"/>
    </xf>
    <xf numFmtId="0" fontId="2" fillId="0" borderId="24" xfId="0" applyFont="1" applyBorder="1" applyAlignment="1">
      <alignment horizontal="left" vertical="center"/>
    </xf>
    <xf numFmtId="0" fontId="2" fillId="0" borderId="27" xfId="0" applyFont="1" applyBorder="1" applyAlignment="1">
      <alignment horizontal="left" vertical="center" wrapText="1"/>
    </xf>
    <xf numFmtId="0" fontId="0" fillId="0" borderId="28" xfId="0" applyBorder="1" applyAlignment="1">
      <alignment horizontal="left" vertical="center"/>
    </xf>
    <xf numFmtId="0" fontId="2" fillId="0" borderId="26" xfId="0" applyFont="1" applyBorder="1" applyAlignment="1">
      <alignment horizontal="left" vertical="center" wrapText="1"/>
    </xf>
    <xf numFmtId="0" fontId="0" fillId="0" borderId="9" xfId="0" applyBorder="1" applyAlignment="1">
      <alignment horizontal="left" vertical="center"/>
    </xf>
    <xf numFmtId="49" fontId="2" fillId="0" borderId="26" xfId="0" applyNumberFormat="1" applyFont="1" applyBorder="1" applyAlignment="1">
      <alignment horizontal="left" vertical="center" wrapText="1"/>
    </xf>
    <xf numFmtId="49" fontId="0" fillId="0" borderId="9" xfId="0" applyNumberFormat="1" applyBorder="1" applyAlignment="1">
      <alignment horizontal="left" vertical="center"/>
    </xf>
    <xf numFmtId="49" fontId="2" fillId="0" borderId="7" xfId="0" applyNumberFormat="1" applyFont="1" applyBorder="1" applyAlignment="1">
      <alignment horizontal="left" vertical="center"/>
    </xf>
    <xf numFmtId="49" fontId="0" fillId="0" borderId="2" xfId="0" applyNumberFormat="1" applyBorder="1" applyAlignment="1">
      <alignment horizontal="left" vertical="center"/>
    </xf>
    <xf numFmtId="49" fontId="0" fillId="2" borderId="7" xfId="0" applyNumberFormat="1" applyFill="1" applyBorder="1" applyAlignment="1">
      <alignment horizontal="left" vertical="center"/>
    </xf>
    <xf numFmtId="49" fontId="0" fillId="2" borderId="8" xfId="0" applyNumberFormat="1" applyFill="1" applyBorder="1" applyAlignment="1">
      <alignment horizontal="left" vertical="center"/>
    </xf>
    <xf numFmtId="172" fontId="0" fillId="2" borderId="7" xfId="0" applyNumberFormat="1" applyFill="1" applyBorder="1" applyAlignment="1">
      <alignment horizontal="left" vertical="center"/>
    </xf>
    <xf numFmtId="172" fontId="0" fillId="2" borderId="8" xfId="0" applyNumberFormat="1" applyFill="1" applyBorder="1" applyAlignment="1">
      <alignment horizontal="left" vertical="center"/>
    </xf>
    <xf numFmtId="0" fontId="2" fillId="0" borderId="26" xfId="0" applyFont="1" applyBorder="1" applyAlignment="1">
      <alignment horizontal="left" vertical="center"/>
    </xf>
    <xf numFmtId="0" fontId="0" fillId="0" borderId="2" xfId="0" applyBorder="1" applyAlignment="1">
      <alignment horizontal="left" vertical="center"/>
    </xf>
    <xf numFmtId="170" fontId="0" fillId="2" borderId="7" xfId="0" applyNumberFormat="1" applyFill="1" applyBorder="1" applyAlignment="1">
      <alignment horizontal="right" vertical="center"/>
    </xf>
    <xf numFmtId="170" fontId="0" fillId="2" borderId="2" xfId="0" applyNumberFormat="1" applyFill="1" applyBorder="1" applyAlignment="1">
      <alignment horizontal="right" vertical="center"/>
    </xf>
    <xf numFmtId="0" fontId="2" fillId="0" borderId="7" xfId="0" quotePrefix="1" applyFont="1" applyBorder="1" applyAlignment="1">
      <alignment horizontal="left" vertical="center"/>
    </xf>
    <xf numFmtId="0" fontId="2" fillId="0" borderId="9" xfId="0" applyFont="1" applyBorder="1" applyAlignment="1">
      <alignment horizontal="left" vertical="center"/>
    </xf>
    <xf numFmtId="0" fontId="19" fillId="6" borderId="33" xfId="0" applyFont="1" applyFill="1" applyBorder="1" applyAlignment="1">
      <alignment horizontal="center" vertical="center" wrapText="1"/>
    </xf>
    <xf numFmtId="0" fontId="19" fillId="6" borderId="31"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41" xfId="0" applyFont="1" applyFill="1" applyBorder="1" applyAlignment="1">
      <alignment horizontal="center" vertical="center" wrapText="1"/>
    </xf>
    <xf numFmtId="0" fontId="19" fillId="6" borderId="38"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7" fillId="0" borderId="0" xfId="0" applyFont="1" applyAlignment="1">
      <alignment horizontal="center"/>
    </xf>
    <xf numFmtId="0" fontId="19" fillId="6" borderId="44" xfId="0" applyFont="1" applyFill="1" applyBorder="1" applyAlignment="1">
      <alignment horizontal="center" vertical="center" wrapText="1"/>
    </xf>
    <xf numFmtId="0" fontId="0" fillId="0" borderId="3" xfId="0" applyBorder="1" applyAlignment="1">
      <alignment horizontal="left" vertical="center"/>
    </xf>
    <xf numFmtId="10" fontId="0" fillId="2" borderId="46" xfId="0" applyNumberFormat="1" applyFill="1" applyBorder="1" applyAlignment="1">
      <alignment horizontal="left" vertical="center"/>
    </xf>
    <xf numFmtId="10" fontId="0" fillId="2" borderId="47" xfId="0" applyNumberFormat="1" applyFill="1" applyBorder="1" applyAlignment="1">
      <alignment horizontal="left" vertical="center"/>
    </xf>
    <xf numFmtId="0" fontId="2" fillId="0" borderId="43" xfId="0" quotePrefix="1" applyFont="1" applyBorder="1" applyAlignment="1">
      <alignment horizontal="left" vertical="center"/>
    </xf>
    <xf numFmtId="0" fontId="2" fillId="0" borderId="47" xfId="0" applyFont="1" applyBorder="1" applyAlignment="1">
      <alignment horizontal="left" vertical="center"/>
    </xf>
    <xf numFmtId="49" fontId="2" fillId="4" borderId="27" xfId="0" applyNumberFormat="1" applyFont="1" applyFill="1" applyBorder="1" applyAlignment="1">
      <alignment horizontal="left" vertical="center" wrapText="1"/>
    </xf>
    <xf numFmtId="49" fontId="0" fillId="4" borderId="28" xfId="0" applyNumberFormat="1" applyFill="1" applyBorder="1" applyAlignment="1">
      <alignment horizontal="left" vertical="center"/>
    </xf>
    <xf numFmtId="49" fontId="2" fillId="4" borderId="26" xfId="0" applyNumberFormat="1" applyFont="1" applyFill="1" applyBorder="1" applyAlignment="1">
      <alignment horizontal="left" vertical="center" wrapText="1"/>
    </xf>
    <xf numFmtId="49" fontId="0" fillId="4" borderId="9" xfId="0" applyNumberFormat="1" applyFill="1" applyBorder="1" applyAlignment="1">
      <alignment horizontal="left" vertical="center"/>
    </xf>
    <xf numFmtId="49" fontId="2" fillId="4" borderId="7" xfId="0" applyNumberFormat="1" applyFont="1" applyFill="1" applyBorder="1" applyAlignment="1">
      <alignment horizontal="left" vertical="center"/>
    </xf>
    <xf numFmtId="49" fontId="0" fillId="4" borderId="2" xfId="0" applyNumberFormat="1" applyFill="1" applyBorder="1" applyAlignment="1">
      <alignment horizontal="left" vertical="center"/>
    </xf>
    <xf numFmtId="44" fontId="0" fillId="2" borderId="7" xfId="3" applyFont="1" applyFill="1" applyBorder="1" applyAlignment="1">
      <alignment horizontal="left" vertical="center"/>
    </xf>
    <xf numFmtId="44" fontId="0" fillId="2" borderId="9" xfId="3" applyFont="1" applyFill="1" applyBorder="1" applyAlignment="1">
      <alignment horizontal="left" vertical="center"/>
    </xf>
    <xf numFmtId="49" fontId="0" fillId="4" borderId="7" xfId="0" applyNumberFormat="1" applyFill="1" applyBorder="1" applyAlignment="1">
      <alignment horizontal="center" vertical="center"/>
    </xf>
    <xf numFmtId="0" fontId="0" fillId="4" borderId="8" xfId="0" applyFill="1" applyBorder="1" applyAlignment="1">
      <alignment horizontal="center" vertical="center"/>
    </xf>
    <xf numFmtId="0" fontId="0" fillId="4" borderId="7" xfId="0" applyFill="1" applyBorder="1" applyAlignment="1">
      <alignment horizontal="center" vertical="center"/>
    </xf>
    <xf numFmtId="0" fontId="10" fillId="0" borderId="0" xfId="0" applyFont="1" applyAlignment="1">
      <alignment horizontal="right" wrapText="1"/>
    </xf>
    <xf numFmtId="0" fontId="10" fillId="0" borderId="0" xfId="0" applyFont="1" applyAlignment="1">
      <alignment horizontal="right"/>
    </xf>
    <xf numFmtId="0" fontId="3" fillId="0" borderId="0" xfId="6" applyFont="1" applyAlignment="1">
      <alignment horizontal="center"/>
    </xf>
    <xf numFmtId="0" fontId="0" fillId="0" borderId="4" xfId="0" applyBorder="1" applyAlignment="1">
      <alignment horizontal="center" vertical="center"/>
    </xf>
    <xf numFmtId="0" fontId="0" fillId="0" borderId="28" xfId="0" applyBorder="1" applyAlignment="1">
      <alignment horizontal="center" vertical="center"/>
    </xf>
    <xf numFmtId="0" fontId="15" fillId="0" borderId="15" xfId="0" applyFont="1" applyBorder="1" applyAlignment="1">
      <alignment horizontal="center" vertical="center"/>
    </xf>
    <xf numFmtId="0" fontId="0" fillId="0" borderId="24" xfId="0" applyBorder="1" applyAlignment="1">
      <alignment vertical="center"/>
    </xf>
    <xf numFmtId="0" fontId="2" fillId="4" borderId="26" xfId="0" applyFont="1" applyFill="1" applyBorder="1" applyAlignment="1">
      <alignment horizontal="left" vertical="center"/>
    </xf>
    <xf numFmtId="0" fontId="0" fillId="4" borderId="2" xfId="0" applyFill="1" applyBorder="1" applyAlignment="1">
      <alignment horizontal="left" vertical="center"/>
    </xf>
    <xf numFmtId="0" fontId="0" fillId="4" borderId="9" xfId="0" applyFill="1" applyBorder="1" applyAlignment="1">
      <alignment horizontal="left" vertical="center"/>
    </xf>
    <xf numFmtId="170" fontId="0" fillId="4" borderId="7" xfId="0" applyNumberFormat="1" applyFill="1" applyBorder="1" applyAlignment="1">
      <alignment horizontal="right" vertical="center"/>
    </xf>
    <xf numFmtId="0" fontId="0" fillId="0" borderId="9" xfId="0" applyBorder="1" applyAlignment="1">
      <alignment horizontal="right" vertical="center"/>
    </xf>
    <xf numFmtId="0" fontId="11" fillId="0" borderId="7" xfId="0" quotePrefix="1" applyFont="1" applyBorder="1" applyAlignment="1">
      <alignment horizontal="left" vertical="center"/>
    </xf>
    <xf numFmtId="0" fontId="11" fillId="0" borderId="9" xfId="0" applyFont="1" applyBorder="1" applyAlignment="1">
      <alignment horizontal="left" vertical="center"/>
    </xf>
    <xf numFmtId="0" fontId="2" fillId="4" borderId="29" xfId="0" applyFont="1" applyFill="1" applyBorder="1" applyAlignment="1">
      <alignment horizontal="left" vertical="center"/>
    </xf>
    <xf numFmtId="0" fontId="0" fillId="4" borderId="24" xfId="0" applyFill="1" applyBorder="1" applyAlignment="1">
      <alignment horizontal="left" vertical="center"/>
    </xf>
    <xf numFmtId="0" fontId="11" fillId="0" borderId="15" xfId="0" quotePrefix="1" applyFont="1" applyBorder="1" applyAlignment="1">
      <alignment horizontal="left" vertical="center"/>
    </xf>
    <xf numFmtId="0" fontId="11" fillId="0" borderId="24" xfId="0" applyFont="1" applyBorder="1" applyAlignment="1">
      <alignment horizontal="left" vertical="center"/>
    </xf>
    <xf numFmtId="172" fontId="0" fillId="4" borderId="7" xfId="0" applyNumberFormat="1" applyFill="1" applyBorder="1" applyAlignment="1">
      <alignment horizontal="center" vertical="center"/>
    </xf>
    <xf numFmtId="172" fontId="0" fillId="4" borderId="8" xfId="0" applyNumberFormat="1" applyFill="1" applyBorder="1" applyAlignment="1">
      <alignment horizontal="center" vertical="center"/>
    </xf>
    <xf numFmtId="49" fontId="0" fillId="4" borderId="15" xfId="0" applyNumberFormat="1" applyFill="1" applyBorder="1" applyAlignment="1">
      <alignment horizontal="left" vertical="center"/>
    </xf>
    <xf numFmtId="0" fontId="0" fillId="4" borderId="3" xfId="0" applyFill="1" applyBorder="1" applyAlignment="1">
      <alignment horizontal="left" vertical="center"/>
    </xf>
    <xf numFmtId="0" fontId="2" fillId="4" borderId="27" xfId="0" applyFont="1" applyFill="1" applyBorder="1" applyAlignment="1">
      <alignment horizontal="left" vertical="center" wrapText="1"/>
    </xf>
    <xf numFmtId="0" fontId="0" fillId="4" borderId="28" xfId="0" applyFill="1" applyBorder="1" applyAlignment="1">
      <alignment horizontal="left" vertical="center"/>
    </xf>
    <xf numFmtId="0" fontId="2" fillId="4" borderId="26" xfId="0" applyFont="1" applyFill="1" applyBorder="1" applyAlignment="1">
      <alignment horizontal="left" vertical="center" wrapText="1"/>
    </xf>
    <xf numFmtId="0" fontId="0" fillId="4" borderId="13" xfId="0" applyFill="1" applyBorder="1" applyAlignment="1">
      <alignment horizontal="left" vertical="center"/>
    </xf>
    <xf numFmtId="0" fontId="2" fillId="4" borderId="7" xfId="0" applyFont="1" applyFill="1" applyBorder="1" applyAlignment="1">
      <alignment horizontal="left" vertical="center"/>
    </xf>
    <xf numFmtId="0" fontId="19" fillId="6" borderId="37" xfId="0" applyFont="1" applyFill="1" applyBorder="1" applyAlignment="1">
      <alignment horizontal="center" vertical="center" wrapText="1"/>
    </xf>
    <xf numFmtId="0" fontId="19" fillId="0" borderId="0" xfId="0" applyFont="1" applyAlignment="1">
      <alignment horizontal="center" vertical="center" wrapText="1"/>
    </xf>
    <xf numFmtId="0" fontId="0" fillId="0" borderId="50" xfId="0" applyBorder="1" applyAlignment="1">
      <alignment horizontal="center" vertical="center"/>
    </xf>
    <xf numFmtId="0" fontId="0" fillId="0" borderId="23" xfId="0" applyBorder="1" applyAlignment="1">
      <alignment horizontal="center" vertical="center"/>
    </xf>
    <xf numFmtId="0" fontId="11" fillId="0" borderId="0" xfId="0" applyFont="1" applyAlignment="1">
      <alignment horizontal="left" wrapText="1"/>
    </xf>
    <xf numFmtId="0" fontId="2" fillId="8" borderId="0" xfId="0" applyFont="1" applyFill="1" applyAlignment="1">
      <alignment horizontal="left"/>
    </xf>
    <xf numFmtId="0" fontId="2" fillId="8" borderId="54" xfId="0" applyFont="1" applyFill="1" applyBorder="1" applyAlignment="1">
      <alignment horizontal="left"/>
    </xf>
    <xf numFmtId="0" fontId="2" fillId="8" borderId="39" xfId="0" applyFont="1" applyFill="1" applyBorder="1" applyAlignment="1">
      <alignment horizontal="left"/>
    </xf>
    <xf numFmtId="0" fontId="2" fillId="8" borderId="55" xfId="0" applyFont="1" applyFill="1" applyBorder="1" applyAlignment="1">
      <alignment horizontal="left"/>
    </xf>
    <xf numFmtId="0" fontId="0" fillId="8" borderId="7" xfId="0" applyFill="1" applyBorder="1" applyAlignment="1">
      <alignment horizontal="center"/>
    </xf>
    <xf numFmtId="0" fontId="0" fillId="8" borderId="9" xfId="0" applyFill="1" applyBorder="1" applyAlignment="1">
      <alignment horizontal="center"/>
    </xf>
    <xf numFmtId="0" fontId="0" fillId="8" borderId="56" xfId="0" applyFill="1" applyBorder="1" applyAlignment="1">
      <alignment horizontal="center"/>
    </xf>
    <xf numFmtId="0" fontId="0" fillId="8" borderId="53" xfId="0" applyFill="1" applyBorder="1" applyAlignment="1">
      <alignment horizontal="center"/>
    </xf>
  </cellXfs>
  <cellStyles count="10">
    <cellStyle name="Comma" xfId="1" builtinId="3"/>
    <cellStyle name="Comma [0]" xfId="2" builtinId="6"/>
    <cellStyle name="Comma 2" xfId="8" xr:uid="{8151470D-552A-4106-A775-387E350412F1}"/>
    <cellStyle name="Currency" xfId="3" builtinId="4"/>
    <cellStyle name="Currency [0]" xfId="4" builtinId="7"/>
    <cellStyle name="Currency 2" xfId="7" xr:uid="{3078EAB9-B865-4DC7-A232-829EE51483EE}"/>
    <cellStyle name="Normal" xfId="0" builtinId="0"/>
    <cellStyle name="Normal 2" xfId="6" xr:uid="{FF14F627-C97A-4B51-8596-510123456BD0}"/>
    <cellStyle name="Percent" xfId="5" builtinId="5"/>
    <cellStyle name="Percent 2" xfId="9" xr:uid="{57F05BCB-11C0-4D84-8951-A91FCC12449F}"/>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FF5B-E88F-4B0E-AD16-548CADF3798A}">
  <sheetPr>
    <pageSetUpPr fitToPage="1"/>
  </sheetPr>
  <dimension ref="A1:L16"/>
  <sheetViews>
    <sheetView tabSelected="1" zoomScaleNormal="100" workbookViewId="0">
      <selection activeCell="K16" sqref="K16"/>
    </sheetView>
  </sheetViews>
  <sheetFormatPr defaultRowHeight="12.75"/>
  <cols>
    <col min="2" max="2" width="16.85546875" customWidth="1"/>
    <col min="3" max="3" width="14.7109375" customWidth="1"/>
    <col min="4" max="4" width="11.28515625" customWidth="1"/>
    <col min="5" max="5" width="10.5703125" customWidth="1"/>
    <col min="6" max="6" width="12.5703125" customWidth="1"/>
    <col min="7" max="7" width="13.28515625" customWidth="1"/>
    <col min="8" max="8" width="11.7109375" customWidth="1"/>
    <col min="9" max="9" width="12" customWidth="1"/>
    <col min="10" max="10" width="10.42578125" customWidth="1"/>
    <col min="11" max="12" width="10" customWidth="1"/>
    <col min="13" max="13" width="11.7109375" customWidth="1"/>
    <col min="14" max="14" width="14" customWidth="1"/>
    <col min="15" max="15" width="9.42578125" customWidth="1"/>
  </cols>
  <sheetData>
    <row r="1" spans="1:12">
      <c r="A1" s="22" t="s">
        <v>0</v>
      </c>
      <c r="G1" s="24"/>
      <c r="L1" s="24" t="s">
        <v>1</v>
      </c>
    </row>
    <row r="2" spans="1:12">
      <c r="A2" s="22" t="s">
        <v>2</v>
      </c>
      <c r="G2" s="24" t="s">
        <v>3</v>
      </c>
      <c r="L2" s="24" t="s">
        <v>4</v>
      </c>
    </row>
    <row r="3" spans="1:12">
      <c r="A3" s="192" t="s">
        <v>5</v>
      </c>
      <c r="G3" s="24" t="s">
        <v>3</v>
      </c>
    </row>
    <row r="5" spans="1:12">
      <c r="A5" s="26" t="s">
        <v>6</v>
      </c>
      <c r="H5" s="26" t="s">
        <v>3</v>
      </c>
    </row>
    <row r="6" spans="1:12" ht="13.5" thickBot="1"/>
    <row r="7" spans="1:12" ht="13.5" thickTop="1">
      <c r="B7" s="283" t="s">
        <v>7</v>
      </c>
      <c r="C7" s="284"/>
      <c r="D7" s="27"/>
      <c r="E7" s="28"/>
      <c r="F7" s="28"/>
      <c r="G7" s="28"/>
      <c r="H7" s="28"/>
      <c r="I7" s="29"/>
    </row>
    <row r="8" spans="1:12">
      <c r="B8" s="285" t="s">
        <v>8</v>
      </c>
      <c r="C8" s="286"/>
      <c r="D8" s="30"/>
      <c r="E8" s="31"/>
      <c r="F8" s="31"/>
      <c r="G8" s="31"/>
      <c r="H8" s="31"/>
      <c r="I8" s="32"/>
    </row>
    <row r="9" spans="1:12">
      <c r="B9" s="287" t="s">
        <v>9</v>
      </c>
      <c r="C9" s="288"/>
      <c r="D9" s="267"/>
      <c r="E9" s="33"/>
      <c r="F9" s="34" t="s">
        <v>10</v>
      </c>
      <c r="G9" s="35"/>
      <c r="H9" s="36" t="s">
        <v>11</v>
      </c>
      <c r="I9" s="37"/>
    </row>
    <row r="10" spans="1:12">
      <c r="B10" s="38" t="s">
        <v>12</v>
      </c>
      <c r="C10" s="39"/>
      <c r="D10" s="289" t="s">
        <v>13</v>
      </c>
      <c r="E10" s="290"/>
      <c r="F10" s="290"/>
      <c r="G10" s="288"/>
      <c r="H10" s="291"/>
      <c r="I10" s="292"/>
    </row>
    <row r="11" spans="1:12">
      <c r="B11" s="40" t="s">
        <v>14</v>
      </c>
      <c r="C11" s="41"/>
      <c r="D11" s="42" t="s">
        <v>15</v>
      </c>
      <c r="E11" s="43"/>
      <c r="F11" s="43"/>
      <c r="G11" s="44"/>
      <c r="H11" s="293"/>
      <c r="I11" s="294"/>
    </row>
    <row r="12" spans="1:12">
      <c r="B12" s="295" t="s">
        <v>16</v>
      </c>
      <c r="C12" s="296"/>
      <c r="D12" s="286"/>
      <c r="E12" s="297"/>
      <c r="F12" s="298"/>
      <c r="G12" s="299" t="s">
        <v>17</v>
      </c>
      <c r="H12" s="300"/>
      <c r="I12" s="45">
        <f>SUM(E12*0.05)</f>
        <v>0</v>
      </c>
    </row>
    <row r="13" spans="1:12" ht="13.5" thickBot="1">
      <c r="B13" s="276" t="s">
        <v>18</v>
      </c>
      <c r="C13" s="277"/>
      <c r="D13" s="278"/>
      <c r="E13" s="279"/>
      <c r="F13" s="280"/>
      <c r="G13" s="281" t="s">
        <v>19</v>
      </c>
      <c r="H13" s="282"/>
      <c r="I13" s="46">
        <f>SUM(E12*0.075)</f>
        <v>0</v>
      </c>
    </row>
    <row r="14" spans="1:12" ht="13.5" thickTop="1">
      <c r="B14" s="47"/>
    </row>
    <row r="15" spans="1:12">
      <c r="B15" s="47" t="s">
        <v>20</v>
      </c>
    </row>
    <row r="16" spans="1:12">
      <c r="B16" s="47"/>
    </row>
  </sheetData>
  <mergeCells count="12">
    <mergeCell ref="B13:C13"/>
    <mergeCell ref="D13:F13"/>
    <mergeCell ref="G13:H13"/>
    <mergeCell ref="B7:C7"/>
    <mergeCell ref="B8:C8"/>
    <mergeCell ref="B9:C9"/>
    <mergeCell ref="D10:G10"/>
    <mergeCell ref="H10:I10"/>
    <mergeCell ref="H11:I11"/>
    <mergeCell ref="B12:D12"/>
    <mergeCell ref="E12:F12"/>
    <mergeCell ref="G12:H12"/>
  </mergeCells>
  <phoneticPr fontId="14" type="noConversion"/>
  <pageMargins left="0.75" right="0.75" top="1" bottom="1" header="0.5" footer="0.5"/>
  <pageSetup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00C0-D971-4A3A-9957-7B79BD34648B}">
  <dimension ref="A2:A3"/>
  <sheetViews>
    <sheetView workbookViewId="0">
      <selection activeCell="A9" sqref="A9"/>
    </sheetView>
  </sheetViews>
  <sheetFormatPr defaultRowHeight="12.75"/>
  <cols>
    <col min="1" max="1" width="184.85546875" customWidth="1"/>
  </cols>
  <sheetData>
    <row r="2" spans="1:1" ht="25.5">
      <c r="A2" s="263" t="s">
        <v>321</v>
      </c>
    </row>
    <row r="3" spans="1:1">
      <c r="A3" s="2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E2BD-D5A5-4AA7-9073-88258168F2CE}">
  <dimension ref="A2:U21"/>
  <sheetViews>
    <sheetView topLeftCell="A2" workbookViewId="0">
      <selection activeCell="F7" sqref="F7"/>
    </sheetView>
  </sheetViews>
  <sheetFormatPr defaultRowHeight="12.75"/>
  <cols>
    <col min="1" max="1" width="11.85546875" customWidth="1"/>
    <col min="2" max="2" width="12.5703125" customWidth="1"/>
    <col min="3" max="3" width="20.28515625" bestFit="1" customWidth="1"/>
    <col min="4" max="4" width="11.7109375" customWidth="1"/>
    <col min="5" max="5" width="9.140625" bestFit="1" customWidth="1"/>
    <col min="6" max="6" width="12.7109375" customWidth="1"/>
    <col min="7" max="7" width="12.7109375" bestFit="1" customWidth="1"/>
    <col min="8" max="8" width="13.7109375" customWidth="1"/>
    <col min="9" max="9" width="15.140625" customWidth="1"/>
    <col min="10" max="10" width="10.85546875" customWidth="1"/>
    <col min="11" max="11" width="12.28515625" customWidth="1"/>
  </cols>
  <sheetData>
    <row r="2" spans="1:21" ht="37.9" customHeight="1">
      <c r="A2" s="356" t="s">
        <v>322</v>
      </c>
      <c r="B2" s="356"/>
      <c r="C2" s="356"/>
      <c r="D2" s="356"/>
      <c r="E2" s="356"/>
      <c r="F2" s="356"/>
      <c r="G2" s="356"/>
      <c r="H2" s="356"/>
      <c r="I2" s="356"/>
      <c r="J2" s="356"/>
      <c r="K2" s="356"/>
      <c r="L2" s="249"/>
      <c r="M2" s="249"/>
      <c r="N2" s="249"/>
      <c r="O2" s="249"/>
      <c r="P2" s="249"/>
      <c r="Q2" s="249"/>
      <c r="R2" s="249"/>
      <c r="S2" s="249"/>
      <c r="T2" s="249"/>
      <c r="U2" s="249"/>
    </row>
    <row r="4" spans="1:21" ht="13.5" thickBot="1">
      <c r="A4" s="357" t="s">
        <v>323</v>
      </c>
      <c r="B4" s="358"/>
      <c r="C4" s="361"/>
      <c r="D4" s="362"/>
      <c r="E4" s="250"/>
      <c r="F4" s="250"/>
      <c r="G4" s="250"/>
      <c r="H4" s="250"/>
      <c r="I4" s="250"/>
      <c r="J4" s="250"/>
      <c r="K4" s="250"/>
    </row>
    <row r="5" spans="1:21" ht="13.5" thickBot="1">
      <c r="A5" s="359" t="s">
        <v>324</v>
      </c>
      <c r="B5" s="360"/>
      <c r="C5" s="363"/>
      <c r="D5" s="364"/>
      <c r="E5" s="251"/>
      <c r="F5" s="251"/>
      <c r="G5" s="251"/>
      <c r="H5" s="251"/>
      <c r="I5" s="252" t="s">
        <v>325</v>
      </c>
      <c r="J5" s="253">
        <v>0</v>
      </c>
      <c r="K5" s="254">
        <v>0</v>
      </c>
    </row>
    <row r="6" spans="1:21" ht="48.6" customHeight="1">
      <c r="A6" s="247" t="s">
        <v>188</v>
      </c>
      <c r="B6" s="246" t="s">
        <v>189</v>
      </c>
      <c r="C6" s="246" t="s">
        <v>326</v>
      </c>
      <c r="D6" s="246" t="s">
        <v>327</v>
      </c>
      <c r="E6" s="246" t="s">
        <v>328</v>
      </c>
      <c r="F6" s="246" t="s">
        <v>329</v>
      </c>
      <c r="G6" s="246" t="s">
        <v>330</v>
      </c>
      <c r="H6" s="246" t="s">
        <v>331</v>
      </c>
      <c r="I6" s="246" t="s">
        <v>332</v>
      </c>
      <c r="J6" s="247" t="s">
        <v>333</v>
      </c>
      <c r="K6" s="248" t="s">
        <v>334</v>
      </c>
    </row>
    <row r="7" spans="1:21">
      <c r="A7" s="354"/>
      <c r="B7" s="19"/>
      <c r="C7" s="19"/>
      <c r="E7" s="238"/>
      <c r="H7" s="2"/>
      <c r="I7" s="2"/>
      <c r="J7" s="239"/>
      <c r="K7" s="240"/>
    </row>
    <row r="8" spans="1:21">
      <c r="A8" s="354"/>
      <c r="B8" s="19"/>
      <c r="C8" s="19"/>
      <c r="E8" s="238"/>
      <c r="H8" s="2"/>
      <c r="I8" s="2"/>
      <c r="J8" s="239"/>
      <c r="K8" s="240"/>
    </row>
    <row r="9" spans="1:21">
      <c r="A9" s="354"/>
      <c r="B9" s="19"/>
      <c r="C9" s="19"/>
      <c r="E9" s="238"/>
      <c r="H9" s="2"/>
      <c r="I9" s="2"/>
      <c r="J9" s="239"/>
      <c r="K9" s="240"/>
    </row>
    <row r="10" spans="1:21">
      <c r="A10" s="355"/>
      <c r="B10" s="241"/>
      <c r="C10" s="241"/>
      <c r="D10" s="226"/>
      <c r="E10" s="242"/>
      <c r="F10" s="226"/>
      <c r="G10" s="226"/>
      <c r="H10" s="243"/>
      <c r="I10" s="243"/>
      <c r="J10" s="244"/>
      <c r="K10" s="245"/>
    </row>
    <row r="11" spans="1:21">
      <c r="A11" s="354"/>
      <c r="B11" s="19"/>
      <c r="C11" s="19"/>
      <c r="E11" s="238"/>
      <c r="H11" s="2"/>
      <c r="I11" s="2"/>
      <c r="J11" s="239"/>
      <c r="K11" s="240"/>
    </row>
    <row r="12" spans="1:21">
      <c r="A12" s="354"/>
      <c r="B12" s="19"/>
      <c r="C12" s="19"/>
      <c r="E12" s="238"/>
      <c r="H12" s="2"/>
      <c r="I12" s="2"/>
      <c r="J12" s="239"/>
      <c r="K12" s="240"/>
    </row>
    <row r="13" spans="1:21">
      <c r="A13" s="354"/>
      <c r="B13" s="19"/>
      <c r="C13" s="19"/>
      <c r="E13" s="238"/>
      <c r="H13" s="2"/>
      <c r="I13" s="2"/>
      <c r="J13" s="239"/>
      <c r="K13" s="240"/>
    </row>
    <row r="14" spans="1:21">
      <c r="A14" s="355"/>
      <c r="B14" s="241"/>
      <c r="C14" s="241"/>
      <c r="D14" s="226"/>
      <c r="E14" s="242"/>
      <c r="F14" s="226"/>
      <c r="G14" s="226"/>
      <c r="H14" s="243"/>
      <c r="I14" s="243"/>
      <c r="J14" s="244"/>
      <c r="K14" s="245"/>
    </row>
    <row r="15" spans="1:21">
      <c r="A15" s="354"/>
      <c r="B15" s="19"/>
      <c r="C15" s="19"/>
      <c r="E15" s="238"/>
      <c r="H15" s="2"/>
      <c r="I15" s="2"/>
      <c r="J15" s="239"/>
      <c r="K15" s="240"/>
    </row>
    <row r="16" spans="1:21">
      <c r="A16" s="354"/>
      <c r="B16" s="19"/>
      <c r="C16" s="19"/>
      <c r="E16" s="238"/>
      <c r="H16" s="2"/>
      <c r="I16" s="2"/>
      <c r="J16" s="239"/>
      <c r="K16" s="240"/>
    </row>
    <row r="17" spans="1:11">
      <c r="A17" s="354"/>
      <c r="B17" s="19"/>
      <c r="C17" s="19"/>
      <c r="E17" s="238"/>
      <c r="H17" s="2"/>
      <c r="I17" s="2"/>
      <c r="J17" s="239"/>
      <c r="K17" s="240"/>
    </row>
    <row r="18" spans="1:11">
      <c r="A18" s="355"/>
      <c r="B18" s="241"/>
      <c r="C18" s="241"/>
      <c r="D18" s="226"/>
      <c r="E18" s="242"/>
      <c r="F18" s="226"/>
      <c r="G18" s="226"/>
      <c r="H18" s="243"/>
      <c r="I18" s="243"/>
      <c r="J18" s="244"/>
      <c r="K18" s="245"/>
    </row>
    <row r="20" spans="1:11">
      <c r="A20" s="259" t="s">
        <v>145</v>
      </c>
    </row>
    <row r="21" spans="1:11">
      <c r="A21" t="s">
        <v>335</v>
      </c>
    </row>
  </sheetData>
  <mergeCells count="8">
    <mergeCell ref="A7:A10"/>
    <mergeCell ref="A2:K2"/>
    <mergeCell ref="A11:A14"/>
    <mergeCell ref="A15:A18"/>
    <mergeCell ref="A4:B4"/>
    <mergeCell ref="A5:B5"/>
    <mergeCell ref="C4:D4"/>
    <mergeCell ref="C5:D5"/>
  </mergeCells>
  <conditionalFormatting sqref="H7:H18">
    <cfRule type="cellIs" dxfId="2" priority="1" operator="greaterThan">
      <formula>$H$3</formula>
    </cfRule>
  </conditionalFormatting>
  <conditionalFormatting sqref="I7:I18">
    <cfRule type="cellIs" dxfId="1" priority="2" operator="greaterThan">
      <formula>$I$3</formula>
    </cfRule>
    <cfRule type="cellIs" dxfId="0" priority="3" operator="greaterThan">
      <formula>"J1"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B633-DCA5-4288-B228-58E3D5A24B11}">
  <dimension ref="A2"/>
  <sheetViews>
    <sheetView workbookViewId="0">
      <selection activeCell="A12" sqref="A12"/>
    </sheetView>
  </sheetViews>
  <sheetFormatPr defaultRowHeight="12.75"/>
  <cols>
    <col min="1" max="1" width="195.7109375" customWidth="1"/>
  </cols>
  <sheetData>
    <row r="2" spans="1:1" ht="25.5">
      <c r="A2" s="262" t="s">
        <v>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6264E-DB4F-4009-957F-7075AAA8C887}">
  <dimension ref="A1:AR47"/>
  <sheetViews>
    <sheetView workbookViewId="0">
      <selection activeCell="F4" sqref="F4:F6"/>
    </sheetView>
  </sheetViews>
  <sheetFormatPr defaultRowHeight="12.75"/>
  <cols>
    <col min="1" max="1" width="10" customWidth="1"/>
    <col min="2" max="2" width="7.85546875" customWidth="1"/>
    <col min="3" max="3" width="21.140625" customWidth="1"/>
    <col min="4" max="4" width="19" customWidth="1"/>
    <col min="5" max="5" width="23" customWidth="1"/>
    <col min="6" max="6" width="23.140625" customWidth="1"/>
    <col min="7" max="7" width="14.42578125" customWidth="1"/>
    <col min="8" max="8" width="14" customWidth="1"/>
    <col min="9" max="9" width="13.85546875" customWidth="1"/>
    <col min="10" max="13" width="17.42578125" customWidth="1"/>
    <col min="14" max="15" width="12.85546875" customWidth="1"/>
    <col min="16" max="16" width="17.7109375" customWidth="1"/>
    <col min="17" max="17" width="14.7109375" customWidth="1"/>
    <col min="18" max="18" width="11.42578125" customWidth="1"/>
    <col min="19" max="19" width="24.140625" bestFit="1" customWidth="1"/>
    <col min="20" max="20" width="16.5703125" customWidth="1"/>
    <col min="21" max="26" width="12.5703125" customWidth="1"/>
    <col min="27" max="27" width="14.5703125" customWidth="1"/>
    <col min="28" max="30" width="12.7109375" customWidth="1"/>
    <col min="31" max="34" width="16.140625" customWidth="1"/>
    <col min="35" max="35" width="18" bestFit="1" customWidth="1"/>
    <col min="36" max="36" width="12.28515625" bestFit="1" customWidth="1"/>
    <col min="37" max="39" width="12.7109375" customWidth="1"/>
    <col min="40" max="40" width="18.140625" customWidth="1"/>
    <col min="41" max="43" width="14.7109375" customWidth="1"/>
    <col min="44" max="44" width="31.7109375" customWidth="1"/>
  </cols>
  <sheetData>
    <row r="1" spans="1:44" ht="15">
      <c r="A1" s="307" t="s">
        <v>21</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row>
    <row r="2" spans="1:44" ht="15">
      <c r="A2" s="264" t="s">
        <v>22</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row>
    <row r="3" spans="1:44" ht="15.75" thickBot="1">
      <c r="A3" s="120" t="s">
        <v>23</v>
      </c>
      <c r="B3" s="120" t="s">
        <v>24</v>
      </c>
      <c r="C3" s="120" t="s">
        <v>25</v>
      </c>
      <c r="D3" s="120" t="s">
        <v>26</v>
      </c>
      <c r="E3" s="120" t="s">
        <v>27</v>
      </c>
      <c r="F3" s="120" t="s">
        <v>28</v>
      </c>
      <c r="G3" s="120" t="s">
        <v>29</v>
      </c>
      <c r="H3" s="120" t="s">
        <v>30</v>
      </c>
      <c r="I3" s="120" t="s">
        <v>31</v>
      </c>
      <c r="J3" s="120" t="s">
        <v>32</v>
      </c>
      <c r="K3" s="120" t="s">
        <v>33</v>
      </c>
      <c r="L3" s="120" t="s">
        <v>34</v>
      </c>
      <c r="M3" s="120" t="s">
        <v>35</v>
      </c>
      <c r="N3" s="120" t="s">
        <v>36</v>
      </c>
      <c r="O3" s="120" t="s">
        <v>37</v>
      </c>
      <c r="P3" s="120" t="s">
        <v>38</v>
      </c>
      <c r="Q3" s="120" t="s">
        <v>39</v>
      </c>
      <c r="R3" s="120" t="s">
        <v>40</v>
      </c>
      <c r="S3" s="120" t="s">
        <v>41</v>
      </c>
      <c r="T3" s="120" t="s">
        <v>42</v>
      </c>
      <c r="U3" s="120" t="s">
        <v>43</v>
      </c>
      <c r="V3" s="120" t="s">
        <v>44</v>
      </c>
      <c r="W3" s="120" t="s">
        <v>45</v>
      </c>
      <c r="X3" s="120" t="s">
        <v>46</v>
      </c>
      <c r="Y3" s="120" t="s">
        <v>47</v>
      </c>
      <c r="Z3" s="120" t="s">
        <v>48</v>
      </c>
      <c r="AA3" s="120" t="s">
        <v>49</v>
      </c>
      <c r="AB3" s="120" t="s">
        <v>50</v>
      </c>
      <c r="AC3" s="120" t="s">
        <v>51</v>
      </c>
      <c r="AD3" s="120" t="s">
        <v>52</v>
      </c>
      <c r="AE3" s="191" t="s">
        <v>53</v>
      </c>
      <c r="AF3" s="191" t="s">
        <v>54</v>
      </c>
      <c r="AG3" s="191" t="s">
        <v>55</v>
      </c>
      <c r="AH3" s="191" t="s">
        <v>56</v>
      </c>
      <c r="AI3" s="230" t="s">
        <v>57</v>
      </c>
      <c r="AJ3" s="230" t="s">
        <v>58</v>
      </c>
      <c r="AK3" s="230" t="s">
        <v>59</v>
      </c>
      <c r="AL3" s="230" t="s">
        <v>60</v>
      </c>
      <c r="AM3" s="230" t="s">
        <v>61</v>
      </c>
      <c r="AN3" s="230" t="s">
        <v>62</v>
      </c>
      <c r="AO3" s="120" t="s">
        <v>63</v>
      </c>
      <c r="AP3" s="120" t="s">
        <v>64</v>
      </c>
      <c r="AQ3" s="120" t="s">
        <v>65</v>
      </c>
      <c r="AR3" s="120" t="s">
        <v>66</v>
      </c>
    </row>
    <row r="4" spans="1:44" ht="28.9" customHeight="1" thickBot="1">
      <c r="A4" s="303" t="s">
        <v>67</v>
      </c>
      <c r="B4" s="303" t="s">
        <v>68</v>
      </c>
      <c r="C4" s="303" t="s">
        <v>69</v>
      </c>
      <c r="D4" s="303" t="s">
        <v>70</v>
      </c>
      <c r="E4" s="303" t="s">
        <v>71</v>
      </c>
      <c r="F4" s="303" t="s">
        <v>72</v>
      </c>
      <c r="G4" s="303" t="s">
        <v>73</v>
      </c>
      <c r="H4" s="303" t="s">
        <v>74</v>
      </c>
      <c r="I4" s="302" t="s">
        <v>75</v>
      </c>
      <c r="J4" s="302" t="s">
        <v>76</v>
      </c>
      <c r="K4" s="303"/>
      <c r="L4" s="301" t="s">
        <v>76</v>
      </c>
      <c r="M4" s="301"/>
      <c r="N4" s="303" t="s">
        <v>77</v>
      </c>
      <c r="O4" s="303" t="s">
        <v>78</v>
      </c>
      <c r="P4" s="303" t="s">
        <v>79</v>
      </c>
      <c r="Q4" s="303" t="s">
        <v>80</v>
      </c>
      <c r="R4" s="303" t="s">
        <v>81</v>
      </c>
      <c r="S4" s="303" t="s">
        <v>82</v>
      </c>
      <c r="T4" s="303" t="s">
        <v>83</v>
      </c>
      <c r="U4" s="302" t="s">
        <v>84</v>
      </c>
      <c r="V4" s="302"/>
      <c r="W4" s="302"/>
      <c r="X4" s="302" t="s">
        <v>85</v>
      </c>
      <c r="Y4" s="302"/>
      <c r="Z4" s="302"/>
      <c r="AA4" s="302"/>
      <c r="AB4" s="302" t="s">
        <v>86</v>
      </c>
      <c r="AC4" s="302"/>
      <c r="AD4" s="302"/>
      <c r="AE4" s="302"/>
      <c r="AF4" s="308" t="s">
        <v>87</v>
      </c>
      <c r="AG4" s="308"/>
      <c r="AH4" s="308"/>
      <c r="AI4" s="229" t="s">
        <v>88</v>
      </c>
      <c r="AJ4" s="306" t="s">
        <v>89</v>
      </c>
      <c r="AK4" s="306"/>
      <c r="AL4" s="306"/>
      <c r="AM4" s="306"/>
      <c r="AN4" s="232" t="s">
        <v>90</v>
      </c>
      <c r="AO4" s="266" t="s">
        <v>91</v>
      </c>
      <c r="AP4" s="303" t="s">
        <v>92</v>
      </c>
      <c r="AQ4" s="303" t="s">
        <v>93</v>
      </c>
      <c r="AR4" s="266" t="s">
        <v>94</v>
      </c>
    </row>
    <row r="5" spans="1:44" ht="45.75" thickBot="1">
      <c r="A5" s="303"/>
      <c r="B5" s="303"/>
      <c r="C5" s="303"/>
      <c r="D5" s="303"/>
      <c r="E5" s="303"/>
      <c r="F5" s="303"/>
      <c r="G5" s="303"/>
      <c r="H5" s="303"/>
      <c r="I5" s="302"/>
      <c r="J5" s="304"/>
      <c r="K5" s="305"/>
      <c r="L5" s="301"/>
      <c r="M5" s="301"/>
      <c r="N5" s="303"/>
      <c r="O5" s="303"/>
      <c r="P5" s="303"/>
      <c r="Q5" s="303"/>
      <c r="R5" s="303"/>
      <c r="S5" s="303"/>
      <c r="T5" s="303"/>
      <c r="U5" s="121" t="s">
        <v>95</v>
      </c>
      <c r="V5" s="121" t="s">
        <v>96</v>
      </c>
      <c r="W5" s="121" t="s">
        <v>97</v>
      </c>
      <c r="X5" s="121" t="s">
        <v>98</v>
      </c>
      <c r="Y5" s="121" t="s">
        <v>99</v>
      </c>
      <c r="Z5" s="121" t="s">
        <v>96</v>
      </c>
      <c r="AA5" s="121" t="s">
        <v>97</v>
      </c>
      <c r="AB5" s="121" t="s">
        <v>100</v>
      </c>
      <c r="AC5" s="121" t="s">
        <v>101</v>
      </c>
      <c r="AD5" s="121" t="s">
        <v>102</v>
      </c>
      <c r="AE5" s="121" t="s">
        <v>97</v>
      </c>
      <c r="AF5" s="121" t="s">
        <v>103</v>
      </c>
      <c r="AG5" s="121" t="s">
        <v>96</v>
      </c>
      <c r="AH5" s="121" t="s">
        <v>97</v>
      </c>
      <c r="AI5" s="121" t="s">
        <v>97</v>
      </c>
      <c r="AJ5" s="231" t="s">
        <v>104</v>
      </c>
      <c r="AK5" s="231" t="s">
        <v>105</v>
      </c>
      <c r="AL5" s="231" t="s">
        <v>106</v>
      </c>
      <c r="AM5" s="231" t="s">
        <v>107</v>
      </c>
      <c r="AN5" s="231" t="s">
        <v>97</v>
      </c>
      <c r="AO5" s="231" t="s">
        <v>97</v>
      </c>
      <c r="AP5" s="303"/>
      <c r="AQ5" s="303"/>
      <c r="AR5" s="231"/>
    </row>
    <row r="6" spans="1:44" ht="75.75" thickBot="1">
      <c r="A6" s="305"/>
      <c r="B6" s="305"/>
      <c r="C6" s="305"/>
      <c r="D6" s="305"/>
      <c r="E6" s="305"/>
      <c r="F6" s="305"/>
      <c r="G6" s="305"/>
      <c r="H6" s="305"/>
      <c r="I6" s="304"/>
      <c r="J6" s="233" t="s">
        <v>108</v>
      </c>
      <c r="K6" s="233" t="s">
        <v>109</v>
      </c>
      <c r="L6" s="233" t="s">
        <v>108</v>
      </c>
      <c r="M6" s="233" t="s">
        <v>109</v>
      </c>
      <c r="N6" s="305"/>
      <c r="O6" s="305"/>
      <c r="P6" s="305"/>
      <c r="Q6" s="305"/>
      <c r="R6" s="305"/>
      <c r="S6" s="305"/>
      <c r="T6" s="305"/>
      <c r="U6" s="122"/>
      <c r="V6" s="123"/>
      <c r="W6" s="123"/>
      <c r="X6" s="122"/>
      <c r="Y6" s="123"/>
      <c r="Z6" s="123"/>
      <c r="AA6" s="123"/>
      <c r="AB6" s="122"/>
      <c r="AC6" s="123"/>
      <c r="AD6" s="123"/>
      <c r="AE6" s="123"/>
      <c r="AF6" s="123"/>
      <c r="AG6" s="123"/>
      <c r="AH6" s="123"/>
      <c r="AI6" s="123"/>
      <c r="AJ6" s="122"/>
      <c r="AK6" s="123"/>
      <c r="AL6" s="123"/>
      <c r="AM6" s="123"/>
      <c r="AN6" s="122"/>
      <c r="AO6" s="122"/>
      <c r="AP6" s="303"/>
      <c r="AQ6" s="303"/>
      <c r="AR6" s="122"/>
    </row>
    <row r="7" spans="1:44" ht="15.75" thickBot="1">
      <c r="A7" s="124" t="s">
        <v>110</v>
      </c>
      <c r="B7" s="256"/>
      <c r="C7" s="126"/>
      <c r="D7" s="126"/>
      <c r="E7" s="127"/>
      <c r="F7" s="128"/>
      <c r="G7" s="257"/>
      <c r="H7" s="127"/>
      <c r="I7" s="127"/>
      <c r="J7" s="234"/>
      <c r="K7" s="234"/>
      <c r="L7" s="234"/>
      <c r="M7" s="234"/>
      <c r="N7" s="258"/>
      <c r="O7" s="258"/>
      <c r="P7" s="258"/>
      <c r="Q7" s="127"/>
      <c r="R7" s="127"/>
      <c r="S7" s="131"/>
      <c r="T7" s="131"/>
      <c r="U7" s="132"/>
      <c r="V7" s="133"/>
      <c r="W7" s="130"/>
      <c r="X7" s="132"/>
      <c r="Y7" s="134"/>
      <c r="Z7" s="133"/>
      <c r="AA7" s="130"/>
      <c r="AB7" s="130"/>
      <c r="AC7" s="134"/>
      <c r="AD7" s="133"/>
      <c r="AE7" s="130"/>
      <c r="AF7" s="130"/>
      <c r="AG7" s="130"/>
      <c r="AH7" s="130"/>
      <c r="AI7" s="130"/>
      <c r="AJ7" s="134"/>
      <c r="AK7" s="134"/>
      <c r="AL7" s="134"/>
      <c r="AM7" s="134"/>
      <c r="AN7" s="130"/>
      <c r="AO7" s="130"/>
      <c r="AP7" s="130"/>
      <c r="AQ7" s="130"/>
      <c r="AR7" s="130"/>
    </row>
    <row r="8" spans="1:44" ht="15.75" thickBot="1">
      <c r="A8" s="124" t="s">
        <v>111</v>
      </c>
      <c r="B8" s="125"/>
      <c r="C8" s="126"/>
      <c r="D8" s="126"/>
      <c r="E8" s="128"/>
      <c r="F8" s="128"/>
      <c r="G8" s="129"/>
      <c r="H8" s="135"/>
      <c r="I8" s="135"/>
      <c r="J8" s="136"/>
      <c r="K8" s="136"/>
      <c r="L8" s="136"/>
      <c r="M8" s="136"/>
      <c r="N8" s="130"/>
      <c r="O8" s="130"/>
      <c r="P8" s="130"/>
      <c r="Q8" s="137"/>
      <c r="R8" s="137"/>
      <c r="S8" s="131"/>
      <c r="T8" s="131"/>
      <c r="U8" s="132"/>
      <c r="V8" s="133"/>
      <c r="W8" s="130"/>
      <c r="X8" s="132"/>
      <c r="Y8" s="134"/>
      <c r="Z8" s="133"/>
      <c r="AA8" s="130"/>
      <c r="AB8" s="130"/>
      <c r="AC8" s="134"/>
      <c r="AD8" s="133"/>
      <c r="AE8" s="130"/>
      <c r="AF8" s="130"/>
      <c r="AG8" s="130"/>
      <c r="AH8" s="130"/>
      <c r="AI8" s="130"/>
      <c r="AJ8" s="134"/>
      <c r="AK8" s="134"/>
      <c r="AL8" s="134"/>
      <c r="AM8" s="134"/>
      <c r="AN8" s="130"/>
      <c r="AO8" s="130"/>
      <c r="AP8" s="130"/>
      <c r="AQ8" s="130"/>
      <c r="AR8" s="130"/>
    </row>
    <row r="9" spans="1:44" ht="15.75" thickBot="1">
      <c r="A9" s="124" t="s">
        <v>112</v>
      </c>
      <c r="B9" s="125"/>
      <c r="C9" s="126"/>
      <c r="D9" s="126"/>
      <c r="E9" s="128"/>
      <c r="F9" s="128"/>
      <c r="G9" s="129"/>
      <c r="H9" s="128"/>
      <c r="I9" s="128"/>
      <c r="J9" s="138"/>
      <c r="K9" s="138"/>
      <c r="L9" s="138"/>
      <c r="M9" s="138"/>
      <c r="N9" s="130"/>
      <c r="O9" s="130"/>
      <c r="P9" s="130"/>
      <c r="Q9" s="137"/>
      <c r="R9" s="137"/>
      <c r="S9" s="131"/>
      <c r="T9" s="131"/>
      <c r="U9" s="132"/>
      <c r="V9" s="148"/>
      <c r="W9" s="130"/>
      <c r="X9" s="132"/>
      <c r="Y9" s="134"/>
      <c r="Z9" s="148"/>
      <c r="AA9" s="130"/>
      <c r="AB9" s="130"/>
      <c r="AC9" s="134"/>
      <c r="AD9" s="148"/>
      <c r="AE9" s="130"/>
      <c r="AF9" s="130"/>
      <c r="AG9" s="130"/>
      <c r="AH9" s="130"/>
      <c r="AI9" s="130"/>
      <c r="AJ9" s="134"/>
      <c r="AK9" s="134"/>
      <c r="AL9" s="134"/>
      <c r="AM9" s="134"/>
      <c r="AN9" s="130"/>
      <c r="AO9" s="130"/>
      <c r="AP9" s="130"/>
      <c r="AQ9" s="130"/>
      <c r="AR9" s="149"/>
    </row>
    <row r="10" spans="1:44" ht="15.75" thickBot="1">
      <c r="A10" s="124" t="s">
        <v>113</v>
      </c>
      <c r="B10" s="125"/>
      <c r="C10" s="126"/>
      <c r="D10" s="126"/>
      <c r="E10" s="128"/>
      <c r="F10" s="128"/>
      <c r="G10" s="129"/>
      <c r="H10" s="128"/>
      <c r="I10" s="128"/>
      <c r="J10" s="136"/>
      <c r="K10" s="136"/>
      <c r="L10" s="136"/>
      <c r="M10" s="136"/>
      <c r="N10" s="130"/>
      <c r="O10" s="130"/>
      <c r="P10" s="130"/>
      <c r="Q10" s="137"/>
      <c r="R10" s="150"/>
      <c r="S10" s="131"/>
      <c r="T10" s="131"/>
      <c r="U10" s="132"/>
      <c r="V10" s="148"/>
      <c r="W10" s="130"/>
      <c r="X10" s="132"/>
      <c r="Y10" s="134"/>
      <c r="Z10" s="148"/>
      <c r="AA10" s="130"/>
      <c r="AB10" s="130"/>
      <c r="AC10" s="134"/>
      <c r="AD10" s="148"/>
      <c r="AE10" s="130"/>
      <c r="AF10" s="130"/>
      <c r="AG10" s="130"/>
      <c r="AH10" s="130"/>
      <c r="AI10" s="130"/>
      <c r="AJ10" s="134"/>
      <c r="AK10" s="134"/>
      <c r="AL10" s="134"/>
      <c r="AM10" s="134"/>
      <c r="AN10" s="130"/>
      <c r="AO10" s="130"/>
      <c r="AP10" s="130"/>
      <c r="AQ10" s="130"/>
      <c r="AR10" s="151"/>
    </row>
    <row r="11" spans="1:44" ht="15.75" thickBot="1">
      <c r="A11" s="124" t="s">
        <v>114</v>
      </c>
      <c r="B11" s="125"/>
      <c r="C11" s="126"/>
      <c r="D11" s="126"/>
      <c r="E11" s="128"/>
      <c r="F11" s="128"/>
      <c r="G11" s="129"/>
      <c r="H11" s="128"/>
      <c r="I11" s="128"/>
      <c r="J11" s="138"/>
      <c r="K11" s="138"/>
      <c r="L11" s="138"/>
      <c r="M11" s="138"/>
      <c r="N11" s="130"/>
      <c r="O11" s="130"/>
      <c r="P11" s="130"/>
      <c r="Q11" s="137"/>
      <c r="R11" s="137"/>
      <c r="S11" s="131"/>
      <c r="T11" s="131"/>
      <c r="U11" s="132"/>
      <c r="V11" s="148"/>
      <c r="W11" s="130"/>
      <c r="X11" s="132"/>
      <c r="Y11" s="134"/>
      <c r="Z11" s="148"/>
      <c r="AA11" s="130"/>
      <c r="AB11" s="130"/>
      <c r="AC11" s="134"/>
      <c r="AD11" s="148"/>
      <c r="AE11" s="130"/>
      <c r="AF11" s="130"/>
      <c r="AG11" s="130"/>
      <c r="AH11" s="130"/>
      <c r="AI11" s="130"/>
      <c r="AJ11" s="134"/>
      <c r="AK11" s="134"/>
      <c r="AL11" s="134"/>
      <c r="AM11" s="134"/>
      <c r="AN11" s="130"/>
      <c r="AO11" s="130"/>
      <c r="AP11" s="130"/>
      <c r="AQ11" s="130"/>
      <c r="AR11" s="149"/>
    </row>
    <row r="12" spans="1:44" ht="15.75" thickBot="1">
      <c r="A12" s="124" t="s">
        <v>115</v>
      </c>
      <c r="B12" s="125"/>
      <c r="C12" s="126"/>
      <c r="D12" s="126"/>
      <c r="E12" s="128"/>
      <c r="F12" s="128"/>
      <c r="G12" s="129"/>
      <c r="H12" s="128"/>
      <c r="I12" s="128"/>
      <c r="J12" s="136"/>
      <c r="K12" s="136"/>
      <c r="L12" s="136"/>
      <c r="M12" s="136"/>
      <c r="N12" s="130"/>
      <c r="O12" s="130"/>
      <c r="P12" s="130"/>
      <c r="Q12" s="137"/>
      <c r="R12" s="137"/>
      <c r="S12" s="131"/>
      <c r="T12" s="131"/>
      <c r="U12" s="132"/>
      <c r="V12" s="133"/>
      <c r="W12" s="130"/>
      <c r="X12" s="132"/>
      <c r="Y12" s="134"/>
      <c r="Z12" s="133"/>
      <c r="AA12" s="130"/>
      <c r="AB12" s="130"/>
      <c r="AC12" s="134"/>
      <c r="AD12" s="133"/>
      <c r="AE12" s="130"/>
      <c r="AF12" s="130"/>
      <c r="AG12" s="130"/>
      <c r="AH12" s="130"/>
      <c r="AI12" s="130"/>
      <c r="AJ12" s="134"/>
      <c r="AK12" s="134"/>
      <c r="AL12" s="134"/>
      <c r="AM12" s="134"/>
      <c r="AN12" s="130"/>
      <c r="AO12" s="130"/>
      <c r="AP12" s="130"/>
      <c r="AQ12" s="130"/>
      <c r="AR12" s="130"/>
    </row>
    <row r="13" spans="1:44" ht="15.75" thickBot="1">
      <c r="A13" s="124" t="s">
        <v>116</v>
      </c>
      <c r="B13" s="125"/>
      <c r="C13" s="126"/>
      <c r="D13" s="126"/>
      <c r="E13" s="128"/>
      <c r="F13" s="128"/>
      <c r="G13" s="129"/>
      <c r="H13" s="128"/>
      <c r="I13" s="128"/>
      <c r="J13" s="138"/>
      <c r="K13" s="138"/>
      <c r="L13" s="138"/>
      <c r="M13" s="138"/>
      <c r="N13" s="130"/>
      <c r="O13" s="130"/>
      <c r="P13" s="130"/>
      <c r="Q13" s="137"/>
      <c r="R13" s="137"/>
      <c r="S13" s="131"/>
      <c r="T13" s="131"/>
      <c r="U13" s="132"/>
      <c r="V13" s="133"/>
      <c r="W13" s="130"/>
      <c r="X13" s="132"/>
      <c r="Y13" s="134"/>
      <c r="Z13" s="133"/>
      <c r="AA13" s="130"/>
      <c r="AB13" s="130"/>
      <c r="AC13" s="134"/>
      <c r="AD13" s="133"/>
      <c r="AE13" s="130"/>
      <c r="AF13" s="130"/>
      <c r="AG13" s="130"/>
      <c r="AH13" s="130"/>
      <c r="AI13" s="130"/>
      <c r="AJ13" s="134"/>
      <c r="AK13" s="134"/>
      <c r="AL13" s="134"/>
      <c r="AM13" s="134"/>
      <c r="AN13" s="130"/>
      <c r="AO13" s="130"/>
      <c r="AP13" s="130"/>
      <c r="AQ13" s="130"/>
      <c r="AR13" s="130"/>
    </row>
    <row r="14" spans="1:44" ht="15.75" thickBot="1">
      <c r="A14" s="124" t="s">
        <v>117</v>
      </c>
      <c r="B14" s="125"/>
      <c r="C14" s="126"/>
      <c r="D14" s="126"/>
      <c r="E14" s="128"/>
      <c r="F14" s="128"/>
      <c r="G14" s="129"/>
      <c r="H14" s="128"/>
      <c r="I14" s="128"/>
      <c r="J14" s="136"/>
      <c r="K14" s="136"/>
      <c r="L14" s="136"/>
      <c r="M14" s="136"/>
      <c r="N14" s="130"/>
      <c r="O14" s="130"/>
      <c r="P14" s="130"/>
      <c r="Q14" s="137"/>
      <c r="R14" s="137"/>
      <c r="S14" s="131"/>
      <c r="T14" s="131"/>
      <c r="U14" s="132"/>
      <c r="V14" s="133"/>
      <c r="W14" s="130"/>
      <c r="X14" s="132"/>
      <c r="Y14" s="134"/>
      <c r="Z14" s="133"/>
      <c r="AA14" s="130"/>
      <c r="AB14" s="130"/>
      <c r="AC14" s="134"/>
      <c r="AD14" s="133"/>
      <c r="AE14" s="130"/>
      <c r="AF14" s="130"/>
      <c r="AG14" s="130"/>
      <c r="AH14" s="130"/>
      <c r="AI14" s="130"/>
      <c r="AJ14" s="134"/>
      <c r="AK14" s="134"/>
      <c r="AL14" s="134"/>
      <c r="AM14" s="134"/>
      <c r="AN14" s="130"/>
      <c r="AO14" s="130"/>
      <c r="AP14" s="130"/>
      <c r="AQ14" s="130"/>
      <c r="AR14" s="130"/>
    </row>
    <row r="15" spans="1:44" ht="15.75" thickBot="1">
      <c r="A15" s="124" t="s">
        <v>118</v>
      </c>
      <c r="B15" s="125"/>
      <c r="C15" s="126"/>
      <c r="D15" s="126"/>
      <c r="E15" s="128"/>
      <c r="F15" s="128"/>
      <c r="G15" s="129"/>
      <c r="H15" s="128"/>
      <c r="I15" s="128"/>
      <c r="J15" s="138"/>
      <c r="K15" s="138"/>
      <c r="L15" s="138"/>
      <c r="M15" s="138"/>
      <c r="N15" s="130"/>
      <c r="O15" s="130"/>
      <c r="P15" s="130"/>
      <c r="Q15" s="137"/>
      <c r="R15" s="137"/>
      <c r="S15" s="131"/>
      <c r="T15" s="131"/>
      <c r="U15" s="132"/>
      <c r="V15" s="133"/>
      <c r="W15" s="130"/>
      <c r="X15" s="132"/>
      <c r="Y15" s="134"/>
      <c r="Z15" s="133"/>
      <c r="AA15" s="130"/>
      <c r="AB15" s="130"/>
      <c r="AC15" s="134"/>
      <c r="AD15" s="133"/>
      <c r="AE15" s="130"/>
      <c r="AF15" s="130"/>
      <c r="AG15" s="130"/>
      <c r="AH15" s="130"/>
      <c r="AI15" s="130"/>
      <c r="AJ15" s="134"/>
      <c r="AK15" s="134"/>
      <c r="AL15" s="134"/>
      <c r="AM15" s="134"/>
      <c r="AN15" s="130"/>
      <c r="AO15" s="130"/>
      <c r="AP15" s="130"/>
      <c r="AQ15" s="130"/>
      <c r="AR15" s="130"/>
    </row>
    <row r="16" spans="1:44" ht="15.75" thickBot="1">
      <c r="A16" s="124" t="s">
        <v>119</v>
      </c>
      <c r="B16" s="125"/>
      <c r="C16" s="126"/>
      <c r="D16" s="126"/>
      <c r="E16" s="128"/>
      <c r="F16" s="128"/>
      <c r="G16" s="129"/>
      <c r="H16" s="128"/>
      <c r="I16" s="128"/>
      <c r="J16" s="138"/>
      <c r="K16" s="138"/>
      <c r="L16" s="138"/>
      <c r="M16" s="138"/>
      <c r="N16" s="130"/>
      <c r="O16" s="130"/>
      <c r="P16" s="130"/>
      <c r="Q16" s="137"/>
      <c r="R16" s="137"/>
      <c r="S16" s="131"/>
      <c r="T16" s="131"/>
      <c r="U16" s="132"/>
      <c r="V16" s="133"/>
      <c r="W16" s="130"/>
      <c r="X16" s="132"/>
      <c r="Y16" s="134"/>
      <c r="Z16" s="133"/>
      <c r="AA16" s="130"/>
      <c r="AB16" s="130"/>
      <c r="AC16" s="134"/>
      <c r="AD16" s="133"/>
      <c r="AE16" s="130"/>
      <c r="AF16" s="130"/>
      <c r="AG16" s="130"/>
      <c r="AH16" s="130"/>
      <c r="AI16" s="130"/>
      <c r="AJ16" s="134"/>
      <c r="AK16" s="134"/>
      <c r="AL16" s="134"/>
      <c r="AM16" s="134"/>
      <c r="AN16" s="130"/>
      <c r="AO16" s="130"/>
      <c r="AP16" s="130"/>
      <c r="AQ16" s="130"/>
      <c r="AR16" s="130"/>
    </row>
    <row r="17" spans="1:44" ht="15.75" thickBot="1">
      <c r="A17" s="124" t="s">
        <v>120</v>
      </c>
      <c r="B17" s="125"/>
      <c r="C17" s="126"/>
      <c r="D17" s="126"/>
      <c r="E17" s="127"/>
      <c r="F17" s="128"/>
      <c r="G17" s="129"/>
      <c r="H17" s="135"/>
      <c r="I17" s="139"/>
      <c r="J17" s="136"/>
      <c r="K17" s="136"/>
      <c r="L17" s="136"/>
      <c r="M17" s="136"/>
      <c r="N17" s="130"/>
      <c r="O17" s="130"/>
      <c r="P17" s="130"/>
      <c r="Q17" s="137"/>
      <c r="R17" s="137"/>
      <c r="S17" s="131"/>
      <c r="T17" s="131"/>
      <c r="U17" s="132"/>
      <c r="V17" s="133"/>
      <c r="W17" s="130"/>
      <c r="X17" s="132"/>
      <c r="Y17" s="134"/>
      <c r="Z17" s="133"/>
      <c r="AA17" s="130"/>
      <c r="AB17" s="130"/>
      <c r="AC17" s="134"/>
      <c r="AD17" s="133"/>
      <c r="AE17" s="130"/>
      <c r="AF17" s="130"/>
      <c r="AG17" s="130"/>
      <c r="AH17" s="130"/>
      <c r="AI17" s="130"/>
      <c r="AJ17" s="134"/>
      <c r="AK17" s="134"/>
      <c r="AL17" s="134"/>
      <c r="AM17" s="134"/>
      <c r="AN17" s="130"/>
      <c r="AO17" s="130"/>
      <c r="AP17" s="130"/>
      <c r="AQ17" s="130"/>
      <c r="AR17" s="130"/>
    </row>
    <row r="18" spans="1:44" ht="15.75" thickBot="1">
      <c r="A18" s="124" t="s">
        <v>121</v>
      </c>
      <c r="B18" s="125"/>
      <c r="C18" s="126"/>
      <c r="D18" s="126"/>
      <c r="E18" s="128"/>
      <c r="F18" s="128"/>
      <c r="G18" s="129"/>
      <c r="H18" s="128"/>
      <c r="I18" s="128"/>
      <c r="J18" s="136"/>
      <c r="K18" s="136"/>
      <c r="L18" s="136"/>
      <c r="M18" s="136"/>
      <c r="N18" s="130"/>
      <c r="O18" s="130"/>
      <c r="P18" s="130"/>
      <c r="Q18" s="137"/>
      <c r="R18" s="137"/>
      <c r="S18" s="131"/>
      <c r="T18" s="131"/>
      <c r="U18" s="132"/>
      <c r="V18" s="133"/>
      <c r="W18" s="130"/>
      <c r="X18" s="132"/>
      <c r="Y18" s="134"/>
      <c r="Z18" s="133"/>
      <c r="AA18" s="130"/>
      <c r="AB18" s="130"/>
      <c r="AC18" s="134"/>
      <c r="AD18" s="133"/>
      <c r="AE18" s="130"/>
      <c r="AF18" s="130"/>
      <c r="AG18" s="130"/>
      <c r="AH18" s="130"/>
      <c r="AI18" s="130"/>
      <c r="AJ18" s="134"/>
      <c r="AK18" s="134"/>
      <c r="AL18" s="134"/>
      <c r="AM18" s="134"/>
      <c r="AN18" s="130"/>
      <c r="AO18" s="130"/>
      <c r="AP18" s="130"/>
      <c r="AQ18" s="130"/>
      <c r="AR18" s="130"/>
    </row>
    <row r="19" spans="1:44" ht="15.75" thickBot="1">
      <c r="A19" s="124" t="s">
        <v>122</v>
      </c>
      <c r="B19" s="125"/>
      <c r="C19" s="126"/>
      <c r="D19" s="126"/>
      <c r="E19" s="128"/>
      <c r="F19" s="128"/>
      <c r="G19" s="129"/>
      <c r="H19" s="128"/>
      <c r="I19" s="128"/>
      <c r="J19" s="136"/>
      <c r="K19" s="136"/>
      <c r="L19" s="136"/>
      <c r="M19" s="136"/>
      <c r="N19" s="130"/>
      <c r="O19" s="130"/>
      <c r="P19" s="130"/>
      <c r="Q19" s="137"/>
      <c r="R19" s="137"/>
      <c r="S19" s="131"/>
      <c r="T19" s="131"/>
      <c r="U19" s="132"/>
      <c r="V19" s="133"/>
      <c r="W19" s="130"/>
      <c r="X19" s="132"/>
      <c r="Y19" s="134"/>
      <c r="Z19" s="133"/>
      <c r="AA19" s="130"/>
      <c r="AB19" s="130"/>
      <c r="AC19" s="134"/>
      <c r="AD19" s="133"/>
      <c r="AE19" s="130"/>
      <c r="AF19" s="130"/>
      <c r="AG19" s="130"/>
      <c r="AH19" s="130"/>
      <c r="AI19" s="130"/>
      <c r="AJ19" s="134"/>
      <c r="AK19" s="134"/>
      <c r="AL19" s="134"/>
      <c r="AM19" s="134"/>
      <c r="AN19" s="130"/>
      <c r="AO19" s="130"/>
      <c r="AP19" s="130"/>
      <c r="AQ19" s="130"/>
      <c r="AR19" s="130"/>
    </row>
    <row r="20" spans="1:44" ht="15.75" thickBot="1">
      <c r="A20" s="124" t="s">
        <v>123</v>
      </c>
      <c r="B20" s="125"/>
      <c r="C20" s="126"/>
      <c r="D20" s="126"/>
      <c r="E20" s="128"/>
      <c r="F20" s="128"/>
      <c r="G20" s="129"/>
      <c r="H20" s="128"/>
      <c r="I20" s="128"/>
      <c r="J20" s="136"/>
      <c r="K20" s="136"/>
      <c r="L20" s="136"/>
      <c r="M20" s="136"/>
      <c r="N20" s="130"/>
      <c r="O20" s="130"/>
      <c r="P20" s="130"/>
      <c r="Q20" s="137"/>
      <c r="R20" s="137"/>
      <c r="S20" s="131"/>
      <c r="T20" s="131"/>
      <c r="U20" s="132"/>
      <c r="V20" s="133"/>
      <c r="W20" s="130"/>
      <c r="X20" s="132"/>
      <c r="Y20" s="134"/>
      <c r="Z20" s="133"/>
      <c r="AA20" s="130"/>
      <c r="AB20" s="130"/>
      <c r="AC20" s="134"/>
      <c r="AD20" s="133"/>
      <c r="AE20" s="130"/>
      <c r="AF20" s="130"/>
      <c r="AG20" s="130"/>
      <c r="AH20" s="130"/>
      <c r="AI20" s="130"/>
      <c r="AJ20" s="134"/>
      <c r="AK20" s="134"/>
      <c r="AL20" s="134"/>
      <c r="AM20" s="134"/>
      <c r="AN20" s="130"/>
      <c r="AO20" s="130"/>
      <c r="AP20" s="130"/>
      <c r="AQ20" s="130"/>
      <c r="AR20" s="130"/>
    </row>
    <row r="21" spans="1:44" ht="15.75" thickBot="1">
      <c r="A21" s="124" t="s">
        <v>124</v>
      </c>
      <c r="B21" s="125"/>
      <c r="C21" s="126"/>
      <c r="D21" s="126"/>
      <c r="E21" s="128"/>
      <c r="F21" s="128"/>
      <c r="G21" s="129"/>
      <c r="H21" s="128"/>
      <c r="I21" s="128"/>
      <c r="J21" s="136"/>
      <c r="K21" s="136"/>
      <c r="L21" s="136"/>
      <c r="M21" s="136"/>
      <c r="N21" s="130"/>
      <c r="O21" s="130"/>
      <c r="P21" s="130"/>
      <c r="Q21" s="137"/>
      <c r="R21" s="137"/>
      <c r="S21" s="131"/>
      <c r="T21" s="131"/>
      <c r="U21" s="132"/>
      <c r="V21" s="133"/>
      <c r="W21" s="130"/>
      <c r="X21" s="132"/>
      <c r="Y21" s="134"/>
      <c r="Z21" s="133"/>
      <c r="AA21" s="130"/>
      <c r="AB21" s="130"/>
      <c r="AC21" s="134"/>
      <c r="AD21" s="133"/>
      <c r="AE21" s="130"/>
      <c r="AF21" s="130"/>
      <c r="AG21" s="130"/>
      <c r="AH21" s="130"/>
      <c r="AI21" s="130"/>
      <c r="AJ21" s="134"/>
      <c r="AK21" s="134"/>
      <c r="AL21" s="134"/>
      <c r="AM21" s="134"/>
      <c r="AN21" s="130"/>
      <c r="AO21" s="130"/>
      <c r="AP21" s="130"/>
      <c r="AQ21" s="130"/>
      <c r="AR21" s="130"/>
    </row>
    <row r="22" spans="1:44" ht="15.75" thickBot="1">
      <c r="A22" s="124" t="s">
        <v>125</v>
      </c>
      <c r="B22" s="125"/>
      <c r="C22" s="126"/>
      <c r="D22" s="126"/>
      <c r="E22" s="128"/>
      <c r="F22" s="128"/>
      <c r="G22" s="129"/>
      <c r="H22" s="128"/>
      <c r="I22" s="139"/>
      <c r="J22" s="136"/>
      <c r="K22" s="136"/>
      <c r="L22" s="136"/>
      <c r="M22" s="136"/>
      <c r="N22" s="130"/>
      <c r="O22" s="130"/>
      <c r="P22" s="130"/>
      <c r="Q22" s="137"/>
      <c r="R22" s="137"/>
      <c r="S22" s="131"/>
      <c r="T22" s="131"/>
      <c r="U22" s="132"/>
      <c r="V22" s="133"/>
      <c r="W22" s="130"/>
      <c r="X22" s="132"/>
      <c r="Y22" s="134"/>
      <c r="Z22" s="133"/>
      <c r="AA22" s="130"/>
      <c r="AB22" s="130"/>
      <c r="AC22" s="134"/>
      <c r="AD22" s="133"/>
      <c r="AE22" s="130"/>
      <c r="AF22" s="130"/>
      <c r="AG22" s="130"/>
      <c r="AH22" s="130"/>
      <c r="AI22" s="130"/>
      <c r="AJ22" s="134"/>
      <c r="AK22" s="134"/>
      <c r="AL22" s="134"/>
      <c r="AM22" s="134"/>
      <c r="AN22" s="130"/>
      <c r="AO22" s="130"/>
      <c r="AP22" s="130"/>
      <c r="AQ22" s="130"/>
      <c r="AR22" s="130"/>
    </row>
    <row r="23" spans="1:44" ht="15.75" thickBot="1">
      <c r="A23" s="124" t="s">
        <v>126</v>
      </c>
      <c r="B23" s="125"/>
      <c r="C23" s="126"/>
      <c r="D23" s="126"/>
      <c r="E23" s="128"/>
      <c r="F23" s="128"/>
      <c r="G23" s="129"/>
      <c r="H23" s="128"/>
      <c r="I23" s="128"/>
      <c r="J23" s="138"/>
      <c r="K23" s="138"/>
      <c r="L23" s="138"/>
      <c r="M23" s="138"/>
      <c r="N23" s="130"/>
      <c r="O23" s="130"/>
      <c r="P23" s="130"/>
      <c r="Q23" s="137"/>
      <c r="R23" s="137"/>
      <c r="S23" s="131"/>
      <c r="T23" s="131"/>
      <c r="U23" s="132"/>
      <c r="V23" s="133"/>
      <c r="W23" s="130"/>
      <c r="X23" s="132"/>
      <c r="Y23" s="134"/>
      <c r="Z23" s="133"/>
      <c r="AA23" s="130"/>
      <c r="AB23" s="130"/>
      <c r="AC23" s="134"/>
      <c r="AD23" s="133"/>
      <c r="AE23" s="130"/>
      <c r="AF23" s="130"/>
      <c r="AG23" s="130"/>
      <c r="AH23" s="130"/>
      <c r="AI23" s="130"/>
      <c r="AJ23" s="134"/>
      <c r="AK23" s="134"/>
      <c r="AL23" s="134"/>
      <c r="AM23" s="134"/>
      <c r="AN23" s="130"/>
      <c r="AO23" s="130"/>
      <c r="AP23" s="130"/>
      <c r="AQ23" s="130"/>
      <c r="AR23" s="130"/>
    </row>
    <row r="24" spans="1:44" ht="15.75" thickBot="1">
      <c r="A24" s="124" t="s">
        <v>127</v>
      </c>
      <c r="B24" s="125"/>
      <c r="C24" s="126"/>
      <c r="D24" s="126"/>
      <c r="E24" s="128"/>
      <c r="F24" s="128"/>
      <c r="G24" s="129"/>
      <c r="H24" s="128"/>
      <c r="I24" s="128"/>
      <c r="J24" s="138"/>
      <c r="K24" s="138"/>
      <c r="L24" s="138"/>
      <c r="M24" s="138"/>
      <c r="N24" s="130"/>
      <c r="O24" s="130"/>
      <c r="P24" s="130"/>
      <c r="Q24" s="137"/>
      <c r="R24" s="137"/>
      <c r="S24" s="131"/>
      <c r="T24" s="131"/>
      <c r="U24" s="132"/>
      <c r="V24" s="133"/>
      <c r="W24" s="130"/>
      <c r="X24" s="132"/>
      <c r="Y24" s="134"/>
      <c r="Z24" s="133"/>
      <c r="AA24" s="130"/>
      <c r="AB24" s="130"/>
      <c r="AC24" s="134"/>
      <c r="AD24" s="133"/>
      <c r="AE24" s="130"/>
      <c r="AF24" s="130"/>
      <c r="AG24" s="130"/>
      <c r="AH24" s="130"/>
      <c r="AI24" s="130"/>
      <c r="AJ24" s="134"/>
      <c r="AK24" s="134"/>
      <c r="AL24" s="134"/>
      <c r="AM24" s="134"/>
      <c r="AN24" s="130"/>
      <c r="AO24" s="130"/>
      <c r="AP24" s="130"/>
      <c r="AQ24" s="130"/>
      <c r="AR24" s="130"/>
    </row>
    <row r="25" spans="1:44" ht="15.75" thickBot="1">
      <c r="A25" s="124" t="s">
        <v>128</v>
      </c>
      <c r="B25" s="125"/>
      <c r="C25" s="126"/>
      <c r="D25" s="126"/>
      <c r="E25" s="127"/>
      <c r="F25" s="128"/>
      <c r="G25" s="129"/>
      <c r="H25" s="128"/>
      <c r="I25" s="128"/>
      <c r="J25" s="138"/>
      <c r="K25" s="138"/>
      <c r="L25" s="138"/>
      <c r="M25" s="138"/>
      <c r="N25" s="130"/>
      <c r="O25" s="130"/>
      <c r="P25" s="130"/>
      <c r="Q25" s="137"/>
      <c r="R25" s="137"/>
      <c r="S25" s="131"/>
      <c r="T25" s="131"/>
      <c r="U25" s="132"/>
      <c r="V25" s="133"/>
      <c r="W25" s="130"/>
      <c r="X25" s="132"/>
      <c r="Y25" s="134"/>
      <c r="Z25" s="133"/>
      <c r="AA25" s="130"/>
      <c r="AB25" s="130"/>
      <c r="AC25" s="134"/>
      <c r="AD25" s="133"/>
      <c r="AE25" s="130"/>
      <c r="AF25" s="130"/>
      <c r="AG25" s="130"/>
      <c r="AH25" s="130"/>
      <c r="AI25" s="130"/>
      <c r="AJ25" s="134"/>
      <c r="AK25" s="134"/>
      <c r="AL25" s="134"/>
      <c r="AM25" s="134"/>
      <c r="AN25" s="130"/>
      <c r="AO25" s="130"/>
      <c r="AP25" s="130"/>
      <c r="AQ25" s="130"/>
      <c r="AR25" s="130"/>
    </row>
    <row r="26" spans="1:44" ht="15.75" thickBot="1">
      <c r="A26" s="124" t="s">
        <v>129</v>
      </c>
      <c r="B26" s="125"/>
      <c r="C26" s="126"/>
      <c r="D26" s="126"/>
      <c r="E26" s="128"/>
      <c r="F26" s="128"/>
      <c r="G26" s="129"/>
      <c r="H26" s="128"/>
      <c r="I26" s="128"/>
      <c r="J26" s="136"/>
      <c r="K26" s="136"/>
      <c r="L26" s="136"/>
      <c r="M26" s="136"/>
      <c r="N26" s="130"/>
      <c r="O26" s="130"/>
      <c r="P26" s="130"/>
      <c r="Q26" s="137"/>
      <c r="R26" s="137"/>
      <c r="S26" s="131"/>
      <c r="T26" s="131"/>
      <c r="U26" s="132"/>
      <c r="V26" s="133"/>
      <c r="W26" s="130"/>
      <c r="X26" s="132"/>
      <c r="Y26" s="134"/>
      <c r="Z26" s="133"/>
      <c r="AA26" s="130"/>
      <c r="AB26" s="130"/>
      <c r="AC26" s="134"/>
      <c r="AD26" s="133"/>
      <c r="AE26" s="130"/>
      <c r="AF26" s="130"/>
      <c r="AG26" s="130"/>
      <c r="AH26" s="130"/>
      <c r="AI26" s="130"/>
      <c r="AJ26" s="134"/>
      <c r="AK26" s="134"/>
      <c r="AL26" s="134"/>
      <c r="AM26" s="134"/>
      <c r="AN26" s="130"/>
      <c r="AO26" s="130"/>
      <c r="AP26" s="130"/>
      <c r="AQ26" s="130"/>
      <c r="AR26" s="130"/>
    </row>
    <row r="27" spans="1:44" ht="15.75" thickBot="1">
      <c r="A27" s="124" t="s">
        <v>130</v>
      </c>
      <c r="B27" s="125"/>
      <c r="C27" s="126"/>
      <c r="D27" s="126"/>
      <c r="E27" s="128"/>
      <c r="F27" s="128"/>
      <c r="G27" s="129"/>
      <c r="H27" s="128"/>
      <c r="I27" s="128"/>
      <c r="J27" s="138"/>
      <c r="K27" s="138"/>
      <c r="L27" s="138"/>
      <c r="M27" s="138"/>
      <c r="N27" s="130"/>
      <c r="O27" s="130"/>
      <c r="P27" s="130"/>
      <c r="Q27" s="137"/>
      <c r="R27" s="137"/>
      <c r="S27" s="131"/>
      <c r="T27" s="131"/>
      <c r="U27" s="132"/>
      <c r="V27" s="133"/>
      <c r="W27" s="130"/>
      <c r="X27" s="132"/>
      <c r="Y27" s="134"/>
      <c r="Z27" s="133"/>
      <c r="AA27" s="130"/>
      <c r="AB27" s="130"/>
      <c r="AC27" s="134"/>
      <c r="AD27" s="133"/>
      <c r="AE27" s="130"/>
      <c r="AF27" s="130"/>
      <c r="AG27" s="130"/>
      <c r="AH27" s="130"/>
      <c r="AI27" s="130"/>
      <c r="AJ27" s="134"/>
      <c r="AK27" s="134"/>
      <c r="AL27" s="134"/>
      <c r="AM27" s="134"/>
      <c r="AN27" s="130"/>
      <c r="AO27" s="130"/>
      <c r="AP27" s="130"/>
      <c r="AQ27" s="130"/>
      <c r="AR27" s="130"/>
    </row>
    <row r="28" spans="1:44" ht="15.75" thickBot="1">
      <c r="A28" s="124" t="s">
        <v>131</v>
      </c>
      <c r="B28" s="125"/>
      <c r="C28" s="126"/>
      <c r="D28" s="126"/>
      <c r="E28" s="128"/>
      <c r="F28" s="128"/>
      <c r="G28" s="129"/>
      <c r="H28" s="128"/>
      <c r="I28" s="128"/>
      <c r="J28" s="138"/>
      <c r="K28" s="138"/>
      <c r="L28" s="138"/>
      <c r="M28" s="138"/>
      <c r="N28" s="130"/>
      <c r="O28" s="130"/>
      <c r="P28" s="130"/>
      <c r="Q28" s="137"/>
      <c r="R28" s="137"/>
      <c r="S28" s="131"/>
      <c r="T28" s="131"/>
      <c r="U28" s="132"/>
      <c r="V28" s="133"/>
      <c r="W28" s="130"/>
      <c r="X28" s="132"/>
      <c r="Y28" s="134"/>
      <c r="Z28" s="133"/>
      <c r="AA28" s="130"/>
      <c r="AB28" s="130"/>
      <c r="AC28" s="134"/>
      <c r="AD28" s="133"/>
      <c r="AE28" s="130"/>
      <c r="AF28" s="130"/>
      <c r="AG28" s="130"/>
      <c r="AH28" s="130"/>
      <c r="AI28" s="130"/>
      <c r="AJ28" s="134"/>
      <c r="AK28" s="134"/>
      <c r="AL28" s="134"/>
      <c r="AM28" s="134"/>
      <c r="AN28" s="130"/>
      <c r="AO28" s="130"/>
      <c r="AP28" s="130"/>
      <c r="AQ28" s="130"/>
      <c r="AR28" s="130"/>
    </row>
    <row r="29" spans="1:44" ht="15.75" thickBot="1">
      <c r="A29" s="124" t="s">
        <v>132</v>
      </c>
      <c r="B29" s="125"/>
      <c r="C29" s="126"/>
      <c r="D29" s="126"/>
      <c r="E29" s="128"/>
      <c r="F29" s="128"/>
      <c r="G29" s="129"/>
      <c r="H29" s="128"/>
      <c r="I29" s="128"/>
      <c r="J29" s="138"/>
      <c r="K29" s="138"/>
      <c r="L29" s="138"/>
      <c r="M29" s="138"/>
      <c r="N29" s="130"/>
      <c r="O29" s="130"/>
      <c r="P29" s="130"/>
      <c r="Q29" s="137"/>
      <c r="R29" s="137"/>
      <c r="S29" s="131"/>
      <c r="T29" s="131"/>
      <c r="U29" s="132"/>
      <c r="V29" s="133"/>
      <c r="W29" s="130"/>
      <c r="X29" s="132"/>
      <c r="Y29" s="134"/>
      <c r="Z29" s="133"/>
      <c r="AA29" s="130"/>
      <c r="AB29" s="130"/>
      <c r="AC29" s="134"/>
      <c r="AD29" s="133"/>
      <c r="AE29" s="130"/>
      <c r="AF29" s="130"/>
      <c r="AG29" s="130"/>
      <c r="AH29" s="130"/>
      <c r="AI29" s="130"/>
      <c r="AJ29" s="134"/>
      <c r="AK29" s="134"/>
      <c r="AL29" s="134"/>
      <c r="AM29" s="134"/>
      <c r="AN29" s="130"/>
      <c r="AO29" s="130"/>
      <c r="AP29" s="130"/>
      <c r="AQ29" s="130"/>
      <c r="AR29" s="130"/>
    </row>
    <row r="30" spans="1:44" ht="15.75" thickBot="1">
      <c r="A30" s="124" t="s">
        <v>133</v>
      </c>
      <c r="B30" s="125"/>
      <c r="C30" s="126"/>
      <c r="D30" s="126"/>
      <c r="E30" s="128"/>
      <c r="F30" s="128"/>
      <c r="G30" s="129"/>
      <c r="H30" s="128"/>
      <c r="I30" s="128"/>
      <c r="J30" s="136"/>
      <c r="K30" s="136"/>
      <c r="L30" s="136"/>
      <c r="M30" s="136"/>
      <c r="N30" s="130"/>
      <c r="O30" s="130"/>
      <c r="P30" s="130"/>
      <c r="Q30" s="137"/>
      <c r="R30" s="137"/>
      <c r="S30" s="131"/>
      <c r="T30" s="131"/>
      <c r="U30" s="132"/>
      <c r="V30" s="133"/>
      <c r="W30" s="130"/>
      <c r="X30" s="132"/>
      <c r="Y30" s="134"/>
      <c r="Z30" s="133"/>
      <c r="AA30" s="130"/>
      <c r="AB30" s="130"/>
      <c r="AC30" s="134"/>
      <c r="AD30" s="133"/>
      <c r="AE30" s="130"/>
      <c r="AF30" s="130"/>
      <c r="AG30" s="130"/>
      <c r="AH30" s="130"/>
      <c r="AI30" s="130"/>
      <c r="AJ30" s="134"/>
      <c r="AK30" s="134"/>
      <c r="AL30" s="134"/>
      <c r="AM30" s="134"/>
      <c r="AN30" s="130"/>
      <c r="AO30" s="130"/>
      <c r="AP30" s="130"/>
      <c r="AQ30" s="130"/>
      <c r="AR30" s="130"/>
    </row>
    <row r="31" spans="1:44" ht="15.75" thickBot="1">
      <c r="A31" s="124" t="s">
        <v>134</v>
      </c>
      <c r="B31" s="125"/>
      <c r="C31" s="126"/>
      <c r="D31" s="126"/>
      <c r="E31" s="128"/>
      <c r="F31" s="128"/>
      <c r="G31" s="129"/>
      <c r="H31" s="128"/>
      <c r="I31" s="128"/>
      <c r="J31" s="138"/>
      <c r="K31" s="138"/>
      <c r="L31" s="138"/>
      <c r="M31" s="138"/>
      <c r="N31" s="130"/>
      <c r="O31" s="130"/>
      <c r="P31" s="130"/>
      <c r="Q31" s="137"/>
      <c r="R31" s="137"/>
      <c r="S31" s="131"/>
      <c r="T31" s="131"/>
      <c r="U31" s="132"/>
      <c r="V31" s="133"/>
      <c r="W31" s="130"/>
      <c r="X31" s="132"/>
      <c r="Y31" s="134"/>
      <c r="Z31" s="133"/>
      <c r="AA31" s="130"/>
      <c r="AB31" s="130"/>
      <c r="AC31" s="134"/>
      <c r="AD31" s="133"/>
      <c r="AE31" s="130"/>
      <c r="AF31" s="130"/>
      <c r="AG31" s="130"/>
      <c r="AH31" s="130"/>
      <c r="AI31" s="130"/>
      <c r="AJ31" s="134"/>
      <c r="AK31" s="134"/>
      <c r="AL31" s="134"/>
      <c r="AM31" s="134"/>
      <c r="AN31" s="130"/>
      <c r="AO31" s="130"/>
      <c r="AP31" s="130"/>
      <c r="AQ31" s="130"/>
      <c r="AR31" s="130"/>
    </row>
    <row r="32" spans="1:44" ht="15.75" thickBot="1">
      <c r="A32" s="124" t="s">
        <v>135</v>
      </c>
      <c r="B32" s="125"/>
      <c r="C32" s="126"/>
      <c r="D32" s="126"/>
      <c r="E32" s="128"/>
      <c r="F32" s="128"/>
      <c r="G32" s="129"/>
      <c r="H32" s="128"/>
      <c r="I32" s="128"/>
      <c r="J32" s="138"/>
      <c r="K32" s="138"/>
      <c r="L32" s="138"/>
      <c r="M32" s="138"/>
      <c r="N32" s="130"/>
      <c r="O32" s="130"/>
      <c r="P32" s="130"/>
      <c r="Q32" s="137"/>
      <c r="R32" s="137"/>
      <c r="S32" s="131"/>
      <c r="T32" s="131"/>
      <c r="U32" s="132"/>
      <c r="V32" s="133"/>
      <c r="W32" s="130"/>
      <c r="X32" s="132"/>
      <c r="Y32" s="134"/>
      <c r="Z32" s="133"/>
      <c r="AA32" s="130"/>
      <c r="AB32" s="130"/>
      <c r="AC32" s="134"/>
      <c r="AD32" s="133"/>
      <c r="AE32" s="130"/>
      <c r="AF32" s="130"/>
      <c r="AG32" s="130"/>
      <c r="AH32" s="130"/>
      <c r="AI32" s="130"/>
      <c r="AJ32" s="134"/>
      <c r="AK32" s="134"/>
      <c r="AL32" s="134"/>
      <c r="AM32" s="134"/>
      <c r="AN32" s="130"/>
      <c r="AO32" s="130"/>
      <c r="AP32" s="130"/>
      <c r="AQ32" s="130"/>
      <c r="AR32" s="130"/>
    </row>
    <row r="33" spans="1:44" ht="15.75" thickBot="1">
      <c r="A33" s="140" t="s">
        <v>136</v>
      </c>
      <c r="B33" s="141"/>
      <c r="C33" s="142"/>
      <c r="D33" s="126"/>
      <c r="E33" s="128"/>
      <c r="F33" s="141"/>
      <c r="G33" s="129"/>
      <c r="H33" s="141"/>
      <c r="I33" s="141"/>
      <c r="J33" s="138"/>
      <c r="K33" s="138"/>
      <c r="L33" s="138"/>
      <c r="M33" s="138"/>
      <c r="N33" s="130"/>
      <c r="O33" s="130"/>
      <c r="P33" s="130"/>
      <c r="Q33" s="137"/>
      <c r="R33" s="137"/>
      <c r="S33" s="131"/>
      <c r="T33" s="131"/>
      <c r="U33" s="132"/>
      <c r="V33" s="133"/>
      <c r="W33" s="130"/>
      <c r="X33" s="132"/>
      <c r="Y33" s="134"/>
      <c r="Z33" s="133"/>
      <c r="AA33" s="130"/>
      <c r="AB33" s="130"/>
      <c r="AC33" s="134"/>
      <c r="AD33" s="133"/>
      <c r="AE33" s="130"/>
      <c r="AF33" s="130"/>
      <c r="AG33" s="130"/>
      <c r="AH33" s="130"/>
      <c r="AI33" s="130"/>
      <c r="AJ33" s="134"/>
      <c r="AK33" s="134"/>
      <c r="AL33" s="134"/>
      <c r="AM33" s="134"/>
      <c r="AN33" s="130"/>
      <c r="AO33" s="130"/>
      <c r="AP33" s="130"/>
      <c r="AQ33" s="130"/>
      <c r="AR33" s="130"/>
    </row>
    <row r="34" spans="1:44" ht="15.75" thickBot="1">
      <c r="A34" s="124" t="s">
        <v>137</v>
      </c>
      <c r="B34" s="128"/>
      <c r="C34" s="126"/>
      <c r="D34" s="126"/>
      <c r="E34" s="128"/>
      <c r="F34" s="128"/>
      <c r="G34" s="129"/>
      <c r="H34" s="128"/>
      <c r="I34" s="128"/>
      <c r="J34" s="138"/>
      <c r="K34" s="138"/>
      <c r="L34" s="138"/>
      <c r="M34" s="138"/>
      <c r="N34" s="130"/>
      <c r="O34" s="130"/>
      <c r="P34" s="130"/>
      <c r="Q34" s="137"/>
      <c r="R34" s="137"/>
      <c r="S34" s="131"/>
      <c r="T34" s="131"/>
      <c r="U34" s="132"/>
      <c r="V34" s="133"/>
      <c r="W34" s="130"/>
      <c r="X34" s="132"/>
      <c r="Y34" s="134"/>
      <c r="Z34" s="133"/>
      <c r="AA34" s="130"/>
      <c r="AB34" s="130"/>
      <c r="AC34" s="134"/>
      <c r="AD34" s="133"/>
      <c r="AE34" s="130"/>
      <c r="AF34" s="130"/>
      <c r="AG34" s="130"/>
      <c r="AH34" s="130"/>
      <c r="AI34" s="130"/>
      <c r="AJ34" s="134"/>
      <c r="AK34" s="134"/>
      <c r="AL34" s="134"/>
      <c r="AM34" s="134"/>
      <c r="AN34" s="130"/>
      <c r="AO34" s="130"/>
      <c r="AP34" s="130"/>
      <c r="AQ34" s="130"/>
      <c r="AR34" s="130"/>
    </row>
    <row r="35" spans="1:44" ht="15.75" thickBot="1">
      <c r="A35" s="124" t="s">
        <v>138</v>
      </c>
      <c r="B35" s="128"/>
      <c r="C35" s="126"/>
      <c r="D35" s="126"/>
      <c r="E35" s="128"/>
      <c r="F35" s="128"/>
      <c r="G35" s="129"/>
      <c r="H35" s="135"/>
      <c r="I35" s="139"/>
      <c r="J35" s="138"/>
      <c r="K35" s="138"/>
      <c r="L35" s="138"/>
      <c r="M35" s="138"/>
      <c r="N35" s="130"/>
      <c r="O35" s="130"/>
      <c r="P35" s="130"/>
      <c r="Q35" s="137"/>
      <c r="R35" s="137"/>
      <c r="S35" s="131"/>
      <c r="T35" s="131"/>
      <c r="U35" s="132"/>
      <c r="V35" s="133"/>
      <c r="W35" s="130"/>
      <c r="X35" s="132"/>
      <c r="Y35" s="134"/>
      <c r="Z35" s="133"/>
      <c r="AA35" s="130"/>
      <c r="AB35" s="130"/>
      <c r="AC35" s="134"/>
      <c r="AD35" s="133"/>
      <c r="AE35" s="130"/>
      <c r="AF35" s="130"/>
      <c r="AG35" s="130"/>
      <c r="AH35" s="130"/>
      <c r="AI35" s="130"/>
      <c r="AJ35" s="134"/>
      <c r="AK35" s="134"/>
      <c r="AL35" s="134"/>
      <c r="AM35" s="134"/>
      <c r="AN35" s="130"/>
      <c r="AO35" s="130"/>
      <c r="AP35" s="130"/>
      <c r="AQ35" s="130"/>
      <c r="AR35" s="130"/>
    </row>
    <row r="36" spans="1:44" ht="15.75" thickBot="1">
      <c r="A36" s="124" t="s">
        <v>139</v>
      </c>
      <c r="B36" s="128"/>
      <c r="C36" s="126"/>
      <c r="D36" s="126"/>
      <c r="E36" s="128"/>
      <c r="F36" s="128"/>
      <c r="G36" s="129"/>
      <c r="H36" s="128"/>
      <c r="I36" s="128"/>
      <c r="J36" s="138"/>
      <c r="K36" s="138"/>
      <c r="L36" s="138"/>
      <c r="M36" s="138"/>
      <c r="N36" s="130"/>
      <c r="O36" s="130"/>
      <c r="P36" s="130"/>
      <c r="Q36" s="137"/>
      <c r="R36" s="137"/>
      <c r="S36" s="131"/>
      <c r="T36" s="131"/>
      <c r="U36" s="132"/>
      <c r="V36" s="133"/>
      <c r="W36" s="130"/>
      <c r="X36" s="132"/>
      <c r="Y36" s="134"/>
      <c r="Z36" s="133"/>
      <c r="AA36" s="130"/>
      <c r="AB36" s="130"/>
      <c r="AC36" s="134"/>
      <c r="AD36" s="133"/>
      <c r="AE36" s="130"/>
      <c r="AF36" s="130"/>
      <c r="AG36" s="130"/>
      <c r="AH36" s="130"/>
      <c r="AI36" s="130"/>
      <c r="AJ36" s="134"/>
      <c r="AK36" s="134"/>
      <c r="AL36" s="134"/>
      <c r="AM36" s="134"/>
      <c r="AN36" s="130"/>
      <c r="AO36" s="130"/>
      <c r="AP36" s="130"/>
      <c r="AQ36" s="130"/>
      <c r="AR36" s="130"/>
    </row>
    <row r="37" spans="1:44" ht="15.75" thickBot="1">
      <c r="A37" s="124" t="s">
        <v>140</v>
      </c>
      <c r="B37" s="128"/>
      <c r="C37" s="126"/>
      <c r="D37" s="126"/>
      <c r="E37" s="128"/>
      <c r="F37" s="128"/>
      <c r="G37" s="129"/>
      <c r="H37" s="128"/>
      <c r="I37" s="128"/>
      <c r="J37" s="138"/>
      <c r="K37" s="138"/>
      <c r="L37" s="138"/>
      <c r="M37" s="138"/>
      <c r="N37" s="130"/>
      <c r="O37" s="130"/>
      <c r="P37" s="130"/>
      <c r="Q37" s="137"/>
      <c r="R37" s="137"/>
      <c r="S37" s="131"/>
      <c r="T37" s="131"/>
      <c r="U37" s="132"/>
      <c r="V37" s="133"/>
      <c r="W37" s="130"/>
      <c r="X37" s="132"/>
      <c r="Y37" s="134"/>
      <c r="Z37" s="133"/>
      <c r="AA37" s="130"/>
      <c r="AB37" s="130"/>
      <c r="AC37" s="134"/>
      <c r="AD37" s="133"/>
      <c r="AE37" s="130"/>
      <c r="AF37" s="130"/>
      <c r="AG37" s="130"/>
      <c r="AH37" s="130"/>
      <c r="AI37" s="130"/>
      <c r="AJ37" s="134"/>
      <c r="AK37" s="134"/>
      <c r="AL37" s="134"/>
      <c r="AM37" s="134"/>
      <c r="AN37" s="130"/>
      <c r="AO37" s="130"/>
      <c r="AP37" s="130"/>
      <c r="AQ37" s="130"/>
      <c r="AR37" s="130"/>
    </row>
    <row r="38" spans="1:44" ht="15.75" thickBot="1">
      <c r="A38" s="124" t="s">
        <v>141</v>
      </c>
      <c r="B38" s="128"/>
      <c r="C38" s="126"/>
      <c r="D38" s="126"/>
      <c r="E38" s="128"/>
      <c r="F38" s="128"/>
      <c r="G38" s="129"/>
      <c r="H38" s="128"/>
      <c r="I38" s="128"/>
      <c r="J38" s="138"/>
      <c r="K38" s="138"/>
      <c r="L38" s="138"/>
      <c r="M38" s="138"/>
      <c r="N38" s="130"/>
      <c r="O38" s="130"/>
      <c r="P38" s="130"/>
      <c r="Q38" s="137"/>
      <c r="R38" s="137"/>
      <c r="S38" s="131"/>
      <c r="T38" s="131"/>
      <c r="U38" s="132"/>
      <c r="V38" s="133"/>
      <c r="W38" s="130"/>
      <c r="X38" s="132"/>
      <c r="Y38" s="134"/>
      <c r="Z38" s="133"/>
      <c r="AA38" s="130"/>
      <c r="AB38" s="130"/>
      <c r="AC38" s="134"/>
      <c r="AD38" s="133"/>
      <c r="AE38" s="130"/>
      <c r="AF38" s="130"/>
      <c r="AG38" s="130"/>
      <c r="AH38" s="130"/>
      <c r="AI38" s="130"/>
      <c r="AJ38" s="134"/>
      <c r="AK38" s="134"/>
      <c r="AL38" s="134"/>
      <c r="AM38" s="134"/>
      <c r="AN38" s="130"/>
      <c r="AO38" s="130"/>
      <c r="AP38" s="130"/>
      <c r="AQ38" s="130"/>
      <c r="AR38" s="130"/>
    </row>
    <row r="39" spans="1:44" ht="15.75" thickBot="1">
      <c r="A39" s="124" t="s">
        <v>142</v>
      </c>
      <c r="B39" s="128"/>
      <c r="C39" s="126"/>
      <c r="D39" s="126"/>
      <c r="E39" s="128"/>
      <c r="F39" s="128"/>
      <c r="G39" s="129"/>
      <c r="H39" s="128"/>
      <c r="I39" s="128"/>
      <c r="J39" s="138"/>
      <c r="K39" s="138"/>
      <c r="L39" s="138"/>
      <c r="M39" s="138"/>
      <c r="N39" s="130"/>
      <c r="O39" s="130"/>
      <c r="P39" s="130"/>
      <c r="Q39" s="137"/>
      <c r="R39" s="137"/>
      <c r="S39" s="131"/>
      <c r="T39" s="131"/>
      <c r="U39" s="132"/>
      <c r="V39" s="133"/>
      <c r="W39" s="130"/>
      <c r="X39" s="132"/>
      <c r="Y39" s="134"/>
      <c r="Z39" s="133"/>
      <c r="AA39" s="130"/>
      <c r="AB39" s="130"/>
      <c r="AC39" s="134"/>
      <c r="AD39" s="133"/>
      <c r="AE39" s="130"/>
      <c r="AF39" s="130"/>
      <c r="AG39" s="130"/>
      <c r="AH39" s="130"/>
      <c r="AI39" s="130"/>
      <c r="AJ39" s="134"/>
      <c r="AK39" s="134"/>
      <c r="AL39" s="134"/>
      <c r="AM39" s="134"/>
      <c r="AN39" s="130"/>
      <c r="AO39" s="130"/>
      <c r="AP39" s="130"/>
      <c r="AQ39" s="130"/>
      <c r="AR39" s="130"/>
    </row>
    <row r="40" spans="1:44" ht="15.75" thickBot="1">
      <c r="A40" s="124" t="s">
        <v>143</v>
      </c>
      <c r="B40" s="128"/>
      <c r="C40" s="126"/>
      <c r="D40" s="126"/>
      <c r="E40" s="128"/>
      <c r="F40" s="128"/>
      <c r="G40" s="129"/>
      <c r="H40" s="128"/>
      <c r="I40" s="128"/>
      <c r="J40" s="138"/>
      <c r="K40" s="138"/>
      <c r="L40" s="138"/>
      <c r="M40" s="138"/>
      <c r="N40" s="130"/>
      <c r="O40" s="130"/>
      <c r="P40" s="130"/>
      <c r="Q40" s="137"/>
      <c r="R40" s="137"/>
      <c r="S40" s="131"/>
      <c r="T40" s="131"/>
      <c r="U40" s="132"/>
      <c r="V40" s="133"/>
      <c r="W40" s="130"/>
      <c r="X40" s="132"/>
      <c r="Y40" s="134"/>
      <c r="Z40" s="133"/>
      <c r="AA40" s="130"/>
      <c r="AB40" s="130"/>
      <c r="AC40" s="134"/>
      <c r="AD40" s="133"/>
      <c r="AE40" s="130"/>
      <c r="AF40" s="130"/>
      <c r="AG40" s="130"/>
      <c r="AH40" s="130"/>
      <c r="AI40" s="130"/>
      <c r="AJ40" s="134"/>
      <c r="AK40" s="134"/>
      <c r="AL40" s="134"/>
      <c r="AM40" s="134"/>
      <c r="AN40" s="130"/>
      <c r="AO40" s="130"/>
      <c r="AP40" s="130"/>
      <c r="AQ40" s="130"/>
      <c r="AR40" s="130"/>
    </row>
    <row r="41" spans="1:44" ht="15.75" thickBot="1">
      <c r="A41" s="124" t="s">
        <v>144</v>
      </c>
      <c r="B41" s="128"/>
      <c r="C41" s="126"/>
      <c r="D41" s="126"/>
      <c r="E41" s="128"/>
      <c r="F41" s="128"/>
      <c r="G41" s="129"/>
      <c r="H41" s="128"/>
      <c r="I41" s="128"/>
      <c r="J41" s="138"/>
      <c r="K41" s="138"/>
      <c r="L41" s="138"/>
      <c r="M41" s="138"/>
      <c r="N41" s="130"/>
      <c r="O41" s="130"/>
      <c r="P41" s="130"/>
      <c r="Q41" s="137"/>
      <c r="R41" s="137"/>
      <c r="S41" s="131"/>
      <c r="T41" s="131"/>
      <c r="U41" s="132"/>
      <c r="V41" s="133"/>
      <c r="W41" s="130"/>
      <c r="X41" s="132"/>
      <c r="Y41" s="134"/>
      <c r="Z41" s="133"/>
      <c r="AA41" s="130"/>
      <c r="AB41" s="130"/>
      <c r="AC41" s="134"/>
      <c r="AD41" s="133"/>
      <c r="AE41" s="130"/>
      <c r="AF41" s="130"/>
      <c r="AG41" s="130"/>
      <c r="AH41" s="130"/>
      <c r="AI41" s="130"/>
      <c r="AJ41" s="134"/>
      <c r="AK41" s="134"/>
      <c r="AL41" s="134"/>
      <c r="AM41" s="134"/>
      <c r="AN41" s="130"/>
      <c r="AO41" s="130"/>
      <c r="AP41" s="130"/>
      <c r="AQ41" s="130"/>
      <c r="AR41" s="130"/>
    </row>
    <row r="42" spans="1:44" ht="13.5" thickBot="1"/>
    <row r="43" spans="1:44" ht="15.75" thickBot="1">
      <c r="A43" s="143" t="s">
        <v>145</v>
      </c>
      <c r="S43" s="144">
        <f>SUM(S7:S42)</f>
        <v>0</v>
      </c>
      <c r="T43" s="145">
        <f>SUM(T7:T42)</f>
        <v>0</v>
      </c>
      <c r="U43" s="146"/>
      <c r="V43" s="146"/>
      <c r="W43" s="145">
        <f>SUM(W7:W42)</f>
        <v>0</v>
      </c>
      <c r="X43" s="146"/>
      <c r="Y43" s="146"/>
      <c r="Z43" s="146"/>
      <c r="AA43" s="145">
        <f>SUM(AA7:AA42)</f>
        <v>0</v>
      </c>
      <c r="AB43" s="146"/>
      <c r="AC43" s="146"/>
      <c r="AD43" s="146"/>
      <c r="AE43" s="145">
        <f>SUM(AE7:AE42)</f>
        <v>0</v>
      </c>
      <c r="AF43" s="145"/>
      <c r="AG43" s="145"/>
      <c r="AH43" s="145"/>
      <c r="AI43" s="145">
        <f>SUM(AI7:AI42)</f>
        <v>0</v>
      </c>
      <c r="AJ43" s="145">
        <f>SUM(AJ7:AJ42)</f>
        <v>0</v>
      </c>
      <c r="AK43" s="145">
        <f>SUM(AK7:AK42)</f>
        <v>0</v>
      </c>
      <c r="AL43" s="145">
        <f>SUM(AL7:AL42)</f>
        <v>0</v>
      </c>
      <c r="AM43" s="145"/>
      <c r="AN43" s="145">
        <f>SUM(AN7:AN42)</f>
        <v>0</v>
      </c>
      <c r="AO43" s="145">
        <f>SUM(AO7:AO42)</f>
        <v>0</v>
      </c>
      <c r="AP43" s="145"/>
      <c r="AQ43" s="145"/>
      <c r="AR43" s="147"/>
    </row>
    <row r="44" spans="1:44">
      <c r="A44" s="190" t="s">
        <v>146</v>
      </c>
    </row>
    <row r="45" spans="1:44">
      <c r="A45" t="s">
        <v>147</v>
      </c>
    </row>
    <row r="46" spans="1:44">
      <c r="A46" s="190" t="s">
        <v>148</v>
      </c>
    </row>
    <row r="47" spans="1:44">
      <c r="A47" s="190" t="s">
        <v>149</v>
      </c>
    </row>
  </sheetData>
  <mergeCells count="26">
    <mergeCell ref="A1:AR1"/>
    <mergeCell ref="A4:A6"/>
    <mergeCell ref="B4:B6"/>
    <mergeCell ref="C4:C6"/>
    <mergeCell ref="D4:D6"/>
    <mergeCell ref="E4:E6"/>
    <mergeCell ref="F4:F6"/>
    <mergeCell ref="G4:G6"/>
    <mergeCell ref="H4:H6"/>
    <mergeCell ref="I4:I6"/>
    <mergeCell ref="R4:R6"/>
    <mergeCell ref="S4:S6"/>
    <mergeCell ref="AF4:AH4"/>
    <mergeCell ref="T4:T6"/>
    <mergeCell ref="AQ4:AQ6"/>
    <mergeCell ref="AP4:AP6"/>
    <mergeCell ref="L4:M5"/>
    <mergeCell ref="J4:K5"/>
    <mergeCell ref="U4:W4"/>
    <mergeCell ref="X4:AA4"/>
    <mergeCell ref="AJ4:AM4"/>
    <mergeCell ref="N4:N6"/>
    <mergeCell ref="O4:O6"/>
    <mergeCell ref="P4:P6"/>
    <mergeCell ref="AB4:AE4"/>
    <mergeCell ref="Q4:Q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373-323D-422A-BDF9-C64BC790CB4C}">
  <sheetPr>
    <pageSetUpPr fitToPage="1"/>
  </sheetPr>
  <dimension ref="A1:O34"/>
  <sheetViews>
    <sheetView zoomScale="70" zoomScaleNormal="75" workbookViewId="0">
      <selection activeCell="M10" sqref="M10"/>
    </sheetView>
  </sheetViews>
  <sheetFormatPr defaultRowHeight="12.75"/>
  <cols>
    <col min="2" max="2" width="10.42578125" customWidth="1"/>
    <col min="3" max="3" width="13.28515625" customWidth="1"/>
    <col min="4" max="4" width="14.140625" customWidth="1"/>
    <col min="5" max="5" width="11.7109375" customWidth="1"/>
    <col min="6" max="6" width="10.42578125" customWidth="1"/>
    <col min="7" max="7" width="15.28515625" customWidth="1"/>
    <col min="8" max="8" width="11.42578125" customWidth="1"/>
    <col min="9" max="9" width="9.85546875" customWidth="1"/>
    <col min="11" max="11" width="10.7109375" customWidth="1"/>
    <col min="12" max="12" width="12.7109375" customWidth="1"/>
    <col min="13" max="13" width="13" customWidth="1"/>
    <col min="14" max="14" width="11" customWidth="1"/>
    <col min="15" max="15" width="14.140625" customWidth="1"/>
  </cols>
  <sheetData>
    <row r="1" spans="1:12">
      <c r="A1" s="22" t="s">
        <v>0</v>
      </c>
      <c r="G1" s="24"/>
      <c r="K1" s="24" t="s">
        <v>1</v>
      </c>
      <c r="L1" s="24"/>
    </row>
    <row r="2" spans="1:12">
      <c r="A2" s="22" t="s">
        <v>150</v>
      </c>
      <c r="G2" s="24" t="s">
        <v>3</v>
      </c>
      <c r="K2" s="24" t="s">
        <v>4</v>
      </c>
      <c r="L2" s="24"/>
    </row>
    <row r="3" spans="1:12">
      <c r="A3" s="25" t="s">
        <v>151</v>
      </c>
      <c r="G3" s="24" t="s">
        <v>3</v>
      </c>
    </row>
    <row r="5" spans="1:12">
      <c r="A5" s="26" t="s">
        <v>6</v>
      </c>
      <c r="H5" s="26" t="s">
        <v>3</v>
      </c>
    </row>
    <row r="6" spans="1:12" ht="13.5" thickBot="1"/>
    <row r="7" spans="1:12" ht="13.5" thickTop="1">
      <c r="B7" s="314" t="s">
        <v>7</v>
      </c>
      <c r="C7" s="315"/>
      <c r="D7" s="237">
        <f>'WQTA Info'!D7</f>
        <v>0</v>
      </c>
      <c r="E7" s="56"/>
      <c r="F7" s="56"/>
      <c r="G7" s="56"/>
      <c r="H7" s="56"/>
      <c r="I7" s="57"/>
    </row>
    <row r="8" spans="1:12">
      <c r="B8" s="316" t="s">
        <v>8</v>
      </c>
      <c r="C8" s="317"/>
      <c r="D8" s="90">
        <f>'WQTA Info'!D8</f>
        <v>0</v>
      </c>
      <c r="E8" s="269"/>
      <c r="F8" s="269"/>
      <c r="G8" s="269"/>
      <c r="H8" s="269"/>
      <c r="I8" s="59"/>
    </row>
    <row r="9" spans="1:12">
      <c r="B9" s="316" t="s">
        <v>9</v>
      </c>
      <c r="C9" s="317"/>
      <c r="D9" s="60">
        <f>'WQTA Info'!D9</f>
        <v>0</v>
      </c>
      <c r="E9" s="268"/>
      <c r="F9" s="61" t="s">
        <v>10</v>
      </c>
      <c r="G9" s="58">
        <f>'WQTA Info'!G9</f>
        <v>0</v>
      </c>
      <c r="H9" s="62" t="s">
        <v>11</v>
      </c>
      <c r="I9" s="63">
        <f>'WQTA Info'!I9</f>
        <v>0</v>
      </c>
    </row>
    <row r="10" spans="1:12" ht="25.5">
      <c r="B10" s="64" t="s">
        <v>12</v>
      </c>
      <c r="C10" s="58">
        <f>'WQTA Info'!C10</f>
        <v>0</v>
      </c>
      <c r="D10" s="318" t="s">
        <v>13</v>
      </c>
      <c r="E10" s="319"/>
      <c r="F10" s="319"/>
      <c r="G10" s="317"/>
      <c r="H10" s="322">
        <f>'WQTA Info'!H10</f>
        <v>0</v>
      </c>
      <c r="I10" s="323"/>
    </row>
    <row r="11" spans="1:12" ht="24">
      <c r="B11" s="65" t="s">
        <v>14</v>
      </c>
      <c r="C11" s="66">
        <f>'WQTA Info'!C11</f>
        <v>0</v>
      </c>
      <c r="D11" s="67" t="s">
        <v>15</v>
      </c>
      <c r="E11" s="68"/>
      <c r="F11" s="68"/>
      <c r="G11" s="69"/>
      <c r="H11" s="324">
        <f>'WQTA Info'!H11</f>
        <v>0</v>
      </c>
      <c r="I11" s="323"/>
    </row>
    <row r="12" spans="1:12">
      <c r="B12" s="295" t="s">
        <v>16</v>
      </c>
      <c r="C12" s="296"/>
      <c r="D12" s="286"/>
      <c r="E12" s="320">
        <f>'WQTA Info'!E12</f>
        <v>0</v>
      </c>
      <c r="F12" s="321"/>
      <c r="G12" s="299" t="s">
        <v>17</v>
      </c>
      <c r="H12" s="300"/>
      <c r="I12" s="45">
        <f>SUM(E12*0.075)</f>
        <v>0</v>
      </c>
    </row>
    <row r="13" spans="1:12" ht="13.5" thickBot="1">
      <c r="B13" s="276" t="s">
        <v>152</v>
      </c>
      <c r="C13" s="309"/>
      <c r="D13" s="277"/>
      <c r="E13" s="310">
        <v>0</v>
      </c>
      <c r="F13" s="311"/>
      <c r="G13" s="312" t="s">
        <v>19</v>
      </c>
      <c r="H13" s="313"/>
      <c r="I13" s="46">
        <f>SUM(E12*0.15)</f>
        <v>0</v>
      </c>
    </row>
    <row r="14" spans="1:12" ht="13.5" thickTop="1">
      <c r="B14" s="47"/>
    </row>
    <row r="15" spans="1:12">
      <c r="B15" s="47" t="s">
        <v>20</v>
      </c>
    </row>
    <row r="16" spans="1:12">
      <c r="B16" s="47"/>
    </row>
    <row r="17" spans="1:15">
      <c r="B17" s="47"/>
    </row>
    <row r="18" spans="1:15">
      <c r="A18" s="26" t="s">
        <v>153</v>
      </c>
      <c r="B18" s="47"/>
    </row>
    <row r="19" spans="1:15" ht="13.5" thickBot="1">
      <c r="A19" s="1"/>
      <c r="B19" s="1"/>
    </row>
    <row r="20" spans="1:15" ht="36.75" thickTop="1">
      <c r="A20" s="52" t="s">
        <v>154</v>
      </c>
      <c r="B20" s="53" t="s">
        <v>155</v>
      </c>
      <c r="C20" s="53" t="s">
        <v>156</v>
      </c>
      <c r="D20" s="53" t="s">
        <v>157</v>
      </c>
      <c r="E20" s="70" t="s">
        <v>158</v>
      </c>
      <c r="F20" s="71" t="s">
        <v>159</v>
      </c>
      <c r="G20" s="53" t="s">
        <v>160</v>
      </c>
      <c r="H20" s="53" t="s">
        <v>161</v>
      </c>
      <c r="I20" s="53" t="s">
        <v>162</v>
      </c>
      <c r="J20" s="53" t="s">
        <v>163</v>
      </c>
      <c r="K20" s="53" t="s">
        <v>164</v>
      </c>
      <c r="L20" s="53" t="s">
        <v>165</v>
      </c>
      <c r="M20" s="53" t="s">
        <v>166</v>
      </c>
      <c r="N20" s="53" t="s">
        <v>167</v>
      </c>
      <c r="O20" s="53" t="s">
        <v>168</v>
      </c>
    </row>
    <row r="21" spans="1:15">
      <c r="A21" s="48">
        <v>1</v>
      </c>
      <c r="B21" s="49"/>
      <c r="C21" s="72"/>
      <c r="D21" s="72"/>
      <c r="E21" s="73"/>
      <c r="F21" s="74"/>
      <c r="G21" s="75"/>
      <c r="H21" s="75"/>
      <c r="I21" s="75"/>
      <c r="J21" s="76">
        <f>SUM($E$13)</f>
        <v>0</v>
      </c>
      <c r="K21" s="77">
        <f>SUM($E$12)</f>
        <v>0</v>
      </c>
      <c r="L21" s="78">
        <f>SUM((F21*J21)+G21+H21+I21)</f>
        <v>0</v>
      </c>
      <c r="M21" s="79" t="e">
        <f>SUM(L21/K21)</f>
        <v>#DIV/0!</v>
      </c>
      <c r="N21" s="79"/>
      <c r="O21" s="79"/>
    </row>
    <row r="22" spans="1:15">
      <c r="A22" s="48">
        <v>2</v>
      </c>
      <c r="B22" s="49"/>
      <c r="C22" s="72"/>
      <c r="D22" s="72"/>
      <c r="E22" s="73"/>
      <c r="F22" s="74"/>
      <c r="G22" s="75"/>
      <c r="H22" s="75"/>
      <c r="I22" s="75"/>
      <c r="J22" s="76">
        <f t="shared" ref="J22:J30" si="0">SUM($E$13)</f>
        <v>0</v>
      </c>
      <c r="K22" s="77">
        <f t="shared" ref="K22:K30" si="1">SUM($E$12)</f>
        <v>0</v>
      </c>
      <c r="L22" s="78">
        <f>SUM((F22*J22)+G22+H22+I22)</f>
        <v>0</v>
      </c>
      <c r="M22" s="79" t="e">
        <f t="shared" ref="M22:M30" si="2">SUM(L22/K22)</f>
        <v>#DIV/0!</v>
      </c>
      <c r="N22" s="79"/>
      <c r="O22" s="79"/>
    </row>
    <row r="23" spans="1:15">
      <c r="A23" s="48">
        <v>3</v>
      </c>
      <c r="B23" s="49"/>
      <c r="C23" s="72"/>
      <c r="D23" s="72"/>
      <c r="E23" s="73"/>
      <c r="F23" s="74"/>
      <c r="G23" s="75"/>
      <c r="H23" s="75"/>
      <c r="I23" s="75"/>
      <c r="J23" s="76">
        <f t="shared" si="0"/>
        <v>0</v>
      </c>
      <c r="K23" s="77">
        <f t="shared" si="1"/>
        <v>0</v>
      </c>
      <c r="L23" s="78">
        <f t="shared" ref="L23:L30" si="3">SUM((F23*J23)+G23+H23+I23)</f>
        <v>0</v>
      </c>
      <c r="M23" s="79" t="e">
        <f t="shared" si="2"/>
        <v>#DIV/0!</v>
      </c>
      <c r="N23" s="79"/>
      <c r="O23" s="79"/>
    </row>
    <row r="24" spans="1:15">
      <c r="A24" s="48">
        <v>4</v>
      </c>
      <c r="B24" s="49"/>
      <c r="C24" s="72"/>
      <c r="D24" s="72"/>
      <c r="E24" s="73"/>
      <c r="F24" s="74"/>
      <c r="G24" s="75"/>
      <c r="H24" s="75"/>
      <c r="I24" s="75"/>
      <c r="J24" s="76">
        <f t="shared" si="0"/>
        <v>0</v>
      </c>
      <c r="K24" s="77">
        <f t="shared" si="1"/>
        <v>0</v>
      </c>
      <c r="L24" s="78">
        <f t="shared" si="3"/>
        <v>0</v>
      </c>
      <c r="M24" s="79" t="e">
        <f t="shared" si="2"/>
        <v>#DIV/0!</v>
      </c>
      <c r="N24" s="79"/>
      <c r="O24" s="79"/>
    </row>
    <row r="25" spans="1:15">
      <c r="A25" s="48">
        <v>5</v>
      </c>
      <c r="B25" s="49"/>
      <c r="C25" s="72"/>
      <c r="D25" s="72"/>
      <c r="E25" s="73"/>
      <c r="F25" s="74"/>
      <c r="G25" s="75"/>
      <c r="H25" s="75"/>
      <c r="I25" s="75"/>
      <c r="J25" s="76">
        <f t="shared" si="0"/>
        <v>0</v>
      </c>
      <c r="K25" s="77">
        <f t="shared" si="1"/>
        <v>0</v>
      </c>
      <c r="L25" s="78">
        <f t="shared" si="3"/>
        <v>0</v>
      </c>
      <c r="M25" s="79" t="e">
        <f t="shared" si="2"/>
        <v>#DIV/0!</v>
      </c>
      <c r="N25" s="79"/>
      <c r="O25" s="79"/>
    </row>
    <row r="26" spans="1:15">
      <c r="A26" s="48">
        <v>6</v>
      </c>
      <c r="B26" s="49"/>
      <c r="C26" s="72"/>
      <c r="D26" s="72"/>
      <c r="E26" s="73"/>
      <c r="F26" s="74"/>
      <c r="G26" s="75"/>
      <c r="H26" s="75"/>
      <c r="I26" s="75"/>
      <c r="J26" s="76">
        <f t="shared" si="0"/>
        <v>0</v>
      </c>
      <c r="K26" s="77">
        <f t="shared" si="1"/>
        <v>0</v>
      </c>
      <c r="L26" s="78">
        <f t="shared" si="3"/>
        <v>0</v>
      </c>
      <c r="M26" s="79" t="e">
        <f t="shared" si="2"/>
        <v>#DIV/0!</v>
      </c>
      <c r="N26" s="79"/>
      <c r="O26" s="79"/>
    </row>
    <row r="27" spans="1:15">
      <c r="A27" s="48">
        <v>7</v>
      </c>
      <c r="B27" s="49"/>
      <c r="C27" s="72"/>
      <c r="D27" s="72"/>
      <c r="E27" s="73"/>
      <c r="F27" s="74"/>
      <c r="G27" s="75"/>
      <c r="H27" s="75"/>
      <c r="I27" s="75"/>
      <c r="J27" s="76">
        <f t="shared" si="0"/>
        <v>0</v>
      </c>
      <c r="K27" s="77">
        <f t="shared" si="1"/>
        <v>0</v>
      </c>
      <c r="L27" s="78">
        <f t="shared" si="3"/>
        <v>0</v>
      </c>
      <c r="M27" s="79" t="e">
        <f t="shared" si="2"/>
        <v>#DIV/0!</v>
      </c>
      <c r="N27" s="79"/>
      <c r="O27" s="79"/>
    </row>
    <row r="28" spans="1:15">
      <c r="A28" s="48">
        <v>8</v>
      </c>
      <c r="B28" s="49"/>
      <c r="C28" s="72"/>
      <c r="D28" s="72"/>
      <c r="E28" s="73"/>
      <c r="F28" s="74"/>
      <c r="G28" s="75"/>
      <c r="H28" s="75"/>
      <c r="I28" s="75"/>
      <c r="J28" s="76">
        <f t="shared" si="0"/>
        <v>0</v>
      </c>
      <c r="K28" s="77">
        <f t="shared" si="1"/>
        <v>0</v>
      </c>
      <c r="L28" s="78">
        <f t="shared" si="3"/>
        <v>0</v>
      </c>
      <c r="M28" s="79" t="e">
        <f t="shared" si="2"/>
        <v>#DIV/0!</v>
      </c>
      <c r="N28" s="79"/>
      <c r="O28" s="79"/>
    </row>
    <row r="29" spans="1:15">
      <c r="A29" s="48">
        <v>9</v>
      </c>
      <c r="B29" s="49"/>
      <c r="C29" s="72"/>
      <c r="D29" s="72"/>
      <c r="E29" s="73"/>
      <c r="F29" s="74"/>
      <c r="G29" s="75"/>
      <c r="H29" s="75"/>
      <c r="I29" s="75"/>
      <c r="J29" s="76">
        <f t="shared" si="0"/>
        <v>0</v>
      </c>
      <c r="K29" s="77">
        <f t="shared" si="1"/>
        <v>0</v>
      </c>
      <c r="L29" s="78">
        <f t="shared" si="3"/>
        <v>0</v>
      </c>
      <c r="M29" s="79" t="e">
        <f t="shared" si="2"/>
        <v>#DIV/0!</v>
      </c>
      <c r="N29" s="79"/>
      <c r="O29" s="79"/>
    </row>
    <row r="30" spans="1:15">
      <c r="A30" s="48">
        <v>10</v>
      </c>
      <c r="B30" s="49"/>
      <c r="C30" s="72"/>
      <c r="D30" s="72"/>
      <c r="E30" s="73"/>
      <c r="F30" s="74"/>
      <c r="G30" s="75"/>
      <c r="H30" s="75"/>
      <c r="I30" s="75"/>
      <c r="J30" s="76">
        <f t="shared" si="0"/>
        <v>0</v>
      </c>
      <c r="K30" s="77">
        <f t="shared" si="1"/>
        <v>0</v>
      </c>
      <c r="L30" s="78">
        <f t="shared" si="3"/>
        <v>0</v>
      </c>
      <c r="M30" s="79" t="e">
        <f t="shared" si="2"/>
        <v>#DIV/0!</v>
      </c>
      <c r="N30" s="79"/>
      <c r="O30" s="79"/>
    </row>
    <row r="31" spans="1:15" ht="13.5" thickBot="1">
      <c r="A31" s="50" t="s">
        <v>169</v>
      </c>
      <c r="B31" s="51" t="s">
        <v>170</v>
      </c>
      <c r="C31" s="80"/>
      <c r="D31" s="80"/>
      <c r="E31" s="81">
        <f>SUM(E21:E30)</f>
        <v>0</v>
      </c>
      <c r="F31" s="82">
        <f>SUM(F21:F30)</f>
        <v>0</v>
      </c>
      <c r="G31" s="83">
        <f>SUM(G21:G30)</f>
        <v>0</v>
      </c>
      <c r="H31" s="83">
        <f>SUM(H21:H30)</f>
        <v>0</v>
      </c>
      <c r="I31" s="83">
        <f>SUM(I21:I30)</f>
        <v>0</v>
      </c>
      <c r="J31" s="84"/>
      <c r="K31" s="84"/>
      <c r="L31" s="81">
        <f>SUM(L21:L30)</f>
        <v>0</v>
      </c>
      <c r="M31" s="85" t="s">
        <v>3</v>
      </c>
      <c r="N31" s="85"/>
      <c r="O31" s="85"/>
    </row>
    <row r="32" spans="1:15" ht="13.5" thickTop="1">
      <c r="A32" s="1"/>
      <c r="B32" s="1"/>
    </row>
    <row r="33" spans="2:2">
      <c r="B33" s="47" t="s">
        <v>171</v>
      </c>
    </row>
    <row r="34" spans="2:2">
      <c r="B34" t="s">
        <v>172</v>
      </c>
    </row>
  </sheetData>
  <mergeCells count="12">
    <mergeCell ref="B13:D13"/>
    <mergeCell ref="E13:F13"/>
    <mergeCell ref="G13:H13"/>
    <mergeCell ref="B7:C7"/>
    <mergeCell ref="B8:C8"/>
    <mergeCell ref="B9:C9"/>
    <mergeCell ref="D10:G10"/>
    <mergeCell ref="B12:D12"/>
    <mergeCell ref="E12:F12"/>
    <mergeCell ref="G12:H12"/>
    <mergeCell ref="H10:I10"/>
    <mergeCell ref="H11:I11"/>
  </mergeCells>
  <phoneticPr fontId="14" type="noConversion"/>
  <pageMargins left="0.75" right="0.75" top="1" bottom="1" header="0.5" footer="0.5"/>
  <pageSetup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D236-390E-401A-8540-EA410554BCD1}">
  <sheetPr codeName="Sheet1">
    <pageSetUpPr fitToPage="1"/>
  </sheetPr>
  <dimension ref="A1:P36"/>
  <sheetViews>
    <sheetView topLeftCell="A4" zoomScaleNormal="100" workbookViewId="0">
      <selection activeCell="E15" sqref="E15"/>
    </sheetView>
  </sheetViews>
  <sheetFormatPr defaultRowHeight="12.75"/>
  <cols>
    <col min="1" max="1" width="4.5703125" style="19" bestFit="1" customWidth="1"/>
    <col min="2" max="2" width="18.7109375" customWidth="1"/>
    <col min="3" max="3" width="19.85546875" customWidth="1"/>
    <col min="4" max="4" width="7.7109375" bestFit="1" customWidth="1"/>
    <col min="5" max="5" width="6.42578125" bestFit="1" customWidth="1"/>
    <col min="6" max="6" width="9.85546875" bestFit="1" customWidth="1"/>
    <col min="7" max="7" width="9" bestFit="1" customWidth="1"/>
    <col min="8" max="8" width="9.28515625" bestFit="1" customWidth="1"/>
    <col min="9" max="9" width="9.28515625" customWidth="1"/>
    <col min="10" max="10" width="15.28515625" bestFit="1" customWidth="1"/>
    <col min="11" max="11" width="2.42578125" customWidth="1"/>
    <col min="12" max="12" width="13.85546875" bestFit="1" customWidth="1"/>
    <col min="13" max="13" width="16.5703125" bestFit="1" customWidth="1"/>
    <col min="14" max="14" width="12.28515625" bestFit="1" customWidth="1"/>
    <col min="15" max="15" width="6.42578125" bestFit="1" customWidth="1"/>
    <col min="16" max="16" width="24.42578125" bestFit="1" customWidth="1"/>
  </cols>
  <sheetData>
    <row r="1" spans="1:16" ht="12.75" customHeight="1">
      <c r="A1" s="325"/>
      <c r="B1" s="326"/>
      <c r="C1" s="326"/>
      <c r="D1" s="326"/>
      <c r="E1" s="326"/>
      <c r="F1" s="326"/>
      <c r="G1" s="326"/>
      <c r="H1" s="326"/>
      <c r="I1" s="326"/>
      <c r="J1" s="326"/>
      <c r="K1" s="326"/>
      <c r="L1" s="326"/>
      <c r="M1" s="326"/>
      <c r="N1" s="326"/>
      <c r="O1" s="326"/>
      <c r="P1" s="326"/>
    </row>
    <row r="2" spans="1:16">
      <c r="A2" s="19">
        <v>1</v>
      </c>
      <c r="B2" s="1" t="s">
        <v>173</v>
      </c>
      <c r="C2" s="1"/>
    </row>
    <row r="3" spans="1:16">
      <c r="A3" s="19">
        <f>A2+1</f>
        <v>2</v>
      </c>
      <c r="B3" s="1" t="s">
        <v>0</v>
      </c>
      <c r="C3" s="1"/>
      <c r="D3" s="1"/>
      <c r="E3" s="1"/>
    </row>
    <row r="4" spans="1:16">
      <c r="A4" s="19">
        <f t="shared" ref="A4:A35" si="0">A3+1</f>
        <v>3</v>
      </c>
      <c r="B4" s="1" t="s">
        <v>174</v>
      </c>
      <c r="C4" s="1"/>
      <c r="D4" s="1"/>
      <c r="E4" s="1"/>
    </row>
    <row r="5" spans="1:16">
      <c r="A5" s="19">
        <f t="shared" si="0"/>
        <v>4</v>
      </c>
      <c r="H5" s="5"/>
      <c r="I5" s="5"/>
      <c r="L5" s="1"/>
    </row>
    <row r="6" spans="1:16">
      <c r="A6" s="113">
        <f t="shared" si="0"/>
        <v>5</v>
      </c>
      <c r="B6" s="54"/>
      <c r="C6" s="54"/>
      <c r="D6" s="110">
        <v>1</v>
      </c>
      <c r="E6" s="110">
        <v>2</v>
      </c>
      <c r="F6" s="110">
        <v>3</v>
      </c>
      <c r="G6" s="110">
        <v>4</v>
      </c>
      <c r="H6" s="110">
        <v>5</v>
      </c>
      <c r="I6" s="110">
        <v>6</v>
      </c>
      <c r="J6" s="110">
        <v>7</v>
      </c>
      <c r="K6" s="110"/>
      <c r="L6" s="110">
        <v>8</v>
      </c>
      <c r="M6" s="110" t="s">
        <v>175</v>
      </c>
      <c r="N6" s="110">
        <v>10</v>
      </c>
      <c r="O6" s="110">
        <v>11</v>
      </c>
      <c r="P6" s="110" t="s">
        <v>176</v>
      </c>
    </row>
    <row r="7" spans="1:16">
      <c r="A7" s="113">
        <f t="shared" si="0"/>
        <v>6</v>
      </c>
      <c r="B7" s="54"/>
      <c r="C7" s="54"/>
      <c r="D7" s="111" t="s">
        <v>177</v>
      </c>
      <c r="E7" s="112" t="s">
        <v>178</v>
      </c>
      <c r="F7" s="112" t="s">
        <v>179</v>
      </c>
      <c r="G7" s="111" t="s">
        <v>180</v>
      </c>
      <c r="H7" s="112" t="s">
        <v>181</v>
      </c>
      <c r="I7" s="112" t="s">
        <v>182</v>
      </c>
      <c r="J7" s="112" t="s">
        <v>183</v>
      </c>
      <c r="K7" s="54"/>
      <c r="L7" s="112"/>
      <c r="M7" s="112" t="s">
        <v>184</v>
      </c>
      <c r="N7" s="112" t="s">
        <v>185</v>
      </c>
      <c r="O7" s="112" t="s">
        <v>186</v>
      </c>
      <c r="P7" s="112" t="s">
        <v>187</v>
      </c>
    </row>
    <row r="8" spans="1:16">
      <c r="A8" s="113">
        <f t="shared" si="0"/>
        <v>7</v>
      </c>
      <c r="B8" s="111" t="s">
        <v>188</v>
      </c>
      <c r="C8" s="111" t="s">
        <v>189</v>
      </c>
      <c r="D8" s="111" t="s">
        <v>190</v>
      </c>
      <c r="E8" s="112" t="s">
        <v>191</v>
      </c>
      <c r="F8" s="112" t="s">
        <v>192</v>
      </c>
      <c r="G8" s="112" t="s">
        <v>193</v>
      </c>
      <c r="H8" s="112" t="s">
        <v>194</v>
      </c>
      <c r="I8" s="112" t="s">
        <v>195</v>
      </c>
      <c r="J8" s="112" t="s">
        <v>196</v>
      </c>
      <c r="K8" s="112"/>
      <c r="L8" s="112" t="s">
        <v>197</v>
      </c>
      <c r="M8" s="112" t="s">
        <v>198</v>
      </c>
      <c r="N8" s="112" t="s">
        <v>199</v>
      </c>
      <c r="O8" s="112" t="s">
        <v>191</v>
      </c>
      <c r="P8" s="112" t="s">
        <v>198</v>
      </c>
    </row>
    <row r="9" spans="1:16">
      <c r="A9" s="113">
        <f t="shared" si="0"/>
        <v>8</v>
      </c>
      <c r="B9" s="54"/>
      <c r="C9" s="54"/>
      <c r="D9" s="54"/>
      <c r="E9" s="54"/>
      <c r="F9" s="54"/>
      <c r="G9" s="54"/>
      <c r="H9" s="54"/>
      <c r="I9" s="54"/>
      <c r="J9" s="54"/>
      <c r="K9" s="54"/>
      <c r="L9" s="54"/>
      <c r="M9" s="54"/>
      <c r="N9" s="54"/>
      <c r="O9" s="54"/>
      <c r="P9" s="54"/>
    </row>
    <row r="10" spans="1:16">
      <c r="A10" s="113">
        <f t="shared" si="0"/>
        <v>9</v>
      </c>
      <c r="B10" s="54"/>
      <c r="C10" s="54"/>
      <c r="D10" s="114"/>
      <c r="E10" s="115"/>
      <c r="F10" s="114"/>
      <c r="G10" s="114"/>
      <c r="H10" s="116"/>
      <c r="I10" s="116"/>
      <c r="J10" s="117"/>
      <c r="K10" s="54"/>
      <c r="L10" s="117"/>
      <c r="M10" s="117">
        <f>+(J10+L10)*E10</f>
        <v>0</v>
      </c>
      <c r="N10" s="118"/>
      <c r="O10" s="54"/>
      <c r="P10" s="117">
        <f>+(J10+L10)*N10*O10</f>
        <v>0</v>
      </c>
    </row>
    <row r="11" spans="1:16">
      <c r="A11" s="113">
        <f t="shared" si="0"/>
        <v>10</v>
      </c>
      <c r="B11" s="54"/>
      <c r="C11" s="54"/>
      <c r="D11" s="114"/>
      <c r="E11" s="115"/>
      <c r="F11" s="114"/>
      <c r="G11" s="114"/>
      <c r="H11" s="116"/>
      <c r="I11" s="116"/>
      <c r="J11" s="117"/>
      <c r="K11" s="54"/>
      <c r="L11" s="117"/>
      <c r="M11" s="117">
        <f t="shared" ref="M11:M26" si="1">+(J11+L11)*E11</f>
        <v>0</v>
      </c>
      <c r="N11" s="118"/>
      <c r="O11" s="54"/>
      <c r="P11" s="117">
        <f t="shared" ref="P11:P26" si="2">+(J11+L11)*N11*O11</f>
        <v>0</v>
      </c>
    </row>
    <row r="12" spans="1:16">
      <c r="A12" s="113">
        <f t="shared" si="0"/>
        <v>11</v>
      </c>
      <c r="B12" s="54"/>
      <c r="C12" s="54"/>
      <c r="D12" s="114"/>
      <c r="E12" s="115"/>
      <c r="F12" s="114"/>
      <c r="G12" s="114"/>
      <c r="H12" s="116"/>
      <c r="I12" s="116"/>
      <c r="J12" s="117"/>
      <c r="K12" s="54"/>
      <c r="L12" s="117"/>
      <c r="M12" s="117">
        <f t="shared" si="1"/>
        <v>0</v>
      </c>
      <c r="N12" s="118"/>
      <c r="O12" s="54"/>
      <c r="P12" s="117">
        <f t="shared" si="2"/>
        <v>0</v>
      </c>
    </row>
    <row r="13" spans="1:16">
      <c r="A13" s="113">
        <f t="shared" si="0"/>
        <v>12</v>
      </c>
      <c r="B13" s="54"/>
      <c r="C13" s="54"/>
      <c r="D13" s="114"/>
      <c r="E13" s="115"/>
      <c r="F13" s="114"/>
      <c r="G13" s="114"/>
      <c r="H13" s="116"/>
      <c r="I13" s="116"/>
      <c r="J13" s="117"/>
      <c r="K13" s="54"/>
      <c r="L13" s="117"/>
      <c r="M13" s="117">
        <f t="shared" si="1"/>
        <v>0</v>
      </c>
      <c r="N13" s="118"/>
      <c r="O13" s="54"/>
      <c r="P13" s="117">
        <f t="shared" si="2"/>
        <v>0</v>
      </c>
    </row>
    <row r="14" spans="1:16">
      <c r="A14" s="113">
        <f t="shared" si="0"/>
        <v>13</v>
      </c>
      <c r="B14" s="54"/>
      <c r="C14" s="54"/>
      <c r="D14" s="114"/>
      <c r="E14" s="115"/>
      <c r="F14" s="114"/>
      <c r="G14" s="114"/>
      <c r="H14" s="116"/>
      <c r="I14" s="116"/>
      <c r="J14" s="117"/>
      <c r="K14" s="54"/>
      <c r="L14" s="117"/>
      <c r="M14" s="117">
        <f t="shared" si="1"/>
        <v>0</v>
      </c>
      <c r="N14" s="118"/>
      <c r="O14" s="54"/>
      <c r="P14" s="117">
        <f t="shared" si="2"/>
        <v>0</v>
      </c>
    </row>
    <row r="15" spans="1:16">
      <c r="A15" s="113">
        <f t="shared" si="0"/>
        <v>14</v>
      </c>
      <c r="B15" s="54"/>
      <c r="C15" s="54"/>
      <c r="D15" s="114"/>
      <c r="E15" s="115"/>
      <c r="F15" s="114"/>
      <c r="G15" s="114"/>
      <c r="H15" s="116"/>
      <c r="I15" s="116"/>
      <c r="J15" s="117"/>
      <c r="K15" s="54"/>
      <c r="L15" s="117"/>
      <c r="M15" s="117">
        <f t="shared" si="1"/>
        <v>0</v>
      </c>
      <c r="N15" s="118"/>
      <c r="O15" s="54"/>
      <c r="P15" s="117">
        <f t="shared" si="2"/>
        <v>0</v>
      </c>
    </row>
    <row r="16" spans="1:16">
      <c r="A16" s="113">
        <f t="shared" si="0"/>
        <v>15</v>
      </c>
      <c r="B16" s="54"/>
      <c r="C16" s="54"/>
      <c r="D16" s="114"/>
      <c r="E16" s="54"/>
      <c r="F16" s="54"/>
      <c r="G16" s="54"/>
      <c r="H16" s="54"/>
      <c r="I16" s="54"/>
      <c r="J16" s="117"/>
      <c r="K16" s="54"/>
      <c r="L16" s="117"/>
      <c r="M16" s="117">
        <f t="shared" si="1"/>
        <v>0</v>
      </c>
      <c r="N16" s="54"/>
      <c r="O16" s="54"/>
      <c r="P16" s="117">
        <f t="shared" si="2"/>
        <v>0</v>
      </c>
    </row>
    <row r="17" spans="1:16">
      <c r="A17" s="113">
        <f t="shared" si="0"/>
        <v>16</v>
      </c>
      <c r="B17" s="54"/>
      <c r="C17" s="54"/>
      <c r="D17" s="114"/>
      <c r="E17" s="54"/>
      <c r="F17" s="54"/>
      <c r="G17" s="111"/>
      <c r="H17" s="54"/>
      <c r="I17" s="54"/>
      <c r="J17" s="117"/>
      <c r="K17" s="54"/>
      <c r="L17" s="117"/>
      <c r="M17" s="117">
        <f t="shared" si="1"/>
        <v>0</v>
      </c>
      <c r="N17" s="54"/>
      <c r="O17" s="54"/>
      <c r="P17" s="117">
        <f t="shared" si="2"/>
        <v>0</v>
      </c>
    </row>
    <row r="18" spans="1:16">
      <c r="A18" s="113">
        <f t="shared" si="0"/>
        <v>17</v>
      </c>
      <c r="B18" s="54"/>
      <c r="C18" s="54"/>
      <c r="D18" s="114"/>
      <c r="E18" s="54"/>
      <c r="F18" s="54"/>
      <c r="G18" s="54"/>
      <c r="H18" s="54"/>
      <c r="I18" s="54"/>
      <c r="J18" s="117"/>
      <c r="K18" s="54"/>
      <c r="L18" s="117"/>
      <c r="M18" s="117">
        <f t="shared" si="1"/>
        <v>0</v>
      </c>
      <c r="N18" s="54"/>
      <c r="O18" s="54"/>
      <c r="P18" s="117">
        <f t="shared" si="2"/>
        <v>0</v>
      </c>
    </row>
    <row r="19" spans="1:16">
      <c r="A19" s="113">
        <f t="shared" si="0"/>
        <v>18</v>
      </c>
      <c r="B19" s="54"/>
      <c r="C19" s="54"/>
      <c r="D19" s="114"/>
      <c r="E19" s="54"/>
      <c r="F19" s="54"/>
      <c r="G19" s="54"/>
      <c r="H19" s="54"/>
      <c r="I19" s="54"/>
      <c r="J19" s="117"/>
      <c r="K19" s="54"/>
      <c r="L19" s="117"/>
      <c r="M19" s="117">
        <f t="shared" si="1"/>
        <v>0</v>
      </c>
      <c r="N19" s="54"/>
      <c r="O19" s="54"/>
      <c r="P19" s="117">
        <f t="shared" si="2"/>
        <v>0</v>
      </c>
    </row>
    <row r="20" spans="1:16">
      <c r="A20" s="113">
        <f t="shared" si="0"/>
        <v>19</v>
      </c>
      <c r="B20" s="54"/>
      <c r="C20" s="54"/>
      <c r="D20" s="114"/>
      <c r="E20" s="54"/>
      <c r="F20" s="54"/>
      <c r="G20" s="54"/>
      <c r="H20" s="54"/>
      <c r="I20" s="54"/>
      <c r="J20" s="117"/>
      <c r="K20" s="54"/>
      <c r="L20" s="117"/>
      <c r="M20" s="117">
        <f t="shared" si="1"/>
        <v>0</v>
      </c>
      <c r="N20" s="54"/>
      <c r="O20" s="54"/>
      <c r="P20" s="117">
        <f t="shared" si="2"/>
        <v>0</v>
      </c>
    </row>
    <row r="21" spans="1:16">
      <c r="A21" s="113">
        <f t="shared" si="0"/>
        <v>20</v>
      </c>
      <c r="B21" s="54"/>
      <c r="C21" s="54"/>
      <c r="D21" s="114"/>
      <c r="E21" s="54"/>
      <c r="F21" s="54"/>
      <c r="G21" s="54"/>
      <c r="H21" s="54"/>
      <c r="I21" s="54"/>
      <c r="J21" s="117"/>
      <c r="K21" s="54"/>
      <c r="L21" s="117"/>
      <c r="M21" s="117">
        <f t="shared" si="1"/>
        <v>0</v>
      </c>
      <c r="N21" s="54"/>
      <c r="O21" s="54"/>
      <c r="P21" s="117">
        <f t="shared" si="2"/>
        <v>0</v>
      </c>
    </row>
    <row r="22" spans="1:16">
      <c r="A22" s="113">
        <f t="shared" si="0"/>
        <v>21</v>
      </c>
      <c r="B22" s="54"/>
      <c r="C22" s="54"/>
      <c r="D22" s="114"/>
      <c r="E22" s="54"/>
      <c r="F22" s="54"/>
      <c r="G22" s="54"/>
      <c r="H22" s="54"/>
      <c r="I22" s="54"/>
      <c r="J22" s="117"/>
      <c r="K22" s="54"/>
      <c r="L22" s="117"/>
      <c r="M22" s="117">
        <f t="shared" si="1"/>
        <v>0</v>
      </c>
      <c r="N22" s="54"/>
      <c r="O22" s="54"/>
      <c r="P22" s="117">
        <f t="shared" si="2"/>
        <v>0</v>
      </c>
    </row>
    <row r="23" spans="1:16">
      <c r="A23" s="113">
        <f t="shared" si="0"/>
        <v>22</v>
      </c>
      <c r="B23" s="54"/>
      <c r="C23" s="54"/>
      <c r="D23" s="114"/>
      <c r="E23" s="54"/>
      <c r="F23" s="54"/>
      <c r="G23" s="54"/>
      <c r="H23" s="54"/>
      <c r="I23" s="54"/>
      <c r="J23" s="117"/>
      <c r="K23" s="54"/>
      <c r="L23" s="117"/>
      <c r="M23" s="117">
        <f t="shared" si="1"/>
        <v>0</v>
      </c>
      <c r="N23" s="54"/>
      <c r="O23" s="54"/>
      <c r="P23" s="117">
        <f t="shared" si="2"/>
        <v>0</v>
      </c>
    </row>
    <row r="24" spans="1:16">
      <c r="A24" s="113">
        <f t="shared" si="0"/>
        <v>23</v>
      </c>
      <c r="B24" s="54"/>
      <c r="C24" s="54"/>
      <c r="D24" s="114"/>
      <c r="E24" s="54"/>
      <c r="F24" s="54"/>
      <c r="G24" s="54"/>
      <c r="H24" s="54"/>
      <c r="I24" s="54"/>
      <c r="J24" s="117"/>
      <c r="K24" s="54"/>
      <c r="L24" s="117"/>
      <c r="M24" s="117">
        <f t="shared" si="1"/>
        <v>0</v>
      </c>
      <c r="N24" s="54"/>
      <c r="O24" s="54"/>
      <c r="P24" s="117">
        <f t="shared" si="2"/>
        <v>0</v>
      </c>
    </row>
    <row r="25" spans="1:16">
      <c r="A25" s="113">
        <f t="shared" si="0"/>
        <v>24</v>
      </c>
      <c r="B25" s="54"/>
      <c r="C25" s="54"/>
      <c r="D25" s="114"/>
      <c r="E25" s="54"/>
      <c r="F25" s="54"/>
      <c r="G25" s="54"/>
      <c r="H25" s="54"/>
      <c r="I25" s="54"/>
      <c r="J25" s="117"/>
      <c r="K25" s="54"/>
      <c r="L25" s="117"/>
      <c r="M25" s="117">
        <f t="shared" si="1"/>
        <v>0</v>
      </c>
      <c r="N25" s="54"/>
      <c r="O25" s="54"/>
      <c r="P25" s="117">
        <f t="shared" si="2"/>
        <v>0</v>
      </c>
    </row>
    <row r="26" spans="1:16">
      <c r="A26" s="113">
        <f t="shared" si="0"/>
        <v>25</v>
      </c>
      <c r="B26" s="54"/>
      <c r="C26" s="54"/>
      <c r="D26" s="114"/>
      <c r="E26" s="54"/>
      <c r="F26" s="54"/>
      <c r="G26" s="54"/>
      <c r="H26" s="54"/>
      <c r="I26" s="54"/>
      <c r="J26" s="117"/>
      <c r="K26" s="54"/>
      <c r="L26" s="117"/>
      <c r="M26" s="117">
        <f t="shared" si="1"/>
        <v>0</v>
      </c>
      <c r="N26" s="54"/>
      <c r="O26" s="54"/>
      <c r="P26" s="117">
        <f t="shared" si="2"/>
        <v>0</v>
      </c>
    </row>
    <row r="27" spans="1:16">
      <c r="A27" s="113">
        <f t="shared" si="0"/>
        <v>26</v>
      </c>
      <c r="B27" s="54"/>
      <c r="C27" s="54"/>
      <c r="D27" s="54"/>
      <c r="E27" s="54"/>
      <c r="F27" s="54"/>
      <c r="G27" s="54"/>
      <c r="H27" s="54"/>
      <c r="I27" s="54"/>
      <c r="J27" s="119">
        <f>SUM(J10:J26)</f>
        <v>0</v>
      </c>
      <c r="K27" s="54"/>
      <c r="L27" s="119">
        <f>SUM(L10:L26)</f>
        <v>0</v>
      </c>
      <c r="M27" s="119">
        <f>SUM(M10:M26)</f>
        <v>0</v>
      </c>
      <c r="N27" s="54"/>
      <c r="O27" s="54"/>
      <c r="P27" s="119">
        <f>SUM(P10:P26)</f>
        <v>0</v>
      </c>
    </row>
    <row r="28" spans="1:16">
      <c r="A28" s="19">
        <f t="shared" si="0"/>
        <v>27</v>
      </c>
      <c r="J28" s="2" t="s">
        <v>200</v>
      </c>
      <c r="L28" s="2"/>
      <c r="M28" s="2" t="s">
        <v>200</v>
      </c>
      <c r="P28" s="2" t="s">
        <v>200</v>
      </c>
    </row>
    <row r="29" spans="1:16">
      <c r="A29" s="19">
        <f t="shared" si="0"/>
        <v>28</v>
      </c>
      <c r="J29" s="2" t="s">
        <v>201</v>
      </c>
      <c r="L29" s="2"/>
      <c r="M29" s="2" t="s">
        <v>202</v>
      </c>
      <c r="P29" s="2" t="s">
        <v>203</v>
      </c>
    </row>
    <row r="30" spans="1:16">
      <c r="A30" s="19">
        <f t="shared" si="0"/>
        <v>29</v>
      </c>
      <c r="B30" t="s">
        <v>204</v>
      </c>
      <c r="E30" s="19"/>
    </row>
    <row r="31" spans="1:16">
      <c r="A31" s="19">
        <f t="shared" si="0"/>
        <v>30</v>
      </c>
      <c r="B31" t="s">
        <v>205</v>
      </c>
      <c r="E31" s="19"/>
    </row>
    <row r="32" spans="1:16">
      <c r="A32" s="19">
        <f t="shared" si="0"/>
        <v>31</v>
      </c>
      <c r="B32" s="1" t="s">
        <v>206</v>
      </c>
      <c r="C32" s="1"/>
      <c r="D32" s="1"/>
      <c r="E32" s="1"/>
    </row>
    <row r="33" spans="1:5">
      <c r="A33" s="19">
        <f t="shared" si="0"/>
        <v>32</v>
      </c>
      <c r="B33" s="1" t="s">
        <v>207</v>
      </c>
      <c r="C33" s="1"/>
    </row>
    <row r="34" spans="1:5">
      <c r="A34" s="19">
        <f t="shared" si="0"/>
        <v>33</v>
      </c>
    </row>
    <row r="35" spans="1:5" ht="14.25">
      <c r="A35" s="19">
        <f t="shared" si="0"/>
        <v>34</v>
      </c>
      <c r="B35" s="6" t="s">
        <v>208</v>
      </c>
      <c r="C35" s="6"/>
      <c r="D35" s="1"/>
      <c r="E35" s="1"/>
    </row>
    <row r="36" spans="1:5" ht="14.25">
      <c r="B36" s="6"/>
      <c r="C36" s="6"/>
    </row>
  </sheetData>
  <mergeCells count="1">
    <mergeCell ref="A1:P1"/>
  </mergeCells>
  <phoneticPr fontId="0" type="noConversion"/>
  <pageMargins left="0.5" right="0.5" top="1" bottom="1" header="0.5" footer="0.5"/>
  <pageSetup scale="74" orientation="landscape" r:id="rId1"/>
  <headerFooter alignWithMargins="0">
    <oddHeader>&amp;RIssue # 5 - Schedule 1
Company__________________
Period Ended_______________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A42C0-5C54-4D52-95F7-789769110B6E}">
  <dimension ref="A1:L62"/>
  <sheetViews>
    <sheetView workbookViewId="0">
      <selection activeCell="C5" sqref="C5"/>
    </sheetView>
  </sheetViews>
  <sheetFormatPr defaultRowHeight="12.75"/>
  <cols>
    <col min="1" max="1" width="7.5703125" customWidth="1"/>
    <col min="3" max="3" width="35.7109375" customWidth="1"/>
    <col min="4" max="4" width="6.7109375" customWidth="1"/>
    <col min="5" max="5" width="11" customWidth="1"/>
    <col min="6" max="6" width="18.28515625" customWidth="1"/>
    <col min="7" max="7" width="19.85546875" customWidth="1"/>
    <col min="8" max="8" width="13.42578125" bestFit="1" customWidth="1"/>
  </cols>
  <sheetData>
    <row r="1" spans="1:8">
      <c r="A1" s="1" t="s">
        <v>209</v>
      </c>
    </row>
    <row r="2" spans="1:8">
      <c r="A2" s="327" t="s">
        <v>210</v>
      </c>
      <c r="B2" s="327"/>
      <c r="C2" s="327"/>
      <c r="D2" s="327"/>
      <c r="E2" s="327"/>
      <c r="F2" s="327"/>
      <c r="G2" s="327"/>
      <c r="H2" s="327"/>
    </row>
    <row r="3" spans="1:8">
      <c r="A3" s="170"/>
      <c r="B3" s="170"/>
      <c r="C3" s="170"/>
      <c r="D3" s="170"/>
      <c r="E3" s="170"/>
      <c r="F3" s="170"/>
      <c r="G3" s="170"/>
      <c r="H3" s="170"/>
    </row>
    <row r="4" spans="1:8">
      <c r="A4" s="1" t="s">
        <v>211</v>
      </c>
      <c r="B4" s="170"/>
      <c r="C4" s="170"/>
      <c r="D4" s="170"/>
      <c r="E4" s="170"/>
      <c r="F4" s="170"/>
      <c r="G4" s="170"/>
      <c r="H4" s="170"/>
    </row>
    <row r="5" spans="1:8">
      <c r="A5" s="2">
        <v>1</v>
      </c>
      <c r="B5" s="170"/>
      <c r="C5" s="260" t="s">
        <v>212</v>
      </c>
      <c r="D5" s="170"/>
      <c r="E5" s="170"/>
      <c r="F5" s="172" t="s">
        <v>213</v>
      </c>
      <c r="G5" s="172" t="s">
        <v>214</v>
      </c>
      <c r="H5" s="172" t="s">
        <v>215</v>
      </c>
    </row>
    <row r="6" spans="1:8">
      <c r="A6" s="2">
        <f t="shared" ref="A6:A49" si="0">+A5+1</f>
        <v>2</v>
      </c>
      <c r="B6" s="170"/>
      <c r="C6" s="170"/>
      <c r="D6" s="170"/>
      <c r="E6" s="170"/>
      <c r="F6" s="170"/>
      <c r="G6" s="170"/>
      <c r="H6" s="170"/>
    </row>
    <row r="7" spans="1:8">
      <c r="A7" s="2">
        <f t="shared" si="0"/>
        <v>3</v>
      </c>
      <c r="B7" s="170"/>
      <c r="C7" s="170" t="s">
        <v>216</v>
      </c>
      <c r="D7" s="170"/>
      <c r="E7" s="170"/>
      <c r="F7" s="173"/>
      <c r="G7" s="173">
        <f>+H7-F7</f>
        <v>0</v>
      </c>
      <c r="H7" s="173">
        <f>'WQTA-01'!S43</f>
        <v>0</v>
      </c>
    </row>
    <row r="8" spans="1:8">
      <c r="A8" s="2">
        <f t="shared" si="0"/>
        <v>4</v>
      </c>
      <c r="B8" s="170"/>
      <c r="C8" s="261" t="s">
        <v>217</v>
      </c>
      <c r="D8" s="170"/>
      <c r="E8" s="170"/>
      <c r="F8" s="174"/>
      <c r="G8" s="174"/>
      <c r="H8" s="195" t="e">
        <f>+H9/H7</f>
        <v>#DIV/0!</v>
      </c>
    </row>
    <row r="9" spans="1:8">
      <c r="A9" s="2">
        <f t="shared" si="0"/>
        <v>5</v>
      </c>
      <c r="B9" s="170"/>
      <c r="C9" s="261" t="s">
        <v>218</v>
      </c>
      <c r="D9" s="170"/>
      <c r="E9" s="170"/>
      <c r="F9" s="175">
        <f>+F7*F8</f>
        <v>0</v>
      </c>
      <c r="G9" s="175">
        <f>+G7*G8</f>
        <v>0</v>
      </c>
      <c r="H9" s="175">
        <f>+F9+G9</f>
        <v>0</v>
      </c>
    </row>
    <row r="10" spans="1:8">
      <c r="A10" s="2">
        <f t="shared" si="0"/>
        <v>6</v>
      </c>
      <c r="B10" s="170"/>
      <c r="C10" s="170"/>
      <c r="D10" s="170"/>
      <c r="E10" s="170"/>
      <c r="F10" s="170"/>
      <c r="G10" s="170"/>
      <c r="H10" s="170"/>
    </row>
    <row r="11" spans="1:8">
      <c r="A11" s="2">
        <f t="shared" si="0"/>
        <v>7</v>
      </c>
      <c r="B11" s="170"/>
      <c r="C11" s="170"/>
      <c r="D11" s="170"/>
      <c r="E11" s="170"/>
      <c r="F11" s="170"/>
      <c r="G11" s="170"/>
      <c r="H11" s="170"/>
    </row>
    <row r="12" spans="1:8" ht="25.5">
      <c r="A12" s="2">
        <f t="shared" si="0"/>
        <v>8</v>
      </c>
      <c r="B12" s="170"/>
      <c r="C12" s="171" t="s">
        <v>219</v>
      </c>
      <c r="D12" s="170"/>
      <c r="E12" s="170"/>
      <c r="F12" s="172" t="s">
        <v>220</v>
      </c>
      <c r="G12" s="172" t="s">
        <v>221</v>
      </c>
      <c r="H12" s="172" t="s">
        <v>215</v>
      </c>
    </row>
    <row r="13" spans="1:8">
      <c r="A13" s="2">
        <f t="shared" si="0"/>
        <v>9</v>
      </c>
      <c r="B13" s="170"/>
      <c r="C13" s="170"/>
      <c r="D13" s="170"/>
      <c r="E13" s="170"/>
      <c r="F13" s="170"/>
      <c r="G13" s="170"/>
      <c r="H13" s="170"/>
    </row>
    <row r="14" spans="1:8">
      <c r="A14" s="2">
        <f t="shared" si="0"/>
        <v>10</v>
      </c>
      <c r="B14" s="170"/>
      <c r="C14" s="170" t="s">
        <v>216</v>
      </c>
      <c r="D14" s="170"/>
      <c r="E14" s="170"/>
      <c r="F14" s="173"/>
      <c r="G14" s="173">
        <f>+H14-F14</f>
        <v>0</v>
      </c>
      <c r="H14" s="173">
        <f>+H7</f>
        <v>0</v>
      </c>
    </row>
    <row r="15" spans="1:8">
      <c r="A15" s="2">
        <f t="shared" si="0"/>
        <v>11</v>
      </c>
      <c r="B15" s="170"/>
      <c r="C15" s="261" t="s">
        <v>222</v>
      </c>
      <c r="D15" s="170"/>
      <c r="E15" s="170"/>
      <c r="F15" s="195" t="e">
        <f>+F16/F14</f>
        <v>#DIV/0!</v>
      </c>
      <c r="G15" s="170"/>
      <c r="H15" s="170"/>
    </row>
    <row r="16" spans="1:8">
      <c r="A16" s="2">
        <f t="shared" si="0"/>
        <v>12</v>
      </c>
      <c r="B16" s="170"/>
      <c r="C16" s="170" t="s">
        <v>223</v>
      </c>
      <c r="D16" s="170"/>
      <c r="E16" s="170"/>
      <c r="F16" s="175">
        <f>'WQTA-01'!AA43</f>
        <v>0</v>
      </c>
      <c r="G16" s="175">
        <v>0</v>
      </c>
      <c r="H16" s="175">
        <f>+F16+G16</f>
        <v>0</v>
      </c>
    </row>
    <row r="17" spans="1:12">
      <c r="A17" s="2">
        <f t="shared" si="0"/>
        <v>13</v>
      </c>
      <c r="B17" s="170"/>
      <c r="C17" s="170"/>
      <c r="D17" s="170"/>
      <c r="E17" s="170"/>
      <c r="F17" s="173"/>
      <c r="G17" s="173"/>
      <c r="H17" s="173"/>
    </row>
    <row r="18" spans="1:12">
      <c r="A18" s="2">
        <f t="shared" si="0"/>
        <v>14</v>
      </c>
      <c r="C18" s="219" t="s">
        <v>224</v>
      </c>
      <c r="I18" s="216"/>
      <c r="J18" s="190"/>
    </row>
    <row r="19" spans="1:12">
      <c r="A19" s="2">
        <f t="shared" si="0"/>
        <v>15</v>
      </c>
      <c r="I19" s="216"/>
      <c r="J19" s="200"/>
      <c r="L19" s="3"/>
    </row>
    <row r="20" spans="1:12">
      <c r="A20" s="2">
        <f t="shared" si="0"/>
        <v>16</v>
      </c>
      <c r="C20" s="1"/>
      <c r="E20" s="2" t="s">
        <v>225</v>
      </c>
      <c r="F20" s="2" t="s">
        <v>226</v>
      </c>
      <c r="G20" s="2" t="s">
        <v>227</v>
      </c>
      <c r="H20" s="2" t="s">
        <v>228</v>
      </c>
      <c r="I20" s="216"/>
      <c r="J20" s="200"/>
    </row>
    <row r="21" spans="1:12">
      <c r="A21" s="2">
        <f t="shared" si="0"/>
        <v>17</v>
      </c>
      <c r="E21" s="2" t="s">
        <v>229</v>
      </c>
      <c r="F21" s="2" t="s">
        <v>230</v>
      </c>
      <c r="G21" s="2" t="s">
        <v>231</v>
      </c>
      <c r="H21" s="2" t="s">
        <v>232</v>
      </c>
      <c r="I21" s="216"/>
      <c r="J21" s="190"/>
      <c r="L21" s="3"/>
    </row>
    <row r="22" spans="1:12">
      <c r="A22" s="2">
        <f t="shared" si="0"/>
        <v>18</v>
      </c>
      <c r="C22" s="1"/>
      <c r="E22" s="2" t="s">
        <v>233</v>
      </c>
      <c r="F22" s="2" t="s">
        <v>234</v>
      </c>
      <c r="G22" s="2" t="s">
        <v>233</v>
      </c>
      <c r="H22" s="2" t="s">
        <v>235</v>
      </c>
      <c r="I22" s="216"/>
      <c r="J22" s="190"/>
    </row>
    <row r="23" spans="1:12">
      <c r="A23" s="2">
        <f t="shared" si="0"/>
        <v>19</v>
      </c>
      <c r="C23" s="1"/>
      <c r="E23" s="2"/>
      <c r="F23" s="2"/>
      <c r="G23" s="2"/>
      <c r="I23" s="216"/>
      <c r="J23" s="190"/>
    </row>
    <row r="24" spans="1:12">
      <c r="A24" s="2">
        <f t="shared" si="0"/>
        <v>20</v>
      </c>
      <c r="C24" s="190" t="s">
        <v>236</v>
      </c>
      <c r="E24" s="200"/>
      <c r="F24" s="220"/>
      <c r="G24" s="221">
        <f>+E24*F24</f>
        <v>0</v>
      </c>
      <c r="H24" s="222">
        <f>+G24-E24</f>
        <v>0</v>
      </c>
      <c r="I24" s="216"/>
      <c r="J24" s="190"/>
    </row>
    <row r="25" spans="1:12">
      <c r="A25" s="2">
        <f t="shared" si="0"/>
        <v>21</v>
      </c>
      <c r="C25" s="190" t="s">
        <v>237</v>
      </c>
      <c r="D25" s="190"/>
      <c r="E25" s="223"/>
      <c r="G25" s="224">
        <f>ROUND(+E25*F25,4)</f>
        <v>0</v>
      </c>
      <c r="H25" s="225">
        <f>+G25-E25</f>
        <v>0</v>
      </c>
      <c r="I25" s="216"/>
      <c r="J25" s="190"/>
    </row>
    <row r="26" spans="1:12">
      <c r="A26" s="2">
        <f t="shared" si="0"/>
        <v>22</v>
      </c>
      <c r="D26" s="190"/>
      <c r="E26" s="200">
        <f>SUM(E24:E25)</f>
        <v>0</v>
      </c>
      <c r="G26" s="200">
        <f>SUM(G24:G25)</f>
        <v>0</v>
      </c>
      <c r="H26" s="222">
        <f>+G26-E26</f>
        <v>0</v>
      </c>
      <c r="I26" s="216"/>
      <c r="J26" s="190"/>
    </row>
    <row r="27" spans="1:12">
      <c r="A27" s="2">
        <f t="shared" si="0"/>
        <v>23</v>
      </c>
      <c r="C27" s="190"/>
      <c r="D27" s="190"/>
      <c r="I27" s="216"/>
      <c r="J27" s="190"/>
    </row>
    <row r="28" spans="1:12">
      <c r="A28" s="2">
        <f t="shared" si="0"/>
        <v>24</v>
      </c>
      <c r="C28" s="190" t="s">
        <v>238</v>
      </c>
      <c r="D28" s="190"/>
      <c r="E28" s="190"/>
      <c r="F28" s="190"/>
      <c r="H28" s="255">
        <f>+H7</f>
        <v>0</v>
      </c>
      <c r="I28" s="216"/>
      <c r="J28" s="190"/>
    </row>
    <row r="29" spans="1:12">
      <c r="A29" s="2">
        <f t="shared" si="0"/>
        <v>25</v>
      </c>
      <c r="C29" s="1" t="s">
        <v>239</v>
      </c>
      <c r="H29" s="217">
        <f>ROUND(+H28*H26,0)</f>
        <v>0</v>
      </c>
      <c r="I29" s="216"/>
      <c r="K29" s="4"/>
    </row>
    <row r="30" spans="1:12">
      <c r="A30" s="2">
        <f t="shared" si="0"/>
        <v>26</v>
      </c>
      <c r="C30" s="1"/>
      <c r="H30" s="217"/>
      <c r="I30" s="216"/>
      <c r="K30" s="4"/>
    </row>
    <row r="31" spans="1:12" ht="38.25">
      <c r="A31" s="2">
        <f t="shared" si="0"/>
        <v>27</v>
      </c>
      <c r="C31" s="171" t="s">
        <v>240</v>
      </c>
      <c r="D31" s="170"/>
      <c r="E31" s="170"/>
      <c r="F31" s="172" t="s">
        <v>241</v>
      </c>
      <c r="G31" s="172" t="s">
        <v>242</v>
      </c>
      <c r="H31" s="172" t="s">
        <v>215</v>
      </c>
      <c r="I31" s="216"/>
      <c r="J31" s="217"/>
      <c r="K31" s="4"/>
    </row>
    <row r="32" spans="1:12">
      <c r="A32" s="2">
        <f t="shared" si="0"/>
        <v>28</v>
      </c>
      <c r="C32" s="170"/>
      <c r="D32" s="170"/>
      <c r="E32" s="170"/>
      <c r="F32" s="170"/>
      <c r="G32" s="170"/>
      <c r="H32" s="170"/>
    </row>
    <row r="33" spans="1:8">
      <c r="A33" s="2">
        <f t="shared" si="0"/>
        <v>29</v>
      </c>
      <c r="C33" s="170" t="s">
        <v>216</v>
      </c>
      <c r="D33" s="170"/>
      <c r="E33" s="170"/>
      <c r="F33" s="173">
        <f>'WQTA-01'!S43-'WQTA-01'!T43</f>
        <v>0</v>
      </c>
      <c r="G33" s="173">
        <f>+H33-F33</f>
        <v>0</v>
      </c>
      <c r="H33" s="173">
        <f>H7</f>
        <v>0</v>
      </c>
    </row>
    <row r="34" spans="1:8">
      <c r="A34" s="2">
        <f t="shared" si="0"/>
        <v>30</v>
      </c>
      <c r="C34" s="261" t="s">
        <v>243</v>
      </c>
      <c r="D34" s="170"/>
      <c r="E34" s="170"/>
      <c r="F34" s="195" t="e">
        <f>+F35/F33</f>
        <v>#DIV/0!</v>
      </c>
      <c r="G34" s="170"/>
      <c r="H34" s="170"/>
    </row>
    <row r="35" spans="1:8">
      <c r="A35" s="2">
        <f t="shared" si="0"/>
        <v>31</v>
      </c>
      <c r="C35" s="170" t="s">
        <v>244</v>
      </c>
      <c r="D35" s="170"/>
      <c r="E35" s="170"/>
      <c r="F35" s="175">
        <f>'WQTA-01'!AC43</f>
        <v>0</v>
      </c>
      <c r="G35" s="175">
        <v>0</v>
      </c>
      <c r="H35" s="175">
        <f>+F35+G35</f>
        <v>0</v>
      </c>
    </row>
    <row r="36" spans="1:8">
      <c r="A36" s="2">
        <f t="shared" si="0"/>
        <v>32</v>
      </c>
      <c r="C36" s="170"/>
      <c r="D36" s="170"/>
      <c r="E36" s="170"/>
      <c r="F36" s="170"/>
      <c r="G36" s="170"/>
      <c r="H36" s="170"/>
    </row>
    <row r="37" spans="1:8">
      <c r="A37" s="2">
        <f t="shared" si="0"/>
        <v>33</v>
      </c>
      <c r="C37" s="170"/>
      <c r="D37" s="170"/>
      <c r="E37" s="170"/>
      <c r="F37" s="170"/>
      <c r="G37" s="170"/>
      <c r="H37" s="170"/>
    </row>
    <row r="38" spans="1:8">
      <c r="A38" s="2">
        <f t="shared" si="0"/>
        <v>34</v>
      </c>
      <c r="C38" s="171" t="s">
        <v>245</v>
      </c>
      <c r="D38" s="170"/>
      <c r="E38" s="170"/>
      <c r="F38" s="170"/>
      <c r="G38" s="170"/>
      <c r="H38" s="173">
        <v>0</v>
      </c>
    </row>
    <row r="39" spans="1:8">
      <c r="A39" s="2">
        <f t="shared" si="0"/>
        <v>35</v>
      </c>
      <c r="C39" s="170"/>
      <c r="D39" s="170"/>
      <c r="E39" s="170"/>
      <c r="F39" s="170"/>
      <c r="G39" s="170"/>
      <c r="H39" s="170"/>
    </row>
    <row r="40" spans="1:8" ht="13.5" thickBot="1">
      <c r="A40" s="2">
        <f t="shared" si="0"/>
        <v>36</v>
      </c>
      <c r="C40" s="176" t="s">
        <v>246</v>
      </c>
      <c r="D40" s="176"/>
      <c r="E40" s="176"/>
      <c r="F40" s="176"/>
      <c r="G40" s="176"/>
      <c r="H40" s="177">
        <f>H9+H16+H29+H35+H38</f>
        <v>0</v>
      </c>
    </row>
    <row r="41" spans="1:8" ht="13.5" thickTop="1">
      <c r="A41" s="2">
        <f t="shared" si="0"/>
        <v>37</v>
      </c>
      <c r="C41" s="1"/>
      <c r="G41" s="170"/>
      <c r="H41" s="170"/>
    </row>
    <row r="42" spans="1:8">
      <c r="A42" s="2">
        <f t="shared" si="0"/>
        <v>38</v>
      </c>
      <c r="B42" s="170"/>
      <c r="C42" s="176" t="s">
        <v>247</v>
      </c>
      <c r="D42" s="170"/>
      <c r="E42" s="170"/>
      <c r="F42" s="170"/>
      <c r="G42" s="170"/>
      <c r="H42" s="170"/>
    </row>
    <row r="43" spans="1:8">
      <c r="A43" s="2">
        <f t="shared" si="0"/>
        <v>39</v>
      </c>
      <c r="B43" s="170"/>
      <c r="C43" s="170" t="s">
        <v>248</v>
      </c>
      <c r="D43" s="170"/>
      <c r="E43" s="170"/>
      <c r="F43" s="170"/>
      <c r="G43" s="170"/>
      <c r="H43" s="170"/>
    </row>
    <row r="44" spans="1:8">
      <c r="A44" s="2">
        <f t="shared" si="0"/>
        <v>40</v>
      </c>
      <c r="B44" s="170"/>
      <c r="C44" s="170" t="s">
        <v>249</v>
      </c>
      <c r="D44" s="170"/>
      <c r="E44" s="170"/>
      <c r="F44" s="170"/>
      <c r="H44" s="227">
        <v>0</v>
      </c>
    </row>
    <row r="45" spans="1:8">
      <c r="A45" s="2">
        <f t="shared" si="0"/>
        <v>41</v>
      </c>
      <c r="B45" s="170"/>
      <c r="C45" s="170" t="s">
        <v>250</v>
      </c>
      <c r="D45" s="170" t="s">
        <v>251</v>
      </c>
      <c r="E45" s="170"/>
      <c r="F45" s="170"/>
      <c r="H45" s="228"/>
    </row>
    <row r="46" spans="1:8">
      <c r="A46" s="2">
        <f t="shared" si="0"/>
        <v>42</v>
      </c>
      <c r="B46" s="170"/>
      <c r="C46" s="170"/>
      <c r="D46" s="170" t="s">
        <v>252</v>
      </c>
      <c r="E46" s="170"/>
      <c r="F46" s="170"/>
      <c r="H46" s="226"/>
    </row>
    <row r="47" spans="1:8">
      <c r="A47" s="2">
        <f t="shared" si="0"/>
        <v>43</v>
      </c>
      <c r="B47" s="170"/>
      <c r="C47" s="170" t="s">
        <v>253</v>
      </c>
      <c r="D47" s="170"/>
      <c r="E47" s="170"/>
      <c r="F47" s="170"/>
      <c r="H47" s="226">
        <f>SUM(H44:H46)</f>
        <v>0</v>
      </c>
    </row>
    <row r="48" spans="1:8">
      <c r="A48" s="2">
        <f t="shared" si="0"/>
        <v>44</v>
      </c>
      <c r="B48" s="170"/>
      <c r="C48" s="170"/>
      <c r="D48" s="170"/>
      <c r="E48" s="170"/>
      <c r="F48" s="170"/>
    </row>
    <row r="49" spans="1:8">
      <c r="A49" s="2">
        <f t="shared" si="0"/>
        <v>45</v>
      </c>
      <c r="B49" s="170"/>
      <c r="C49" s="170" t="s">
        <v>254</v>
      </c>
      <c r="D49" s="170"/>
      <c r="E49" s="170"/>
      <c r="F49" s="170"/>
      <c r="H49" s="228" t="e">
        <f>H40/H47</f>
        <v>#DIV/0!</v>
      </c>
    </row>
    <row r="50" spans="1:8">
      <c r="A50" s="2"/>
      <c r="B50" s="170"/>
      <c r="C50" s="170"/>
      <c r="D50" s="170"/>
      <c r="E50" s="170"/>
      <c r="F50" s="178"/>
    </row>
    <row r="51" spans="1:8">
      <c r="A51" s="2"/>
      <c r="B51" s="170"/>
      <c r="C51" s="170"/>
      <c r="D51" s="170"/>
      <c r="E51" s="170"/>
      <c r="F51" s="170"/>
    </row>
    <row r="52" spans="1:8" ht="13.5" thickBot="1">
      <c r="A52" s="2"/>
      <c r="B52" s="170"/>
      <c r="C52" s="179"/>
      <c r="D52" s="179"/>
      <c r="E52" s="179"/>
      <c r="F52" s="179"/>
    </row>
    <row r="53" spans="1:8" ht="13.5" thickTop="1">
      <c r="A53" s="2"/>
      <c r="B53" s="170"/>
      <c r="C53" s="170"/>
      <c r="D53" s="170"/>
      <c r="E53" s="170"/>
      <c r="F53" s="170"/>
    </row>
    <row r="54" spans="1:8" ht="15">
      <c r="A54" s="2"/>
      <c r="B54" s="170"/>
      <c r="C54" s="180" t="s">
        <v>255</v>
      </c>
      <c r="D54" s="170"/>
      <c r="E54" s="170"/>
      <c r="F54" s="181" t="s">
        <v>256</v>
      </c>
      <c r="G54" s="182" t="s">
        <v>247</v>
      </c>
      <c r="H54" s="183" t="s">
        <v>257</v>
      </c>
    </row>
    <row r="55" spans="1:8">
      <c r="A55" s="2"/>
      <c r="B55" s="170"/>
      <c r="C55" s="170" t="s">
        <v>258</v>
      </c>
      <c r="D55" s="170"/>
      <c r="E55" s="184">
        <v>46023</v>
      </c>
      <c r="F55" s="173">
        <f>H40</f>
        <v>0</v>
      </c>
      <c r="G55" s="185">
        <f>H47</f>
        <v>0</v>
      </c>
      <c r="H55" s="174" t="e">
        <f>+F55/G55</f>
        <v>#DIV/0!</v>
      </c>
    </row>
    <row r="56" spans="1:8">
      <c r="A56" s="2"/>
      <c r="B56" s="170"/>
      <c r="C56" s="170" t="s">
        <v>259</v>
      </c>
      <c r="D56" s="170"/>
      <c r="E56" s="184">
        <v>46388</v>
      </c>
      <c r="F56" s="173"/>
      <c r="G56" s="185">
        <f>+G55</f>
        <v>0</v>
      </c>
      <c r="H56" s="174" t="e">
        <f>+F56/G56</f>
        <v>#DIV/0!</v>
      </c>
    </row>
    <row r="57" spans="1:8">
      <c r="A57" s="2"/>
      <c r="B57" s="170"/>
      <c r="C57" s="170"/>
      <c r="D57" s="170"/>
      <c r="E57" s="170"/>
      <c r="F57" s="186"/>
      <c r="G57" s="185"/>
      <c r="H57" s="174"/>
    </row>
    <row r="58" spans="1:8" ht="13.5" thickBot="1">
      <c r="A58" s="218"/>
      <c r="B58" s="170"/>
      <c r="C58" s="170" t="s">
        <v>260</v>
      </c>
      <c r="D58" s="170"/>
      <c r="E58" s="170"/>
      <c r="F58" s="187">
        <f>SUM(F55:F56)</f>
        <v>0</v>
      </c>
      <c r="G58" s="187">
        <f>+G56</f>
        <v>0</v>
      </c>
      <c r="H58" s="188" t="e">
        <f>F58/G58</f>
        <v>#DIV/0!</v>
      </c>
    </row>
    <row r="59" spans="1:8" ht="13.5" thickTop="1"/>
    <row r="60" spans="1:8">
      <c r="A60" s="190" t="s">
        <v>261</v>
      </c>
    </row>
    <row r="61" spans="1:8">
      <c r="A61" s="190" t="s">
        <v>262</v>
      </c>
    </row>
    <row r="62" spans="1:8">
      <c r="A62" s="190" t="s">
        <v>263</v>
      </c>
    </row>
  </sheetData>
  <mergeCells count="1">
    <mergeCell ref="A2:H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EABED-5724-439E-9052-FFE8F243CF09}">
  <sheetPr>
    <pageSetUpPr fitToPage="1"/>
  </sheetPr>
  <dimension ref="A1:M35"/>
  <sheetViews>
    <sheetView zoomScale="85" zoomScaleNormal="85" workbookViewId="0">
      <selection activeCell="E6" sqref="E6"/>
    </sheetView>
  </sheetViews>
  <sheetFormatPr defaultRowHeight="12.75"/>
  <cols>
    <col min="3" max="3" width="20.42578125" customWidth="1"/>
    <col min="4" max="4" width="20.28515625" customWidth="1"/>
    <col min="5" max="5" width="19.28515625" customWidth="1"/>
    <col min="6" max="6" width="11" customWidth="1"/>
    <col min="7" max="7" width="21" customWidth="1"/>
    <col min="8" max="8" width="14.42578125" customWidth="1"/>
    <col min="9" max="9" width="12.42578125" customWidth="1"/>
    <col min="10" max="10" width="15.28515625" customWidth="1"/>
  </cols>
  <sheetData>
    <row r="1" spans="1:13">
      <c r="A1" s="22" t="s">
        <v>0</v>
      </c>
      <c r="G1" s="24" t="s">
        <v>1</v>
      </c>
      <c r="H1" s="22"/>
    </row>
    <row r="2" spans="1:13">
      <c r="A2" s="22" t="s">
        <v>264</v>
      </c>
      <c r="G2" s="24" t="s">
        <v>4</v>
      </c>
      <c r="H2" s="25"/>
    </row>
    <row r="3" spans="1:13">
      <c r="A3" s="192" t="s">
        <v>265</v>
      </c>
    </row>
    <row r="5" spans="1:13">
      <c r="B5" s="22" t="s">
        <v>266</v>
      </c>
    </row>
    <row r="6" spans="1:13">
      <c r="L6" s="189"/>
      <c r="M6" s="1"/>
    </row>
    <row r="7" spans="1:13">
      <c r="B7" s="24" t="s">
        <v>267</v>
      </c>
      <c r="C7" s="24"/>
      <c r="D7" s="86"/>
      <c r="F7" s="24" t="s">
        <v>268</v>
      </c>
      <c r="G7" s="24"/>
      <c r="H7" s="87"/>
    </row>
    <row r="9" spans="1:13">
      <c r="A9" s="26" t="s">
        <v>6</v>
      </c>
      <c r="H9" s="26" t="s">
        <v>3</v>
      </c>
    </row>
    <row r="10" spans="1:13" ht="13.5" thickBot="1"/>
    <row r="11" spans="1:13" ht="13.5" thickTop="1">
      <c r="B11" s="347" t="s">
        <v>7</v>
      </c>
      <c r="C11" s="348"/>
      <c r="D11" s="55">
        <f>'WQTA-02'!D7</f>
        <v>0</v>
      </c>
      <c r="E11" s="88"/>
      <c r="F11" s="88"/>
      <c r="G11" s="88"/>
      <c r="H11" s="88"/>
      <c r="I11" s="89"/>
    </row>
    <row r="12" spans="1:13">
      <c r="B12" s="349" t="s">
        <v>8</v>
      </c>
      <c r="C12" s="334"/>
      <c r="D12" s="90">
        <f>'WQTA Info'!D8</f>
        <v>0</v>
      </c>
      <c r="E12" s="272"/>
      <c r="F12" s="272"/>
      <c r="G12" s="272"/>
      <c r="H12" s="272"/>
      <c r="I12" s="91"/>
    </row>
    <row r="13" spans="1:13">
      <c r="B13" s="349" t="s">
        <v>9</v>
      </c>
      <c r="C13" s="350"/>
      <c r="D13" s="58">
        <f>'WQTA Info'!D9</f>
        <v>0</v>
      </c>
      <c r="E13" s="271"/>
      <c r="F13" s="92" t="s">
        <v>10</v>
      </c>
      <c r="G13" s="236">
        <f>'WQTA Info'!G9</f>
        <v>0</v>
      </c>
      <c r="H13" s="93" t="s">
        <v>11</v>
      </c>
      <c r="I13" s="63">
        <f>'WQTA Info'!I9</f>
        <v>0</v>
      </c>
    </row>
    <row r="14" spans="1:13" ht="25.5">
      <c r="B14" s="94" t="s">
        <v>12</v>
      </c>
      <c r="C14" s="236">
        <f>'WQTA Info'!C10</f>
        <v>0</v>
      </c>
      <c r="D14" s="351" t="s">
        <v>13</v>
      </c>
      <c r="E14" s="333"/>
      <c r="F14" s="333"/>
      <c r="G14" s="334"/>
      <c r="H14" s="322">
        <f>'WQTA Info'!H10</f>
        <v>0</v>
      </c>
      <c r="I14" s="323"/>
    </row>
    <row r="15" spans="1:13" ht="25.5">
      <c r="B15" s="95" t="s">
        <v>14</v>
      </c>
      <c r="C15" s="96">
        <f>'WQTA-02'!C11</f>
        <v>0</v>
      </c>
      <c r="D15" s="67" t="s">
        <v>15</v>
      </c>
      <c r="E15" s="68"/>
      <c r="F15" s="68"/>
      <c r="G15" s="69"/>
      <c r="H15" s="343">
        <f>'WQTA Info'!H11</f>
        <v>0</v>
      </c>
      <c r="I15" s="344"/>
    </row>
    <row r="16" spans="1:13">
      <c r="B16" s="332" t="s">
        <v>16</v>
      </c>
      <c r="C16" s="333"/>
      <c r="D16" s="334"/>
      <c r="E16" s="335">
        <f>'WQTA Info'!E12</f>
        <v>0</v>
      </c>
      <c r="F16" s="336"/>
      <c r="G16" s="337" t="s">
        <v>17</v>
      </c>
      <c r="H16" s="338"/>
      <c r="I16" s="45">
        <f>SUM(E16*0.075)</f>
        <v>0</v>
      </c>
    </row>
    <row r="17" spans="1:10" ht="13.5" thickBot="1">
      <c r="B17" s="339" t="s">
        <v>18</v>
      </c>
      <c r="C17" s="340"/>
      <c r="D17" s="345">
        <f>'WQTA Info'!D13</f>
        <v>0</v>
      </c>
      <c r="E17" s="346"/>
      <c r="F17" s="340"/>
      <c r="G17" s="341" t="s">
        <v>19</v>
      </c>
      <c r="H17" s="342"/>
      <c r="I17" s="46">
        <f>SUM(E16*0.15)</f>
        <v>0</v>
      </c>
    </row>
    <row r="18" spans="1:10" ht="13.5" thickTop="1">
      <c r="B18" s="47"/>
    </row>
    <row r="19" spans="1:10">
      <c r="B19" s="47" t="s">
        <v>20</v>
      </c>
    </row>
    <row r="21" spans="1:10">
      <c r="A21" s="22" t="s">
        <v>269</v>
      </c>
    </row>
    <row r="22" spans="1:10" ht="13.5" thickBot="1"/>
    <row r="23" spans="1:10" ht="51.75" thickTop="1">
      <c r="A23" s="97" t="s">
        <v>154</v>
      </c>
      <c r="B23" s="328" t="s">
        <v>69</v>
      </c>
      <c r="C23" s="329"/>
      <c r="D23" s="98" t="s">
        <v>270</v>
      </c>
      <c r="E23" s="98" t="s">
        <v>271</v>
      </c>
      <c r="F23" s="98" t="s">
        <v>272</v>
      </c>
      <c r="G23" s="98" t="s">
        <v>273</v>
      </c>
      <c r="H23" s="193" t="s">
        <v>274</v>
      </c>
      <c r="I23" s="194" t="s">
        <v>275</v>
      </c>
      <c r="J23" s="194" t="s">
        <v>276</v>
      </c>
    </row>
    <row r="24" spans="1:10">
      <c r="A24" s="99">
        <v>1</v>
      </c>
      <c r="B24" s="100"/>
      <c r="C24" s="101"/>
      <c r="D24" s="102"/>
      <c r="E24" s="102"/>
      <c r="F24" s="103"/>
      <c r="G24" s="103"/>
      <c r="H24" s="273" t="s">
        <v>3</v>
      </c>
      <c r="I24" s="104" t="e">
        <f>SUM(H24-G24)</f>
        <v>#VALUE!</v>
      </c>
      <c r="J24" s="104" t="e">
        <f>SUM(I24)</f>
        <v>#VALUE!</v>
      </c>
    </row>
    <row r="25" spans="1:10">
      <c r="A25" s="99">
        <v>2</v>
      </c>
      <c r="B25" s="100"/>
      <c r="C25" s="101"/>
      <c r="D25" s="102"/>
      <c r="E25" s="102"/>
      <c r="F25" s="103"/>
      <c r="G25" s="103"/>
      <c r="H25" s="273" t="s">
        <v>3</v>
      </c>
      <c r="I25" s="104" t="e">
        <f>SUM(H25-G25)</f>
        <v>#VALUE!</v>
      </c>
      <c r="J25" s="104" t="e">
        <f>SUM(I25)</f>
        <v>#VALUE!</v>
      </c>
    </row>
    <row r="26" spans="1:10">
      <c r="A26" s="99">
        <v>3</v>
      </c>
      <c r="B26" s="100"/>
      <c r="C26" s="101"/>
      <c r="D26" s="102"/>
      <c r="E26" s="102"/>
      <c r="F26" s="103"/>
      <c r="G26" s="103"/>
      <c r="H26" s="273" t="s">
        <v>3</v>
      </c>
      <c r="I26" s="104" t="e">
        <f>SUM(H26-G26)</f>
        <v>#VALUE!</v>
      </c>
      <c r="J26" s="104" t="e">
        <f>SUM(I26)</f>
        <v>#VALUE!</v>
      </c>
    </row>
    <row r="27" spans="1:10">
      <c r="A27" s="99">
        <v>4</v>
      </c>
      <c r="B27" s="100"/>
      <c r="C27" s="101"/>
      <c r="D27" s="102"/>
      <c r="E27" s="102"/>
      <c r="F27" s="103"/>
      <c r="G27" s="103"/>
      <c r="H27" s="273" t="s">
        <v>3</v>
      </c>
      <c r="I27" s="104" t="e">
        <f>SUM(H27-G27)</f>
        <v>#VALUE!</v>
      </c>
      <c r="J27" s="104" t="e">
        <f>SUM(I27)</f>
        <v>#VALUE!</v>
      </c>
    </row>
    <row r="28" spans="1:10">
      <c r="A28" s="99">
        <v>5</v>
      </c>
      <c r="B28" s="100"/>
      <c r="C28" s="101"/>
      <c r="D28" s="102"/>
      <c r="E28" s="102"/>
      <c r="F28" s="103"/>
      <c r="G28" s="103"/>
      <c r="H28" s="273" t="s">
        <v>3</v>
      </c>
      <c r="I28" s="104" t="e">
        <f>SUM(H28-G28)</f>
        <v>#VALUE!</v>
      </c>
      <c r="J28" s="104" t="e">
        <f>SUM(I28)</f>
        <v>#VALUE!</v>
      </c>
    </row>
    <row r="29" spans="1:10" ht="16.5" thickBot="1">
      <c r="A29" s="105" t="s">
        <v>169</v>
      </c>
      <c r="B29" s="330" t="s">
        <v>277</v>
      </c>
      <c r="C29" s="331"/>
      <c r="D29" s="106"/>
      <c r="E29" s="106"/>
      <c r="F29" s="107">
        <f>SUM(F24:F28)</f>
        <v>0</v>
      </c>
      <c r="G29" s="107">
        <f>SUM(G24:G28)</f>
        <v>0</v>
      </c>
      <c r="H29" s="108">
        <f>SUM(H24:H28)</f>
        <v>0</v>
      </c>
      <c r="I29" s="108" t="e">
        <f>SUM(I24:I28)</f>
        <v>#VALUE!</v>
      </c>
      <c r="J29" s="108" t="e">
        <f>SUM(J24:J28)</f>
        <v>#VALUE!</v>
      </c>
    </row>
    <row r="30" spans="1:10" ht="13.5" thickTop="1"/>
    <row r="32" spans="1:10">
      <c r="A32" s="22" t="s">
        <v>278</v>
      </c>
    </row>
    <row r="33" spans="2:6" ht="13.5" thickBot="1"/>
    <row r="34" spans="2:6" ht="14.25" thickTop="1" thickBot="1">
      <c r="B34" s="25" t="s">
        <v>279</v>
      </c>
      <c r="F34" s="109"/>
    </row>
    <row r="35" spans="2:6" ht="13.5" thickTop="1"/>
  </sheetData>
  <mergeCells count="14">
    <mergeCell ref="H14:I14"/>
    <mergeCell ref="H15:I15"/>
    <mergeCell ref="D17:F17"/>
    <mergeCell ref="B11:C11"/>
    <mergeCell ref="B12:C12"/>
    <mergeCell ref="B13:C13"/>
    <mergeCell ref="D14:G14"/>
    <mergeCell ref="B23:C23"/>
    <mergeCell ref="B29:C29"/>
    <mergeCell ref="B16:D16"/>
    <mergeCell ref="E16:F16"/>
    <mergeCell ref="G16:H16"/>
    <mergeCell ref="B17:C17"/>
    <mergeCell ref="G17:H17"/>
  </mergeCells>
  <phoneticPr fontId="14" type="noConversion"/>
  <pageMargins left="0.75" right="0.75" top="1" bottom="1" header="0.5" footer="0.5"/>
  <pageSetup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62748-9A29-4EDA-A459-FD2CB76BC7CB}">
  <sheetPr codeName="Sheet3">
    <pageSetUpPr fitToPage="1"/>
  </sheetPr>
  <dimension ref="A1:L53"/>
  <sheetViews>
    <sheetView zoomScaleNormal="100" zoomScaleSheetLayoutView="75" workbookViewId="0">
      <selection activeCell="G25" sqref="G25"/>
    </sheetView>
  </sheetViews>
  <sheetFormatPr defaultRowHeight="12.75"/>
  <cols>
    <col min="1" max="1" width="6" customWidth="1"/>
    <col min="4" max="6" width="9.28515625" bestFit="1" customWidth="1"/>
    <col min="7" max="7" width="17.85546875" bestFit="1" customWidth="1"/>
    <col min="8" max="8" width="22.28515625" customWidth="1"/>
    <col min="9" max="9" width="3" customWidth="1"/>
    <col min="10" max="10" width="14.85546875" bestFit="1" customWidth="1"/>
    <col min="11" max="12" width="10.28515625" bestFit="1" customWidth="1"/>
  </cols>
  <sheetData>
    <row r="1" spans="1:12" ht="15" customHeight="1">
      <c r="A1" s="325"/>
      <c r="B1" s="326"/>
      <c r="C1" s="326"/>
      <c r="D1" s="326"/>
      <c r="E1" s="326"/>
      <c r="F1" s="326"/>
      <c r="G1" s="326"/>
      <c r="H1" s="326"/>
      <c r="I1" s="23"/>
      <c r="J1" s="23"/>
    </row>
    <row r="2" spans="1:12" ht="15" customHeight="1">
      <c r="A2" s="1" t="s">
        <v>280</v>
      </c>
      <c r="D2" s="270"/>
      <c r="E2" s="270"/>
      <c r="F2" s="270"/>
      <c r="G2" s="270"/>
      <c r="H2" s="270"/>
      <c r="I2" s="23"/>
      <c r="J2" s="23"/>
    </row>
    <row r="3" spans="1:12">
      <c r="A3" s="1" t="s">
        <v>0</v>
      </c>
    </row>
    <row r="4" spans="1:12">
      <c r="A4" s="1" t="s">
        <v>281</v>
      </c>
    </row>
    <row r="5" spans="1:12">
      <c r="A5" s="1"/>
    </row>
    <row r="6" spans="1:12">
      <c r="A6" s="1" t="s">
        <v>211</v>
      </c>
    </row>
    <row r="7" spans="1:12">
      <c r="A7" s="2">
        <v>1</v>
      </c>
      <c r="B7" s="1"/>
    </row>
    <row r="8" spans="1:12">
      <c r="A8" s="2">
        <f t="shared" ref="A8:A36" si="0">+A7+1</f>
        <v>2</v>
      </c>
      <c r="B8" s="18" t="s">
        <v>282</v>
      </c>
      <c r="C8" s="190"/>
      <c r="D8" s="190"/>
      <c r="E8" s="190"/>
      <c r="F8" s="190"/>
      <c r="G8" s="190"/>
      <c r="H8" s="1"/>
      <c r="I8" s="1"/>
      <c r="J8" s="8"/>
    </row>
    <row r="9" spans="1:12">
      <c r="A9" s="2">
        <f t="shared" si="0"/>
        <v>3</v>
      </c>
      <c r="B9" s="190"/>
      <c r="C9" s="190"/>
      <c r="D9" s="190"/>
      <c r="E9" s="190"/>
      <c r="F9" s="190"/>
      <c r="G9" s="190"/>
      <c r="H9" s="22"/>
      <c r="I9" s="1"/>
      <c r="J9" s="9"/>
    </row>
    <row r="10" spans="1:12">
      <c r="A10" s="2">
        <f t="shared" si="0"/>
        <v>4</v>
      </c>
      <c r="B10" s="190" t="s">
        <v>283</v>
      </c>
      <c r="C10" s="190"/>
      <c r="D10" s="190"/>
      <c r="E10" s="190"/>
      <c r="F10" s="190"/>
      <c r="G10" s="196"/>
      <c r="H10" s="22"/>
      <c r="I10" s="1"/>
      <c r="J10" s="10"/>
    </row>
    <row r="11" spans="1:12">
      <c r="A11" s="2">
        <f t="shared" si="0"/>
        <v>5</v>
      </c>
      <c r="B11" s="190" t="s">
        <v>284</v>
      </c>
      <c r="C11" s="190"/>
      <c r="D11" s="190"/>
      <c r="E11" s="190"/>
      <c r="F11" s="190"/>
      <c r="G11" s="197"/>
      <c r="H11" s="22" t="s">
        <v>285</v>
      </c>
      <c r="I11" s="1"/>
      <c r="J11" s="10"/>
    </row>
    <row r="12" spans="1:12">
      <c r="A12" s="2">
        <f t="shared" si="0"/>
        <v>6</v>
      </c>
      <c r="B12" s="190" t="s">
        <v>286</v>
      </c>
      <c r="C12" s="190"/>
      <c r="D12" s="190"/>
      <c r="E12" s="190"/>
      <c r="F12" s="190"/>
      <c r="G12" s="196">
        <f>+G10*G11</f>
        <v>0</v>
      </c>
      <c r="H12" s="22"/>
      <c r="I12" s="1"/>
      <c r="J12" s="11"/>
    </row>
    <row r="13" spans="1:12">
      <c r="A13" s="2">
        <f t="shared" si="0"/>
        <v>7</v>
      </c>
      <c r="B13" s="190"/>
      <c r="C13" s="190"/>
      <c r="D13" s="190"/>
      <c r="E13" s="190"/>
      <c r="F13" s="190"/>
      <c r="G13" s="190"/>
      <c r="H13" s="22"/>
      <c r="I13" s="1"/>
      <c r="J13" s="1"/>
    </row>
    <row r="14" spans="1:12">
      <c r="A14" s="2">
        <f t="shared" si="0"/>
        <v>8</v>
      </c>
      <c r="B14" s="18" t="s">
        <v>282</v>
      </c>
      <c r="C14" s="190"/>
      <c r="D14" s="198"/>
      <c r="E14" s="198"/>
      <c r="F14" s="198"/>
      <c r="G14" s="198"/>
      <c r="H14" s="22"/>
      <c r="I14" s="1"/>
      <c r="J14" s="1"/>
      <c r="L14" s="3"/>
    </row>
    <row r="15" spans="1:12">
      <c r="A15" s="2">
        <f t="shared" si="0"/>
        <v>9</v>
      </c>
      <c r="B15" s="190"/>
      <c r="C15" s="190"/>
      <c r="D15" s="198"/>
      <c r="E15" s="198"/>
      <c r="F15" s="198"/>
      <c r="G15" s="198"/>
      <c r="H15" s="22"/>
      <c r="I15" s="1"/>
      <c r="J15" s="10"/>
    </row>
    <row r="16" spans="1:12">
      <c r="A16" s="2">
        <f t="shared" si="0"/>
        <v>10</v>
      </c>
      <c r="B16" s="190" t="s">
        <v>287</v>
      </c>
      <c r="C16" s="190"/>
      <c r="D16" s="198"/>
      <c r="E16" s="198"/>
      <c r="F16" s="198"/>
      <c r="G16" s="199"/>
      <c r="H16" s="22"/>
      <c r="I16" s="1"/>
      <c r="J16" s="10"/>
      <c r="L16" s="3"/>
    </row>
    <row r="17" spans="1:11">
      <c r="A17" s="2">
        <f t="shared" si="0"/>
        <v>11</v>
      </c>
      <c r="B17" s="190" t="s">
        <v>284</v>
      </c>
      <c r="C17" s="190"/>
      <c r="D17" s="198"/>
      <c r="E17" s="198"/>
      <c r="F17" s="198"/>
      <c r="G17" s="197"/>
      <c r="H17" s="22" t="s">
        <v>288</v>
      </c>
      <c r="I17" s="1"/>
      <c r="J17" s="1"/>
    </row>
    <row r="18" spans="1:11">
      <c r="A18" s="2">
        <f t="shared" si="0"/>
        <v>12</v>
      </c>
      <c r="B18" s="190" t="s">
        <v>286</v>
      </c>
      <c r="C18" s="190"/>
      <c r="D18" s="200"/>
      <c r="E18" s="201"/>
      <c r="F18" s="202"/>
      <c r="G18" s="196">
        <f>+G16*G17</f>
        <v>0</v>
      </c>
      <c r="H18" s="22"/>
      <c r="I18" s="1"/>
      <c r="J18" s="1"/>
    </row>
    <row r="19" spans="1:11">
      <c r="A19" s="2">
        <f t="shared" si="0"/>
        <v>13</v>
      </c>
      <c r="I19" s="1"/>
      <c r="J19" s="1"/>
    </row>
    <row r="20" spans="1:11">
      <c r="A20" s="2">
        <f t="shared" si="0"/>
        <v>14</v>
      </c>
      <c r="B20" s="18" t="s">
        <v>282</v>
      </c>
      <c r="C20" s="190"/>
      <c r="D20" s="198"/>
      <c r="E20" s="198"/>
      <c r="F20" s="198"/>
      <c r="G20" s="198"/>
      <c r="H20" s="22"/>
      <c r="I20" s="1"/>
      <c r="J20" s="1"/>
    </row>
    <row r="21" spans="1:11">
      <c r="A21" s="2">
        <f t="shared" si="0"/>
        <v>15</v>
      </c>
      <c r="B21" s="190"/>
      <c r="C21" s="190"/>
      <c r="D21" s="198"/>
      <c r="E21" s="198"/>
      <c r="F21" s="198"/>
      <c r="G21" s="198"/>
      <c r="H21" s="22"/>
      <c r="I21" s="1"/>
      <c r="J21" s="1"/>
    </row>
    <row r="22" spans="1:11">
      <c r="A22" s="2">
        <f t="shared" si="0"/>
        <v>16</v>
      </c>
      <c r="B22" s="190" t="s">
        <v>287</v>
      </c>
      <c r="C22" s="190"/>
      <c r="D22" s="198"/>
      <c r="E22" s="198"/>
      <c r="F22" s="198"/>
      <c r="G22" s="199"/>
      <c r="H22" s="22"/>
      <c r="I22" s="1"/>
      <c r="J22" s="1"/>
    </row>
    <row r="23" spans="1:11">
      <c r="A23" s="2">
        <f t="shared" si="0"/>
        <v>17</v>
      </c>
      <c r="B23" s="190" t="s">
        <v>284</v>
      </c>
      <c r="C23" s="190"/>
      <c r="D23" s="198"/>
      <c r="E23" s="198"/>
      <c r="F23" s="198"/>
      <c r="G23" s="197"/>
      <c r="H23" s="22" t="s">
        <v>289</v>
      </c>
      <c r="I23" s="1"/>
      <c r="J23" s="1"/>
    </row>
    <row r="24" spans="1:11">
      <c r="A24" s="2">
        <f t="shared" si="0"/>
        <v>18</v>
      </c>
      <c r="B24" s="190" t="s">
        <v>286</v>
      </c>
      <c r="C24" s="190"/>
      <c r="D24" s="200"/>
      <c r="E24" s="201"/>
      <c r="F24" s="202"/>
      <c r="G24" s="196">
        <f>+G22*G23</f>
        <v>0</v>
      </c>
      <c r="H24" s="22"/>
      <c r="I24" s="1"/>
      <c r="J24" s="1"/>
      <c r="K24" s="3"/>
    </row>
    <row r="25" spans="1:11">
      <c r="A25" s="2">
        <f t="shared" si="0"/>
        <v>19</v>
      </c>
      <c r="B25" s="190"/>
      <c r="C25" s="190"/>
      <c r="D25" s="200"/>
      <c r="E25" s="190"/>
      <c r="F25" s="202"/>
      <c r="G25" s="200"/>
      <c r="H25" s="22"/>
      <c r="I25" s="1"/>
      <c r="J25" s="1"/>
      <c r="K25" s="4"/>
    </row>
    <row r="26" spans="1:11">
      <c r="A26" s="2">
        <f t="shared" si="0"/>
        <v>20</v>
      </c>
      <c r="B26" s="190"/>
      <c r="C26" s="190"/>
      <c r="D26" s="200"/>
      <c r="E26" s="190"/>
      <c r="F26" s="202"/>
      <c r="G26" s="200"/>
      <c r="H26" s="22"/>
      <c r="I26" s="1"/>
      <c r="J26" s="9"/>
    </row>
    <row r="27" spans="1:11">
      <c r="A27" s="2">
        <f t="shared" si="0"/>
        <v>21</v>
      </c>
      <c r="B27" s="190" t="s">
        <v>290</v>
      </c>
      <c r="C27" s="190"/>
      <c r="D27" s="200"/>
      <c r="E27" s="190"/>
      <c r="F27" s="200"/>
      <c r="G27" s="203">
        <f>+G12+G18</f>
        <v>0</v>
      </c>
      <c r="H27" s="22"/>
      <c r="I27" s="1"/>
      <c r="J27" s="1"/>
    </row>
    <row r="28" spans="1:11">
      <c r="A28" s="2">
        <f t="shared" si="0"/>
        <v>22</v>
      </c>
      <c r="B28" s="190" t="s">
        <v>291</v>
      </c>
      <c r="C28" s="190"/>
      <c r="D28" s="190"/>
      <c r="E28" s="190"/>
      <c r="F28" s="190"/>
      <c r="G28" s="196"/>
      <c r="H28" s="22"/>
      <c r="I28" s="1"/>
      <c r="J28" s="13"/>
    </row>
    <row r="29" spans="1:11" ht="13.5" thickBot="1">
      <c r="A29" s="2">
        <f t="shared" si="0"/>
        <v>23</v>
      </c>
      <c r="B29" s="190" t="s">
        <v>292</v>
      </c>
      <c r="C29" s="190"/>
      <c r="D29" s="190"/>
      <c r="E29" s="190"/>
      <c r="F29" s="190"/>
      <c r="G29" s="204">
        <f>+G27-G28</f>
        <v>0</v>
      </c>
      <c r="H29" s="22"/>
      <c r="I29" s="1"/>
      <c r="J29" s="10"/>
    </row>
    <row r="30" spans="1:11" ht="13.5" thickTop="1">
      <c r="A30" s="2">
        <f t="shared" si="0"/>
        <v>24</v>
      </c>
      <c r="B30" s="190"/>
      <c r="C30" s="190"/>
      <c r="D30" s="190"/>
      <c r="E30" s="190"/>
      <c r="F30" s="190"/>
      <c r="G30" s="21" t="s">
        <v>293</v>
      </c>
      <c r="H30" s="22"/>
      <c r="I30" s="1"/>
      <c r="J30" s="13"/>
    </row>
    <row r="31" spans="1:11">
      <c r="A31" s="2">
        <f t="shared" si="0"/>
        <v>25</v>
      </c>
      <c r="H31" s="22"/>
      <c r="I31" s="1"/>
      <c r="J31" s="1"/>
    </row>
    <row r="32" spans="1:11">
      <c r="A32" s="2">
        <f t="shared" si="0"/>
        <v>26</v>
      </c>
      <c r="H32" s="1"/>
      <c r="I32" s="1"/>
      <c r="J32" s="13"/>
    </row>
    <row r="33" spans="1:10">
      <c r="A33" s="2">
        <f t="shared" si="0"/>
        <v>27</v>
      </c>
      <c r="H33" s="1"/>
      <c r="I33" s="1"/>
      <c r="J33" s="1"/>
    </row>
    <row r="34" spans="1:10">
      <c r="A34" s="2">
        <f t="shared" si="0"/>
        <v>28</v>
      </c>
      <c r="B34" s="190"/>
      <c r="C34" s="190"/>
      <c r="D34" s="190"/>
      <c r="E34" s="190"/>
      <c r="F34" s="190"/>
      <c r="G34" s="190"/>
      <c r="H34" s="1"/>
      <c r="I34" s="1"/>
      <c r="J34" s="16"/>
    </row>
    <row r="35" spans="1:10">
      <c r="A35" s="2">
        <f t="shared" si="0"/>
        <v>29</v>
      </c>
      <c r="B35" s="190"/>
      <c r="C35" s="190"/>
      <c r="D35" s="190"/>
      <c r="E35" s="190"/>
      <c r="F35" s="190"/>
      <c r="G35" s="190"/>
      <c r="H35" s="1"/>
      <c r="I35" s="1"/>
      <c r="J35" s="1"/>
    </row>
    <row r="36" spans="1:10">
      <c r="A36" s="2">
        <f t="shared" si="0"/>
        <v>30</v>
      </c>
      <c r="B36" s="190"/>
      <c r="C36" s="190"/>
      <c r="D36" s="190"/>
      <c r="E36" s="190"/>
      <c r="F36" s="190"/>
      <c r="G36" s="190"/>
      <c r="H36" s="1"/>
      <c r="I36" s="1"/>
      <c r="J36" s="11"/>
    </row>
    <row r="37" spans="1:10">
      <c r="A37" s="2"/>
      <c r="B37" s="190"/>
      <c r="C37" s="190"/>
      <c r="D37" s="190"/>
      <c r="E37" s="190"/>
      <c r="F37" s="202"/>
      <c r="G37" s="205"/>
      <c r="H37" s="1"/>
      <c r="I37" s="1"/>
      <c r="J37" s="9"/>
    </row>
    <row r="38" spans="1:10">
      <c r="A38" s="2"/>
      <c r="B38" s="190"/>
      <c r="C38" s="190"/>
      <c r="D38" s="190"/>
      <c r="E38" s="190"/>
      <c r="F38" s="190"/>
      <c r="G38" s="206"/>
      <c r="H38" s="1"/>
      <c r="I38" s="1"/>
      <c r="J38" s="17"/>
    </row>
    <row r="39" spans="1:10">
      <c r="A39" s="2"/>
      <c r="B39" s="190"/>
      <c r="C39" s="207"/>
      <c r="D39" s="190"/>
      <c r="E39" s="190"/>
      <c r="F39" s="190"/>
      <c r="G39" s="208"/>
      <c r="H39" s="1"/>
      <c r="I39" s="1"/>
      <c r="J39" s="1"/>
    </row>
    <row r="40" spans="1:10">
      <c r="A40" s="2"/>
      <c r="B40" s="190"/>
      <c r="C40" s="207"/>
      <c r="D40" s="190"/>
      <c r="E40" s="190"/>
      <c r="F40" s="190"/>
      <c r="G40" s="190"/>
      <c r="H40" s="1"/>
      <c r="I40" s="1"/>
      <c r="J40" s="11"/>
    </row>
    <row r="41" spans="1:10">
      <c r="A41" s="2"/>
      <c r="B41" s="190"/>
      <c r="C41" s="190"/>
      <c r="D41" s="190"/>
      <c r="E41" s="190"/>
      <c r="F41" s="190"/>
      <c r="G41" s="209"/>
      <c r="H41" s="1"/>
      <c r="I41" s="1"/>
      <c r="J41" s="1"/>
    </row>
    <row r="42" spans="1:10">
      <c r="A42" s="2"/>
      <c r="B42" s="1"/>
      <c r="C42" s="1"/>
      <c r="D42" s="1"/>
      <c r="E42" s="1"/>
      <c r="F42" s="1"/>
      <c r="G42" s="1"/>
      <c r="H42" s="1"/>
      <c r="I42" s="1"/>
      <c r="J42" s="7"/>
    </row>
    <row r="43" spans="1:10">
      <c r="A43" s="2"/>
      <c r="B43" s="1"/>
      <c r="C43" s="1"/>
      <c r="D43" s="1"/>
      <c r="E43" s="1"/>
      <c r="F43" s="1"/>
      <c r="G43" s="1"/>
      <c r="H43" s="1"/>
      <c r="I43" s="1"/>
      <c r="J43" s="1"/>
    </row>
    <row r="44" spans="1:10">
      <c r="A44" s="2"/>
      <c r="B44" s="1"/>
      <c r="C44" s="1"/>
      <c r="D44" s="1"/>
      <c r="E44" s="1"/>
      <c r="F44" s="1"/>
      <c r="G44" s="1"/>
      <c r="H44" s="1"/>
    </row>
    <row r="45" spans="1:10">
      <c r="A45" s="2"/>
      <c r="B45" s="1"/>
      <c r="C45" s="1"/>
      <c r="D45" s="1"/>
      <c r="E45" s="1"/>
      <c r="F45" s="1"/>
      <c r="G45" s="1"/>
      <c r="H45" s="1"/>
    </row>
    <row r="46" spans="1:10">
      <c r="A46" s="2"/>
      <c r="B46" s="1"/>
      <c r="C46" s="1"/>
      <c r="D46" s="1"/>
      <c r="E46" s="1"/>
      <c r="F46" s="1"/>
      <c r="G46" s="1"/>
      <c r="H46" s="1"/>
    </row>
    <row r="47" spans="1:10">
      <c r="A47" s="2"/>
      <c r="B47" s="1"/>
      <c r="C47" s="1"/>
      <c r="D47" s="1"/>
      <c r="E47" s="1"/>
      <c r="F47" s="1"/>
      <c r="G47" s="1"/>
      <c r="H47" s="1"/>
    </row>
    <row r="48" spans="1:10">
      <c r="A48" s="2"/>
      <c r="B48" s="1"/>
      <c r="C48" s="1"/>
      <c r="D48" s="1"/>
      <c r="E48" s="1"/>
      <c r="F48" s="1"/>
      <c r="G48" s="1"/>
      <c r="H48" s="1"/>
    </row>
    <row r="49" spans="1:8">
      <c r="A49" s="2"/>
      <c r="B49" s="1"/>
      <c r="C49" s="1"/>
      <c r="D49" s="1"/>
      <c r="E49" s="1"/>
      <c r="F49" s="1"/>
      <c r="G49" s="1"/>
      <c r="H49" s="1"/>
    </row>
    <row r="50" spans="1:8">
      <c r="A50" s="2"/>
      <c r="B50" s="1"/>
      <c r="C50" s="1"/>
      <c r="D50" s="1"/>
      <c r="E50" s="1"/>
      <c r="F50" s="1"/>
      <c r="G50" s="1"/>
      <c r="H50" s="1"/>
    </row>
    <row r="51" spans="1:8">
      <c r="A51" s="2"/>
      <c r="B51" s="1"/>
      <c r="C51" s="1"/>
      <c r="D51" s="1"/>
      <c r="E51" s="1"/>
      <c r="F51" s="1"/>
      <c r="G51" s="1"/>
      <c r="H51" s="1"/>
    </row>
    <row r="52" spans="1:8">
      <c r="A52" s="2"/>
    </row>
    <row r="53" spans="1:8">
      <c r="A53" s="2"/>
    </row>
  </sheetData>
  <mergeCells count="1">
    <mergeCell ref="A1:H1"/>
  </mergeCells>
  <phoneticPr fontId="0" type="noConversion"/>
  <pageMargins left="0.75" right="0.75" top="1" bottom="1" header="0.5" footer="0.5"/>
  <pageSetup orientation="portrait" r:id="rId1"/>
  <headerFooter alignWithMargins="0">
    <oddHeader>&amp;RIssue # 5 - Schedule 3
Company__________________
Period ended_______________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FDBF-C702-4D45-9948-5C8E25637F28}">
  <sheetPr codeName="Sheet4">
    <pageSetUpPr fitToPage="1"/>
  </sheetPr>
  <dimension ref="A1:L53"/>
  <sheetViews>
    <sheetView zoomScaleNormal="100" zoomScaleSheetLayoutView="75" workbookViewId="0">
      <selection activeCell="B9" sqref="B9"/>
    </sheetView>
  </sheetViews>
  <sheetFormatPr defaultRowHeight="12.75"/>
  <cols>
    <col min="1" max="1" width="6" customWidth="1"/>
    <col min="2" max="2" width="10.7109375" bestFit="1" customWidth="1"/>
    <col min="3" max="3" width="17.140625" bestFit="1" customWidth="1"/>
    <col min="4" max="4" width="7.85546875" customWidth="1"/>
    <col min="5" max="5" width="39.7109375" bestFit="1" customWidth="1"/>
    <col min="6" max="6" width="9.28515625" bestFit="1" customWidth="1"/>
    <col min="7" max="7" width="13.7109375" customWidth="1"/>
    <col min="8" max="8" width="9.28515625" customWidth="1"/>
    <col min="9" max="9" width="3" customWidth="1"/>
    <col min="10" max="10" width="14.85546875" bestFit="1" customWidth="1"/>
    <col min="11" max="12" width="10.28515625" bestFit="1" customWidth="1"/>
  </cols>
  <sheetData>
    <row r="1" spans="1:12" ht="13.5" customHeight="1">
      <c r="A1" s="325"/>
      <c r="B1" s="326"/>
      <c r="C1" s="326"/>
      <c r="D1" s="326"/>
      <c r="E1" s="326"/>
      <c r="F1" s="23"/>
      <c r="G1" s="23"/>
      <c r="H1" s="23"/>
    </row>
    <row r="2" spans="1:12" ht="15.75" customHeight="1">
      <c r="A2" s="1" t="s">
        <v>294</v>
      </c>
      <c r="D2" s="270"/>
      <c r="E2" s="270"/>
      <c r="F2" s="23"/>
      <c r="G2" s="23"/>
      <c r="H2" s="23"/>
    </row>
    <row r="3" spans="1:12">
      <c r="A3" s="1" t="s">
        <v>0</v>
      </c>
    </row>
    <row r="4" spans="1:12">
      <c r="A4" s="1" t="s">
        <v>295</v>
      </c>
    </row>
    <row r="5" spans="1:12">
      <c r="A5" s="1"/>
    </row>
    <row r="6" spans="1:12">
      <c r="A6" s="1" t="s">
        <v>211</v>
      </c>
      <c r="B6" s="190"/>
      <c r="C6" s="190"/>
      <c r="D6" s="190"/>
      <c r="E6" s="190"/>
    </row>
    <row r="7" spans="1:12">
      <c r="A7" s="2">
        <v>1</v>
      </c>
      <c r="B7" s="190"/>
      <c r="C7" s="190"/>
      <c r="D7" s="190"/>
      <c r="E7" s="190"/>
      <c r="I7" s="1"/>
      <c r="J7" s="8"/>
    </row>
    <row r="8" spans="1:12">
      <c r="A8" s="2">
        <v>2</v>
      </c>
      <c r="B8" s="190" t="s">
        <v>296</v>
      </c>
      <c r="C8" s="190" t="s">
        <v>297</v>
      </c>
      <c r="D8" s="190"/>
      <c r="E8" s="190"/>
      <c r="F8" s="1"/>
      <c r="G8" s="1"/>
      <c r="H8" s="1"/>
      <c r="I8" s="1"/>
      <c r="J8" s="9"/>
    </row>
    <row r="9" spans="1:12">
      <c r="A9" s="2">
        <v>3</v>
      </c>
      <c r="B9" s="210">
        <v>46023</v>
      </c>
      <c r="C9" s="211"/>
      <c r="D9" s="212">
        <v>0</v>
      </c>
      <c r="E9" s="190"/>
      <c r="F9" s="1"/>
      <c r="G9" s="1"/>
      <c r="H9" s="1"/>
      <c r="I9" s="1"/>
      <c r="J9" s="10"/>
    </row>
    <row r="10" spans="1:12">
      <c r="A10" s="2">
        <v>4</v>
      </c>
      <c r="B10" s="210">
        <v>46054</v>
      </c>
      <c r="C10" s="211"/>
      <c r="D10" s="212">
        <v>0</v>
      </c>
      <c r="E10" s="190"/>
      <c r="F10" s="1"/>
      <c r="G10" s="1"/>
      <c r="H10" s="1"/>
      <c r="I10" s="1"/>
      <c r="J10" s="10"/>
    </row>
    <row r="11" spans="1:12">
      <c r="A11" s="2">
        <v>5</v>
      </c>
      <c r="B11" s="210">
        <v>46082</v>
      </c>
      <c r="C11" s="211"/>
      <c r="D11" s="212">
        <v>0</v>
      </c>
      <c r="E11" s="190"/>
      <c r="F11" s="1"/>
      <c r="G11" s="1"/>
      <c r="H11" s="1"/>
      <c r="I11" s="1"/>
      <c r="J11" s="11"/>
    </row>
    <row r="12" spans="1:12">
      <c r="A12" s="2">
        <v>6</v>
      </c>
      <c r="B12" s="210">
        <v>46113</v>
      </c>
      <c r="C12" s="211"/>
      <c r="D12" s="212">
        <v>0</v>
      </c>
      <c r="E12" s="190"/>
      <c r="F12" s="1"/>
      <c r="G12" s="1"/>
      <c r="H12" s="1"/>
      <c r="I12" s="1"/>
      <c r="J12" s="1"/>
    </row>
    <row r="13" spans="1:12">
      <c r="A13" s="2">
        <v>7</v>
      </c>
      <c r="B13" s="210">
        <v>46143</v>
      </c>
      <c r="C13" s="211"/>
      <c r="D13" s="212">
        <v>0</v>
      </c>
      <c r="E13" s="190"/>
      <c r="F13" s="1"/>
      <c r="G13" s="1"/>
      <c r="H13" s="1"/>
      <c r="I13" s="1"/>
      <c r="J13" s="1"/>
      <c r="L13" s="3"/>
    </row>
    <row r="14" spans="1:12">
      <c r="A14" s="2">
        <v>8</v>
      </c>
      <c r="B14" s="210">
        <v>46174</v>
      </c>
      <c r="C14" s="211"/>
      <c r="D14" s="212">
        <v>0</v>
      </c>
      <c r="E14" s="190"/>
      <c r="F14" s="1"/>
      <c r="G14" s="1"/>
      <c r="H14" s="1"/>
      <c r="I14" s="1"/>
      <c r="J14" s="10"/>
    </row>
    <row r="15" spans="1:12">
      <c r="A15" s="2">
        <v>9</v>
      </c>
      <c r="B15" s="210">
        <v>46204</v>
      </c>
      <c r="C15" s="211"/>
      <c r="D15" s="212">
        <v>0</v>
      </c>
      <c r="E15" s="190"/>
      <c r="F15" s="1"/>
      <c r="G15" s="1"/>
      <c r="H15" s="1"/>
      <c r="I15" s="1"/>
      <c r="J15" s="10"/>
      <c r="L15" s="3"/>
    </row>
    <row r="16" spans="1:12">
      <c r="A16" s="2">
        <v>10</v>
      </c>
      <c r="B16" s="210">
        <v>46235</v>
      </c>
      <c r="C16" s="211"/>
      <c r="D16" s="212">
        <v>0</v>
      </c>
      <c r="E16" s="198"/>
      <c r="F16" s="5"/>
      <c r="G16" s="5"/>
      <c r="H16" s="1"/>
      <c r="I16" s="1"/>
      <c r="J16" s="1"/>
    </row>
    <row r="17" spans="1:11">
      <c r="A17" s="2">
        <v>11</v>
      </c>
      <c r="B17" s="210">
        <v>46266</v>
      </c>
      <c r="C17" s="211"/>
      <c r="D17" s="212">
        <v>0</v>
      </c>
      <c r="E17" s="198"/>
      <c r="F17" s="5"/>
      <c r="G17" s="5"/>
      <c r="H17" s="1"/>
      <c r="I17" s="1"/>
      <c r="J17" s="1"/>
    </row>
    <row r="18" spans="1:11">
      <c r="A18" s="2">
        <v>12</v>
      </c>
      <c r="B18" s="210">
        <v>46296</v>
      </c>
      <c r="C18" s="211"/>
      <c r="D18" s="212">
        <v>0</v>
      </c>
      <c r="E18" s="198"/>
      <c r="F18" s="5"/>
      <c r="G18" s="5"/>
      <c r="H18" s="1"/>
      <c r="I18" s="1"/>
      <c r="J18" s="1"/>
    </row>
    <row r="19" spans="1:11">
      <c r="A19" s="2">
        <v>13</v>
      </c>
      <c r="B19" s="210">
        <v>46327</v>
      </c>
      <c r="C19" s="211"/>
      <c r="D19" s="212">
        <v>0</v>
      </c>
      <c r="E19" s="198"/>
      <c r="F19" s="5"/>
      <c r="G19" s="1"/>
      <c r="H19" s="1"/>
      <c r="I19" s="1"/>
      <c r="J19" s="1"/>
    </row>
    <row r="20" spans="1:11">
      <c r="A20" s="2">
        <v>14</v>
      </c>
      <c r="B20" s="210">
        <v>46357</v>
      </c>
      <c r="C20" s="213"/>
      <c r="D20" s="212">
        <v>0</v>
      </c>
      <c r="E20" s="201"/>
      <c r="F20" s="12"/>
      <c r="G20" s="10"/>
      <c r="H20" s="1"/>
      <c r="I20" s="1"/>
      <c r="J20" s="1"/>
    </row>
    <row r="21" spans="1:11" ht="13.5" thickBot="1">
      <c r="A21" s="2">
        <v>15</v>
      </c>
      <c r="B21" s="190"/>
      <c r="C21" s="214"/>
      <c r="D21" s="212">
        <v>0</v>
      </c>
      <c r="E21" s="190"/>
      <c r="F21" s="12"/>
      <c r="G21" s="10"/>
      <c r="H21" s="1"/>
      <c r="I21" s="1"/>
      <c r="J21" s="1"/>
    </row>
    <row r="22" spans="1:11" ht="13.5" thickTop="1">
      <c r="A22" s="2">
        <v>16</v>
      </c>
      <c r="B22" s="190"/>
      <c r="C22" s="190"/>
      <c r="D22" s="200"/>
      <c r="E22" s="190"/>
      <c r="F22" s="10"/>
      <c r="G22" s="10"/>
      <c r="H22" s="1"/>
      <c r="I22" s="1"/>
      <c r="J22" s="1"/>
    </row>
    <row r="23" spans="1:11">
      <c r="A23" s="2">
        <v>17</v>
      </c>
      <c r="B23" s="190"/>
      <c r="C23" s="190"/>
      <c r="D23" s="190"/>
      <c r="E23" s="190"/>
      <c r="F23" s="1"/>
      <c r="G23" s="1"/>
      <c r="H23" s="1"/>
      <c r="I23" s="1"/>
      <c r="J23" s="1"/>
      <c r="K23" s="3"/>
    </row>
    <row r="24" spans="1:11">
      <c r="A24" s="2">
        <v>18</v>
      </c>
      <c r="B24" s="190"/>
      <c r="C24" s="190"/>
      <c r="D24" s="190"/>
      <c r="E24" s="190"/>
      <c r="F24" s="1"/>
      <c r="G24" s="9"/>
      <c r="H24" s="1"/>
      <c r="I24" s="1"/>
      <c r="J24" s="1"/>
      <c r="K24" s="4"/>
    </row>
    <row r="25" spans="1:11">
      <c r="A25" s="2">
        <v>19</v>
      </c>
      <c r="B25" s="190"/>
      <c r="C25" s="190"/>
      <c r="D25" s="190"/>
      <c r="E25" s="190"/>
      <c r="F25" s="1"/>
      <c r="G25" s="9"/>
      <c r="H25" s="1"/>
      <c r="I25" s="1"/>
      <c r="J25" s="9"/>
    </row>
    <row r="26" spans="1:11">
      <c r="A26" s="2">
        <v>20</v>
      </c>
      <c r="B26" s="190"/>
      <c r="C26" s="190"/>
      <c r="D26" s="190"/>
      <c r="E26" s="190"/>
      <c r="F26" s="1"/>
      <c r="G26" s="1"/>
      <c r="H26" s="1"/>
      <c r="I26" s="1"/>
      <c r="J26" s="1"/>
    </row>
    <row r="27" spans="1:11">
      <c r="A27" s="2">
        <v>21</v>
      </c>
      <c r="B27" s="190"/>
      <c r="C27" s="190"/>
      <c r="D27" s="190"/>
      <c r="E27" s="190"/>
      <c r="F27" s="1"/>
      <c r="G27" s="1"/>
      <c r="H27" s="1"/>
      <c r="I27" s="1"/>
      <c r="J27" s="13"/>
    </row>
    <row r="28" spans="1:11">
      <c r="A28" s="2">
        <v>22</v>
      </c>
      <c r="B28" s="190"/>
      <c r="C28" s="190"/>
      <c r="D28" s="190"/>
      <c r="E28" s="190"/>
      <c r="F28" s="1"/>
      <c r="G28" s="1"/>
      <c r="H28" s="1"/>
      <c r="I28" s="1"/>
      <c r="J28" s="10"/>
    </row>
    <row r="29" spans="1:11">
      <c r="A29" s="2">
        <v>23</v>
      </c>
      <c r="B29" s="190"/>
      <c r="C29" s="190"/>
      <c r="D29" s="190"/>
      <c r="E29" s="190"/>
      <c r="F29" s="12"/>
      <c r="G29" s="8"/>
      <c r="H29" s="1"/>
      <c r="I29" s="1"/>
      <c r="J29" s="13"/>
    </row>
    <row r="30" spans="1:11">
      <c r="A30" s="2">
        <v>24</v>
      </c>
      <c r="B30" s="190"/>
      <c r="C30" s="190"/>
      <c r="D30" s="190"/>
      <c r="E30" s="190"/>
      <c r="F30" s="1"/>
      <c r="G30" s="14"/>
      <c r="H30" s="1"/>
      <c r="I30" s="1"/>
      <c r="J30" s="1"/>
    </row>
    <row r="31" spans="1:11">
      <c r="A31" s="2">
        <v>25</v>
      </c>
      <c r="B31" s="190"/>
      <c r="D31" s="20"/>
      <c r="E31" s="190"/>
      <c r="F31" s="1"/>
      <c r="G31" s="9"/>
      <c r="H31" s="1"/>
      <c r="I31" s="1"/>
      <c r="J31" s="13"/>
    </row>
    <row r="32" spans="1:11">
      <c r="A32" s="2">
        <v>26</v>
      </c>
      <c r="B32" s="190"/>
      <c r="C32" s="207"/>
      <c r="D32" s="20"/>
      <c r="E32" s="190"/>
      <c r="F32" s="1"/>
      <c r="G32" s="1"/>
      <c r="H32" s="1"/>
      <c r="I32" s="1"/>
      <c r="J32" s="1"/>
    </row>
    <row r="33" spans="1:10">
      <c r="A33" s="2">
        <v>27</v>
      </c>
      <c r="B33" s="190"/>
      <c r="C33" s="207"/>
      <c r="D33" s="20"/>
      <c r="E33" s="190"/>
      <c r="F33" s="1"/>
      <c r="G33" s="15"/>
      <c r="H33" s="1"/>
      <c r="I33" s="1"/>
      <c r="J33" s="16"/>
    </row>
    <row r="34" spans="1:10">
      <c r="A34" s="2">
        <v>28</v>
      </c>
      <c r="B34" s="190"/>
      <c r="C34" s="190"/>
      <c r="D34" s="215"/>
      <c r="E34" s="190"/>
      <c r="F34" s="1"/>
      <c r="G34" s="1"/>
      <c r="H34" s="1"/>
      <c r="I34" s="1"/>
      <c r="J34" s="1"/>
    </row>
    <row r="35" spans="1:10">
      <c r="A35" s="2">
        <v>29</v>
      </c>
      <c r="B35" s="190"/>
      <c r="C35" s="190"/>
      <c r="D35" s="190"/>
      <c r="E35" s="190"/>
      <c r="F35" s="1"/>
      <c r="G35" s="1"/>
      <c r="H35" s="1"/>
      <c r="I35" s="1"/>
      <c r="J35" s="11"/>
    </row>
    <row r="36" spans="1:10">
      <c r="A36" s="2">
        <v>30</v>
      </c>
      <c r="B36" s="190"/>
      <c r="C36" s="190"/>
      <c r="D36" s="190"/>
      <c r="E36" s="190"/>
      <c r="F36" s="1"/>
      <c r="G36" s="1"/>
      <c r="H36" s="1"/>
      <c r="I36" s="1"/>
      <c r="J36" s="9"/>
    </row>
    <row r="37" spans="1:10">
      <c r="A37" s="2">
        <v>31</v>
      </c>
      <c r="B37" s="190"/>
      <c r="C37" s="190"/>
      <c r="D37" s="190"/>
      <c r="E37" s="190"/>
      <c r="F37" s="1"/>
      <c r="G37" s="1"/>
      <c r="H37" s="1"/>
      <c r="I37" s="1"/>
      <c r="J37" s="17"/>
    </row>
    <row r="38" spans="1:10">
      <c r="A38" s="2">
        <v>32</v>
      </c>
      <c r="B38" s="190"/>
      <c r="C38" s="190"/>
      <c r="D38" s="190"/>
      <c r="E38" s="190"/>
      <c r="F38" s="1"/>
      <c r="G38" s="1"/>
      <c r="H38" s="1"/>
      <c r="I38" s="1"/>
      <c r="J38" s="1"/>
    </row>
    <row r="39" spans="1:10">
      <c r="A39" s="2">
        <v>33</v>
      </c>
      <c r="B39" s="190"/>
      <c r="C39" s="190"/>
      <c r="D39" s="190"/>
      <c r="E39" s="190"/>
      <c r="F39" s="1"/>
      <c r="G39" s="1"/>
      <c r="H39" s="1"/>
      <c r="I39" s="1"/>
      <c r="J39" s="11"/>
    </row>
    <row r="40" spans="1:10">
      <c r="A40" s="2">
        <v>34</v>
      </c>
      <c r="B40" s="190"/>
      <c r="C40" s="190"/>
      <c r="D40" s="190"/>
      <c r="E40" s="190"/>
      <c r="F40" s="1"/>
      <c r="G40" s="1"/>
      <c r="H40" s="1"/>
      <c r="I40" s="1"/>
      <c r="J40" s="1"/>
    </row>
    <row r="41" spans="1:10">
      <c r="A41" s="2">
        <v>35</v>
      </c>
      <c r="B41" s="190"/>
      <c r="C41" s="190"/>
      <c r="D41" s="190"/>
      <c r="E41" s="190"/>
      <c r="F41" s="1"/>
      <c r="G41" s="1"/>
      <c r="H41" s="1"/>
      <c r="I41" s="1"/>
      <c r="J41" s="7"/>
    </row>
    <row r="42" spans="1:10">
      <c r="A42" s="2">
        <v>36</v>
      </c>
      <c r="B42" s="1"/>
      <c r="C42" s="1"/>
      <c r="D42" s="1"/>
      <c r="E42" s="1"/>
      <c r="F42" s="1"/>
      <c r="G42" s="1"/>
      <c r="H42" s="1"/>
      <c r="I42" s="1"/>
      <c r="J42" s="1"/>
    </row>
    <row r="43" spans="1:10">
      <c r="A43" s="2">
        <v>37</v>
      </c>
      <c r="B43" s="1"/>
      <c r="C43" s="1"/>
      <c r="D43" s="1"/>
      <c r="E43" s="1"/>
      <c r="F43" s="1"/>
      <c r="G43" s="1"/>
      <c r="H43" s="1"/>
    </row>
    <row r="44" spans="1:10">
      <c r="A44" s="2">
        <v>38</v>
      </c>
    </row>
    <row r="45" spans="1:10">
      <c r="A45" s="2">
        <v>39</v>
      </c>
    </row>
    <row r="46" spans="1:10">
      <c r="A46" s="2">
        <v>40</v>
      </c>
    </row>
    <row r="47" spans="1:10">
      <c r="A47" s="2"/>
    </row>
    <row r="48" spans="1:10">
      <c r="A48" s="2"/>
    </row>
    <row r="49" spans="1:1">
      <c r="A49" s="2"/>
    </row>
    <row r="50" spans="1:1">
      <c r="A50" s="2"/>
    </row>
    <row r="51" spans="1:1">
      <c r="A51" s="2"/>
    </row>
    <row r="52" spans="1:1">
      <c r="A52" s="2"/>
    </row>
    <row r="53" spans="1:1">
      <c r="A53" s="2"/>
    </row>
  </sheetData>
  <mergeCells count="1">
    <mergeCell ref="A1:E1"/>
  </mergeCells>
  <phoneticPr fontId="0" type="noConversion"/>
  <pageMargins left="0.75" right="0.75" top="1" bottom="1" header="0.5" footer="0.5"/>
  <pageSetup orientation="portrait" r:id="rId1"/>
  <headerFooter alignWithMargins="0">
    <oddHeader>&amp;RIssue # 5 - Schedule 4
Company__________________
Period ended_______________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67A6-861E-4E1B-B693-5603F55F2E14}">
  <dimension ref="A1:L44"/>
  <sheetViews>
    <sheetView workbookViewId="0">
      <selection activeCell="H18" sqref="H18"/>
    </sheetView>
  </sheetViews>
  <sheetFormatPr defaultRowHeight="12.75"/>
  <cols>
    <col min="2" max="2" width="22.42578125" bestFit="1" customWidth="1"/>
    <col min="3" max="3" width="29" bestFit="1" customWidth="1"/>
  </cols>
  <sheetData>
    <row r="1" spans="1:12" ht="15">
      <c r="A1" s="307" t="s">
        <v>298</v>
      </c>
      <c r="B1" s="307"/>
      <c r="C1" s="307"/>
      <c r="D1" s="307"/>
      <c r="E1" s="307"/>
      <c r="F1" s="307"/>
      <c r="G1" s="307"/>
      <c r="H1" s="307"/>
      <c r="I1" s="307"/>
      <c r="J1" s="307"/>
      <c r="K1" s="307"/>
      <c r="L1" s="307"/>
    </row>
    <row r="3" spans="1:12" ht="15.75" thickBot="1">
      <c r="B3" s="152" t="s">
        <v>163</v>
      </c>
    </row>
    <row r="4" spans="1:12">
      <c r="B4" s="303"/>
      <c r="C4" s="303" t="s">
        <v>299</v>
      </c>
      <c r="D4" s="303" t="s">
        <v>300</v>
      </c>
      <c r="E4" s="303" t="s">
        <v>301</v>
      </c>
      <c r="F4" s="303" t="s">
        <v>302</v>
      </c>
      <c r="G4" s="303" t="s">
        <v>303</v>
      </c>
      <c r="H4" s="303" t="s">
        <v>304</v>
      </c>
      <c r="I4" s="303" t="s">
        <v>305</v>
      </c>
      <c r="J4" s="303" t="s">
        <v>232</v>
      </c>
      <c r="K4" s="303" t="s">
        <v>306</v>
      </c>
      <c r="L4" s="303" t="s">
        <v>307</v>
      </c>
    </row>
    <row r="5" spans="1:12" ht="13.5" thickBot="1">
      <c r="B5" s="352"/>
      <c r="C5" s="352"/>
      <c r="D5" s="352"/>
      <c r="E5" s="352"/>
      <c r="F5" s="352"/>
      <c r="G5" s="352"/>
      <c r="H5" s="352"/>
      <c r="I5" s="352"/>
      <c r="J5" s="352"/>
      <c r="K5" s="352"/>
      <c r="L5" s="352"/>
    </row>
    <row r="6" spans="1:12" ht="15.75" thickBot="1">
      <c r="B6" s="275"/>
      <c r="C6" s="153" t="s">
        <v>23</v>
      </c>
      <c r="D6" s="154" t="s">
        <v>24</v>
      </c>
      <c r="E6" s="154" t="s">
        <v>25</v>
      </c>
      <c r="F6" s="154" t="s">
        <v>308</v>
      </c>
      <c r="G6" s="154" t="s">
        <v>309</v>
      </c>
      <c r="H6" s="154" t="s">
        <v>28</v>
      </c>
      <c r="I6" s="154" t="s">
        <v>310</v>
      </c>
      <c r="J6" s="154" t="s">
        <v>30</v>
      </c>
      <c r="K6" s="154" t="s">
        <v>311</v>
      </c>
      <c r="L6" s="154" t="s">
        <v>312</v>
      </c>
    </row>
    <row r="7" spans="1:12" ht="15.75" thickBot="1">
      <c r="B7" s="155">
        <v>1</v>
      </c>
      <c r="C7" s="156"/>
      <c r="D7" s="157"/>
      <c r="E7" s="157"/>
      <c r="F7" s="158"/>
      <c r="G7" s="159"/>
      <c r="H7" s="157"/>
      <c r="I7" s="158"/>
      <c r="J7" s="127"/>
      <c r="K7" s="158"/>
      <c r="L7" s="160"/>
    </row>
    <row r="8" spans="1:12" ht="15.75" thickBot="1">
      <c r="B8" s="155">
        <v>2</v>
      </c>
      <c r="C8" s="156"/>
      <c r="D8" s="157"/>
      <c r="E8" s="157"/>
      <c r="F8" s="158"/>
      <c r="G8" s="159"/>
      <c r="H8" s="157"/>
      <c r="I8" s="158"/>
      <c r="J8" s="127"/>
      <c r="K8" s="158"/>
      <c r="L8" s="160"/>
    </row>
    <row r="9" spans="1:12" ht="15.75" thickBot="1">
      <c r="B9" s="155">
        <v>3</v>
      </c>
      <c r="C9" s="125"/>
      <c r="D9" s="126"/>
      <c r="E9" s="126"/>
      <c r="F9" s="128"/>
      <c r="G9" s="128"/>
      <c r="H9" s="128"/>
      <c r="I9" s="128"/>
      <c r="J9" s="128"/>
      <c r="K9" s="128"/>
      <c r="L9" s="128"/>
    </row>
    <row r="11" spans="1:12" ht="15.75" thickBot="1">
      <c r="B11" s="152" t="s">
        <v>313</v>
      </c>
    </row>
    <row r="12" spans="1:12">
      <c r="B12" s="303" t="s">
        <v>314</v>
      </c>
      <c r="C12" s="303" t="s">
        <v>315</v>
      </c>
      <c r="D12" s="303" t="s">
        <v>191</v>
      </c>
      <c r="E12" s="353"/>
      <c r="F12" s="353"/>
      <c r="G12" s="353"/>
      <c r="H12" s="353"/>
      <c r="I12" s="353"/>
      <c r="J12" s="353"/>
      <c r="K12" s="353"/>
      <c r="L12" s="353"/>
    </row>
    <row r="13" spans="1:12" ht="13.5" thickBot="1">
      <c r="B13" s="352"/>
      <c r="C13" s="352"/>
      <c r="D13" s="352"/>
      <c r="E13" s="353"/>
      <c r="F13" s="353"/>
      <c r="G13" s="353"/>
      <c r="H13" s="353"/>
      <c r="I13" s="353"/>
      <c r="J13" s="353"/>
      <c r="K13" s="353"/>
      <c r="L13" s="353"/>
    </row>
    <row r="14" spans="1:12" ht="15.75" thickBot="1">
      <c r="B14" s="155">
        <v>314</v>
      </c>
      <c r="C14" s="156"/>
      <c r="D14" s="169"/>
      <c r="E14" s="162"/>
      <c r="F14" s="163"/>
      <c r="G14" s="164"/>
      <c r="H14" s="162"/>
      <c r="I14" s="163"/>
      <c r="J14" s="274"/>
      <c r="K14" s="163"/>
      <c r="L14" s="165"/>
    </row>
    <row r="15" spans="1:12" ht="15.75" thickBot="1">
      <c r="B15" s="155">
        <v>331</v>
      </c>
      <c r="C15" s="156"/>
      <c r="D15" s="169"/>
      <c r="E15" s="162"/>
      <c r="F15" s="163"/>
      <c r="G15" s="164"/>
      <c r="H15" s="162"/>
      <c r="I15" s="163"/>
      <c r="J15" s="274"/>
      <c r="K15" s="163"/>
      <c r="L15" s="165"/>
    </row>
    <row r="16" spans="1:12" ht="15.75" thickBot="1">
      <c r="B16" s="155">
        <v>343</v>
      </c>
      <c r="C16" s="156"/>
      <c r="D16" s="169"/>
      <c r="E16" s="162"/>
      <c r="F16" s="163"/>
      <c r="G16" s="164"/>
      <c r="H16" s="162"/>
      <c r="I16" s="163"/>
      <c r="J16" s="274"/>
      <c r="K16" s="163"/>
      <c r="L16" s="165"/>
    </row>
    <row r="17" spans="2:12" ht="15.75" thickBot="1">
      <c r="B17" s="155"/>
      <c r="C17" s="125"/>
      <c r="D17" s="166"/>
      <c r="E17" s="167"/>
      <c r="F17" s="168"/>
      <c r="G17" s="168"/>
      <c r="H17" s="168"/>
      <c r="I17" s="168"/>
      <c r="J17" s="168"/>
      <c r="K17" s="168"/>
      <c r="L17" s="168"/>
    </row>
    <row r="19" spans="2:12" ht="15.75" thickBot="1">
      <c r="B19" s="152" t="s">
        <v>316</v>
      </c>
    </row>
    <row r="20" spans="2:12">
      <c r="B20" s="303" t="s">
        <v>317</v>
      </c>
      <c r="C20" s="303" t="s">
        <v>318</v>
      </c>
      <c r="D20" s="303" t="s">
        <v>319</v>
      </c>
      <c r="E20" s="303" t="s">
        <v>320</v>
      </c>
      <c r="F20" s="303" t="s">
        <v>284</v>
      </c>
      <c r="G20" s="353"/>
      <c r="H20" s="353"/>
      <c r="I20" s="353"/>
      <c r="J20" s="353"/>
      <c r="K20" s="353"/>
      <c r="L20" s="353"/>
    </row>
    <row r="21" spans="2:12" ht="13.5" thickBot="1">
      <c r="B21" s="352"/>
      <c r="C21" s="352"/>
      <c r="D21" s="352"/>
      <c r="E21" s="352"/>
      <c r="F21" s="352"/>
      <c r="G21" s="353"/>
      <c r="H21" s="353"/>
      <c r="I21" s="353"/>
      <c r="J21" s="353"/>
      <c r="K21" s="353"/>
      <c r="L21" s="353"/>
    </row>
    <row r="22" spans="2:12" ht="15.75" thickBot="1">
      <c r="B22" s="151"/>
      <c r="C22" s="156"/>
      <c r="D22" s="157"/>
      <c r="E22" s="157"/>
      <c r="F22" s="161"/>
      <c r="G22" s="163"/>
      <c r="H22" s="164"/>
      <c r="I22" s="162"/>
      <c r="J22" s="163"/>
      <c r="K22" s="274"/>
      <c r="L22" s="163"/>
    </row>
    <row r="23" spans="2:12" ht="15.75" thickBot="1">
      <c r="B23" s="151"/>
      <c r="C23" s="156"/>
      <c r="D23" s="157"/>
      <c r="E23" s="157"/>
      <c r="F23" s="161"/>
    </row>
    <row r="24" spans="2:12" ht="15.75" thickBot="1">
      <c r="B24" s="151"/>
      <c r="C24" s="156"/>
      <c r="D24" s="157"/>
      <c r="E24" s="157"/>
      <c r="F24" s="161"/>
    </row>
    <row r="25" spans="2:12" ht="15.75" thickBot="1">
      <c r="B25" s="151"/>
      <c r="C25" s="156"/>
      <c r="D25" s="157"/>
      <c r="E25" s="157"/>
      <c r="F25" s="161"/>
    </row>
    <row r="26" spans="2:12" ht="15.75" thickBot="1">
      <c r="B26" s="151"/>
      <c r="C26" s="156"/>
      <c r="D26" s="157"/>
      <c r="E26" s="157"/>
      <c r="F26" s="161"/>
    </row>
    <row r="27" spans="2:12" ht="15.75" thickBot="1">
      <c r="B27" s="151"/>
      <c r="C27" s="156"/>
      <c r="D27" s="157"/>
      <c r="E27" s="157"/>
      <c r="F27" s="161"/>
    </row>
    <row r="28" spans="2:12" ht="15.75" thickBot="1">
      <c r="B28" s="151"/>
      <c r="C28" s="156"/>
      <c r="D28" s="157"/>
      <c r="E28" s="157"/>
      <c r="F28" s="161"/>
    </row>
    <row r="29" spans="2:12" ht="15.75" thickBot="1">
      <c r="B29" s="151"/>
      <c r="C29" s="156"/>
      <c r="D29" s="157"/>
      <c r="E29" s="157"/>
      <c r="F29" s="161"/>
    </row>
    <row r="30" spans="2:12" ht="15.75" thickBot="1">
      <c r="B30" s="151"/>
      <c r="C30" s="156"/>
      <c r="D30" s="157"/>
      <c r="E30" s="157"/>
      <c r="F30" s="161"/>
    </row>
    <row r="31" spans="2:12" ht="15.75" thickBot="1">
      <c r="B31" s="151"/>
      <c r="C31" s="156"/>
      <c r="D31" s="157"/>
      <c r="E31" s="157"/>
      <c r="F31" s="161"/>
    </row>
    <row r="32" spans="2:12" ht="15.75" thickBot="1">
      <c r="B32" s="151"/>
      <c r="C32" s="156"/>
      <c r="D32" s="157"/>
      <c r="E32" s="157"/>
      <c r="F32" s="161"/>
    </row>
    <row r="33" spans="2:6" ht="15.75" thickBot="1">
      <c r="B33" s="151"/>
      <c r="C33" s="156"/>
      <c r="D33" s="157"/>
      <c r="E33" s="157"/>
      <c r="F33" s="161"/>
    </row>
    <row r="34" spans="2:6" ht="15.75" thickBot="1">
      <c r="B34" s="151"/>
      <c r="C34" s="156"/>
      <c r="D34" s="157"/>
      <c r="E34" s="157"/>
      <c r="F34" s="161"/>
    </row>
    <row r="35" spans="2:6" ht="15.75" thickBot="1">
      <c r="B35" s="151"/>
      <c r="C35" s="156"/>
      <c r="D35" s="157"/>
      <c r="E35" s="157"/>
      <c r="F35" s="161"/>
    </row>
    <row r="36" spans="2:6" ht="15.75" thickBot="1">
      <c r="B36" s="151"/>
      <c r="C36" s="156"/>
      <c r="D36" s="157"/>
      <c r="E36" s="157"/>
      <c r="F36" s="161"/>
    </row>
    <row r="37" spans="2:6" ht="15.75" thickBot="1">
      <c r="B37" s="151"/>
      <c r="C37" s="156"/>
      <c r="D37" s="157"/>
      <c r="E37" s="157"/>
      <c r="F37" s="161"/>
    </row>
    <row r="38" spans="2:6" ht="15.75" thickBot="1">
      <c r="B38" s="151"/>
      <c r="C38" s="156"/>
      <c r="D38" s="157"/>
      <c r="E38" s="157"/>
      <c r="F38" s="161"/>
    </row>
    <row r="39" spans="2:6" ht="15.75" thickBot="1">
      <c r="B39" s="151"/>
      <c r="C39" s="156"/>
      <c r="D39" s="157"/>
      <c r="E39" s="157"/>
      <c r="F39" s="161"/>
    </row>
    <row r="40" spans="2:6" ht="15.75" thickBot="1">
      <c r="B40" s="151"/>
      <c r="C40" s="156"/>
      <c r="D40" s="157"/>
      <c r="E40" s="157"/>
      <c r="F40" s="161"/>
    </row>
    <row r="41" spans="2:6" ht="15.75" thickBot="1">
      <c r="B41" s="151"/>
      <c r="C41" s="156"/>
      <c r="D41" s="157"/>
      <c r="E41" s="157"/>
      <c r="F41" s="161"/>
    </row>
    <row r="42" spans="2:6" ht="15.75" thickBot="1">
      <c r="B42" s="151"/>
      <c r="C42" s="156"/>
      <c r="D42" s="157"/>
      <c r="E42" s="157"/>
      <c r="F42" s="161"/>
    </row>
    <row r="43" spans="2:6" ht="15.75" thickBot="1">
      <c r="B43" s="151"/>
      <c r="C43" s="156"/>
      <c r="D43" s="157"/>
      <c r="E43" s="157"/>
      <c r="F43" s="161"/>
    </row>
    <row r="44" spans="2:6" ht="15.75" thickBot="1">
      <c r="B44" s="151"/>
      <c r="C44" s="156"/>
      <c r="D44" s="157"/>
      <c r="E44" s="157"/>
      <c r="F44" s="161"/>
    </row>
  </sheetData>
  <mergeCells count="34">
    <mergeCell ref="L12:L13"/>
    <mergeCell ref="F20:F21"/>
    <mergeCell ref="I20:I21"/>
    <mergeCell ref="J20:J21"/>
    <mergeCell ref="K20:K21"/>
    <mergeCell ref="L20:L21"/>
    <mergeCell ref="G20:G21"/>
    <mergeCell ref="H20:H21"/>
    <mergeCell ref="G12:G13"/>
    <mergeCell ref="H12:H13"/>
    <mergeCell ref="I12:I13"/>
    <mergeCell ref="J12:J13"/>
    <mergeCell ref="K12:K13"/>
    <mergeCell ref="B12:B13"/>
    <mergeCell ref="C12:C13"/>
    <mergeCell ref="D12:D13"/>
    <mergeCell ref="E12:E13"/>
    <mergeCell ref="F12:F13"/>
    <mergeCell ref="B20:B21"/>
    <mergeCell ref="C20:C21"/>
    <mergeCell ref="D20:D21"/>
    <mergeCell ref="E20:E21"/>
    <mergeCell ref="A1:L1"/>
    <mergeCell ref="B4:B5"/>
    <mergeCell ref="C4:C5"/>
    <mergeCell ref="D4:D5"/>
    <mergeCell ref="E4:E5"/>
    <mergeCell ref="F4:F5"/>
    <mergeCell ref="G4:G5"/>
    <mergeCell ref="H4:H5"/>
    <mergeCell ref="I4:I5"/>
    <mergeCell ref="J4:J5"/>
    <mergeCell ref="K4:K5"/>
    <mergeCell ref="L4: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ketNo_x002e_ xmlns="5dfa2bcd-8452-4671-aa32-dd94c2233548">26-01-19</DocketNo_x002e_>
    <DraftorFinal xmlns="5dfa2bcd-8452-4671-aa32-dd94c2233548">Final</DraftorFinal>
    <Sector xmlns="5dfa2bcd-8452-4671-aa32-dd94c2233548">Water</Sector>
    <DocumentType xmlns="5dfa2bcd-8452-4671-aa32-dd94c2233548">Other</Document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913CE45E292046A464B69E3CEA5884" ma:contentTypeVersion="15" ma:contentTypeDescription="Create a new document." ma:contentTypeScope="" ma:versionID="46575690e80227a13bf5112da4201c6e">
  <xsd:schema xmlns:xsd="http://www.w3.org/2001/XMLSchema" xmlns:xs="http://www.w3.org/2001/XMLSchema" xmlns:p="http://schemas.microsoft.com/office/2006/metadata/properties" xmlns:ns2="5dfa2bcd-8452-4671-aa32-dd94c2233548" xmlns:ns3="92309ddc-3b1e-489e-97ba-af20c2443f26" targetNamespace="http://schemas.microsoft.com/office/2006/metadata/properties" ma:root="true" ma:fieldsID="3cbf643865089b61baa9aaa59cfe972d" ns2:_="" ns3:_="">
    <xsd:import namespace="5dfa2bcd-8452-4671-aa32-dd94c2233548"/>
    <xsd:import namespace="92309ddc-3b1e-489e-97ba-af20c2443f26"/>
    <xsd:element name="properties">
      <xsd:complexType>
        <xsd:sequence>
          <xsd:element name="documentManagement">
            <xsd:complexType>
              <xsd:all>
                <xsd:element ref="ns2:DocketNo_x002e_"/>
                <xsd:element ref="ns2:DocumentType"/>
                <xsd:element ref="ns2:DraftorFinal"/>
                <xsd:element ref="ns2:Sector"/>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fa2bcd-8452-4671-aa32-dd94c2233548" elementFormDefault="qualified">
    <xsd:import namespace="http://schemas.microsoft.com/office/2006/documentManagement/types"/>
    <xsd:import namespace="http://schemas.microsoft.com/office/infopath/2007/PartnerControls"/>
    <xsd:element name="DocketNo_x002e_" ma:index="2" ma:displayName="Docket No." ma:description="Insert Docket No. using ##-##-## format" ma:format="Dropdown" ma:indexed="true" ma:internalName="DocketNo_x002e_">
      <xsd:simpleType>
        <xsd:restriction base="dms:Text">
          <xsd:maxLength value="255"/>
        </xsd:restriction>
      </xsd:simpleType>
    </xsd:element>
    <xsd:element name="DocumentType" ma:index="3" ma:displayName="Document Type" ma:format="Dropdown" ma:indexed="true" ma:internalName="DocumentType" ma:readOnly="false">
      <xsd:simpleType>
        <xsd:restriction base="dms:Choice">
          <xsd:enumeration value="Decision"/>
          <xsd:enumeration value="Discovery"/>
          <xsd:enumeration value="Notice"/>
          <xsd:enumeration value="Other"/>
          <xsd:enumeration value="Motions"/>
        </xsd:restriction>
      </xsd:simpleType>
    </xsd:element>
    <xsd:element name="DraftorFinal" ma:index="4" ma:displayName="Status" ma:default="Draft" ma:format="Dropdown" ma:internalName="DraftorFinal" ma:readOnly="false">
      <xsd:simpleType>
        <xsd:restriction base="dms:Choice">
          <xsd:enumeration value="Draft"/>
          <xsd:enumeration value="Final"/>
        </xsd:restriction>
      </xsd:simpleType>
    </xsd:element>
    <xsd:element name="Sector" ma:index="5" ma:displayName="Sector" ma:format="Dropdown" ma:indexed="true" ma:internalName="Sector" ma:readOnly="false">
      <xsd:simpleType>
        <xsd:restriction base="dms:Choice">
          <xsd:enumeration value="Electric"/>
          <xsd:enumeration value="Gas"/>
          <xsd:enumeration value="Water"/>
          <xsd:enumeration value="Communications"/>
          <xsd:enumeration value="Supplier"/>
          <xsd:enumeration value="General"/>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309ddc-3b1e-489e-97ba-af20c2443f26"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6F2305-45D6-4616-9DF0-62EA9C012A25}"/>
</file>

<file path=customXml/itemProps2.xml><?xml version="1.0" encoding="utf-8"?>
<ds:datastoreItem xmlns:ds="http://schemas.openxmlformats.org/officeDocument/2006/customXml" ds:itemID="{AD9DE1CB-5BC7-44E7-BB51-E4A308236A35}"/>
</file>

<file path=customXml/itemProps3.xml><?xml version="1.0" encoding="utf-8"?>
<ds:datastoreItem xmlns:ds="http://schemas.openxmlformats.org/officeDocument/2006/customXml" ds:itemID="{4BFC52F1-573F-45D2-BA0F-1D2864B32A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 Bancroft</dc:creator>
  <cp:keywords/>
  <dc:description/>
  <cp:lastModifiedBy/>
  <cp:revision/>
  <dcterms:created xsi:type="dcterms:W3CDTF">2007-09-28T19:50:21Z</dcterms:created>
  <dcterms:modified xsi:type="dcterms:W3CDTF">2026-07-23T17:56:32Z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0x010100E7913CE45E292046A464B69E3CEA5884</vt:lpwstr>
  </property>
</Properties>
</file>