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95" windowWidth="12000" windowHeight="5970" activeTab="0"/>
  </bookViews>
  <sheets>
    <sheet name="WICA-01, part 1" sheetId="1" r:id="rId1"/>
    <sheet name="WICA-01, part 2" sheetId="2" r:id="rId2"/>
    <sheet name="WICA-02" sheetId="3" r:id="rId3"/>
    <sheet name="WICA-03" sheetId="4" r:id="rId4"/>
    <sheet name="WICA-04" sheetId="5" r:id="rId5"/>
    <sheet name="WICA-05" sheetId="6" r:id="rId6"/>
    <sheet name="WICA-06" sheetId="7" r:id="rId7"/>
    <sheet name="WICA-07" sheetId="8" r:id="rId8"/>
  </sheets>
  <externalReferences>
    <externalReference r:id="rId11"/>
  </externalReferences>
  <definedNames>
    <definedName name="_xlnm.Print_Area" localSheetId="1">'WICA-01, part 2'!$A$1:$P$168</definedName>
    <definedName name="_xlnm.Print_Area" localSheetId="3">'WICA-03'!$A$1:$O$35</definedName>
    <definedName name="_xlnm.Print_Area" localSheetId="4">'WICA-04'!$A$1:$J$50</definedName>
    <definedName name="_xlnm.Print_Area" localSheetId="6">'WICA-06'!$A$1:$I$36</definedName>
    <definedName name="_xlnm.Print_Area" localSheetId="7">'WICA-07'!$A$1:$E$46</definedName>
  </definedNames>
  <calcPr fullCalcOnLoad="1"/>
</workbook>
</file>

<file path=xl/sharedStrings.xml><?xml version="1.0" encoding="utf-8"?>
<sst xmlns="http://schemas.openxmlformats.org/spreadsheetml/2006/main" count="603" uniqueCount="220">
  <si>
    <t>WATER INFRASTRUCTURE AND CONSERVATION ADJUSTMENT</t>
  </si>
  <si>
    <t>Line</t>
  </si>
  <si>
    <t>Allowed Return on Rate Base</t>
  </si>
  <si>
    <t>Income Tax on Equity Component</t>
  </si>
  <si>
    <t>(a)</t>
  </si>
  <si>
    <t>(b)</t>
  </si>
  <si>
    <t>(c)</t>
  </si>
  <si>
    <t>(d)</t>
  </si>
  <si>
    <t xml:space="preserve">Weighted </t>
  </si>
  <si>
    <t>Tax</t>
  </si>
  <si>
    <t>Tax Gross Up</t>
  </si>
  <si>
    <t>Cost</t>
  </si>
  <si>
    <t>Multiplier</t>
  </si>
  <si>
    <t>Col (c) - Col (a)</t>
  </si>
  <si>
    <t xml:space="preserve">  Equity</t>
  </si>
  <si>
    <t>Property Tax Expense</t>
  </si>
  <si>
    <t>Depreciation Expense</t>
  </si>
  <si>
    <t>Base Revenues on which Adjustment will be applied</t>
  </si>
  <si>
    <t xml:space="preserve">  Revenues allowed last rate case</t>
  </si>
  <si>
    <t xml:space="preserve">  Misc Charges not subject to WICA</t>
  </si>
  <si>
    <t>Eligible</t>
  </si>
  <si>
    <t>Type of</t>
  </si>
  <si>
    <t>Description of Project</t>
  </si>
  <si>
    <t>Project*</t>
  </si>
  <si>
    <t>Service</t>
  </si>
  <si>
    <t>Retirements</t>
  </si>
  <si>
    <t>Depreciation</t>
  </si>
  <si>
    <t>Acct</t>
  </si>
  <si>
    <t>Criteria</t>
  </si>
  <si>
    <t>Met**</t>
  </si>
  <si>
    <t>DPUC</t>
  </si>
  <si>
    <t>Depr</t>
  </si>
  <si>
    <t>Rate</t>
  </si>
  <si>
    <t xml:space="preserve">Date in </t>
  </si>
  <si>
    <t>Total Investment through XX/XX/XX</t>
  </si>
  <si>
    <t>Capital Costs</t>
  </si>
  <si>
    <t>Expense</t>
  </si>
  <si>
    <t xml:space="preserve">Property </t>
  </si>
  <si>
    <t>Tax Factor</t>
  </si>
  <si>
    <t>Prop. Tax</t>
  </si>
  <si>
    <t>Pre tax</t>
  </si>
  <si>
    <t xml:space="preserve">  SALES for RESALE</t>
  </si>
  <si>
    <t>Month</t>
  </si>
  <si>
    <t>Base Revenues</t>
  </si>
  <si>
    <t>Reconciliation Shortfall(Surplus) from prior period</t>
  </si>
  <si>
    <t>Factor</t>
  </si>
  <si>
    <t>6 Month Surcharge Revenues Allowed</t>
  </si>
  <si>
    <t>12 Month Surcharge Revenues Achieved</t>
  </si>
  <si>
    <t>Surcharge Shortfall(Surplus)</t>
  </si>
  <si>
    <t>12 Month Surcharge Revenues Allowed</t>
  </si>
  <si>
    <t>Total Eligible Investment  (Line 2 above)</t>
  </si>
  <si>
    <t>Allowed Return on Investment (Line 2 times Line 4)</t>
  </si>
  <si>
    <t>Adjustment: Annual Revenues Allowed (Lines 6 through 26)</t>
  </si>
  <si>
    <t>Surcharge Percent (Line 28 divided by Line 36)</t>
  </si>
  <si>
    <t>line 2</t>
  </si>
  <si>
    <t>line 22</t>
  </si>
  <si>
    <t>line 24</t>
  </si>
  <si>
    <t>Annual Surcharge Revenues Allowed</t>
  </si>
  <si>
    <t>Annual =Surcharge Revenues Allowed</t>
  </si>
  <si>
    <r>
      <t xml:space="preserve">1 </t>
    </r>
    <r>
      <rPr>
        <sz val="10"/>
        <rFont val="Arial"/>
        <family val="0"/>
      </rPr>
      <t>Represents Company funded portion of capital projects.</t>
    </r>
  </si>
  <si>
    <t>Income Tax Expense (Line 16 (d) times Line 18)</t>
  </si>
  <si>
    <t>CALCUATION OF SURCHARGE</t>
  </si>
  <si>
    <t>SURCHARGE RECONCILIATION</t>
  </si>
  <si>
    <t>REVENUE ALLOCATION ADJUSTMENT</t>
  </si>
  <si>
    <t>* Type of Project (designations will be given for various types of projects)</t>
  </si>
  <si>
    <t>** Criteria (designations will be given to particular driving factors for improvement/replacement)</t>
  </si>
  <si>
    <t>ELIGIBLE PROJECTS PLACED IN SERVICE</t>
  </si>
  <si>
    <t>Debt</t>
  </si>
  <si>
    <t>Surcharge Period: January to March</t>
  </si>
  <si>
    <t>3 Month Surcharge Revenues Allowed</t>
  </si>
  <si>
    <t>Surcharge Period: April to September</t>
  </si>
  <si>
    <t>Surcharge Period: October to December</t>
  </si>
  <si>
    <t xml:space="preserve">Date of </t>
  </si>
  <si>
    <t>1st Filing</t>
  </si>
  <si>
    <t xml:space="preserve">to Exhibit 2, </t>
  </si>
  <si>
    <t>1 - Col 9 Ln 26</t>
  </si>
  <si>
    <t>Schedule 4, Line 25</t>
  </si>
  <si>
    <t>Schedule 4, Line26</t>
  </si>
  <si>
    <t>Schedule 4, Line27</t>
  </si>
  <si>
    <t>to Schedule 2, Ln 26</t>
  </si>
  <si>
    <t>9 = (7 -8) x 2</t>
  </si>
  <si>
    <t>12 = (7 - 8) x 10 x 11</t>
  </si>
  <si>
    <t>3 - Ln 23</t>
  </si>
  <si>
    <t>Schedule Ref.</t>
  </si>
  <si>
    <t>1 - Col 7 Ln 26</t>
  </si>
  <si>
    <t>1 - Col 12 Ln 26</t>
  </si>
  <si>
    <t>Mill</t>
  </si>
  <si>
    <t>WICA-04</t>
  </si>
  <si>
    <t>WICA-06</t>
  </si>
  <si>
    <t>WICA-07</t>
  </si>
  <si>
    <t>WICA-03</t>
  </si>
  <si>
    <t>WATER INFRASTRUCTURE &amp; CONSERVATION ADJUSTMENT</t>
  </si>
  <si>
    <t>STATE OF CONNECTICUT</t>
  </si>
  <si>
    <t>WATER INFRASTRUCTURE ASSESSMENT REPORT</t>
  </si>
  <si>
    <t xml:space="preserve"> </t>
  </si>
  <si>
    <t>DEPARTMENT OF PUBLIC UTILITY CONTROL</t>
  </si>
  <si>
    <t>SECTION 1: WATER COMPANY INFORMATION</t>
  </si>
  <si>
    <t>COMPANY  NAME:</t>
  </si>
  <si>
    <t>STREET ADDRESS:</t>
  </si>
  <si>
    <t>CITY:</t>
  </si>
  <si>
    <t>STATE:</t>
  </si>
  <si>
    <t>ZIP CODE:</t>
  </si>
  <si>
    <t>CLASS A, B, C</t>
  </si>
  <si>
    <t>DOCKET NUMBER OF MOST RECENT RATE FILING:</t>
  </si>
  <si>
    <t>REPORT DATE:</t>
  </si>
  <si>
    <t>DECISION DATE OF MOST RECENT RATE FILING:</t>
  </si>
  <si>
    <t>ANNUAL RETAIL WATER REVENUES *</t>
  </si>
  <si>
    <t>5 % OF ANNUAL SALES</t>
  </si>
  <si>
    <t>COMPANY CONTACT:</t>
  </si>
  <si>
    <t>7.5 % OF ANNUAL SALES</t>
  </si>
  <si>
    <t>* PER MOST RECENT RATE FILING</t>
  </si>
  <si>
    <t>SECTION 2: PROJECT PRIORITIZATION</t>
  </si>
  <si>
    <t xml:space="preserve">INSTRUCTIONS: </t>
  </si>
  <si>
    <t>For each factor, rate as: 0 = non-priority or N/A, 1 = low priority, 2 = moderate priority, 3 = high priority</t>
  </si>
  <si>
    <t>ANTICIPATED PROJECTS</t>
  </si>
  <si>
    <t>PRIORITIZATION FACTORS</t>
  </si>
  <si>
    <t>TOTAL</t>
  </si>
  <si>
    <t>#</t>
  </si>
  <si>
    <t>PIPE SEGMENT OR PROJECT NAME</t>
  </si>
  <si>
    <t>LENGTH (FEET)</t>
  </si>
  <si>
    <t>PIPE DIAMETER (INCHES)</t>
  </si>
  <si>
    <t>ESTIMATED PROJECT COST</t>
  </si>
  <si>
    <t>ESTIMATED COMPLETION DATE</t>
  </si>
  <si>
    <t>MAIN BREAK HISTORY</t>
  </si>
  <si>
    <t>PIPE AGE / USEFUL LIFE</t>
  </si>
  <si>
    <t>MATERIAL INTEGRITY</t>
  </si>
  <si>
    <t xml:space="preserve">CRITICAL / SYSTEM IMPACT </t>
  </si>
  <si>
    <t>WATER QUALITY ISSUES</t>
  </si>
  <si>
    <t>HYDRAULIC CAPACITY</t>
  </si>
  <si>
    <t>SCHEDULED WORK COORDINATION</t>
  </si>
  <si>
    <t>OTHER FACTOR (SPECIFY)</t>
  </si>
  <si>
    <t>X</t>
  </si>
  <si>
    <t>TOTALS</t>
  </si>
  <si>
    <t>SECTION 3: MAIN BREAK FREQUENCY CALCULATION</t>
  </si>
  <si>
    <t>PIPE MATERIAL</t>
  </si>
  <si>
    <t>INSTALLATION YEAR</t>
  </si>
  <si>
    <t>AVERAGE BREAKS PER YEAR</t>
  </si>
  <si>
    <t>BREAKS PER YEAR                         PER FOOT</t>
  </si>
  <si>
    <t>SECTION 4: EXISTING PIPE MAIN MATERIAL BY DIAMETER AND INSTALLATION DECADE (LENGTH IN FEET)</t>
  </si>
  <si>
    <t>Installation Decade</t>
  </si>
  <si>
    <t>prior 1890</t>
  </si>
  <si>
    <t>1890-1899</t>
  </si>
  <si>
    <t>1910-1919</t>
  </si>
  <si>
    <t>1920-1929</t>
  </si>
  <si>
    <t>1930-1939</t>
  </si>
  <si>
    <t>1940-1949</t>
  </si>
  <si>
    <t>1950-1959</t>
  </si>
  <si>
    <t>1960-1969</t>
  </si>
  <si>
    <t>1970-1979</t>
  </si>
  <si>
    <t>1980-1989</t>
  </si>
  <si>
    <t>1990-1999</t>
  </si>
  <si>
    <t>2000-2009</t>
  </si>
  <si>
    <t>Pipe Material</t>
  </si>
  <si>
    <t>Pipe Diameter</t>
  </si>
  <si>
    <t>Asbestos Cement</t>
  </si>
  <si>
    <t>&lt; 4 inch</t>
  </si>
  <si>
    <t xml:space="preserve">  4 inch</t>
  </si>
  <si>
    <t xml:space="preserve">  6 inch</t>
  </si>
  <si>
    <t xml:space="preserve">  8 inch</t>
  </si>
  <si>
    <t>10 inch</t>
  </si>
  <si>
    <t>12 inch</t>
  </si>
  <si>
    <t>14 inch</t>
  </si>
  <si>
    <t>16 inch</t>
  </si>
  <si>
    <t>20 inch</t>
  </si>
  <si>
    <t>24 inch</t>
  </si>
  <si>
    <t>30 inch</t>
  </si>
  <si>
    <t>other (specify)</t>
  </si>
  <si>
    <t>TYPE TOTAL</t>
  </si>
  <si>
    <t>Reinforced Concrete</t>
  </si>
  <si>
    <t>Ductile Iron, Unlined</t>
  </si>
  <si>
    <t>Ductile Iron, cement lined</t>
  </si>
  <si>
    <t>Cast Iron, Unlined</t>
  </si>
  <si>
    <t>Cast Iron, factory lined</t>
  </si>
  <si>
    <t>Galvanized Steel</t>
  </si>
  <si>
    <t>Stovepipe</t>
  </si>
  <si>
    <t>Polyvinyl Chloride</t>
  </si>
  <si>
    <t>Polyethylene</t>
  </si>
  <si>
    <t>Copper</t>
  </si>
  <si>
    <t>Other: specify</t>
  </si>
  <si>
    <t>GRAND TOTAL</t>
  </si>
  <si>
    <t>SEMIANNUAL FILING REPORT</t>
  </si>
  <si>
    <t>DPUC-WA-02 WICA PART 2 (REV 3/08)</t>
  </si>
  <si>
    <t>WEIGHTED COST OF CAPITAL *</t>
  </si>
  <si>
    <t>SECTION 2: COMPLETED PROJECTS</t>
  </si>
  <si>
    <t>PIPE SEGMENT OR PROJECT NAME **</t>
  </si>
  <si>
    <t>ESTIMATED COMPLETION DATE **</t>
  </si>
  <si>
    <t>ACTUAL COMPLETION DATE</t>
  </si>
  <si>
    <t>ESTIMATED PROJECT           COST **</t>
  </si>
  <si>
    <t>ACTUAL PROJECT           COST</t>
  </si>
  <si>
    <t>DEPRECIATION EXPENSE</t>
  </si>
  <si>
    <t>PROPERTY TAX EXPENSE</t>
  </si>
  <si>
    <t>INCOME TAX EXPENSE</t>
  </si>
  <si>
    <t>RATE OF RETURN</t>
  </si>
  <si>
    <t>ANNUAL RETAIL REVENUES</t>
  </si>
  <si>
    <t>WICA ADJUSTMENT DOLLARS</t>
  </si>
  <si>
    <t>WICA ADJUSTMENT PERCENT</t>
  </si>
  <si>
    <t>* * PER INFRASTRUCTURE ASSESSMENT REPORT</t>
  </si>
  <si>
    <t>WICA ANNUAL RECONCILIATION REPORT</t>
  </si>
  <si>
    <t>REPORT PERIOD: Enter Year</t>
  </si>
  <si>
    <t>Report for year ending December 31,</t>
  </si>
  <si>
    <t>Report filing deadline February 28,</t>
  </si>
  <si>
    <t>SECTION 2: LIST OF COMPLETED PROJECTS</t>
  </si>
  <si>
    <t>PROJECT NAME</t>
  </si>
  <si>
    <t>DATE PROJECT COMPLETED; IN SERVICE, USED AND USEFUL</t>
  </si>
  <si>
    <t>ACTUAL PROJECT COST</t>
  </si>
  <si>
    <t>WICA CHARGES APPLIED  IN REPORT YEAR</t>
  </si>
  <si>
    <t xml:space="preserve">ACTUAL WICA REVENUES COLLECTED </t>
  </si>
  <si>
    <t>WICA REFUND / RECOVERY AMOUNT</t>
  </si>
  <si>
    <t xml:space="preserve">TOTALS </t>
  </si>
  <si>
    <t>SECTION 3: INTEREST RATE ON CUSTOMER REFUND (IF APPLICABLE)</t>
  </si>
  <si>
    <t>THE INTEREST RATE TO BE APPLIED TO CUSTOMER REFUNDS:</t>
  </si>
  <si>
    <t>WICA-05 (REV 3/08)</t>
  </si>
  <si>
    <t>WICA REVENUE VARIANCE</t>
  </si>
  <si>
    <t>To be recoverable, property taxes must have been billed by the taxing authority</t>
  </si>
  <si>
    <t>Depreciation rates must be those approved by the Department in the Company's most recnt rate case</t>
  </si>
  <si>
    <t>To be updated with each subsequent SAFR</t>
  </si>
  <si>
    <t>DPUC WICA-01 WICA PART 2 (REV 3/08)</t>
  </si>
  <si>
    <t>PA 07-139 ELIGIBILITY CODE</t>
  </si>
  <si>
    <t># OF MAIN BREAKS DURING          PAST TEN YEARS</t>
  </si>
  <si>
    <t>DPUC WICA-01 WICA PART 1 (REV 7/08)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</si>
</sst>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%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000%"/>
    <numFmt numFmtId="172" formatCode="_(* #,##0.0_);_(* \(#,##0.0\);_(* &quot;-&quot;??_);_(@_)"/>
    <numFmt numFmtId="173" formatCode="_(* #,##0_);_(* \(#,##0\);_(* &quot;-&quot;??_);_(@_)"/>
    <numFmt numFmtId="174" formatCode="&quot;$&quot;#,##0.00"/>
    <numFmt numFmtId="175" formatCode="&quot;$&quot;#,##0.0"/>
    <numFmt numFmtId="176" formatCode="&quot;$&quot;#,##0"/>
    <numFmt numFmtId="177" formatCode="mm/dd/yy;@"/>
  </numFmts>
  <fonts count="1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name val="Arial Narrow"/>
      <family val="2"/>
    </font>
    <font>
      <u val="single"/>
      <sz val="10"/>
      <name val="Arial"/>
      <family val="2"/>
    </font>
    <font>
      <sz val="10"/>
      <color indexed="22"/>
      <name val="Arial"/>
      <family val="0"/>
    </font>
    <font>
      <sz val="9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41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0" fillId="0" borderId="0" xfId="0" applyFont="1" applyAlignment="1">
      <alignment/>
    </xf>
    <xf numFmtId="10" fontId="0" fillId="0" borderId="1" xfId="0" applyNumberFormat="1" applyFont="1" applyBorder="1" applyAlignment="1">
      <alignment/>
    </xf>
    <xf numFmtId="10" fontId="0" fillId="0" borderId="1" xfId="19" applyNumberFormat="1" applyBorder="1" applyAlignment="1">
      <alignment/>
    </xf>
    <xf numFmtId="41" fontId="0" fillId="0" borderId="0" xfId="16" applyNumberFormat="1" applyAlignment="1">
      <alignment/>
    </xf>
    <xf numFmtId="41" fontId="0" fillId="0" borderId="0" xfId="16" applyBorder="1" applyAlignment="1">
      <alignment/>
    </xf>
    <xf numFmtId="166" fontId="1" fillId="0" borderId="0" xfId="19" applyNumberFormat="1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0" fontId="0" fillId="0" borderId="0" xfId="19" applyNumberFormat="1" applyBorder="1" applyAlignment="1">
      <alignment/>
    </xf>
    <xf numFmtId="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42" fontId="0" fillId="0" borderId="0" xfId="18" applyFont="1" applyAlignment="1">
      <alignment/>
    </xf>
    <xf numFmtId="41" fontId="0" fillId="0" borderId="0" xfId="16" applyFont="1" applyAlignment="1">
      <alignment/>
    </xf>
    <xf numFmtId="4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41" fontId="0" fillId="0" borderId="0" xfId="16" applyFont="1" applyBorder="1" applyAlignment="1">
      <alignment horizontal="left" indent="1"/>
    </xf>
    <xf numFmtId="42" fontId="0" fillId="0" borderId="0" xfId="18" applyFont="1" applyBorder="1" applyAlignment="1">
      <alignment/>
    </xf>
    <xf numFmtId="173" fontId="0" fillId="0" borderId="0" xfId="15" applyNumberFormat="1" applyFont="1" applyBorder="1" applyAlignment="1">
      <alignment/>
    </xf>
    <xf numFmtId="42" fontId="0" fillId="0" borderId="2" xfId="18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1" fontId="0" fillId="0" borderId="0" xfId="16" applyFont="1" applyBorder="1" applyAlignment="1">
      <alignment/>
    </xf>
    <xf numFmtId="166" fontId="1" fillId="0" borderId="0" xfId="19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0" fontId="0" fillId="0" borderId="0" xfId="19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16" applyFont="1" applyBorder="1" applyAlignment="1">
      <alignment/>
    </xf>
    <xf numFmtId="10" fontId="1" fillId="0" borderId="0" xfId="0" applyNumberFormat="1" applyFont="1" applyBorder="1" applyAlignment="1">
      <alignment/>
    </xf>
    <xf numFmtId="42" fontId="1" fillId="0" borderId="0" xfId="18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0" borderId="0" xfId="19" applyNumberFormat="1" applyFont="1" applyBorder="1" applyAlignment="1">
      <alignment/>
    </xf>
    <xf numFmtId="41" fontId="1" fillId="0" borderId="0" xfId="16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41" fontId="1" fillId="0" borderId="0" xfId="16" applyFont="1" applyBorder="1" applyAlignment="1">
      <alignment horizontal="left" indent="1"/>
    </xf>
    <xf numFmtId="173" fontId="1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173" fontId="0" fillId="0" borderId="0" xfId="15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166" fontId="0" fillId="0" borderId="1" xfId="19" applyNumberFormat="1" applyFont="1" applyBorder="1" applyAlignment="1">
      <alignment/>
    </xf>
    <xf numFmtId="41" fontId="0" fillId="0" borderId="3" xfId="16" applyNumberFormat="1" applyFont="1" applyBorder="1" applyAlignment="1">
      <alignment/>
    </xf>
    <xf numFmtId="42" fontId="0" fillId="0" borderId="3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66" fontId="0" fillId="0" borderId="0" xfId="19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41" fontId="5" fillId="0" borderId="0" xfId="16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Border="1" applyAlignment="1">
      <alignment/>
    </xf>
    <xf numFmtId="176" fontId="0" fillId="0" borderId="1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9" xfId="0" applyNumberForma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2" borderId="10" xfId="0" applyNumberFormat="1" applyFill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2" borderId="11" xfId="0" applyNumberFormat="1" applyFill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177" fontId="0" fillId="2" borderId="10" xfId="0" applyNumberFormat="1" applyFill="1" applyBorder="1" applyAlignment="1">
      <alignment horizontal="center" vertical="center"/>
    </xf>
    <xf numFmtId="177" fontId="0" fillId="0" borderId="7" xfId="0" applyNumberFormat="1" applyFont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 wrapText="1"/>
    </xf>
    <xf numFmtId="177" fontId="0" fillId="0" borderId="13" xfId="0" applyNumberFormat="1" applyBorder="1" applyAlignment="1">
      <alignment horizontal="left" vertical="center" wrapText="1"/>
    </xf>
    <xf numFmtId="174" fontId="0" fillId="3" borderId="11" xfId="0" applyNumberFormat="1" applyFont="1" applyFill="1" applyBorder="1" applyAlignment="1">
      <alignment horizontal="right" vertical="center"/>
    </xf>
    <xf numFmtId="174" fontId="0" fillId="3" borderId="14" xfId="0" applyNumberFormat="1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0" fontId="0" fillId="3" borderId="9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0" fontId="0" fillId="4" borderId="18" xfId="0" applyFill="1" applyBorder="1" applyAlignment="1" quotePrefix="1">
      <alignment/>
    </xf>
    <xf numFmtId="0" fontId="8" fillId="4" borderId="19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177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21" xfId="0" applyFill="1" applyBorder="1" applyAlignment="1">
      <alignment/>
    </xf>
    <xf numFmtId="0" fontId="1" fillId="3" borderId="22" xfId="0" applyFont="1" applyFill="1" applyBorder="1" applyAlignment="1">
      <alignment/>
    </xf>
    <xf numFmtId="3" fontId="0" fillId="3" borderId="22" xfId="0" applyNumberFormat="1" applyFill="1" applyBorder="1" applyAlignment="1">
      <alignment/>
    </xf>
    <xf numFmtId="1" fontId="0" fillId="3" borderId="22" xfId="0" applyNumberFormat="1" applyFill="1" applyBorder="1" applyAlignment="1">
      <alignment/>
    </xf>
    <xf numFmtId="176" fontId="0" fillId="3" borderId="15" xfId="0" applyNumberFormat="1" applyFill="1" applyBorder="1" applyAlignment="1">
      <alignment/>
    </xf>
    <xf numFmtId="176" fontId="0" fillId="3" borderId="14" xfId="0" applyNumberFormat="1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8" xfId="0" applyFill="1" applyBorder="1" applyAlignment="1" quotePrefix="1">
      <alignment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3" fontId="0" fillId="2" borderId="22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76" fontId="0" fillId="2" borderId="15" xfId="0" applyNumberFormat="1" applyFill="1" applyBorder="1" applyAlignment="1">
      <alignment/>
    </xf>
    <xf numFmtId="3" fontId="0" fillId="2" borderId="15" xfId="0" applyNumberForma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6" borderId="9" xfId="0" applyFill="1" applyBorder="1" applyAlignment="1">
      <alignment/>
    </xf>
    <xf numFmtId="0" fontId="8" fillId="6" borderId="9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0" fontId="0" fillId="0" borderId="24" xfId="0" applyFont="1" applyBorder="1" applyAlignment="1">
      <alignment horizontal="left" vertical="center" wrapText="1"/>
    </xf>
    <xf numFmtId="0" fontId="0" fillId="8" borderId="9" xfId="0" applyFill="1" applyBorder="1" applyAlignment="1" quotePrefix="1">
      <alignment/>
    </xf>
    <xf numFmtId="0" fontId="0" fillId="8" borderId="9" xfId="0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25" xfId="0" applyFont="1" applyBorder="1" applyAlignment="1">
      <alignment horizontal="left" vertical="center" wrapText="1"/>
    </xf>
    <xf numFmtId="0" fontId="0" fillId="2" borderId="9" xfId="0" applyFill="1" applyBorder="1" applyAlignment="1">
      <alignment/>
    </xf>
    <xf numFmtId="0" fontId="8" fillId="2" borderId="9" xfId="0" applyFont="1" applyFill="1" applyBorder="1" applyAlignment="1">
      <alignment/>
    </xf>
    <xf numFmtId="0" fontId="0" fillId="3" borderId="23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/>
    </xf>
    <xf numFmtId="0" fontId="0" fillId="9" borderId="9" xfId="0" applyFont="1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9" borderId="9" xfId="0" applyFont="1" applyFill="1" applyBorder="1" applyAlignment="1">
      <alignment/>
    </xf>
    <xf numFmtId="49" fontId="0" fillId="10" borderId="28" xfId="0" applyNumberFormat="1" applyFill="1" applyBorder="1" applyAlignment="1">
      <alignment horizontal="left" vertical="center"/>
    </xf>
    <xf numFmtId="49" fontId="0" fillId="10" borderId="5" xfId="0" applyNumberFormat="1" applyFill="1" applyBorder="1" applyAlignment="1">
      <alignment horizontal="left" vertical="center"/>
    </xf>
    <xf numFmtId="49" fontId="0" fillId="10" borderId="6" xfId="0" applyNumberFormat="1" applyFill="1" applyBorder="1" applyAlignment="1">
      <alignment horizontal="left" vertical="center"/>
    </xf>
    <xf numFmtId="49" fontId="0" fillId="10" borderId="9" xfId="0" applyNumberFormat="1" applyFill="1" applyBorder="1" applyAlignment="1">
      <alignment horizontal="left" vertical="center"/>
    </xf>
    <xf numFmtId="49" fontId="0" fillId="10" borderId="7" xfId="0" applyNumberFormat="1" applyFill="1" applyBorder="1" applyAlignment="1">
      <alignment horizontal="left" vertical="center"/>
    </xf>
    <xf numFmtId="49" fontId="0" fillId="10" borderId="2" xfId="0" applyNumberFormat="1" applyFill="1" applyBorder="1" applyAlignment="1">
      <alignment horizontal="left" vertical="center"/>
    </xf>
    <xf numFmtId="49" fontId="0" fillId="10" borderId="8" xfId="0" applyNumberFormat="1" applyFill="1" applyBorder="1" applyAlignment="1">
      <alignment horizontal="left" vertical="center"/>
    </xf>
    <xf numFmtId="49" fontId="0" fillId="10" borderId="29" xfId="0" applyNumberFormat="1" applyFill="1" applyBorder="1" applyAlignment="1">
      <alignment horizontal="left" vertical="center"/>
    </xf>
    <xf numFmtId="49" fontId="0" fillId="10" borderId="10" xfId="0" applyNumberFormat="1" applyFont="1" applyFill="1" applyBorder="1" applyAlignment="1">
      <alignment horizontal="left" vertical="center" wrapText="1"/>
    </xf>
    <xf numFmtId="49" fontId="0" fillId="10" borderId="10" xfId="0" applyNumberFormat="1" applyFill="1" applyBorder="1" applyAlignment="1">
      <alignment horizontal="left" vertical="center" wrapText="1"/>
    </xf>
    <xf numFmtId="49" fontId="0" fillId="10" borderId="11" xfId="0" applyNumberFormat="1" applyFill="1" applyBorder="1" applyAlignment="1">
      <alignment horizontal="left" vertical="center"/>
    </xf>
    <xf numFmtId="49" fontId="0" fillId="10" borderId="12" xfId="0" applyNumberFormat="1" applyFont="1" applyFill="1" applyBorder="1" applyAlignment="1">
      <alignment horizontal="left" vertical="center" wrapText="1"/>
    </xf>
    <xf numFmtId="0" fontId="8" fillId="10" borderId="12" xfId="0" applyFont="1" applyFill="1" applyBorder="1" applyAlignment="1">
      <alignment horizontal="left" vertical="center" wrapText="1"/>
    </xf>
    <xf numFmtId="177" fontId="0" fillId="10" borderId="7" xfId="0" applyNumberFormat="1" applyFill="1" applyBorder="1" applyAlignment="1">
      <alignment horizontal="left" vertical="center"/>
    </xf>
    <xf numFmtId="177" fontId="0" fillId="10" borderId="7" xfId="0" applyNumberFormat="1" applyFont="1" applyFill="1" applyBorder="1" applyAlignment="1">
      <alignment horizontal="left" vertical="center"/>
    </xf>
    <xf numFmtId="177" fontId="0" fillId="10" borderId="2" xfId="0" applyNumberFormat="1" applyFill="1" applyBorder="1" applyAlignment="1">
      <alignment horizontal="left" vertical="center" wrapText="1"/>
    </xf>
    <xf numFmtId="177" fontId="0" fillId="10" borderId="13" xfId="0" applyNumberFormat="1" applyFill="1" applyBorder="1" applyAlignment="1">
      <alignment horizontal="left" vertical="center" wrapText="1"/>
    </xf>
    <xf numFmtId="177" fontId="0" fillId="10" borderId="8" xfId="0" applyNumberFormat="1" applyFill="1" applyBorder="1" applyAlignment="1">
      <alignment horizontal="left" vertical="center"/>
    </xf>
    <xf numFmtId="174" fontId="0" fillId="10" borderId="7" xfId="0" applyNumberForma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177" fontId="0" fillId="2" borderId="10" xfId="0" applyNumberFormat="1" applyFill="1" applyBorder="1" applyAlignment="1">
      <alignment horizontal="center"/>
    </xf>
    <xf numFmtId="174" fontId="0" fillId="2" borderId="11" xfId="0" applyNumberFormat="1" applyFill="1" applyBorder="1" applyAlignment="1">
      <alignment/>
    </xf>
    <xf numFmtId="174" fontId="0" fillId="2" borderId="12" xfId="0" applyNumberFormat="1" applyFill="1" applyBorder="1" applyAlignment="1">
      <alignment/>
    </xf>
    <xf numFmtId="174" fontId="0" fillId="2" borderId="10" xfId="0" applyNumberFormat="1" applyFill="1" applyBorder="1" applyAlignment="1">
      <alignment/>
    </xf>
    <xf numFmtId="10" fontId="0" fillId="3" borderId="10" xfId="0" applyNumberFormat="1" applyFill="1" applyBorder="1" applyAlignment="1">
      <alignment/>
    </xf>
    <xf numFmtId="174" fontId="0" fillId="3" borderId="10" xfId="0" applyNumberFormat="1" applyFont="1" applyFill="1" applyBorder="1" applyAlignment="1">
      <alignment/>
    </xf>
    <xf numFmtId="174" fontId="0" fillId="3" borderId="11" xfId="0" applyNumberFormat="1" applyFill="1" applyBorder="1" applyAlignment="1">
      <alignment/>
    </xf>
    <xf numFmtId="10" fontId="0" fillId="3" borderId="11" xfId="0" applyNumberFormat="1" applyFill="1" applyBorder="1" applyAlignment="1">
      <alignment/>
    </xf>
    <xf numFmtId="176" fontId="0" fillId="11" borderId="3" xfId="0" applyNumberFormat="1" applyFill="1" applyBorder="1" applyAlignment="1">
      <alignment/>
    </xf>
    <xf numFmtId="174" fontId="0" fillId="3" borderId="14" xfId="0" applyNumberFormat="1" applyFill="1" applyBorder="1" applyAlignment="1">
      <alignment/>
    </xf>
    <xf numFmtId="174" fontId="0" fillId="3" borderId="21" xfId="0" applyNumberFormat="1" applyFill="1" applyBorder="1" applyAlignment="1">
      <alignment/>
    </xf>
    <xf numFmtId="174" fontId="0" fillId="3" borderId="22" xfId="0" applyNumberFormat="1" applyFill="1" applyBorder="1" applyAlignment="1">
      <alignment/>
    </xf>
    <xf numFmtId="174" fontId="0" fillId="11" borderId="3" xfId="0" applyNumberFormat="1" applyFill="1" applyBorder="1" applyAlignment="1">
      <alignment/>
    </xf>
    <xf numFmtId="10" fontId="0" fillId="11" borderId="14" xfId="0" applyNumberFormat="1" applyFill="1" applyBorder="1" applyAlignment="1">
      <alignment/>
    </xf>
    <xf numFmtId="1" fontId="0" fillId="2" borderId="10" xfId="0" applyNumberForma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0" fontId="0" fillId="10" borderId="28" xfId="0" applyFill="1" applyBorder="1" applyAlignment="1">
      <alignment horizontal="left" vertical="center"/>
    </xf>
    <xf numFmtId="0" fontId="0" fillId="10" borderId="5" xfId="0" applyFill="1" applyBorder="1" applyAlignment="1">
      <alignment horizontal="left" vertical="center"/>
    </xf>
    <xf numFmtId="0" fontId="0" fillId="10" borderId="6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7" xfId="0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8" xfId="0" applyFill="1" applyBorder="1" applyAlignment="1">
      <alignment horizontal="left" vertical="center"/>
    </xf>
    <xf numFmtId="0" fontId="0" fillId="10" borderId="10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horizontal="left" vertical="center"/>
    </xf>
    <xf numFmtId="0" fontId="0" fillId="10" borderId="10" xfId="0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/>
    </xf>
    <xf numFmtId="0" fontId="0" fillId="10" borderId="12" xfId="0" applyFont="1" applyFill="1" applyBorder="1" applyAlignment="1">
      <alignment horizontal="left" vertical="center" wrapText="1"/>
    </xf>
    <xf numFmtId="177" fontId="0" fillId="10" borderId="12" xfId="0" applyNumberFormat="1" applyFont="1" applyFill="1" applyBorder="1" applyAlignment="1">
      <alignment horizontal="left" vertical="center" wrapText="1"/>
    </xf>
    <xf numFmtId="177" fontId="0" fillId="10" borderId="10" xfId="0" applyNumberFormat="1" applyFill="1" applyBorder="1" applyAlignment="1">
      <alignment horizontal="left" vertical="center"/>
    </xf>
    <xf numFmtId="49" fontId="0" fillId="10" borderId="15" xfId="0" applyNumberFormat="1" applyFill="1" applyBorder="1" applyAlignment="1">
      <alignment horizontal="left" vertical="center"/>
    </xf>
    <xf numFmtId="49" fontId="0" fillId="10" borderId="3" xfId="0" applyNumberFormat="1" applyFill="1" applyBorder="1" applyAlignment="1">
      <alignment horizontal="left" vertical="center"/>
    </xf>
    <xf numFmtId="49" fontId="0" fillId="10" borderId="30" xfId="0" applyNumberFormat="1" applyFill="1" applyBorder="1" applyAlignment="1">
      <alignment horizontal="left" vertical="center"/>
    </xf>
    <xf numFmtId="0" fontId="0" fillId="0" borderId="18" xfId="0" applyBorder="1" applyAlignment="1" quotePrefix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 quotePrefix="1">
      <alignment horizontal="center" vertical="center"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177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right" vertical="center"/>
    </xf>
    <xf numFmtId="174" fontId="0" fillId="3" borderId="11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174" fontId="1" fillId="0" borderId="22" xfId="0" applyNumberFormat="1" applyFont="1" applyBorder="1" applyAlignment="1">
      <alignment horizontal="right" vertical="center"/>
    </xf>
    <xf numFmtId="174" fontId="1" fillId="3" borderId="22" xfId="0" applyNumberFormat="1" applyFont="1" applyFill="1" applyBorder="1" applyAlignment="1">
      <alignment horizontal="right" vertical="center"/>
    </xf>
    <xf numFmtId="174" fontId="1" fillId="3" borderId="14" xfId="0" applyNumberFormat="1" applyFont="1" applyFill="1" applyBorder="1" applyAlignment="1">
      <alignment horizontal="right" vertical="center"/>
    </xf>
    <xf numFmtId="10" fontId="0" fillId="2" borderId="31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66" fontId="0" fillId="0" borderId="10" xfId="19" applyNumberFormat="1" applyBorder="1" applyAlignment="1">
      <alignment/>
    </xf>
    <xf numFmtId="17" fontId="0" fillId="0" borderId="10" xfId="0" applyNumberFormat="1" applyBorder="1" applyAlignment="1">
      <alignment horizontal="center"/>
    </xf>
    <xf numFmtId="170" fontId="0" fillId="0" borderId="10" xfId="17" applyNumberFormat="1" applyBorder="1" applyAlignment="1">
      <alignment/>
    </xf>
    <xf numFmtId="9" fontId="0" fillId="0" borderId="10" xfId="19" applyBorder="1" applyAlignment="1">
      <alignment horizontal="center"/>
    </xf>
    <xf numFmtId="42" fontId="0" fillId="0" borderId="10" xfId="18" applyBorder="1" applyAlignment="1">
      <alignment/>
    </xf>
    <xf numFmtId="0" fontId="0" fillId="0" borderId="0" xfId="0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4" borderId="7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8" xfId="0" applyNumberFormat="1" applyFill="1" applyBorder="1" applyAlignment="1">
      <alignment horizontal="left" vertical="center"/>
    </xf>
    <xf numFmtId="177" fontId="0" fillId="2" borderId="7" xfId="0" applyNumberFormat="1" applyFill="1" applyBorder="1" applyAlignment="1">
      <alignment horizontal="left" vertical="center"/>
    </xf>
    <xf numFmtId="177" fontId="0" fillId="2" borderId="8" xfId="0" applyNumberFormat="1" applyFill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4" fontId="0" fillId="2" borderId="7" xfId="0" applyNumberFormat="1" applyFill="1" applyBorder="1" applyAlignment="1">
      <alignment horizontal="right" vertical="center"/>
    </xf>
    <xf numFmtId="174" fontId="0" fillId="2" borderId="2" xfId="0" applyNumberFormat="1" applyFill="1" applyBorder="1" applyAlignment="1">
      <alignment horizontal="right" vertical="center"/>
    </xf>
    <xf numFmtId="0" fontId="0" fillId="0" borderId="7" xfId="0" applyFont="1" applyBorder="1" applyAlignment="1" quotePrefix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0" fillId="2" borderId="15" xfId="0" applyNumberFormat="1" applyFill="1" applyBorder="1" applyAlignment="1">
      <alignment horizontal="left" vertical="center"/>
    </xf>
    <xf numFmtId="49" fontId="0" fillId="2" borderId="3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0" fillId="0" borderId="15" xfId="0" applyFont="1" applyBorder="1" applyAlignment="1" quotePrefix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2" fontId="0" fillId="3" borderId="37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2" fontId="0" fillId="3" borderId="38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0" borderId="39" xfId="0" applyBorder="1" applyAlignment="1">
      <alignment horizontal="center"/>
    </xf>
    <xf numFmtId="49" fontId="0" fillId="10" borderId="35" xfId="0" applyNumberFormat="1" applyFont="1" applyFill="1" applyBorder="1" applyAlignment="1">
      <alignment horizontal="left" vertical="center" wrapText="1"/>
    </xf>
    <xf numFmtId="49" fontId="0" fillId="10" borderId="36" xfId="0" applyNumberFormat="1" applyFill="1" applyBorder="1" applyAlignment="1">
      <alignment horizontal="left" vertical="center"/>
    </xf>
    <xf numFmtId="49" fontId="0" fillId="10" borderId="37" xfId="0" applyNumberFormat="1" applyFont="1" applyFill="1" applyBorder="1" applyAlignment="1">
      <alignment horizontal="left" vertical="center" wrapText="1"/>
    </xf>
    <xf numFmtId="49" fontId="0" fillId="10" borderId="9" xfId="0" applyNumberFormat="1" applyFill="1" applyBorder="1" applyAlignment="1">
      <alignment horizontal="left" vertical="center"/>
    </xf>
    <xf numFmtId="49" fontId="0" fillId="10" borderId="7" xfId="0" applyNumberFormat="1" applyFont="1" applyFill="1" applyBorder="1" applyAlignment="1">
      <alignment horizontal="left" vertical="center"/>
    </xf>
    <xf numFmtId="49" fontId="0" fillId="10" borderId="2" xfId="0" applyNumberFormat="1" applyFill="1" applyBorder="1" applyAlignment="1">
      <alignment horizontal="left" vertical="center"/>
    </xf>
    <xf numFmtId="174" fontId="0" fillId="10" borderId="7" xfId="0" applyNumberForma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" xfId="0" applyFont="1" applyBorder="1" applyAlignment="1" quotePrefix="1">
      <alignment horizontal="left" vertical="center"/>
    </xf>
    <xf numFmtId="0" fontId="0" fillId="0" borderId="3" xfId="0" applyBorder="1" applyAlignment="1">
      <alignment horizontal="left" vertical="center"/>
    </xf>
    <xf numFmtId="10" fontId="0" fillId="2" borderId="15" xfId="0" applyNumberFormat="1" applyFill="1" applyBorder="1" applyAlignment="1">
      <alignment horizontal="left" vertical="center"/>
    </xf>
    <xf numFmtId="10" fontId="0" fillId="2" borderId="30" xfId="0" applyNumberFormat="1" applyFill="1" applyBorder="1" applyAlignment="1">
      <alignment horizontal="left" vertical="center"/>
    </xf>
    <xf numFmtId="0" fontId="0" fillId="0" borderId="3" xfId="0" applyFont="1" applyBorder="1" applyAlignment="1" quotePrefix="1">
      <alignment horizontal="left" vertic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8" fillId="0" borderId="7" xfId="0" applyFont="1" applyBorder="1" applyAlignment="1" quotePrefix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0" fillId="10" borderId="38" xfId="0" applyFont="1" applyFill="1" applyBorder="1" applyAlignment="1">
      <alignment horizontal="left" vertical="center"/>
    </xf>
    <xf numFmtId="0" fontId="0" fillId="10" borderId="30" xfId="0" applyFill="1" applyBorder="1" applyAlignment="1">
      <alignment horizontal="left" vertical="center"/>
    </xf>
    <xf numFmtId="0" fontId="8" fillId="0" borderId="15" xfId="0" applyFont="1" applyBorder="1" applyAlignment="1" quotePrefix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0" fillId="10" borderId="35" xfId="0" applyFont="1" applyFill="1" applyBorder="1" applyAlignment="1">
      <alignment horizontal="left" vertical="center" wrapText="1"/>
    </xf>
    <xf numFmtId="0" fontId="0" fillId="10" borderId="36" xfId="0" applyFill="1" applyBorder="1" applyAlignment="1">
      <alignment horizontal="left" vertical="center"/>
    </xf>
    <xf numFmtId="0" fontId="0" fillId="10" borderId="37" xfId="0" applyFont="1" applyFill="1" applyBorder="1" applyAlignment="1">
      <alignment horizontal="left" vertical="center" wrapText="1"/>
    </xf>
    <xf numFmtId="0" fontId="0" fillId="10" borderId="9" xfId="0" applyFill="1" applyBorder="1" applyAlignment="1">
      <alignment horizontal="left" vertical="center"/>
    </xf>
    <xf numFmtId="0" fontId="0" fillId="10" borderId="13" xfId="0" applyFill="1" applyBorder="1" applyAlignment="1">
      <alignment horizontal="left" vertical="center"/>
    </xf>
    <xf numFmtId="0" fontId="0" fillId="10" borderId="7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10" borderId="37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ltersWICA_form_Appendix_A_0311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R"/>
      <sheetName val="IAR WA 01 PART 2 SEC 4"/>
      <sheetName val="SAR WA 02"/>
      <sheetName val="ARR WA 05"/>
    </sheetNames>
    <sheetDataSet>
      <sheetData sheetId="2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  <cell r="G9">
            <v>0</v>
          </cell>
          <cell r="I9">
            <v>0</v>
          </cell>
        </row>
        <row r="10">
          <cell r="C10">
            <v>0</v>
          </cell>
          <cell r="H10">
            <v>0</v>
          </cell>
        </row>
        <row r="11">
          <cell r="C11">
            <v>0</v>
          </cell>
          <cell r="H11">
            <v>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zoomScale="58" zoomScaleNormal="58" workbookViewId="0" topLeftCell="A1">
      <selection activeCell="L9" sqref="L9"/>
    </sheetView>
  </sheetViews>
  <sheetFormatPr defaultColWidth="9.140625" defaultRowHeight="12.75"/>
  <cols>
    <col min="2" max="2" width="16.8515625" style="0" customWidth="1"/>
    <col min="3" max="3" width="14.7109375" style="0" customWidth="1"/>
    <col min="4" max="4" width="11.28125" style="0" customWidth="1"/>
    <col min="5" max="5" width="10.57421875" style="0" customWidth="1"/>
    <col min="6" max="6" width="12.57421875" style="0" customWidth="1"/>
    <col min="7" max="7" width="13.28125" style="0" customWidth="1"/>
    <col min="8" max="8" width="11.7109375" style="0" customWidth="1"/>
    <col min="9" max="9" width="12.00390625" style="0" customWidth="1"/>
    <col min="10" max="10" width="10.421875" style="0" customWidth="1"/>
    <col min="11" max="12" width="10.00390625" style="0" customWidth="1"/>
    <col min="13" max="13" width="11.7109375" style="0" customWidth="1"/>
    <col min="14" max="14" width="14.00390625" style="0" customWidth="1"/>
    <col min="15" max="15" width="9.421875" style="0" customWidth="1"/>
  </cols>
  <sheetData>
    <row r="1" spans="1:12" ht="12.75">
      <c r="A1" s="77" t="s">
        <v>91</v>
      </c>
      <c r="G1" s="78"/>
      <c r="L1" s="78" t="s">
        <v>92</v>
      </c>
    </row>
    <row r="2" spans="1:12" ht="12.75">
      <c r="A2" s="77" t="s">
        <v>93</v>
      </c>
      <c r="G2" s="78" t="s">
        <v>94</v>
      </c>
      <c r="L2" s="78" t="s">
        <v>95</v>
      </c>
    </row>
    <row r="3" spans="1:7" ht="12.75">
      <c r="A3" s="249" t="s">
        <v>219</v>
      </c>
      <c r="G3" s="78" t="s">
        <v>94</v>
      </c>
    </row>
    <row r="5" spans="1:8" ht="12.75">
      <c r="A5" s="80" t="s">
        <v>96</v>
      </c>
      <c r="H5" s="80" t="s">
        <v>94</v>
      </c>
    </row>
    <row r="6" ht="13.5" thickBot="1"/>
    <row r="7" spans="2:9" ht="13.5" thickTop="1">
      <c r="B7" s="264" t="s">
        <v>97</v>
      </c>
      <c r="C7" s="265"/>
      <c r="D7" s="81"/>
      <c r="E7" s="82"/>
      <c r="F7" s="82"/>
      <c r="G7" s="82"/>
      <c r="H7" s="82"/>
      <c r="I7" s="83"/>
    </row>
    <row r="8" spans="2:9" ht="12.75">
      <c r="B8" s="266" t="s">
        <v>98</v>
      </c>
      <c r="C8" s="267"/>
      <c r="D8" s="84"/>
      <c r="E8" s="85"/>
      <c r="F8" s="85"/>
      <c r="G8" s="85"/>
      <c r="H8" s="85"/>
      <c r="I8" s="86"/>
    </row>
    <row r="9" spans="2:9" ht="12.75">
      <c r="B9" s="268" t="s">
        <v>99</v>
      </c>
      <c r="C9" s="269"/>
      <c r="D9" s="87"/>
      <c r="E9" s="88"/>
      <c r="F9" s="89" t="s">
        <v>100</v>
      </c>
      <c r="G9" s="90"/>
      <c r="H9" s="91" t="s">
        <v>101</v>
      </c>
      <c r="I9" s="92"/>
    </row>
    <row r="10" spans="2:9" ht="12.75">
      <c r="B10" s="93" t="s">
        <v>102</v>
      </c>
      <c r="C10" s="94"/>
      <c r="D10" s="270" t="s">
        <v>103</v>
      </c>
      <c r="E10" s="271"/>
      <c r="F10" s="271"/>
      <c r="G10" s="269"/>
      <c r="H10" s="272"/>
      <c r="I10" s="273"/>
    </row>
    <row r="11" spans="2:9" ht="12.75">
      <c r="B11" s="95" t="s">
        <v>104</v>
      </c>
      <c r="C11" s="96"/>
      <c r="D11" s="97" t="s">
        <v>105</v>
      </c>
      <c r="E11" s="98"/>
      <c r="F11" s="98"/>
      <c r="G11" s="99"/>
      <c r="H11" s="274"/>
      <c r="I11" s="275"/>
    </row>
    <row r="12" spans="2:9" ht="12.75">
      <c r="B12" s="276" t="s">
        <v>106</v>
      </c>
      <c r="C12" s="277"/>
      <c r="D12" s="267"/>
      <c r="E12" s="278"/>
      <c r="F12" s="279"/>
      <c r="G12" s="280" t="s">
        <v>107</v>
      </c>
      <c r="H12" s="281"/>
      <c r="I12" s="100">
        <f>SUM(E12*0.05)</f>
        <v>0</v>
      </c>
    </row>
    <row r="13" spans="2:9" ht="13.5" thickBot="1">
      <c r="B13" s="282" t="s">
        <v>108</v>
      </c>
      <c r="C13" s="283"/>
      <c r="D13" s="284"/>
      <c r="E13" s="285"/>
      <c r="F13" s="286"/>
      <c r="G13" s="287" t="s">
        <v>109</v>
      </c>
      <c r="H13" s="288"/>
      <c r="I13" s="101">
        <f>SUM(E12*0.075)</f>
        <v>0</v>
      </c>
    </row>
    <row r="14" ht="13.5" thickTop="1">
      <c r="B14" s="102"/>
    </row>
    <row r="15" ht="12.75">
      <c r="B15" s="102" t="s">
        <v>110</v>
      </c>
    </row>
    <row r="16" ht="12.75">
      <c r="B16" s="102"/>
    </row>
    <row r="17" ht="12.75">
      <c r="B17" s="102"/>
    </row>
    <row r="18" spans="1:2" ht="12.75">
      <c r="A18" s="80" t="s">
        <v>111</v>
      </c>
      <c r="B18" s="102"/>
    </row>
    <row r="20" spans="1:3" ht="12.75">
      <c r="A20" s="80" t="s">
        <v>112</v>
      </c>
      <c r="B20" s="1"/>
      <c r="C20" t="s">
        <v>113</v>
      </c>
    </row>
    <row r="21" spans="1:2" ht="12.75">
      <c r="A21" s="1"/>
      <c r="B21" s="1"/>
    </row>
    <row r="22" spans="1:16" ht="12.75">
      <c r="A22" s="256" t="s">
        <v>114</v>
      </c>
      <c r="B22" s="257"/>
      <c r="C22" s="257"/>
      <c r="D22" s="257"/>
      <c r="E22" s="257"/>
      <c r="F22" s="258"/>
      <c r="G22" s="253" t="s">
        <v>94</v>
      </c>
      <c r="H22" s="259" t="s">
        <v>115</v>
      </c>
      <c r="I22" s="260"/>
      <c r="J22" s="260"/>
      <c r="K22" s="260"/>
      <c r="L22" s="260"/>
      <c r="M22" s="260"/>
      <c r="N22" s="260"/>
      <c r="O22" s="260"/>
      <c r="P22" s="103"/>
    </row>
    <row r="23" spans="1:16" ht="13.5" thickBot="1">
      <c r="A23" s="104"/>
      <c r="B23" s="105"/>
      <c r="C23" s="105"/>
      <c r="D23" s="105"/>
      <c r="E23" s="105"/>
      <c r="F23" s="106"/>
      <c r="G23" s="262" t="s">
        <v>94</v>
      </c>
      <c r="H23" s="107">
        <v>1</v>
      </c>
      <c r="I23" s="107">
        <v>2</v>
      </c>
      <c r="J23" s="107">
        <v>3</v>
      </c>
      <c r="K23" s="107">
        <v>4</v>
      </c>
      <c r="L23" s="107">
        <v>5</v>
      </c>
      <c r="M23" s="107">
        <v>6</v>
      </c>
      <c r="N23" s="107">
        <v>7</v>
      </c>
      <c r="O23" s="107">
        <v>8</v>
      </c>
      <c r="P23" s="108" t="s">
        <v>116</v>
      </c>
    </row>
    <row r="24" spans="1:16" ht="36.75" thickTop="1">
      <c r="A24" s="109" t="s">
        <v>117</v>
      </c>
      <c r="B24" s="110" t="s">
        <v>118</v>
      </c>
      <c r="C24" s="110" t="s">
        <v>119</v>
      </c>
      <c r="D24" s="110" t="s">
        <v>120</v>
      </c>
      <c r="E24" s="111" t="s">
        <v>121</v>
      </c>
      <c r="F24" s="112" t="s">
        <v>122</v>
      </c>
      <c r="G24" s="263" t="s">
        <v>217</v>
      </c>
      <c r="H24" s="113" t="s">
        <v>123</v>
      </c>
      <c r="I24" s="114" t="s">
        <v>124</v>
      </c>
      <c r="J24" s="115" t="s">
        <v>125</v>
      </c>
      <c r="K24" s="114" t="s">
        <v>126</v>
      </c>
      <c r="L24" s="114" t="s">
        <v>127</v>
      </c>
      <c r="M24" s="115" t="s">
        <v>128</v>
      </c>
      <c r="N24" s="115" t="s">
        <v>129</v>
      </c>
      <c r="O24" s="114" t="s">
        <v>130</v>
      </c>
      <c r="P24" s="116"/>
    </row>
    <row r="25" spans="1:16" ht="12.75">
      <c r="A25" s="117">
        <v>1</v>
      </c>
      <c r="B25" s="118"/>
      <c r="C25" s="119"/>
      <c r="D25" s="120"/>
      <c r="E25" s="121"/>
      <c r="F25" s="122"/>
      <c r="G25" s="123" t="s">
        <v>94</v>
      </c>
      <c r="H25" s="123"/>
      <c r="I25" s="124"/>
      <c r="J25" s="124"/>
      <c r="K25" s="124"/>
      <c r="L25" s="124"/>
      <c r="M25" s="124"/>
      <c r="N25" s="124"/>
      <c r="O25" s="124"/>
      <c r="P25" s="125">
        <f aca="true" t="shared" si="0" ref="P25:P34">SUM(H25:O25)</f>
        <v>0</v>
      </c>
    </row>
    <row r="26" spans="1:16" ht="12.75">
      <c r="A26" s="117">
        <v>2</v>
      </c>
      <c r="B26" s="118"/>
      <c r="C26" s="119"/>
      <c r="D26" s="120"/>
      <c r="E26" s="121"/>
      <c r="F26" s="122"/>
      <c r="G26" s="123" t="s">
        <v>94</v>
      </c>
      <c r="H26" s="123"/>
      <c r="I26" s="124"/>
      <c r="J26" s="124"/>
      <c r="K26" s="124"/>
      <c r="L26" s="124"/>
      <c r="M26" s="124"/>
      <c r="N26" s="124"/>
      <c r="O26" s="124"/>
      <c r="P26" s="125">
        <f t="shared" si="0"/>
        <v>0</v>
      </c>
    </row>
    <row r="27" spans="1:16" ht="12.75">
      <c r="A27" s="117">
        <v>3</v>
      </c>
      <c r="B27" s="118"/>
      <c r="C27" s="119"/>
      <c r="D27" s="120"/>
      <c r="E27" s="121"/>
      <c r="F27" s="122"/>
      <c r="G27" s="123" t="s">
        <v>94</v>
      </c>
      <c r="H27" s="123"/>
      <c r="I27" s="124"/>
      <c r="J27" s="124"/>
      <c r="K27" s="124"/>
      <c r="L27" s="124"/>
      <c r="M27" s="124"/>
      <c r="N27" s="124"/>
      <c r="O27" s="124"/>
      <c r="P27" s="125">
        <f t="shared" si="0"/>
        <v>0</v>
      </c>
    </row>
    <row r="28" spans="1:16" ht="12.75">
      <c r="A28" s="117">
        <v>4</v>
      </c>
      <c r="B28" s="118"/>
      <c r="C28" s="119"/>
      <c r="D28" s="120"/>
      <c r="E28" s="121"/>
      <c r="F28" s="122"/>
      <c r="G28" s="123" t="s">
        <v>94</v>
      </c>
      <c r="H28" s="123"/>
      <c r="I28" s="124"/>
      <c r="J28" s="124"/>
      <c r="K28" s="124"/>
      <c r="L28" s="124"/>
      <c r="M28" s="124"/>
      <c r="N28" s="124"/>
      <c r="O28" s="124"/>
      <c r="P28" s="125">
        <f t="shared" si="0"/>
        <v>0</v>
      </c>
    </row>
    <row r="29" spans="1:16" ht="12.75">
      <c r="A29" s="117">
        <v>5</v>
      </c>
      <c r="B29" s="118"/>
      <c r="C29" s="119"/>
      <c r="D29" s="120"/>
      <c r="E29" s="121"/>
      <c r="F29" s="122"/>
      <c r="G29" s="123"/>
      <c r="H29" s="123"/>
      <c r="I29" s="124"/>
      <c r="J29" s="124"/>
      <c r="K29" s="124"/>
      <c r="L29" s="124"/>
      <c r="M29" s="124"/>
      <c r="N29" s="124"/>
      <c r="O29" s="124"/>
      <c r="P29" s="125">
        <f t="shared" si="0"/>
        <v>0</v>
      </c>
    </row>
    <row r="30" spans="1:16" ht="12.75">
      <c r="A30" s="117">
        <v>6</v>
      </c>
      <c r="B30" s="118"/>
      <c r="C30" s="119"/>
      <c r="D30" s="120"/>
      <c r="E30" s="121"/>
      <c r="F30" s="122"/>
      <c r="G30" s="123"/>
      <c r="H30" s="123"/>
      <c r="I30" s="124"/>
      <c r="J30" s="124"/>
      <c r="K30" s="124"/>
      <c r="L30" s="124"/>
      <c r="M30" s="124"/>
      <c r="N30" s="124"/>
      <c r="O30" s="124"/>
      <c r="P30" s="125">
        <f t="shared" si="0"/>
        <v>0</v>
      </c>
    </row>
    <row r="31" spans="1:16" ht="12.75">
      <c r="A31" s="117">
        <v>7</v>
      </c>
      <c r="B31" s="118"/>
      <c r="C31" s="119"/>
      <c r="D31" s="120"/>
      <c r="E31" s="121"/>
      <c r="F31" s="122"/>
      <c r="G31" s="123"/>
      <c r="H31" s="123"/>
      <c r="I31" s="124"/>
      <c r="J31" s="124"/>
      <c r="K31" s="124"/>
      <c r="L31" s="124"/>
      <c r="M31" s="124"/>
      <c r="N31" s="124"/>
      <c r="O31" s="124"/>
      <c r="P31" s="125">
        <f t="shared" si="0"/>
        <v>0</v>
      </c>
    </row>
    <row r="32" spans="1:16" ht="12.75">
      <c r="A32" s="117">
        <v>8</v>
      </c>
      <c r="B32" s="118"/>
      <c r="C32" s="119"/>
      <c r="D32" s="120"/>
      <c r="E32" s="121"/>
      <c r="F32" s="122"/>
      <c r="G32" s="123"/>
      <c r="H32" s="123"/>
      <c r="I32" s="124"/>
      <c r="J32" s="124"/>
      <c r="K32" s="124"/>
      <c r="L32" s="124"/>
      <c r="M32" s="124"/>
      <c r="N32" s="124"/>
      <c r="O32" s="124"/>
      <c r="P32" s="125">
        <f t="shared" si="0"/>
        <v>0</v>
      </c>
    </row>
    <row r="33" spans="1:16" ht="12.75">
      <c r="A33" s="117">
        <v>9</v>
      </c>
      <c r="B33" s="118"/>
      <c r="C33" s="119"/>
      <c r="D33" s="120"/>
      <c r="E33" s="121"/>
      <c r="F33" s="122"/>
      <c r="G33" s="123"/>
      <c r="H33" s="123"/>
      <c r="I33" s="124"/>
      <c r="J33" s="124"/>
      <c r="K33" s="124"/>
      <c r="L33" s="124"/>
      <c r="M33" s="124"/>
      <c r="N33" s="124"/>
      <c r="O33" s="124"/>
      <c r="P33" s="125">
        <f t="shared" si="0"/>
        <v>0</v>
      </c>
    </row>
    <row r="34" spans="1:16" ht="12.75">
      <c r="A34" s="117">
        <v>10</v>
      </c>
      <c r="B34" s="118"/>
      <c r="C34" s="119"/>
      <c r="D34" s="120"/>
      <c r="E34" s="121"/>
      <c r="F34" s="122"/>
      <c r="G34" s="123"/>
      <c r="H34" s="123"/>
      <c r="I34" s="124"/>
      <c r="J34" s="124"/>
      <c r="K34" s="124"/>
      <c r="L34" s="124"/>
      <c r="M34" s="124"/>
      <c r="N34" s="124"/>
      <c r="O34" s="124"/>
      <c r="P34" s="125">
        <f t="shared" si="0"/>
        <v>0</v>
      </c>
    </row>
    <row r="35" spans="1:16" ht="13.5" thickBot="1">
      <c r="A35" s="126" t="s">
        <v>131</v>
      </c>
      <c r="B35" s="127" t="s">
        <v>132</v>
      </c>
      <c r="C35" s="128">
        <f>SUM(C25:C34)</f>
        <v>0</v>
      </c>
      <c r="D35" s="129"/>
      <c r="E35" s="130">
        <f>SUM(E25:E34)</f>
        <v>0</v>
      </c>
      <c r="F35" s="131"/>
      <c r="G35" s="132"/>
      <c r="H35" s="132"/>
      <c r="I35" s="133"/>
      <c r="J35" s="133"/>
      <c r="K35" s="133"/>
      <c r="L35" s="133"/>
      <c r="M35" s="133"/>
      <c r="N35" s="133"/>
      <c r="O35" s="133"/>
      <c r="P35" s="134"/>
    </row>
    <row r="36" spans="1:2" ht="13.5" thickTop="1">
      <c r="A36" s="1"/>
      <c r="B36" s="1"/>
    </row>
    <row r="38" ht="12.75">
      <c r="A38" s="80" t="s">
        <v>133</v>
      </c>
    </row>
    <row r="39" ht="13.5" thickBot="1"/>
    <row r="40" spans="1:12" ht="14.25" thickBot="1" thickTop="1">
      <c r="A40" s="261" t="s">
        <v>114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4"/>
    </row>
    <row r="41" spans="1:12" ht="36.75" thickTop="1">
      <c r="A41" s="135" t="s">
        <v>117</v>
      </c>
      <c r="B41" s="136" t="s">
        <v>118</v>
      </c>
      <c r="C41" s="136" t="s">
        <v>119</v>
      </c>
      <c r="D41" s="136" t="s">
        <v>120</v>
      </c>
      <c r="E41" s="137" t="s">
        <v>134</v>
      </c>
      <c r="F41" s="137" t="s">
        <v>135</v>
      </c>
      <c r="G41" s="289" t="s">
        <v>218</v>
      </c>
      <c r="H41" s="290"/>
      <c r="I41" s="291" t="s">
        <v>136</v>
      </c>
      <c r="J41" s="292"/>
      <c r="K41" s="293" t="s">
        <v>137</v>
      </c>
      <c r="L41" s="294"/>
    </row>
    <row r="42" spans="1:12" ht="12.75">
      <c r="A42" s="117">
        <v>1</v>
      </c>
      <c r="B42" s="118"/>
      <c r="C42" s="119"/>
      <c r="D42" s="120"/>
      <c r="E42" s="121"/>
      <c r="F42" s="138"/>
      <c r="G42" s="295"/>
      <c r="H42" s="296"/>
      <c r="I42" s="297">
        <f aca="true" t="shared" si="1" ref="I42:I51">SUM(G42/10)</f>
        <v>0</v>
      </c>
      <c r="J42" s="298"/>
      <c r="K42" s="299" t="e">
        <f aca="true" t="shared" si="2" ref="K42:K51">SUM(I42/C42)</f>
        <v>#DIV/0!</v>
      </c>
      <c r="L42" s="300"/>
    </row>
    <row r="43" spans="1:12" ht="12.75">
      <c r="A43" s="117">
        <v>2</v>
      </c>
      <c r="B43" s="118"/>
      <c r="C43" s="119"/>
      <c r="D43" s="120"/>
      <c r="E43" s="121"/>
      <c r="F43" s="138"/>
      <c r="G43" s="295"/>
      <c r="H43" s="296"/>
      <c r="I43" s="297">
        <f t="shared" si="1"/>
        <v>0</v>
      </c>
      <c r="J43" s="298"/>
      <c r="K43" s="299" t="e">
        <f t="shared" si="2"/>
        <v>#DIV/0!</v>
      </c>
      <c r="L43" s="300"/>
    </row>
    <row r="44" spans="1:12" ht="12.75">
      <c r="A44" s="117">
        <v>3</v>
      </c>
      <c r="B44" s="118"/>
      <c r="C44" s="119"/>
      <c r="D44" s="120"/>
      <c r="E44" s="121"/>
      <c r="F44" s="138"/>
      <c r="G44" s="295"/>
      <c r="H44" s="296"/>
      <c r="I44" s="297">
        <f t="shared" si="1"/>
        <v>0</v>
      </c>
      <c r="J44" s="298"/>
      <c r="K44" s="299" t="e">
        <f t="shared" si="2"/>
        <v>#DIV/0!</v>
      </c>
      <c r="L44" s="300"/>
    </row>
    <row r="45" spans="1:12" ht="12.75">
      <c r="A45" s="117">
        <v>4</v>
      </c>
      <c r="B45" s="118"/>
      <c r="C45" s="119"/>
      <c r="D45" s="120"/>
      <c r="E45" s="121"/>
      <c r="F45" s="138"/>
      <c r="G45" s="295"/>
      <c r="H45" s="296"/>
      <c r="I45" s="297">
        <f t="shared" si="1"/>
        <v>0</v>
      </c>
      <c r="J45" s="298"/>
      <c r="K45" s="299" t="e">
        <f t="shared" si="2"/>
        <v>#DIV/0!</v>
      </c>
      <c r="L45" s="300"/>
    </row>
    <row r="46" spans="1:12" ht="12.75">
      <c r="A46" s="117">
        <v>5</v>
      </c>
      <c r="B46" s="118"/>
      <c r="C46" s="119"/>
      <c r="D46" s="120"/>
      <c r="E46" s="121"/>
      <c r="F46" s="138"/>
      <c r="G46" s="295"/>
      <c r="H46" s="296"/>
      <c r="I46" s="297">
        <f t="shared" si="1"/>
        <v>0</v>
      </c>
      <c r="J46" s="298"/>
      <c r="K46" s="299" t="e">
        <f t="shared" si="2"/>
        <v>#DIV/0!</v>
      </c>
      <c r="L46" s="300"/>
    </row>
    <row r="47" spans="1:12" ht="12.75">
      <c r="A47" s="117">
        <v>6</v>
      </c>
      <c r="B47" s="118"/>
      <c r="C47" s="119"/>
      <c r="D47" s="120"/>
      <c r="E47" s="121"/>
      <c r="F47" s="138"/>
      <c r="G47" s="295"/>
      <c r="H47" s="296"/>
      <c r="I47" s="297">
        <f t="shared" si="1"/>
        <v>0</v>
      </c>
      <c r="J47" s="298"/>
      <c r="K47" s="299" t="e">
        <f t="shared" si="2"/>
        <v>#DIV/0!</v>
      </c>
      <c r="L47" s="300"/>
    </row>
    <row r="48" spans="1:12" ht="12.75">
      <c r="A48" s="117">
        <v>7</v>
      </c>
      <c r="B48" s="118"/>
      <c r="C48" s="119"/>
      <c r="D48" s="120"/>
      <c r="E48" s="121"/>
      <c r="F48" s="138"/>
      <c r="G48" s="295"/>
      <c r="H48" s="296"/>
      <c r="I48" s="297">
        <f t="shared" si="1"/>
        <v>0</v>
      </c>
      <c r="J48" s="298"/>
      <c r="K48" s="299" t="e">
        <f t="shared" si="2"/>
        <v>#DIV/0!</v>
      </c>
      <c r="L48" s="300"/>
    </row>
    <row r="49" spans="1:12" ht="12.75">
      <c r="A49" s="117">
        <v>8</v>
      </c>
      <c r="B49" s="118"/>
      <c r="C49" s="119"/>
      <c r="D49" s="120"/>
      <c r="E49" s="121"/>
      <c r="F49" s="138"/>
      <c r="G49" s="295"/>
      <c r="H49" s="296"/>
      <c r="I49" s="297">
        <f t="shared" si="1"/>
        <v>0</v>
      </c>
      <c r="J49" s="298"/>
      <c r="K49" s="299" t="e">
        <f t="shared" si="2"/>
        <v>#DIV/0!</v>
      </c>
      <c r="L49" s="300"/>
    </row>
    <row r="50" spans="1:12" ht="12.75">
      <c r="A50" s="117">
        <v>9</v>
      </c>
      <c r="B50" s="118"/>
      <c r="C50" s="119"/>
      <c r="D50" s="120"/>
      <c r="E50" s="121"/>
      <c r="F50" s="138"/>
      <c r="G50" s="295"/>
      <c r="H50" s="296"/>
      <c r="I50" s="297">
        <f t="shared" si="1"/>
        <v>0</v>
      </c>
      <c r="J50" s="298"/>
      <c r="K50" s="299" t="e">
        <f t="shared" si="2"/>
        <v>#DIV/0!</v>
      </c>
      <c r="L50" s="300"/>
    </row>
    <row r="51" spans="1:12" ht="13.5" thickBot="1">
      <c r="A51" s="139">
        <v>10</v>
      </c>
      <c r="B51" s="140"/>
      <c r="C51" s="141"/>
      <c r="D51" s="142"/>
      <c r="E51" s="143"/>
      <c r="F51" s="144"/>
      <c r="G51" s="301"/>
      <c r="H51" s="302"/>
      <c r="I51" s="303">
        <f t="shared" si="1"/>
        <v>0</v>
      </c>
      <c r="J51" s="304"/>
      <c r="K51" s="305" t="e">
        <f t="shared" si="2"/>
        <v>#DIV/0!</v>
      </c>
      <c r="L51" s="306"/>
    </row>
    <row r="52" ht="13.5" thickTop="1"/>
  </sheetData>
  <mergeCells count="48">
    <mergeCell ref="G50:H50"/>
    <mergeCell ref="I50:J50"/>
    <mergeCell ref="K50:L50"/>
    <mergeCell ref="G51:H51"/>
    <mergeCell ref="I51:J51"/>
    <mergeCell ref="K51:L51"/>
    <mergeCell ref="G48:H48"/>
    <mergeCell ref="I48:J48"/>
    <mergeCell ref="K48:L48"/>
    <mergeCell ref="G49:H49"/>
    <mergeCell ref="I49:J49"/>
    <mergeCell ref="K49:L49"/>
    <mergeCell ref="G46:H46"/>
    <mergeCell ref="I46:J46"/>
    <mergeCell ref="K46:L46"/>
    <mergeCell ref="G47:H47"/>
    <mergeCell ref="I47:J47"/>
    <mergeCell ref="K47:L47"/>
    <mergeCell ref="G44:H44"/>
    <mergeCell ref="I44:J44"/>
    <mergeCell ref="K44:L44"/>
    <mergeCell ref="G45:H45"/>
    <mergeCell ref="I45:J45"/>
    <mergeCell ref="K45:L45"/>
    <mergeCell ref="G42:H42"/>
    <mergeCell ref="I42:J42"/>
    <mergeCell ref="K42:L42"/>
    <mergeCell ref="G43:H43"/>
    <mergeCell ref="I43:J43"/>
    <mergeCell ref="K43:L43"/>
    <mergeCell ref="A40:L40"/>
    <mergeCell ref="G41:H41"/>
    <mergeCell ref="I41:J41"/>
    <mergeCell ref="K41:L41"/>
    <mergeCell ref="B13:C13"/>
    <mergeCell ref="D13:F13"/>
    <mergeCell ref="G13:H13"/>
    <mergeCell ref="A22:F22"/>
    <mergeCell ref="H22:O22"/>
    <mergeCell ref="H10:I10"/>
    <mergeCell ref="H11:I11"/>
    <mergeCell ref="B12:D12"/>
    <mergeCell ref="E12:F12"/>
    <mergeCell ref="G12:H12"/>
    <mergeCell ref="B7:C7"/>
    <mergeCell ref="B8:C8"/>
    <mergeCell ref="B9:C9"/>
    <mergeCell ref="D10:G10"/>
  </mergeCells>
  <printOptions/>
  <pageMargins left="0.75" right="0.75" top="1" bottom="1" header="0.5" footer="0.5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8"/>
  <sheetViews>
    <sheetView view="pageBreakPreview" zoomScale="75" zoomScaleNormal="75" zoomScaleSheetLayoutView="75" workbookViewId="0" topLeftCell="A1">
      <pane ySplit="8" topLeftCell="BM9" activePane="bottomLeft" state="frozen"/>
      <selection pane="topLeft" activeCell="A1" sqref="A1"/>
      <selection pane="bottomLeft" activeCell="O13" sqref="O13"/>
    </sheetView>
  </sheetViews>
  <sheetFormatPr defaultColWidth="9.140625" defaultRowHeight="12.75"/>
  <cols>
    <col min="1" max="1" width="1.7109375" style="0" customWidth="1"/>
    <col min="2" max="3" width="12.421875" style="0" customWidth="1"/>
    <col min="4" max="15" width="8.8515625" style="0" customWidth="1"/>
  </cols>
  <sheetData>
    <row r="1" spans="1:13" ht="12.75">
      <c r="A1" s="77" t="s">
        <v>91</v>
      </c>
      <c r="M1" s="78" t="s">
        <v>92</v>
      </c>
    </row>
    <row r="2" spans="1:13" ht="12.75">
      <c r="A2" s="77" t="s">
        <v>93</v>
      </c>
      <c r="M2" s="78" t="s">
        <v>95</v>
      </c>
    </row>
    <row r="3" ht="12.75">
      <c r="A3" s="249" t="s">
        <v>216</v>
      </c>
    </row>
    <row r="5" ht="12.75">
      <c r="A5" s="80" t="s">
        <v>138</v>
      </c>
    </row>
    <row r="6" ht="13.5" thickBot="1"/>
    <row r="7" spans="2:16" ht="23.25" thickTop="1">
      <c r="B7" s="252" t="s">
        <v>139</v>
      </c>
      <c r="C7" s="145"/>
      <c r="D7" s="146" t="s">
        <v>140</v>
      </c>
      <c r="E7" s="146" t="s">
        <v>141</v>
      </c>
      <c r="F7" s="146" t="s">
        <v>142</v>
      </c>
      <c r="G7" s="146" t="s">
        <v>143</v>
      </c>
      <c r="H7" s="146" t="s">
        <v>144</v>
      </c>
      <c r="I7" s="146" t="s">
        <v>145</v>
      </c>
      <c r="J7" s="146" t="s">
        <v>146</v>
      </c>
      <c r="K7" s="146" t="s">
        <v>147</v>
      </c>
      <c r="L7" s="146" t="s">
        <v>148</v>
      </c>
      <c r="M7" s="146" t="s">
        <v>149</v>
      </c>
      <c r="N7" s="146" t="s">
        <v>150</v>
      </c>
      <c r="O7" s="146" t="s">
        <v>151</v>
      </c>
      <c r="P7" s="146" t="s">
        <v>116</v>
      </c>
    </row>
    <row r="8" spans="2:16" ht="13.5" thickBot="1">
      <c r="B8" s="147" t="s">
        <v>152</v>
      </c>
      <c r="C8" s="148" t="s">
        <v>153</v>
      </c>
      <c r="D8" s="149" t="s">
        <v>94</v>
      </c>
      <c r="E8" s="149" t="s">
        <v>94</v>
      </c>
      <c r="F8" s="149" t="s">
        <v>94</v>
      </c>
      <c r="G8" s="149" t="s">
        <v>94</v>
      </c>
      <c r="H8" s="149" t="s">
        <v>94</v>
      </c>
      <c r="I8" s="149" t="s">
        <v>94</v>
      </c>
      <c r="J8" s="149" t="s">
        <v>94</v>
      </c>
      <c r="K8" s="149" t="s">
        <v>94</v>
      </c>
      <c r="L8" s="149" t="s">
        <v>94</v>
      </c>
      <c r="M8" s="149" t="s">
        <v>94</v>
      </c>
      <c r="N8" s="149" t="s">
        <v>94</v>
      </c>
      <c r="O8" s="150" t="s">
        <v>94</v>
      </c>
      <c r="P8" s="151" t="s">
        <v>94</v>
      </c>
    </row>
    <row r="9" spans="2:16" ht="25.5" customHeight="1" thickTop="1">
      <c r="B9" s="152" t="s">
        <v>154</v>
      </c>
      <c r="C9" s="153" t="s">
        <v>155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>
        <f aca="true" t="shared" si="0" ref="P9:P72">SUM(D9:O9)</f>
        <v>0</v>
      </c>
    </row>
    <row r="10" spans="2:16" ht="25.5" customHeight="1">
      <c r="B10" s="156" t="s">
        <v>154</v>
      </c>
      <c r="C10" s="157" t="s">
        <v>156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5">
        <f t="shared" si="0"/>
        <v>0</v>
      </c>
    </row>
    <row r="11" spans="2:16" ht="25.5" customHeight="1">
      <c r="B11" s="156" t="s">
        <v>154</v>
      </c>
      <c r="C11" s="154" t="s">
        <v>157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5">
        <f t="shared" si="0"/>
        <v>0</v>
      </c>
    </row>
    <row r="12" spans="2:16" ht="25.5" customHeight="1">
      <c r="B12" s="156" t="s">
        <v>154</v>
      </c>
      <c r="C12" s="157" t="s">
        <v>158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5">
        <f t="shared" si="0"/>
        <v>0</v>
      </c>
    </row>
    <row r="13" spans="2:16" ht="25.5" customHeight="1">
      <c r="B13" s="156" t="s">
        <v>154</v>
      </c>
      <c r="C13" s="154" t="s">
        <v>159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5">
        <f t="shared" si="0"/>
        <v>0</v>
      </c>
    </row>
    <row r="14" spans="2:16" ht="25.5" customHeight="1">
      <c r="B14" s="156" t="s">
        <v>154</v>
      </c>
      <c r="C14" s="157" t="s">
        <v>160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5">
        <f t="shared" si="0"/>
        <v>0</v>
      </c>
    </row>
    <row r="15" spans="2:16" ht="25.5" customHeight="1">
      <c r="B15" s="156" t="s">
        <v>154</v>
      </c>
      <c r="C15" s="154" t="s">
        <v>161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>
        <f t="shared" si="0"/>
        <v>0</v>
      </c>
    </row>
    <row r="16" spans="2:16" ht="25.5" customHeight="1">
      <c r="B16" s="156" t="s">
        <v>154</v>
      </c>
      <c r="C16" s="157" t="s">
        <v>162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5">
        <f t="shared" si="0"/>
        <v>0</v>
      </c>
    </row>
    <row r="17" spans="2:16" ht="25.5" customHeight="1">
      <c r="B17" s="156" t="s">
        <v>154</v>
      </c>
      <c r="C17" s="154" t="s">
        <v>163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5">
        <f t="shared" si="0"/>
        <v>0</v>
      </c>
    </row>
    <row r="18" spans="2:16" ht="25.5" customHeight="1">
      <c r="B18" s="156" t="s">
        <v>154</v>
      </c>
      <c r="C18" s="157" t="s">
        <v>164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5">
        <f t="shared" si="0"/>
        <v>0</v>
      </c>
    </row>
    <row r="19" spans="2:16" ht="25.5" customHeight="1">
      <c r="B19" s="156" t="s">
        <v>154</v>
      </c>
      <c r="C19" s="154" t="s">
        <v>165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>
        <f t="shared" si="0"/>
        <v>0</v>
      </c>
    </row>
    <row r="20" spans="2:16" ht="25.5" customHeight="1">
      <c r="B20" s="156" t="s">
        <v>154</v>
      </c>
      <c r="C20" s="158" t="s">
        <v>166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5">
        <f t="shared" si="0"/>
        <v>0</v>
      </c>
    </row>
    <row r="21" spans="2:16" ht="25.5" customHeight="1" thickBot="1">
      <c r="B21" s="159" t="s">
        <v>154</v>
      </c>
      <c r="C21" s="160" t="s">
        <v>167</v>
      </c>
      <c r="D21" s="160">
        <f>SUM(D9:D20)</f>
        <v>0</v>
      </c>
      <c r="E21" s="160">
        <f aca="true" t="shared" si="1" ref="E21:O21">SUM(E9:E20)</f>
        <v>0</v>
      </c>
      <c r="F21" s="160">
        <f t="shared" si="1"/>
        <v>0</v>
      </c>
      <c r="G21" s="160">
        <f t="shared" si="1"/>
        <v>0</v>
      </c>
      <c r="H21" s="160">
        <f t="shared" si="1"/>
        <v>0</v>
      </c>
      <c r="I21" s="160">
        <f t="shared" si="1"/>
        <v>0</v>
      </c>
      <c r="J21" s="160">
        <f t="shared" si="1"/>
        <v>0</v>
      </c>
      <c r="K21" s="160">
        <f t="shared" si="1"/>
        <v>0</v>
      </c>
      <c r="L21" s="160">
        <f t="shared" si="1"/>
        <v>0</v>
      </c>
      <c r="M21" s="160">
        <f t="shared" si="1"/>
        <v>0</v>
      </c>
      <c r="N21" s="160">
        <f t="shared" si="1"/>
        <v>0</v>
      </c>
      <c r="O21" s="160">
        <f t="shared" si="1"/>
        <v>0</v>
      </c>
      <c r="P21" s="161">
        <f t="shared" si="0"/>
        <v>0</v>
      </c>
    </row>
    <row r="22" spans="2:16" ht="25.5" customHeight="1" thickTop="1">
      <c r="B22" s="152" t="s">
        <v>168</v>
      </c>
      <c r="C22" s="153" t="s">
        <v>155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5">
        <f t="shared" si="0"/>
        <v>0</v>
      </c>
    </row>
    <row r="23" spans="2:16" ht="25.5" customHeight="1">
      <c r="B23" s="156" t="s">
        <v>168</v>
      </c>
      <c r="C23" s="157" t="s">
        <v>156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5">
        <f t="shared" si="0"/>
        <v>0</v>
      </c>
    </row>
    <row r="24" spans="2:16" ht="25.5" customHeight="1">
      <c r="B24" s="156" t="s">
        <v>168</v>
      </c>
      <c r="C24" s="154" t="s">
        <v>157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>
        <f t="shared" si="0"/>
        <v>0</v>
      </c>
    </row>
    <row r="25" spans="2:16" ht="25.5" customHeight="1">
      <c r="B25" s="156" t="s">
        <v>168</v>
      </c>
      <c r="C25" s="157" t="s">
        <v>158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5">
        <f t="shared" si="0"/>
        <v>0</v>
      </c>
    </row>
    <row r="26" spans="2:16" ht="25.5" customHeight="1">
      <c r="B26" s="156" t="s">
        <v>168</v>
      </c>
      <c r="C26" s="154" t="s">
        <v>159</v>
      </c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5">
        <f t="shared" si="0"/>
        <v>0</v>
      </c>
    </row>
    <row r="27" spans="2:16" ht="25.5" customHeight="1">
      <c r="B27" s="156" t="s">
        <v>168</v>
      </c>
      <c r="C27" s="157" t="s">
        <v>160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5">
        <f t="shared" si="0"/>
        <v>0</v>
      </c>
    </row>
    <row r="28" spans="2:16" ht="25.5" customHeight="1">
      <c r="B28" s="156" t="s">
        <v>168</v>
      </c>
      <c r="C28" s="154" t="s">
        <v>161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5">
        <f t="shared" si="0"/>
        <v>0</v>
      </c>
    </row>
    <row r="29" spans="2:16" ht="25.5" customHeight="1">
      <c r="B29" s="156" t="s">
        <v>168</v>
      </c>
      <c r="C29" s="157" t="s">
        <v>162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5">
        <f t="shared" si="0"/>
        <v>0</v>
      </c>
    </row>
    <row r="30" spans="2:16" ht="25.5" customHeight="1">
      <c r="B30" s="156" t="s">
        <v>168</v>
      </c>
      <c r="C30" s="154" t="s">
        <v>163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5">
        <f t="shared" si="0"/>
        <v>0</v>
      </c>
    </row>
    <row r="31" spans="2:16" ht="25.5" customHeight="1">
      <c r="B31" s="156" t="s">
        <v>168</v>
      </c>
      <c r="C31" s="157" t="s">
        <v>164</v>
      </c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5">
        <f t="shared" si="0"/>
        <v>0</v>
      </c>
    </row>
    <row r="32" spans="2:16" ht="25.5" customHeight="1">
      <c r="B32" s="156" t="s">
        <v>168</v>
      </c>
      <c r="C32" s="154" t="s">
        <v>165</v>
      </c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5">
        <f t="shared" si="0"/>
        <v>0</v>
      </c>
    </row>
    <row r="33" spans="2:16" ht="25.5" customHeight="1">
      <c r="B33" s="156" t="s">
        <v>168</v>
      </c>
      <c r="C33" s="158" t="s">
        <v>166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5">
        <f t="shared" si="0"/>
        <v>0</v>
      </c>
    </row>
    <row r="34" spans="2:16" ht="25.5" customHeight="1" thickBot="1">
      <c r="B34" s="159" t="s">
        <v>168</v>
      </c>
      <c r="C34" s="160" t="s">
        <v>167</v>
      </c>
      <c r="D34" s="160">
        <f aca="true" t="shared" si="2" ref="D34:O34">SUM(D22:D33)</f>
        <v>0</v>
      </c>
      <c r="E34" s="160">
        <f t="shared" si="2"/>
        <v>0</v>
      </c>
      <c r="F34" s="160">
        <f t="shared" si="2"/>
        <v>0</v>
      </c>
      <c r="G34" s="160">
        <f t="shared" si="2"/>
        <v>0</v>
      </c>
      <c r="H34" s="160">
        <f t="shared" si="2"/>
        <v>0</v>
      </c>
      <c r="I34" s="160">
        <f t="shared" si="2"/>
        <v>0</v>
      </c>
      <c r="J34" s="160">
        <f t="shared" si="2"/>
        <v>0</v>
      </c>
      <c r="K34" s="160">
        <f t="shared" si="2"/>
        <v>0</v>
      </c>
      <c r="L34" s="160">
        <f t="shared" si="2"/>
        <v>0</v>
      </c>
      <c r="M34" s="160">
        <f t="shared" si="2"/>
        <v>0</v>
      </c>
      <c r="N34" s="160">
        <f t="shared" si="2"/>
        <v>0</v>
      </c>
      <c r="O34" s="160">
        <f t="shared" si="2"/>
        <v>0</v>
      </c>
      <c r="P34" s="161">
        <f t="shared" si="0"/>
        <v>0</v>
      </c>
    </row>
    <row r="35" spans="2:16" ht="25.5" customHeight="1" thickTop="1">
      <c r="B35" s="152" t="s">
        <v>169</v>
      </c>
      <c r="C35" s="153" t="s">
        <v>155</v>
      </c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5">
        <f t="shared" si="0"/>
        <v>0</v>
      </c>
    </row>
    <row r="36" spans="2:16" ht="25.5" customHeight="1">
      <c r="B36" s="156" t="s">
        <v>169</v>
      </c>
      <c r="C36" s="157" t="s">
        <v>156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5">
        <f t="shared" si="0"/>
        <v>0</v>
      </c>
    </row>
    <row r="37" spans="2:16" ht="25.5" customHeight="1">
      <c r="B37" s="156" t="s">
        <v>169</v>
      </c>
      <c r="C37" s="154" t="s">
        <v>157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5">
        <f t="shared" si="0"/>
        <v>0</v>
      </c>
    </row>
    <row r="38" spans="2:16" ht="25.5" customHeight="1">
      <c r="B38" s="156" t="s">
        <v>169</v>
      </c>
      <c r="C38" s="157" t="s">
        <v>158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5">
        <f t="shared" si="0"/>
        <v>0</v>
      </c>
    </row>
    <row r="39" spans="2:16" ht="25.5" customHeight="1">
      <c r="B39" s="156" t="s">
        <v>169</v>
      </c>
      <c r="C39" s="154" t="s">
        <v>159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5">
        <f t="shared" si="0"/>
        <v>0</v>
      </c>
    </row>
    <row r="40" spans="2:16" ht="25.5" customHeight="1">
      <c r="B40" s="156" t="s">
        <v>169</v>
      </c>
      <c r="C40" s="157" t="s">
        <v>160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5">
        <f t="shared" si="0"/>
        <v>0</v>
      </c>
    </row>
    <row r="41" spans="2:16" ht="25.5" customHeight="1">
      <c r="B41" s="156" t="s">
        <v>169</v>
      </c>
      <c r="C41" s="154" t="s">
        <v>161</v>
      </c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5">
        <f t="shared" si="0"/>
        <v>0</v>
      </c>
    </row>
    <row r="42" spans="2:16" ht="25.5" customHeight="1">
      <c r="B42" s="156" t="s">
        <v>169</v>
      </c>
      <c r="C42" s="157" t="s">
        <v>162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5">
        <f t="shared" si="0"/>
        <v>0</v>
      </c>
    </row>
    <row r="43" spans="2:16" ht="25.5" customHeight="1">
      <c r="B43" s="156" t="s">
        <v>169</v>
      </c>
      <c r="C43" s="154" t="s">
        <v>163</v>
      </c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5">
        <f t="shared" si="0"/>
        <v>0</v>
      </c>
    </row>
    <row r="44" spans="2:16" ht="25.5" customHeight="1">
      <c r="B44" s="156" t="s">
        <v>169</v>
      </c>
      <c r="C44" s="157" t="s">
        <v>164</v>
      </c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5">
        <f t="shared" si="0"/>
        <v>0</v>
      </c>
    </row>
    <row r="45" spans="2:16" ht="25.5" customHeight="1">
      <c r="B45" s="156" t="s">
        <v>169</v>
      </c>
      <c r="C45" s="154" t="s">
        <v>165</v>
      </c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5">
        <f t="shared" si="0"/>
        <v>0</v>
      </c>
    </row>
    <row r="46" spans="2:16" ht="25.5" customHeight="1">
      <c r="B46" s="156" t="s">
        <v>169</v>
      </c>
      <c r="C46" s="158" t="s">
        <v>166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5">
        <f t="shared" si="0"/>
        <v>0</v>
      </c>
    </row>
    <row r="47" spans="2:16" ht="25.5" customHeight="1" thickBot="1">
      <c r="B47" s="162" t="s">
        <v>169</v>
      </c>
      <c r="C47" s="160" t="s">
        <v>167</v>
      </c>
      <c r="D47" s="160">
        <f aca="true" t="shared" si="3" ref="D47:O47">SUM(D35:D46)</f>
        <v>0</v>
      </c>
      <c r="E47" s="160">
        <f t="shared" si="3"/>
        <v>0</v>
      </c>
      <c r="F47" s="160">
        <f t="shared" si="3"/>
        <v>0</v>
      </c>
      <c r="G47" s="160">
        <f t="shared" si="3"/>
        <v>0</v>
      </c>
      <c r="H47" s="160">
        <f t="shared" si="3"/>
        <v>0</v>
      </c>
      <c r="I47" s="160">
        <f t="shared" si="3"/>
        <v>0</v>
      </c>
      <c r="J47" s="160">
        <f t="shared" si="3"/>
        <v>0</v>
      </c>
      <c r="K47" s="160">
        <f t="shared" si="3"/>
        <v>0</v>
      </c>
      <c r="L47" s="160">
        <f t="shared" si="3"/>
        <v>0</v>
      </c>
      <c r="M47" s="160">
        <f t="shared" si="3"/>
        <v>0</v>
      </c>
      <c r="N47" s="160">
        <f t="shared" si="3"/>
        <v>0</v>
      </c>
      <c r="O47" s="160">
        <f t="shared" si="3"/>
        <v>0</v>
      </c>
      <c r="P47" s="161">
        <f t="shared" si="0"/>
        <v>0</v>
      </c>
    </row>
    <row r="48" spans="2:16" ht="25.5" customHeight="1" thickTop="1">
      <c r="B48" s="163" t="s">
        <v>170</v>
      </c>
      <c r="C48" s="153" t="s">
        <v>155</v>
      </c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>
        <f t="shared" si="0"/>
        <v>0</v>
      </c>
    </row>
    <row r="49" spans="2:16" ht="25.5" customHeight="1">
      <c r="B49" s="156" t="s">
        <v>170</v>
      </c>
      <c r="C49" s="157" t="s">
        <v>156</v>
      </c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5">
        <f t="shared" si="0"/>
        <v>0</v>
      </c>
    </row>
    <row r="50" spans="2:16" ht="25.5" customHeight="1">
      <c r="B50" s="156" t="s">
        <v>170</v>
      </c>
      <c r="C50" s="154" t="s">
        <v>157</v>
      </c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5">
        <f t="shared" si="0"/>
        <v>0</v>
      </c>
    </row>
    <row r="51" spans="2:16" ht="25.5" customHeight="1">
      <c r="B51" s="156" t="s">
        <v>170</v>
      </c>
      <c r="C51" s="157" t="s">
        <v>158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5">
        <f t="shared" si="0"/>
        <v>0</v>
      </c>
    </row>
    <row r="52" spans="2:16" ht="25.5" customHeight="1">
      <c r="B52" s="156" t="s">
        <v>170</v>
      </c>
      <c r="C52" s="154" t="s">
        <v>159</v>
      </c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5">
        <f t="shared" si="0"/>
        <v>0</v>
      </c>
    </row>
    <row r="53" spans="2:16" ht="25.5" customHeight="1">
      <c r="B53" s="156" t="s">
        <v>170</v>
      </c>
      <c r="C53" s="157" t="s">
        <v>160</v>
      </c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5">
        <f t="shared" si="0"/>
        <v>0</v>
      </c>
    </row>
    <row r="54" spans="2:16" ht="25.5" customHeight="1">
      <c r="B54" s="156" t="s">
        <v>170</v>
      </c>
      <c r="C54" s="154" t="s">
        <v>161</v>
      </c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5">
        <f t="shared" si="0"/>
        <v>0</v>
      </c>
    </row>
    <row r="55" spans="2:16" ht="25.5" customHeight="1">
      <c r="B55" s="156" t="s">
        <v>170</v>
      </c>
      <c r="C55" s="157" t="s">
        <v>162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5">
        <f t="shared" si="0"/>
        <v>0</v>
      </c>
    </row>
    <row r="56" spans="2:16" ht="25.5" customHeight="1">
      <c r="B56" s="156" t="s">
        <v>170</v>
      </c>
      <c r="C56" s="154" t="s">
        <v>163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5">
        <f t="shared" si="0"/>
        <v>0</v>
      </c>
    </row>
    <row r="57" spans="2:16" ht="25.5" customHeight="1">
      <c r="B57" s="156" t="s">
        <v>170</v>
      </c>
      <c r="C57" s="157" t="s">
        <v>164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5">
        <f t="shared" si="0"/>
        <v>0</v>
      </c>
    </row>
    <row r="58" spans="2:16" ht="25.5" customHeight="1">
      <c r="B58" s="156" t="s">
        <v>170</v>
      </c>
      <c r="C58" s="154" t="s">
        <v>165</v>
      </c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5">
        <f t="shared" si="0"/>
        <v>0</v>
      </c>
    </row>
    <row r="59" spans="2:16" ht="25.5" customHeight="1">
      <c r="B59" s="156" t="s">
        <v>170</v>
      </c>
      <c r="C59" s="158" t="s">
        <v>166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5">
        <f t="shared" si="0"/>
        <v>0</v>
      </c>
    </row>
    <row r="60" spans="2:16" ht="25.5" customHeight="1" thickBot="1">
      <c r="B60" s="162" t="s">
        <v>170</v>
      </c>
      <c r="C60" s="160" t="s">
        <v>167</v>
      </c>
      <c r="D60" s="160">
        <f aca="true" t="shared" si="4" ref="D60:O60">SUM(D48:D59)</f>
        <v>0</v>
      </c>
      <c r="E60" s="160">
        <f t="shared" si="4"/>
        <v>0</v>
      </c>
      <c r="F60" s="160">
        <f t="shared" si="4"/>
        <v>0</v>
      </c>
      <c r="G60" s="160">
        <f t="shared" si="4"/>
        <v>0</v>
      </c>
      <c r="H60" s="160">
        <f t="shared" si="4"/>
        <v>0</v>
      </c>
      <c r="I60" s="160">
        <f t="shared" si="4"/>
        <v>0</v>
      </c>
      <c r="J60" s="160">
        <f t="shared" si="4"/>
        <v>0</v>
      </c>
      <c r="K60" s="160">
        <f t="shared" si="4"/>
        <v>0</v>
      </c>
      <c r="L60" s="160">
        <f t="shared" si="4"/>
        <v>0</v>
      </c>
      <c r="M60" s="160">
        <f t="shared" si="4"/>
        <v>0</v>
      </c>
      <c r="N60" s="160">
        <f t="shared" si="4"/>
        <v>0</v>
      </c>
      <c r="O60" s="160">
        <f t="shared" si="4"/>
        <v>0</v>
      </c>
      <c r="P60" s="161">
        <f t="shared" si="0"/>
        <v>0</v>
      </c>
    </row>
    <row r="61" spans="2:16" ht="25.5" customHeight="1" thickTop="1">
      <c r="B61" s="163" t="s">
        <v>171</v>
      </c>
      <c r="C61" s="153" t="s">
        <v>155</v>
      </c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5">
        <f t="shared" si="0"/>
        <v>0</v>
      </c>
    </row>
    <row r="62" spans="2:16" ht="25.5" customHeight="1">
      <c r="B62" s="156" t="s">
        <v>171</v>
      </c>
      <c r="C62" s="157" t="s">
        <v>156</v>
      </c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5">
        <f t="shared" si="0"/>
        <v>0</v>
      </c>
    </row>
    <row r="63" spans="2:16" ht="25.5" customHeight="1">
      <c r="B63" s="156" t="s">
        <v>171</v>
      </c>
      <c r="C63" s="154" t="s">
        <v>157</v>
      </c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5">
        <f t="shared" si="0"/>
        <v>0</v>
      </c>
    </row>
    <row r="64" spans="2:16" ht="25.5" customHeight="1">
      <c r="B64" s="156" t="s">
        <v>171</v>
      </c>
      <c r="C64" s="157" t="s">
        <v>158</v>
      </c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5">
        <f t="shared" si="0"/>
        <v>0</v>
      </c>
    </row>
    <row r="65" spans="2:16" ht="25.5" customHeight="1">
      <c r="B65" s="156" t="s">
        <v>171</v>
      </c>
      <c r="C65" s="154" t="s">
        <v>159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5">
        <f t="shared" si="0"/>
        <v>0</v>
      </c>
    </row>
    <row r="66" spans="2:16" ht="25.5" customHeight="1">
      <c r="B66" s="156" t="s">
        <v>171</v>
      </c>
      <c r="C66" s="157" t="s">
        <v>160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5">
        <f t="shared" si="0"/>
        <v>0</v>
      </c>
    </row>
    <row r="67" spans="2:16" ht="25.5" customHeight="1">
      <c r="B67" s="156" t="s">
        <v>171</v>
      </c>
      <c r="C67" s="154" t="s">
        <v>161</v>
      </c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5">
        <f t="shared" si="0"/>
        <v>0</v>
      </c>
    </row>
    <row r="68" spans="2:16" ht="25.5" customHeight="1">
      <c r="B68" s="156" t="s">
        <v>171</v>
      </c>
      <c r="C68" s="157" t="s">
        <v>162</v>
      </c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5">
        <f t="shared" si="0"/>
        <v>0</v>
      </c>
    </row>
    <row r="69" spans="2:16" ht="25.5" customHeight="1">
      <c r="B69" s="156" t="s">
        <v>171</v>
      </c>
      <c r="C69" s="154" t="s">
        <v>163</v>
      </c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5">
        <f t="shared" si="0"/>
        <v>0</v>
      </c>
    </row>
    <row r="70" spans="2:16" ht="25.5" customHeight="1">
      <c r="B70" s="156" t="s">
        <v>171</v>
      </c>
      <c r="C70" s="157" t="s">
        <v>164</v>
      </c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5">
        <f t="shared" si="0"/>
        <v>0</v>
      </c>
    </row>
    <row r="71" spans="2:16" ht="25.5" customHeight="1">
      <c r="B71" s="156" t="s">
        <v>171</v>
      </c>
      <c r="C71" s="154" t="s">
        <v>165</v>
      </c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5">
        <f t="shared" si="0"/>
        <v>0</v>
      </c>
    </row>
    <row r="72" spans="2:16" ht="25.5" customHeight="1">
      <c r="B72" s="156" t="s">
        <v>171</v>
      </c>
      <c r="C72" s="158" t="s">
        <v>166</v>
      </c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5">
        <f t="shared" si="0"/>
        <v>0</v>
      </c>
    </row>
    <row r="73" spans="2:16" ht="25.5" customHeight="1" thickBot="1">
      <c r="B73" s="162" t="s">
        <v>171</v>
      </c>
      <c r="C73" s="160" t="s">
        <v>167</v>
      </c>
      <c r="D73" s="160">
        <f aca="true" t="shared" si="5" ref="D73:O73">SUM(D61:D72)</f>
        <v>0</v>
      </c>
      <c r="E73" s="160">
        <f t="shared" si="5"/>
        <v>0</v>
      </c>
      <c r="F73" s="160">
        <f t="shared" si="5"/>
        <v>0</v>
      </c>
      <c r="G73" s="160">
        <f t="shared" si="5"/>
        <v>0</v>
      </c>
      <c r="H73" s="160">
        <f t="shared" si="5"/>
        <v>0</v>
      </c>
      <c r="I73" s="160">
        <f t="shared" si="5"/>
        <v>0</v>
      </c>
      <c r="J73" s="160">
        <f t="shared" si="5"/>
        <v>0</v>
      </c>
      <c r="K73" s="160">
        <f t="shared" si="5"/>
        <v>0</v>
      </c>
      <c r="L73" s="160">
        <f t="shared" si="5"/>
        <v>0</v>
      </c>
      <c r="M73" s="160">
        <f t="shared" si="5"/>
        <v>0</v>
      </c>
      <c r="N73" s="160">
        <f t="shared" si="5"/>
        <v>0</v>
      </c>
      <c r="O73" s="160">
        <f t="shared" si="5"/>
        <v>0</v>
      </c>
      <c r="P73" s="161">
        <f aca="true" t="shared" si="6" ref="P73:P136">SUM(D73:O73)</f>
        <v>0</v>
      </c>
    </row>
    <row r="74" spans="2:16" ht="25.5" customHeight="1" thickTop="1">
      <c r="B74" s="163" t="s">
        <v>172</v>
      </c>
      <c r="C74" s="153" t="s">
        <v>155</v>
      </c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5">
        <f t="shared" si="6"/>
        <v>0</v>
      </c>
    </row>
    <row r="75" spans="2:16" ht="25.5" customHeight="1">
      <c r="B75" s="156" t="s">
        <v>172</v>
      </c>
      <c r="C75" s="157" t="s">
        <v>156</v>
      </c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5">
        <f t="shared" si="6"/>
        <v>0</v>
      </c>
    </row>
    <row r="76" spans="2:16" ht="25.5" customHeight="1">
      <c r="B76" s="156" t="s">
        <v>172</v>
      </c>
      <c r="C76" s="154" t="s">
        <v>157</v>
      </c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5">
        <f t="shared" si="6"/>
        <v>0</v>
      </c>
    </row>
    <row r="77" spans="2:16" ht="25.5" customHeight="1">
      <c r="B77" s="156" t="s">
        <v>172</v>
      </c>
      <c r="C77" s="157" t="s">
        <v>158</v>
      </c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5">
        <f t="shared" si="6"/>
        <v>0</v>
      </c>
    </row>
    <row r="78" spans="2:16" ht="25.5" customHeight="1">
      <c r="B78" s="156" t="s">
        <v>172</v>
      </c>
      <c r="C78" s="154" t="s">
        <v>159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5">
        <f t="shared" si="6"/>
        <v>0</v>
      </c>
    </row>
    <row r="79" spans="2:16" ht="25.5" customHeight="1">
      <c r="B79" s="156" t="s">
        <v>172</v>
      </c>
      <c r="C79" s="157" t="s">
        <v>160</v>
      </c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5">
        <f t="shared" si="6"/>
        <v>0</v>
      </c>
    </row>
    <row r="80" spans="2:16" ht="25.5" customHeight="1">
      <c r="B80" s="156" t="s">
        <v>172</v>
      </c>
      <c r="C80" s="154" t="s">
        <v>161</v>
      </c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5">
        <f t="shared" si="6"/>
        <v>0</v>
      </c>
    </row>
    <row r="81" spans="2:16" ht="25.5" customHeight="1">
      <c r="B81" s="156" t="s">
        <v>172</v>
      </c>
      <c r="C81" s="157" t="s">
        <v>162</v>
      </c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5">
        <f t="shared" si="6"/>
        <v>0</v>
      </c>
    </row>
    <row r="82" spans="2:16" ht="25.5" customHeight="1">
      <c r="B82" s="156" t="s">
        <v>172</v>
      </c>
      <c r="C82" s="154" t="s">
        <v>163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5">
        <f t="shared" si="6"/>
        <v>0</v>
      </c>
    </row>
    <row r="83" spans="2:16" ht="25.5" customHeight="1">
      <c r="B83" s="156" t="s">
        <v>172</v>
      </c>
      <c r="C83" s="157" t="s">
        <v>164</v>
      </c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5">
        <f t="shared" si="6"/>
        <v>0</v>
      </c>
    </row>
    <row r="84" spans="2:16" ht="25.5" customHeight="1">
      <c r="B84" s="156" t="s">
        <v>172</v>
      </c>
      <c r="C84" s="154" t="s">
        <v>165</v>
      </c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5">
        <f t="shared" si="6"/>
        <v>0</v>
      </c>
    </row>
    <row r="85" spans="2:16" ht="25.5" customHeight="1">
      <c r="B85" s="156" t="s">
        <v>172</v>
      </c>
      <c r="C85" s="158" t="s">
        <v>166</v>
      </c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5">
        <f t="shared" si="6"/>
        <v>0</v>
      </c>
    </row>
    <row r="86" spans="2:16" ht="25.5" customHeight="1" thickBot="1">
      <c r="B86" s="162" t="s">
        <v>172</v>
      </c>
      <c r="C86" s="160" t="s">
        <v>167</v>
      </c>
      <c r="D86" s="160">
        <f aca="true" t="shared" si="7" ref="D86:O86">SUM(D74:D85)</f>
        <v>0</v>
      </c>
      <c r="E86" s="160">
        <f t="shared" si="7"/>
        <v>0</v>
      </c>
      <c r="F86" s="160">
        <f t="shared" si="7"/>
        <v>0</v>
      </c>
      <c r="G86" s="160">
        <f t="shared" si="7"/>
        <v>0</v>
      </c>
      <c r="H86" s="160">
        <f t="shared" si="7"/>
        <v>0</v>
      </c>
      <c r="I86" s="160">
        <f t="shared" si="7"/>
        <v>0</v>
      </c>
      <c r="J86" s="160">
        <f t="shared" si="7"/>
        <v>0</v>
      </c>
      <c r="K86" s="160">
        <f t="shared" si="7"/>
        <v>0</v>
      </c>
      <c r="L86" s="160">
        <f t="shared" si="7"/>
        <v>0</v>
      </c>
      <c r="M86" s="160">
        <f t="shared" si="7"/>
        <v>0</v>
      </c>
      <c r="N86" s="160">
        <f t="shared" si="7"/>
        <v>0</v>
      </c>
      <c r="O86" s="160">
        <f t="shared" si="7"/>
        <v>0</v>
      </c>
      <c r="P86" s="161">
        <f t="shared" si="6"/>
        <v>0</v>
      </c>
    </row>
    <row r="87" spans="2:16" ht="25.5" customHeight="1" thickTop="1">
      <c r="B87" s="163" t="s">
        <v>173</v>
      </c>
      <c r="C87" s="153" t="s">
        <v>155</v>
      </c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5">
        <f t="shared" si="6"/>
        <v>0</v>
      </c>
    </row>
    <row r="88" spans="2:16" ht="25.5" customHeight="1">
      <c r="B88" s="156" t="s">
        <v>173</v>
      </c>
      <c r="C88" s="157" t="s">
        <v>156</v>
      </c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5">
        <f t="shared" si="6"/>
        <v>0</v>
      </c>
    </row>
    <row r="89" spans="2:16" ht="25.5" customHeight="1">
      <c r="B89" s="156" t="s">
        <v>173</v>
      </c>
      <c r="C89" s="154" t="s">
        <v>157</v>
      </c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5">
        <f t="shared" si="6"/>
        <v>0</v>
      </c>
    </row>
    <row r="90" spans="2:16" ht="25.5" customHeight="1">
      <c r="B90" s="156" t="s">
        <v>173</v>
      </c>
      <c r="C90" s="157" t="s">
        <v>158</v>
      </c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5">
        <f t="shared" si="6"/>
        <v>0</v>
      </c>
    </row>
    <row r="91" spans="2:16" ht="25.5" customHeight="1">
      <c r="B91" s="156" t="s">
        <v>173</v>
      </c>
      <c r="C91" s="154" t="s">
        <v>159</v>
      </c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5">
        <f t="shared" si="6"/>
        <v>0</v>
      </c>
    </row>
    <row r="92" spans="2:16" ht="25.5" customHeight="1">
      <c r="B92" s="156" t="s">
        <v>173</v>
      </c>
      <c r="C92" s="157" t="s">
        <v>160</v>
      </c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5">
        <f t="shared" si="6"/>
        <v>0</v>
      </c>
    </row>
    <row r="93" spans="2:16" ht="25.5" customHeight="1">
      <c r="B93" s="156" t="s">
        <v>173</v>
      </c>
      <c r="C93" s="154" t="s">
        <v>161</v>
      </c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5">
        <f t="shared" si="6"/>
        <v>0</v>
      </c>
    </row>
    <row r="94" spans="2:16" ht="25.5" customHeight="1">
      <c r="B94" s="156" t="s">
        <v>173</v>
      </c>
      <c r="C94" s="157" t="s">
        <v>162</v>
      </c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5">
        <f t="shared" si="6"/>
        <v>0</v>
      </c>
    </row>
    <row r="95" spans="2:16" ht="25.5" customHeight="1">
      <c r="B95" s="156" t="s">
        <v>173</v>
      </c>
      <c r="C95" s="154" t="s">
        <v>163</v>
      </c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5">
        <f t="shared" si="6"/>
        <v>0</v>
      </c>
    </row>
    <row r="96" spans="2:16" ht="25.5" customHeight="1">
      <c r="B96" s="156" t="s">
        <v>173</v>
      </c>
      <c r="C96" s="157" t="s">
        <v>164</v>
      </c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5">
        <f t="shared" si="6"/>
        <v>0</v>
      </c>
    </row>
    <row r="97" spans="2:16" ht="25.5" customHeight="1">
      <c r="B97" s="156" t="s">
        <v>173</v>
      </c>
      <c r="C97" s="154" t="s">
        <v>165</v>
      </c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5">
        <f t="shared" si="6"/>
        <v>0</v>
      </c>
    </row>
    <row r="98" spans="2:16" ht="25.5" customHeight="1">
      <c r="B98" s="156" t="s">
        <v>173</v>
      </c>
      <c r="C98" s="158" t="s">
        <v>166</v>
      </c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5">
        <f t="shared" si="6"/>
        <v>0</v>
      </c>
    </row>
    <row r="99" spans="2:16" ht="25.5" customHeight="1" thickBot="1">
      <c r="B99" s="162" t="s">
        <v>173</v>
      </c>
      <c r="C99" s="160" t="s">
        <v>167</v>
      </c>
      <c r="D99" s="160">
        <f aca="true" t="shared" si="8" ref="D99:O99">SUM(D87:D98)</f>
        <v>0</v>
      </c>
      <c r="E99" s="160">
        <f t="shared" si="8"/>
        <v>0</v>
      </c>
      <c r="F99" s="160">
        <f t="shared" si="8"/>
        <v>0</v>
      </c>
      <c r="G99" s="160">
        <f t="shared" si="8"/>
        <v>0</v>
      </c>
      <c r="H99" s="160">
        <f t="shared" si="8"/>
        <v>0</v>
      </c>
      <c r="I99" s="160">
        <f t="shared" si="8"/>
        <v>0</v>
      </c>
      <c r="J99" s="160">
        <f t="shared" si="8"/>
        <v>0</v>
      </c>
      <c r="K99" s="160">
        <f t="shared" si="8"/>
        <v>0</v>
      </c>
      <c r="L99" s="160">
        <f t="shared" si="8"/>
        <v>0</v>
      </c>
      <c r="M99" s="160">
        <f t="shared" si="8"/>
        <v>0</v>
      </c>
      <c r="N99" s="160">
        <f t="shared" si="8"/>
        <v>0</v>
      </c>
      <c r="O99" s="160">
        <f t="shared" si="8"/>
        <v>0</v>
      </c>
      <c r="P99" s="161">
        <f t="shared" si="6"/>
        <v>0</v>
      </c>
    </row>
    <row r="100" spans="2:16" ht="25.5" customHeight="1" thickTop="1">
      <c r="B100" s="163" t="s">
        <v>174</v>
      </c>
      <c r="C100" s="153" t="s">
        <v>155</v>
      </c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5">
        <f t="shared" si="6"/>
        <v>0</v>
      </c>
    </row>
    <row r="101" spans="2:16" ht="25.5" customHeight="1">
      <c r="B101" s="156" t="s">
        <v>174</v>
      </c>
      <c r="C101" s="157" t="s">
        <v>156</v>
      </c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5">
        <f t="shared" si="6"/>
        <v>0</v>
      </c>
    </row>
    <row r="102" spans="2:16" ht="25.5" customHeight="1">
      <c r="B102" s="156" t="s">
        <v>174</v>
      </c>
      <c r="C102" s="154" t="s">
        <v>157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5">
        <f t="shared" si="6"/>
        <v>0</v>
      </c>
    </row>
    <row r="103" spans="2:16" ht="25.5" customHeight="1">
      <c r="B103" s="156" t="s">
        <v>174</v>
      </c>
      <c r="C103" s="157" t="s">
        <v>158</v>
      </c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5">
        <f t="shared" si="6"/>
        <v>0</v>
      </c>
    </row>
    <row r="104" spans="2:16" ht="25.5" customHeight="1">
      <c r="B104" s="156" t="s">
        <v>174</v>
      </c>
      <c r="C104" s="154" t="s">
        <v>159</v>
      </c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5">
        <f t="shared" si="6"/>
        <v>0</v>
      </c>
    </row>
    <row r="105" spans="2:16" ht="25.5" customHeight="1">
      <c r="B105" s="156" t="s">
        <v>174</v>
      </c>
      <c r="C105" s="157" t="s">
        <v>160</v>
      </c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5">
        <f t="shared" si="6"/>
        <v>0</v>
      </c>
    </row>
    <row r="106" spans="2:16" ht="25.5" customHeight="1">
      <c r="B106" s="156" t="s">
        <v>174</v>
      </c>
      <c r="C106" s="154" t="s">
        <v>161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5">
        <f t="shared" si="6"/>
        <v>0</v>
      </c>
    </row>
    <row r="107" spans="2:16" ht="25.5" customHeight="1">
      <c r="B107" s="156" t="s">
        <v>174</v>
      </c>
      <c r="C107" s="157" t="s">
        <v>162</v>
      </c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5">
        <f t="shared" si="6"/>
        <v>0</v>
      </c>
    </row>
    <row r="108" spans="2:16" ht="25.5" customHeight="1">
      <c r="B108" s="156" t="s">
        <v>174</v>
      </c>
      <c r="C108" s="154" t="s">
        <v>163</v>
      </c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5">
        <f t="shared" si="6"/>
        <v>0</v>
      </c>
    </row>
    <row r="109" spans="2:16" ht="25.5" customHeight="1">
      <c r="B109" s="156" t="s">
        <v>174</v>
      </c>
      <c r="C109" s="157" t="s">
        <v>164</v>
      </c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5">
        <f t="shared" si="6"/>
        <v>0</v>
      </c>
    </row>
    <row r="110" spans="2:16" ht="25.5" customHeight="1">
      <c r="B110" s="156" t="s">
        <v>174</v>
      </c>
      <c r="C110" s="154" t="s">
        <v>165</v>
      </c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5">
        <f t="shared" si="6"/>
        <v>0</v>
      </c>
    </row>
    <row r="111" spans="2:16" ht="25.5" customHeight="1">
      <c r="B111" s="156" t="s">
        <v>174</v>
      </c>
      <c r="C111" s="158" t="s">
        <v>166</v>
      </c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5">
        <f t="shared" si="6"/>
        <v>0</v>
      </c>
    </row>
    <row r="112" spans="2:16" ht="25.5" customHeight="1" thickBot="1">
      <c r="B112" s="162" t="s">
        <v>174</v>
      </c>
      <c r="C112" s="160" t="s">
        <v>167</v>
      </c>
      <c r="D112" s="160">
        <f aca="true" t="shared" si="9" ref="D112:O112">SUM(D100:D111)</f>
        <v>0</v>
      </c>
      <c r="E112" s="160">
        <f t="shared" si="9"/>
        <v>0</v>
      </c>
      <c r="F112" s="160">
        <f t="shared" si="9"/>
        <v>0</v>
      </c>
      <c r="G112" s="160">
        <f t="shared" si="9"/>
        <v>0</v>
      </c>
      <c r="H112" s="160">
        <f t="shared" si="9"/>
        <v>0</v>
      </c>
      <c r="I112" s="160">
        <f t="shared" si="9"/>
        <v>0</v>
      </c>
      <c r="J112" s="160">
        <f t="shared" si="9"/>
        <v>0</v>
      </c>
      <c r="K112" s="160">
        <f t="shared" si="9"/>
        <v>0</v>
      </c>
      <c r="L112" s="160">
        <f t="shared" si="9"/>
        <v>0</v>
      </c>
      <c r="M112" s="160">
        <f t="shared" si="9"/>
        <v>0</v>
      </c>
      <c r="N112" s="160">
        <f t="shared" si="9"/>
        <v>0</v>
      </c>
      <c r="O112" s="160">
        <f t="shared" si="9"/>
        <v>0</v>
      </c>
      <c r="P112" s="161">
        <f t="shared" si="6"/>
        <v>0</v>
      </c>
    </row>
    <row r="113" spans="2:16" ht="25.5" customHeight="1" thickTop="1">
      <c r="B113" s="163" t="s">
        <v>175</v>
      </c>
      <c r="C113" s="153" t="s">
        <v>155</v>
      </c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5">
        <f t="shared" si="6"/>
        <v>0</v>
      </c>
    </row>
    <row r="114" spans="2:16" ht="25.5" customHeight="1">
      <c r="B114" s="156" t="s">
        <v>175</v>
      </c>
      <c r="C114" s="157" t="s">
        <v>156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5">
        <f t="shared" si="6"/>
        <v>0</v>
      </c>
    </row>
    <row r="115" spans="2:16" ht="25.5" customHeight="1">
      <c r="B115" s="156" t="s">
        <v>175</v>
      </c>
      <c r="C115" s="154" t="s">
        <v>157</v>
      </c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5">
        <f t="shared" si="6"/>
        <v>0</v>
      </c>
    </row>
    <row r="116" spans="2:16" ht="25.5" customHeight="1">
      <c r="B116" s="156" t="s">
        <v>175</v>
      </c>
      <c r="C116" s="157" t="s">
        <v>158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5">
        <f t="shared" si="6"/>
        <v>0</v>
      </c>
    </row>
    <row r="117" spans="2:16" ht="25.5" customHeight="1">
      <c r="B117" s="156" t="s">
        <v>175</v>
      </c>
      <c r="C117" s="154" t="s">
        <v>159</v>
      </c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5">
        <f t="shared" si="6"/>
        <v>0</v>
      </c>
    </row>
    <row r="118" spans="2:16" ht="25.5" customHeight="1">
      <c r="B118" s="156" t="s">
        <v>175</v>
      </c>
      <c r="C118" s="157" t="s">
        <v>160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5">
        <f t="shared" si="6"/>
        <v>0</v>
      </c>
    </row>
    <row r="119" spans="2:16" ht="25.5" customHeight="1">
      <c r="B119" s="156" t="s">
        <v>175</v>
      </c>
      <c r="C119" s="154" t="s">
        <v>161</v>
      </c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5">
        <f t="shared" si="6"/>
        <v>0</v>
      </c>
    </row>
    <row r="120" spans="2:16" ht="25.5" customHeight="1">
      <c r="B120" s="156" t="s">
        <v>175</v>
      </c>
      <c r="C120" s="157" t="s">
        <v>162</v>
      </c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5">
        <f t="shared" si="6"/>
        <v>0</v>
      </c>
    </row>
    <row r="121" spans="2:16" ht="25.5" customHeight="1">
      <c r="B121" s="156" t="s">
        <v>175</v>
      </c>
      <c r="C121" s="154" t="s">
        <v>163</v>
      </c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5">
        <f t="shared" si="6"/>
        <v>0</v>
      </c>
    </row>
    <row r="122" spans="2:16" ht="25.5" customHeight="1">
      <c r="B122" s="156" t="s">
        <v>175</v>
      </c>
      <c r="C122" s="157" t="s">
        <v>164</v>
      </c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5">
        <f t="shared" si="6"/>
        <v>0</v>
      </c>
    </row>
    <row r="123" spans="2:16" ht="25.5" customHeight="1">
      <c r="B123" s="156" t="s">
        <v>175</v>
      </c>
      <c r="C123" s="154" t="s">
        <v>165</v>
      </c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5">
        <f t="shared" si="6"/>
        <v>0</v>
      </c>
    </row>
    <row r="124" spans="2:16" ht="25.5" customHeight="1">
      <c r="B124" s="156" t="s">
        <v>175</v>
      </c>
      <c r="C124" s="158" t="s">
        <v>166</v>
      </c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5">
        <f t="shared" si="6"/>
        <v>0</v>
      </c>
    </row>
    <row r="125" spans="2:16" ht="25.5" customHeight="1" thickBot="1">
      <c r="B125" s="162" t="s">
        <v>175</v>
      </c>
      <c r="C125" s="160" t="s">
        <v>167</v>
      </c>
      <c r="D125" s="160">
        <f aca="true" t="shared" si="10" ref="D125:O125">SUM(D113:D124)</f>
        <v>0</v>
      </c>
      <c r="E125" s="160">
        <f t="shared" si="10"/>
        <v>0</v>
      </c>
      <c r="F125" s="160">
        <f t="shared" si="10"/>
        <v>0</v>
      </c>
      <c r="G125" s="160">
        <f t="shared" si="10"/>
        <v>0</v>
      </c>
      <c r="H125" s="160">
        <f t="shared" si="10"/>
        <v>0</v>
      </c>
      <c r="I125" s="160">
        <f t="shared" si="10"/>
        <v>0</v>
      </c>
      <c r="J125" s="160">
        <f t="shared" si="10"/>
        <v>0</v>
      </c>
      <c r="K125" s="160">
        <f t="shared" si="10"/>
        <v>0</v>
      </c>
      <c r="L125" s="160">
        <f t="shared" si="10"/>
        <v>0</v>
      </c>
      <c r="M125" s="160">
        <f t="shared" si="10"/>
        <v>0</v>
      </c>
      <c r="N125" s="160">
        <f t="shared" si="10"/>
        <v>0</v>
      </c>
      <c r="O125" s="160">
        <f t="shared" si="10"/>
        <v>0</v>
      </c>
      <c r="P125" s="161">
        <f t="shared" si="6"/>
        <v>0</v>
      </c>
    </row>
    <row r="126" spans="2:16" ht="25.5" customHeight="1" thickTop="1">
      <c r="B126" s="163" t="s">
        <v>176</v>
      </c>
      <c r="C126" s="153" t="s">
        <v>155</v>
      </c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5">
        <f t="shared" si="6"/>
        <v>0</v>
      </c>
    </row>
    <row r="127" spans="2:16" ht="25.5" customHeight="1">
      <c r="B127" s="156" t="s">
        <v>176</v>
      </c>
      <c r="C127" s="157" t="s">
        <v>156</v>
      </c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5">
        <f t="shared" si="6"/>
        <v>0</v>
      </c>
    </row>
    <row r="128" spans="2:16" ht="25.5" customHeight="1">
      <c r="B128" s="156" t="s">
        <v>176</v>
      </c>
      <c r="C128" s="154" t="s">
        <v>157</v>
      </c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5">
        <f t="shared" si="6"/>
        <v>0</v>
      </c>
    </row>
    <row r="129" spans="2:16" ht="25.5" customHeight="1">
      <c r="B129" s="156" t="s">
        <v>176</v>
      </c>
      <c r="C129" s="157" t="s">
        <v>158</v>
      </c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5">
        <f t="shared" si="6"/>
        <v>0</v>
      </c>
    </row>
    <row r="130" spans="2:16" ht="25.5" customHeight="1">
      <c r="B130" s="156" t="s">
        <v>176</v>
      </c>
      <c r="C130" s="154" t="s">
        <v>159</v>
      </c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5">
        <f t="shared" si="6"/>
        <v>0</v>
      </c>
    </row>
    <row r="131" spans="2:16" ht="25.5" customHeight="1">
      <c r="B131" s="156" t="s">
        <v>176</v>
      </c>
      <c r="C131" s="157" t="s">
        <v>160</v>
      </c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5">
        <f t="shared" si="6"/>
        <v>0</v>
      </c>
    </row>
    <row r="132" spans="2:16" ht="25.5" customHeight="1">
      <c r="B132" s="156" t="s">
        <v>176</v>
      </c>
      <c r="C132" s="154" t="s">
        <v>161</v>
      </c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5">
        <f t="shared" si="6"/>
        <v>0</v>
      </c>
    </row>
    <row r="133" spans="2:16" ht="25.5" customHeight="1">
      <c r="B133" s="156" t="s">
        <v>176</v>
      </c>
      <c r="C133" s="157" t="s">
        <v>162</v>
      </c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5">
        <f t="shared" si="6"/>
        <v>0</v>
      </c>
    </row>
    <row r="134" spans="2:16" ht="25.5" customHeight="1">
      <c r="B134" s="156" t="s">
        <v>176</v>
      </c>
      <c r="C134" s="154" t="s">
        <v>163</v>
      </c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5">
        <f t="shared" si="6"/>
        <v>0</v>
      </c>
    </row>
    <row r="135" spans="2:16" ht="25.5" customHeight="1">
      <c r="B135" s="156" t="s">
        <v>176</v>
      </c>
      <c r="C135" s="157" t="s">
        <v>164</v>
      </c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5">
        <f t="shared" si="6"/>
        <v>0</v>
      </c>
    </row>
    <row r="136" spans="2:16" ht="25.5" customHeight="1">
      <c r="B136" s="156" t="s">
        <v>176</v>
      </c>
      <c r="C136" s="154" t="s">
        <v>165</v>
      </c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5">
        <f t="shared" si="6"/>
        <v>0</v>
      </c>
    </row>
    <row r="137" spans="2:16" ht="25.5" customHeight="1">
      <c r="B137" s="156" t="s">
        <v>176</v>
      </c>
      <c r="C137" s="158" t="s">
        <v>166</v>
      </c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5">
        <f aca="true" t="shared" si="11" ref="P137:P163">SUM(D137:O137)</f>
        <v>0</v>
      </c>
    </row>
    <row r="138" spans="2:16" ht="25.5" customHeight="1" thickBot="1">
      <c r="B138" s="162" t="s">
        <v>176</v>
      </c>
      <c r="C138" s="160" t="s">
        <v>167</v>
      </c>
      <c r="D138" s="160">
        <f aca="true" t="shared" si="12" ref="D138:O138">SUM(D126:D137)</f>
        <v>0</v>
      </c>
      <c r="E138" s="160">
        <f t="shared" si="12"/>
        <v>0</v>
      </c>
      <c r="F138" s="160">
        <f t="shared" si="12"/>
        <v>0</v>
      </c>
      <c r="G138" s="160">
        <f t="shared" si="12"/>
        <v>0</v>
      </c>
      <c r="H138" s="160">
        <f t="shared" si="12"/>
        <v>0</v>
      </c>
      <c r="I138" s="160">
        <f t="shared" si="12"/>
        <v>0</v>
      </c>
      <c r="J138" s="160">
        <f t="shared" si="12"/>
        <v>0</v>
      </c>
      <c r="K138" s="160">
        <f t="shared" si="12"/>
        <v>0</v>
      </c>
      <c r="L138" s="160">
        <f t="shared" si="12"/>
        <v>0</v>
      </c>
      <c r="M138" s="160">
        <f t="shared" si="12"/>
        <v>0</v>
      </c>
      <c r="N138" s="160">
        <f t="shared" si="12"/>
        <v>0</v>
      </c>
      <c r="O138" s="160">
        <f t="shared" si="12"/>
        <v>0</v>
      </c>
      <c r="P138" s="161">
        <f t="shared" si="11"/>
        <v>0</v>
      </c>
    </row>
    <row r="139" spans="2:16" ht="25.5" customHeight="1" thickTop="1">
      <c r="B139" s="163" t="s">
        <v>177</v>
      </c>
      <c r="C139" s="153" t="s">
        <v>155</v>
      </c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5">
        <f t="shared" si="11"/>
        <v>0</v>
      </c>
    </row>
    <row r="140" spans="2:16" ht="25.5" customHeight="1">
      <c r="B140" s="156" t="s">
        <v>177</v>
      </c>
      <c r="C140" s="157" t="s">
        <v>156</v>
      </c>
      <c r="D140" s="157"/>
      <c r="E140" s="157"/>
      <c r="F140" s="15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5">
        <f t="shared" si="11"/>
        <v>0</v>
      </c>
    </row>
    <row r="141" spans="2:16" ht="25.5" customHeight="1">
      <c r="B141" s="156" t="s">
        <v>177</v>
      </c>
      <c r="C141" s="154" t="s">
        <v>157</v>
      </c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5">
        <f t="shared" si="11"/>
        <v>0</v>
      </c>
    </row>
    <row r="142" spans="2:16" ht="25.5" customHeight="1">
      <c r="B142" s="156" t="s">
        <v>177</v>
      </c>
      <c r="C142" s="157" t="s">
        <v>158</v>
      </c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5">
        <f t="shared" si="11"/>
        <v>0</v>
      </c>
    </row>
    <row r="143" spans="2:16" ht="25.5" customHeight="1">
      <c r="B143" s="156" t="s">
        <v>177</v>
      </c>
      <c r="C143" s="154" t="s">
        <v>159</v>
      </c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5">
        <f t="shared" si="11"/>
        <v>0</v>
      </c>
    </row>
    <row r="144" spans="2:16" ht="25.5" customHeight="1">
      <c r="B144" s="156" t="s">
        <v>177</v>
      </c>
      <c r="C144" s="157" t="s">
        <v>160</v>
      </c>
      <c r="D144" s="157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5">
        <f t="shared" si="11"/>
        <v>0</v>
      </c>
    </row>
    <row r="145" spans="2:16" ht="25.5" customHeight="1">
      <c r="B145" s="156" t="s">
        <v>177</v>
      </c>
      <c r="C145" s="154" t="s">
        <v>161</v>
      </c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5">
        <f t="shared" si="11"/>
        <v>0</v>
      </c>
    </row>
    <row r="146" spans="2:16" ht="25.5" customHeight="1">
      <c r="B146" s="156" t="s">
        <v>177</v>
      </c>
      <c r="C146" s="157" t="s">
        <v>162</v>
      </c>
      <c r="D146" s="157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5">
        <f t="shared" si="11"/>
        <v>0</v>
      </c>
    </row>
    <row r="147" spans="2:16" ht="25.5" customHeight="1">
      <c r="B147" s="156" t="s">
        <v>177</v>
      </c>
      <c r="C147" s="154" t="s">
        <v>163</v>
      </c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5">
        <f t="shared" si="11"/>
        <v>0</v>
      </c>
    </row>
    <row r="148" spans="2:16" ht="25.5" customHeight="1">
      <c r="B148" s="156" t="s">
        <v>177</v>
      </c>
      <c r="C148" s="157" t="s">
        <v>164</v>
      </c>
      <c r="D148" s="157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5">
        <f t="shared" si="11"/>
        <v>0</v>
      </c>
    </row>
    <row r="149" spans="2:16" ht="25.5" customHeight="1">
      <c r="B149" s="156" t="s">
        <v>177</v>
      </c>
      <c r="C149" s="154" t="s">
        <v>165</v>
      </c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5">
        <f t="shared" si="11"/>
        <v>0</v>
      </c>
    </row>
    <row r="150" spans="2:16" ht="25.5" customHeight="1">
      <c r="B150" s="156" t="s">
        <v>177</v>
      </c>
      <c r="C150" s="158" t="s">
        <v>166</v>
      </c>
      <c r="D150" s="157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5">
        <f t="shared" si="11"/>
        <v>0</v>
      </c>
    </row>
    <row r="151" spans="2:16" ht="25.5" customHeight="1" thickBot="1">
      <c r="B151" s="162" t="s">
        <v>177</v>
      </c>
      <c r="C151" s="160" t="s">
        <v>167</v>
      </c>
      <c r="D151" s="160">
        <f aca="true" t="shared" si="13" ref="D151:O151">SUM(D139:D150)</f>
        <v>0</v>
      </c>
      <c r="E151" s="160">
        <f t="shared" si="13"/>
        <v>0</v>
      </c>
      <c r="F151" s="160">
        <f t="shared" si="13"/>
        <v>0</v>
      </c>
      <c r="G151" s="160">
        <f t="shared" si="13"/>
        <v>0</v>
      </c>
      <c r="H151" s="160">
        <f t="shared" si="13"/>
        <v>0</v>
      </c>
      <c r="I151" s="160">
        <f t="shared" si="13"/>
        <v>0</v>
      </c>
      <c r="J151" s="160">
        <f t="shared" si="13"/>
        <v>0</v>
      </c>
      <c r="K151" s="160">
        <f t="shared" si="13"/>
        <v>0</v>
      </c>
      <c r="L151" s="160">
        <f t="shared" si="13"/>
        <v>0</v>
      </c>
      <c r="M151" s="160">
        <f t="shared" si="13"/>
        <v>0</v>
      </c>
      <c r="N151" s="160">
        <f t="shared" si="13"/>
        <v>0</v>
      </c>
      <c r="O151" s="160">
        <f t="shared" si="13"/>
        <v>0</v>
      </c>
      <c r="P151" s="161">
        <f t="shared" si="11"/>
        <v>0</v>
      </c>
    </row>
    <row r="152" spans="2:16" ht="25.5" customHeight="1" thickTop="1">
      <c r="B152" s="163" t="s">
        <v>178</v>
      </c>
      <c r="C152" s="153" t="s">
        <v>155</v>
      </c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5">
        <f t="shared" si="11"/>
        <v>0</v>
      </c>
    </row>
    <row r="153" spans="2:16" ht="25.5" customHeight="1">
      <c r="B153" s="156" t="s">
        <v>178</v>
      </c>
      <c r="C153" s="157" t="s">
        <v>156</v>
      </c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5">
        <f t="shared" si="11"/>
        <v>0</v>
      </c>
    </row>
    <row r="154" spans="2:16" ht="25.5" customHeight="1">
      <c r="B154" s="156" t="s">
        <v>178</v>
      </c>
      <c r="C154" s="154" t="s">
        <v>157</v>
      </c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5">
        <f t="shared" si="11"/>
        <v>0</v>
      </c>
    </row>
    <row r="155" spans="2:16" ht="25.5" customHeight="1">
      <c r="B155" s="156" t="s">
        <v>178</v>
      </c>
      <c r="C155" s="157" t="s">
        <v>158</v>
      </c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5">
        <f t="shared" si="11"/>
        <v>0</v>
      </c>
    </row>
    <row r="156" spans="2:16" ht="25.5" customHeight="1">
      <c r="B156" s="156" t="s">
        <v>178</v>
      </c>
      <c r="C156" s="154" t="s">
        <v>159</v>
      </c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5">
        <f t="shared" si="11"/>
        <v>0</v>
      </c>
    </row>
    <row r="157" spans="2:16" ht="25.5" customHeight="1">
      <c r="B157" s="156" t="s">
        <v>178</v>
      </c>
      <c r="C157" s="157" t="s">
        <v>160</v>
      </c>
      <c r="D157" s="157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5">
        <f t="shared" si="11"/>
        <v>0</v>
      </c>
    </row>
    <row r="158" spans="2:16" ht="25.5" customHeight="1">
      <c r="B158" s="156" t="s">
        <v>178</v>
      </c>
      <c r="C158" s="154" t="s">
        <v>161</v>
      </c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5">
        <f t="shared" si="11"/>
        <v>0</v>
      </c>
    </row>
    <row r="159" spans="2:16" ht="25.5" customHeight="1">
      <c r="B159" s="156" t="s">
        <v>178</v>
      </c>
      <c r="C159" s="157" t="s">
        <v>162</v>
      </c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5">
        <f t="shared" si="11"/>
        <v>0</v>
      </c>
    </row>
    <row r="160" spans="2:16" ht="25.5" customHeight="1">
      <c r="B160" s="156" t="s">
        <v>178</v>
      </c>
      <c r="C160" s="154" t="s">
        <v>163</v>
      </c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5">
        <f t="shared" si="11"/>
        <v>0</v>
      </c>
    </row>
    <row r="161" spans="2:16" ht="25.5" customHeight="1">
      <c r="B161" s="156" t="s">
        <v>178</v>
      </c>
      <c r="C161" s="157" t="s">
        <v>164</v>
      </c>
      <c r="D161" s="157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5">
        <f t="shared" si="11"/>
        <v>0</v>
      </c>
    </row>
    <row r="162" spans="2:16" ht="25.5" customHeight="1">
      <c r="B162" s="156" t="s">
        <v>178</v>
      </c>
      <c r="C162" s="154" t="s">
        <v>165</v>
      </c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5">
        <f t="shared" si="11"/>
        <v>0</v>
      </c>
    </row>
    <row r="163" spans="2:16" ht="25.5" customHeight="1">
      <c r="B163" s="156" t="s">
        <v>178</v>
      </c>
      <c r="C163" s="158" t="s">
        <v>166</v>
      </c>
      <c r="D163" s="157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5">
        <f t="shared" si="11"/>
        <v>0</v>
      </c>
    </row>
    <row r="164" spans="2:16" ht="25.5" customHeight="1" thickBot="1">
      <c r="B164" s="162" t="s">
        <v>178</v>
      </c>
      <c r="C164" s="160" t="s">
        <v>167</v>
      </c>
      <c r="D164" s="160">
        <f>SUM(D152:D163)</f>
        <v>0</v>
      </c>
      <c r="E164" s="160">
        <f aca="true" t="shared" si="14" ref="E164:O164">SUM(E152:E163)</f>
        <v>0</v>
      </c>
      <c r="F164" s="160">
        <f t="shared" si="14"/>
        <v>0</v>
      </c>
      <c r="G164" s="160">
        <f t="shared" si="14"/>
        <v>0</v>
      </c>
      <c r="H164" s="160">
        <f t="shared" si="14"/>
        <v>0</v>
      </c>
      <c r="I164" s="160">
        <f t="shared" si="14"/>
        <v>0</v>
      </c>
      <c r="J164" s="160">
        <f t="shared" si="14"/>
        <v>0</v>
      </c>
      <c r="K164" s="160">
        <f t="shared" si="14"/>
        <v>0</v>
      </c>
      <c r="L164" s="160">
        <f t="shared" si="14"/>
        <v>0</v>
      </c>
      <c r="M164" s="160">
        <f t="shared" si="14"/>
        <v>0</v>
      </c>
      <c r="N164" s="160">
        <f t="shared" si="14"/>
        <v>0</v>
      </c>
      <c r="O164" s="160">
        <f t="shared" si="14"/>
        <v>0</v>
      </c>
      <c r="P164" s="161">
        <f>SUM(D164:O164)</f>
        <v>0</v>
      </c>
    </row>
    <row r="165" spans="2:16" ht="25.5" customHeight="1" thickBot="1" thickTop="1">
      <c r="B165" s="164" t="s">
        <v>179</v>
      </c>
      <c r="C165" s="165" t="s">
        <v>94</v>
      </c>
      <c r="D165" s="165">
        <f>SUM(D21+D34+D47+D60+D73+D86+D99+D112+D125+D138+D151+D164)</f>
        <v>0</v>
      </c>
      <c r="E165" s="165">
        <f aca="true" t="shared" si="15" ref="E165:O165">SUM(E21+E34+E47+E60+E73+E86+E99+E112+E125+E138+E151+E164)</f>
        <v>0</v>
      </c>
      <c r="F165" s="165">
        <f t="shared" si="15"/>
        <v>0</v>
      </c>
      <c r="G165" s="165">
        <f t="shared" si="15"/>
        <v>0</v>
      </c>
      <c r="H165" s="165">
        <f t="shared" si="15"/>
        <v>0</v>
      </c>
      <c r="I165" s="165">
        <f t="shared" si="15"/>
        <v>0</v>
      </c>
      <c r="J165" s="165">
        <f t="shared" si="15"/>
        <v>0</v>
      </c>
      <c r="K165" s="165">
        <f t="shared" si="15"/>
        <v>0</v>
      </c>
      <c r="L165" s="165">
        <f t="shared" si="15"/>
        <v>0</v>
      </c>
      <c r="M165" s="165">
        <f t="shared" si="15"/>
        <v>0</v>
      </c>
      <c r="N165" s="165">
        <f t="shared" si="15"/>
        <v>0</v>
      </c>
      <c r="O165" s="165">
        <f t="shared" si="15"/>
        <v>0</v>
      </c>
      <c r="P165" s="165">
        <f>SUM(D165:O165)</f>
        <v>0</v>
      </c>
    </row>
    <row r="166" ht="13.5" thickTop="1"/>
    <row r="167" ht="13.5" customHeight="1">
      <c r="B167" s="251"/>
    </row>
    <row r="168" ht="63.75">
      <c r="B168" s="250" t="s">
        <v>215</v>
      </c>
    </row>
  </sheetData>
  <printOptions/>
  <pageMargins left="0.75" right="0.75" top="1" bottom="1" header="0.5" footer="0.5"/>
  <pageSetup fitToHeight="12" horizontalDpi="600" verticalDpi="600" orientation="landscape" scale="87" r:id="rId1"/>
  <headerFooter alignWithMargins="0">
    <oddFooter>&amp;C&amp;A</oddFooter>
  </headerFooter>
  <rowBreaks count="11" manualBreakCount="11">
    <brk id="21" max="15" man="1"/>
    <brk id="34" max="15" man="1"/>
    <brk id="47" max="15" man="1"/>
    <brk id="60" max="15" man="1"/>
    <brk id="73" max="15" man="1"/>
    <brk id="86" max="15" man="1"/>
    <brk id="99" max="15" man="1"/>
    <brk id="112" max="15" man="1"/>
    <brk id="125" max="15" man="1"/>
    <brk id="138" max="15" man="1"/>
    <brk id="15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70" zoomScaleNormal="70" workbookViewId="0" topLeftCell="A1">
      <selection activeCell="L11" sqref="L11"/>
    </sheetView>
  </sheetViews>
  <sheetFormatPr defaultColWidth="9.140625" defaultRowHeight="12.75"/>
  <cols>
    <col min="2" max="2" width="10.421875" style="0" customWidth="1"/>
    <col min="3" max="3" width="13.28125" style="0" customWidth="1"/>
    <col min="4" max="4" width="14.140625" style="0" customWidth="1"/>
    <col min="5" max="5" width="11.7109375" style="0" customWidth="1"/>
    <col min="6" max="6" width="10.421875" style="0" customWidth="1"/>
    <col min="7" max="7" width="15.28125" style="0" customWidth="1"/>
    <col min="8" max="8" width="11.421875" style="0" customWidth="1"/>
    <col min="9" max="9" width="9.8515625" style="0" customWidth="1"/>
    <col min="11" max="11" width="10.7109375" style="0" customWidth="1"/>
    <col min="12" max="12" width="12.7109375" style="0" customWidth="1"/>
    <col min="13" max="13" width="13.00390625" style="0" customWidth="1"/>
  </cols>
  <sheetData>
    <row r="1" spans="1:12" ht="12.75">
      <c r="A1" s="77" t="s">
        <v>91</v>
      </c>
      <c r="G1" s="78"/>
      <c r="K1" s="78" t="s">
        <v>92</v>
      </c>
      <c r="L1" s="78"/>
    </row>
    <row r="2" spans="1:12" ht="12.75">
      <c r="A2" s="77" t="s">
        <v>180</v>
      </c>
      <c r="G2" s="78" t="s">
        <v>94</v>
      </c>
      <c r="K2" s="78" t="s">
        <v>95</v>
      </c>
      <c r="L2" s="78"/>
    </row>
    <row r="3" spans="1:7" ht="12.75">
      <c r="A3" s="79" t="s">
        <v>181</v>
      </c>
      <c r="G3" s="78" t="s">
        <v>94</v>
      </c>
    </row>
    <row r="5" spans="1:8" ht="12.75">
      <c r="A5" s="80" t="s">
        <v>96</v>
      </c>
      <c r="H5" s="80" t="s">
        <v>94</v>
      </c>
    </row>
    <row r="6" ht="13.5" thickBot="1"/>
    <row r="7" spans="2:9" ht="13.5" thickTop="1">
      <c r="B7" s="307" t="s">
        <v>97</v>
      </c>
      <c r="C7" s="308"/>
      <c r="D7" s="166">
        <f>+'[1]IAR'!D7</f>
        <v>0</v>
      </c>
      <c r="E7" s="167"/>
      <c r="F7" s="167"/>
      <c r="G7" s="167"/>
      <c r="H7" s="167"/>
      <c r="I7" s="168"/>
    </row>
    <row r="8" spans="2:9" ht="12.75">
      <c r="B8" s="309" t="s">
        <v>98</v>
      </c>
      <c r="C8" s="310"/>
      <c r="D8" s="170">
        <f>+'[1]IAR'!D8</f>
        <v>0</v>
      </c>
      <c r="E8" s="171"/>
      <c r="F8" s="171"/>
      <c r="G8" s="171"/>
      <c r="H8" s="171"/>
      <c r="I8" s="172"/>
    </row>
    <row r="9" spans="2:9" ht="12.75">
      <c r="B9" s="309" t="s">
        <v>99</v>
      </c>
      <c r="C9" s="310"/>
      <c r="D9" s="173">
        <f>+'[1]IAR'!D9</f>
        <v>0</v>
      </c>
      <c r="E9" s="169"/>
      <c r="F9" s="174" t="s">
        <v>100</v>
      </c>
      <c r="G9" s="170">
        <f>+'[1]IAR'!G9</f>
        <v>0</v>
      </c>
      <c r="H9" s="175" t="s">
        <v>101</v>
      </c>
      <c r="I9" s="176">
        <f>+'[1]IAR'!I9</f>
        <v>0</v>
      </c>
    </row>
    <row r="10" spans="2:9" ht="25.5">
      <c r="B10" s="177" t="s">
        <v>102</v>
      </c>
      <c r="C10" s="170">
        <f>+'[1]IAR'!C10</f>
        <v>0</v>
      </c>
      <c r="D10" s="311" t="s">
        <v>103</v>
      </c>
      <c r="E10" s="312"/>
      <c r="F10" s="312"/>
      <c r="G10" s="310"/>
      <c r="H10" s="170">
        <f>+'[1]IAR'!H10</f>
        <v>0</v>
      </c>
      <c r="I10" s="172"/>
    </row>
    <row r="11" spans="2:9" ht="24">
      <c r="B11" s="178" t="s">
        <v>104</v>
      </c>
      <c r="C11" s="179">
        <f>+'[1]IAR'!C11</f>
        <v>0</v>
      </c>
      <c r="D11" s="180" t="s">
        <v>105</v>
      </c>
      <c r="E11" s="181"/>
      <c r="F11" s="181"/>
      <c r="G11" s="182"/>
      <c r="H11" s="179">
        <f>+'[1]IAR'!H11</f>
        <v>0</v>
      </c>
      <c r="I11" s="183"/>
    </row>
    <row r="12" spans="2:9" ht="12.75">
      <c r="B12" s="276" t="s">
        <v>106</v>
      </c>
      <c r="C12" s="277"/>
      <c r="D12" s="267"/>
      <c r="E12" s="313">
        <f>+'[1]IAR'!E12</f>
        <v>0</v>
      </c>
      <c r="F12" s="314"/>
      <c r="G12" s="315" t="s">
        <v>107</v>
      </c>
      <c r="H12" s="281"/>
      <c r="I12" s="100">
        <f>SUM(E12*0.05)</f>
        <v>0</v>
      </c>
    </row>
    <row r="13" spans="2:9" ht="13.5" thickBot="1">
      <c r="B13" s="282" t="s">
        <v>182</v>
      </c>
      <c r="C13" s="316"/>
      <c r="D13" s="283"/>
      <c r="E13" s="317">
        <v>0</v>
      </c>
      <c r="F13" s="318"/>
      <c r="G13" s="319" t="s">
        <v>109</v>
      </c>
      <c r="H13" s="288"/>
      <c r="I13" s="101">
        <f>SUM(E12*0.075)</f>
        <v>0</v>
      </c>
    </row>
    <row r="14" ht="13.5" thickTop="1">
      <c r="B14" s="102"/>
    </row>
    <row r="15" ht="12.75">
      <c r="B15" s="102" t="s">
        <v>110</v>
      </c>
    </row>
    <row r="16" ht="12.75">
      <c r="B16" s="102"/>
    </row>
    <row r="17" ht="12.75">
      <c r="B17" s="102"/>
    </row>
    <row r="18" spans="1:2" ht="12.75">
      <c r="A18" s="80" t="s">
        <v>183</v>
      </c>
      <c r="B18" s="102"/>
    </row>
    <row r="19" spans="1:2" ht="13.5" thickBot="1">
      <c r="A19" s="1"/>
      <c r="B19" s="1"/>
    </row>
    <row r="20" spans="1:13" ht="60.75" thickTop="1">
      <c r="A20" s="135" t="s">
        <v>117</v>
      </c>
      <c r="B20" s="136" t="s">
        <v>184</v>
      </c>
      <c r="C20" s="136" t="s">
        <v>185</v>
      </c>
      <c r="D20" s="136" t="s">
        <v>186</v>
      </c>
      <c r="E20" s="185" t="s">
        <v>187</v>
      </c>
      <c r="F20" s="186" t="s">
        <v>188</v>
      </c>
      <c r="G20" s="136" t="s">
        <v>189</v>
      </c>
      <c r="H20" s="136" t="s">
        <v>190</v>
      </c>
      <c r="I20" s="136" t="s">
        <v>191</v>
      </c>
      <c r="J20" s="136" t="s">
        <v>192</v>
      </c>
      <c r="K20" s="136" t="s">
        <v>193</v>
      </c>
      <c r="L20" s="185" t="s">
        <v>194</v>
      </c>
      <c r="M20" s="185" t="s">
        <v>195</v>
      </c>
    </row>
    <row r="21" spans="1:13" ht="12.75">
      <c r="A21" s="117">
        <v>1</v>
      </c>
      <c r="B21" s="118"/>
      <c r="C21" s="187"/>
      <c r="D21" s="187"/>
      <c r="E21" s="188"/>
      <c r="F21" s="189"/>
      <c r="G21" s="190"/>
      <c r="H21" s="190"/>
      <c r="I21" s="190"/>
      <c r="J21" s="191">
        <f>SUM($E$13)</f>
        <v>0</v>
      </c>
      <c r="K21" s="192">
        <f>SUM($E$12)</f>
        <v>0</v>
      </c>
      <c r="L21" s="193">
        <f>SUM((F21*J21)+G21+H21+I21)</f>
        <v>0</v>
      </c>
      <c r="M21" s="194" t="e">
        <f>SUM(L21/K21)</f>
        <v>#DIV/0!</v>
      </c>
    </row>
    <row r="22" spans="1:13" ht="12.75">
      <c r="A22" s="117">
        <v>2</v>
      </c>
      <c r="B22" s="118"/>
      <c r="C22" s="187"/>
      <c r="D22" s="187"/>
      <c r="E22" s="188"/>
      <c r="F22" s="189"/>
      <c r="G22" s="190"/>
      <c r="H22" s="190"/>
      <c r="I22" s="190"/>
      <c r="J22" s="191">
        <f aca="true" t="shared" si="0" ref="J22:J30">SUM($E$13)</f>
        <v>0</v>
      </c>
      <c r="K22" s="192">
        <f aca="true" t="shared" si="1" ref="K22:K30">SUM($E$12)</f>
        <v>0</v>
      </c>
      <c r="L22" s="193">
        <f aca="true" t="shared" si="2" ref="L22:L30">SUM((F22*J22)+G22+H22+I22)</f>
        <v>0</v>
      </c>
      <c r="M22" s="194" t="e">
        <f aca="true" t="shared" si="3" ref="M22:M30">SUM(L22/K22)</f>
        <v>#DIV/0!</v>
      </c>
    </row>
    <row r="23" spans="1:13" ht="12.75">
      <c r="A23" s="117">
        <v>3</v>
      </c>
      <c r="B23" s="118"/>
      <c r="C23" s="187"/>
      <c r="D23" s="187"/>
      <c r="E23" s="188"/>
      <c r="F23" s="189"/>
      <c r="G23" s="190"/>
      <c r="H23" s="190"/>
      <c r="I23" s="190"/>
      <c r="J23" s="191">
        <f t="shared" si="0"/>
        <v>0</v>
      </c>
      <c r="K23" s="192">
        <f t="shared" si="1"/>
        <v>0</v>
      </c>
      <c r="L23" s="193">
        <f t="shared" si="2"/>
        <v>0</v>
      </c>
      <c r="M23" s="194" t="e">
        <f t="shared" si="3"/>
        <v>#DIV/0!</v>
      </c>
    </row>
    <row r="24" spans="1:13" ht="12.75">
      <c r="A24" s="117">
        <v>4</v>
      </c>
      <c r="B24" s="118"/>
      <c r="C24" s="187"/>
      <c r="D24" s="187"/>
      <c r="E24" s="188"/>
      <c r="F24" s="189"/>
      <c r="G24" s="190"/>
      <c r="H24" s="190"/>
      <c r="I24" s="190"/>
      <c r="J24" s="191">
        <f t="shared" si="0"/>
        <v>0</v>
      </c>
      <c r="K24" s="192">
        <f t="shared" si="1"/>
        <v>0</v>
      </c>
      <c r="L24" s="193">
        <f t="shared" si="2"/>
        <v>0</v>
      </c>
      <c r="M24" s="194" t="e">
        <f t="shared" si="3"/>
        <v>#DIV/0!</v>
      </c>
    </row>
    <row r="25" spans="1:13" ht="12.75">
      <c r="A25" s="117">
        <v>5</v>
      </c>
      <c r="B25" s="118"/>
      <c r="C25" s="187"/>
      <c r="D25" s="187"/>
      <c r="E25" s="188"/>
      <c r="F25" s="189"/>
      <c r="G25" s="190"/>
      <c r="H25" s="190"/>
      <c r="I25" s="190"/>
      <c r="J25" s="191">
        <f t="shared" si="0"/>
        <v>0</v>
      </c>
      <c r="K25" s="192">
        <f t="shared" si="1"/>
        <v>0</v>
      </c>
      <c r="L25" s="193">
        <f t="shared" si="2"/>
        <v>0</v>
      </c>
      <c r="M25" s="194" t="e">
        <f t="shared" si="3"/>
        <v>#DIV/0!</v>
      </c>
    </row>
    <row r="26" spans="1:13" ht="12.75">
      <c r="A26" s="117">
        <v>6</v>
      </c>
      <c r="B26" s="118"/>
      <c r="C26" s="187"/>
      <c r="D26" s="187"/>
      <c r="E26" s="188"/>
      <c r="F26" s="189"/>
      <c r="G26" s="190"/>
      <c r="H26" s="190"/>
      <c r="I26" s="190"/>
      <c r="J26" s="191">
        <f t="shared" si="0"/>
        <v>0</v>
      </c>
      <c r="K26" s="192">
        <f t="shared" si="1"/>
        <v>0</v>
      </c>
      <c r="L26" s="193">
        <f t="shared" si="2"/>
        <v>0</v>
      </c>
      <c r="M26" s="194" t="e">
        <f t="shared" si="3"/>
        <v>#DIV/0!</v>
      </c>
    </row>
    <row r="27" spans="1:13" ht="12.75">
      <c r="A27" s="117">
        <v>7</v>
      </c>
      <c r="B27" s="118"/>
      <c r="C27" s="187"/>
      <c r="D27" s="187"/>
      <c r="E27" s="188"/>
      <c r="F27" s="189"/>
      <c r="G27" s="190"/>
      <c r="H27" s="190"/>
      <c r="I27" s="190"/>
      <c r="J27" s="191">
        <f t="shared" si="0"/>
        <v>0</v>
      </c>
      <c r="K27" s="192">
        <f t="shared" si="1"/>
        <v>0</v>
      </c>
      <c r="L27" s="193">
        <f t="shared" si="2"/>
        <v>0</v>
      </c>
      <c r="M27" s="194" t="e">
        <f t="shared" si="3"/>
        <v>#DIV/0!</v>
      </c>
    </row>
    <row r="28" spans="1:13" ht="12.75">
      <c r="A28" s="117">
        <v>8</v>
      </c>
      <c r="B28" s="118"/>
      <c r="C28" s="187"/>
      <c r="D28" s="187"/>
      <c r="E28" s="188"/>
      <c r="F28" s="189"/>
      <c r="G28" s="190"/>
      <c r="H28" s="190"/>
      <c r="I28" s="190"/>
      <c r="J28" s="191">
        <f t="shared" si="0"/>
        <v>0</v>
      </c>
      <c r="K28" s="192">
        <f t="shared" si="1"/>
        <v>0</v>
      </c>
      <c r="L28" s="193">
        <f t="shared" si="2"/>
        <v>0</v>
      </c>
      <c r="M28" s="194" t="e">
        <f t="shared" si="3"/>
        <v>#DIV/0!</v>
      </c>
    </row>
    <row r="29" spans="1:13" ht="12.75">
      <c r="A29" s="117">
        <v>9</v>
      </c>
      <c r="B29" s="118"/>
      <c r="C29" s="187"/>
      <c r="D29" s="187"/>
      <c r="E29" s="188"/>
      <c r="F29" s="189"/>
      <c r="G29" s="190"/>
      <c r="H29" s="190"/>
      <c r="I29" s="190"/>
      <c r="J29" s="191">
        <f t="shared" si="0"/>
        <v>0</v>
      </c>
      <c r="K29" s="192">
        <f t="shared" si="1"/>
        <v>0</v>
      </c>
      <c r="L29" s="193">
        <f t="shared" si="2"/>
        <v>0</v>
      </c>
      <c r="M29" s="194" t="e">
        <f t="shared" si="3"/>
        <v>#DIV/0!</v>
      </c>
    </row>
    <row r="30" spans="1:13" ht="12.75">
      <c r="A30" s="117">
        <v>10</v>
      </c>
      <c r="B30" s="118"/>
      <c r="C30" s="187"/>
      <c r="D30" s="187"/>
      <c r="E30" s="188"/>
      <c r="F30" s="189"/>
      <c r="G30" s="190"/>
      <c r="H30" s="190"/>
      <c r="I30" s="190"/>
      <c r="J30" s="191">
        <f t="shared" si="0"/>
        <v>0</v>
      </c>
      <c r="K30" s="192">
        <f t="shared" si="1"/>
        <v>0</v>
      </c>
      <c r="L30" s="193">
        <f t="shared" si="2"/>
        <v>0</v>
      </c>
      <c r="M30" s="194" t="e">
        <f t="shared" si="3"/>
        <v>#DIV/0!</v>
      </c>
    </row>
    <row r="31" spans="1:13" ht="13.5" thickBot="1">
      <c r="A31" s="126" t="s">
        <v>131</v>
      </c>
      <c r="B31" s="127" t="s">
        <v>132</v>
      </c>
      <c r="C31" s="195"/>
      <c r="D31" s="195"/>
      <c r="E31" s="196">
        <f>SUM(E21:E30)</f>
        <v>0</v>
      </c>
      <c r="F31" s="197">
        <f>SUM(F21:F30)</f>
        <v>0</v>
      </c>
      <c r="G31" s="198">
        <f>SUM(G21:G30)</f>
        <v>0</v>
      </c>
      <c r="H31" s="198">
        <f>SUM(H21:H30)</f>
        <v>0</v>
      </c>
      <c r="I31" s="198">
        <f>SUM(I21:I30)</f>
        <v>0</v>
      </c>
      <c r="J31" s="199"/>
      <c r="K31" s="199"/>
      <c r="L31" s="196">
        <f>SUM(L21:L30)</f>
        <v>0</v>
      </c>
      <c r="M31" s="200" t="s">
        <v>94</v>
      </c>
    </row>
    <row r="32" spans="1:2" ht="13.5" thickTop="1">
      <c r="A32" s="1"/>
      <c r="B32" s="1"/>
    </row>
    <row r="33" ht="12.75">
      <c r="B33" s="102" t="s">
        <v>196</v>
      </c>
    </row>
  </sheetData>
  <mergeCells count="10">
    <mergeCell ref="B12:D12"/>
    <mergeCell ref="E12:F12"/>
    <mergeCell ref="G12:H12"/>
    <mergeCell ref="B13:D13"/>
    <mergeCell ref="E13:F13"/>
    <mergeCell ref="G13:H13"/>
    <mergeCell ref="B7:C7"/>
    <mergeCell ref="B8:C8"/>
    <mergeCell ref="B9:C9"/>
    <mergeCell ref="D10:G10"/>
  </mergeCells>
  <printOptions/>
  <pageMargins left="0.75" right="0.75" top="1" bottom="1" header="0.5" footer="0.5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62" zoomScaleNormal="62" workbookViewId="0" topLeftCell="A1">
      <selection activeCell="B28" sqref="B28"/>
    </sheetView>
  </sheetViews>
  <sheetFormatPr defaultColWidth="9.140625" defaultRowHeight="12.75"/>
  <cols>
    <col min="1" max="1" width="4.57421875" style="63" bestFit="1" customWidth="1"/>
    <col min="2" max="2" width="27.8515625" style="0" customWidth="1"/>
    <col min="3" max="3" width="7.7109375" style="0" bestFit="1" customWidth="1"/>
    <col min="4" max="4" width="6.421875" style="0" bestFit="1" customWidth="1"/>
    <col min="5" max="5" width="9.8515625" style="0" bestFit="1" customWidth="1"/>
    <col min="6" max="6" width="9.00390625" style="0" bestFit="1" customWidth="1"/>
    <col min="7" max="7" width="9.28125" style="0" bestFit="1" customWidth="1"/>
    <col min="8" max="8" width="9.28125" style="0" customWidth="1"/>
    <col min="9" max="9" width="15.28125" style="0" bestFit="1" customWidth="1"/>
    <col min="10" max="10" width="2.421875" style="0" customWidth="1"/>
    <col min="11" max="11" width="13.8515625" style="0" bestFit="1" customWidth="1"/>
    <col min="12" max="12" width="16.57421875" style="0" bestFit="1" customWidth="1"/>
    <col min="13" max="13" width="12.28125" style="0" bestFit="1" customWidth="1"/>
    <col min="14" max="14" width="6.421875" style="0" bestFit="1" customWidth="1"/>
    <col min="15" max="15" width="24.421875" style="0" bestFit="1" customWidth="1"/>
  </cols>
  <sheetData>
    <row r="1" spans="1:15" ht="12.75" customHeight="1">
      <c r="A1" s="320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</row>
    <row r="2" spans="1:2" ht="12.75">
      <c r="A2" s="63">
        <v>1</v>
      </c>
      <c r="B2" s="1" t="s">
        <v>90</v>
      </c>
    </row>
    <row r="3" spans="1:4" ht="12.75">
      <c r="A3" s="63">
        <f>A2+1</f>
        <v>2</v>
      </c>
      <c r="B3" s="1" t="s">
        <v>0</v>
      </c>
      <c r="C3" s="1"/>
      <c r="D3" s="1"/>
    </row>
    <row r="4" spans="1:4" ht="12.75">
      <c r="A4" s="63">
        <f aca="true" t="shared" si="0" ref="A4:A35">A3+1</f>
        <v>3</v>
      </c>
      <c r="B4" s="1" t="s">
        <v>66</v>
      </c>
      <c r="C4" s="1"/>
      <c r="D4" s="1"/>
    </row>
    <row r="5" spans="1:11" ht="12.75">
      <c r="A5" s="63">
        <f t="shared" si="0"/>
        <v>4</v>
      </c>
      <c r="F5" s="3"/>
      <c r="G5" s="17"/>
      <c r="H5" s="17"/>
      <c r="K5" s="1"/>
    </row>
    <row r="6" spans="1:15" ht="12.75">
      <c r="A6" s="241">
        <f t="shared" si="0"/>
        <v>5</v>
      </c>
      <c r="B6" s="146"/>
      <c r="C6" s="237">
        <v>1</v>
      </c>
      <c r="D6" s="237">
        <v>2</v>
      </c>
      <c r="E6" s="237">
        <v>3</v>
      </c>
      <c r="F6" s="237">
        <v>4</v>
      </c>
      <c r="G6" s="237">
        <v>5</v>
      </c>
      <c r="H6" s="237">
        <v>6</v>
      </c>
      <c r="I6" s="238">
        <v>7</v>
      </c>
      <c r="J6" s="237"/>
      <c r="K6" s="237">
        <v>8</v>
      </c>
      <c r="L6" s="237" t="s">
        <v>80</v>
      </c>
      <c r="M6" s="237">
        <v>10</v>
      </c>
      <c r="N6" s="237">
        <v>11</v>
      </c>
      <c r="O6" s="237" t="s">
        <v>81</v>
      </c>
    </row>
    <row r="7" spans="1:15" ht="12.75">
      <c r="A7" s="241">
        <f t="shared" si="0"/>
        <v>6</v>
      </c>
      <c r="B7" s="146"/>
      <c r="C7" s="239" t="s">
        <v>30</v>
      </c>
      <c r="D7" s="240" t="s">
        <v>31</v>
      </c>
      <c r="E7" s="240" t="s">
        <v>21</v>
      </c>
      <c r="F7" s="239" t="s">
        <v>28</v>
      </c>
      <c r="G7" s="240" t="s">
        <v>33</v>
      </c>
      <c r="H7" s="240" t="s">
        <v>72</v>
      </c>
      <c r="I7" s="240" t="s">
        <v>20</v>
      </c>
      <c r="J7" s="146"/>
      <c r="K7" s="240"/>
      <c r="L7" s="240" t="s">
        <v>26</v>
      </c>
      <c r="M7" s="240" t="s">
        <v>37</v>
      </c>
      <c r="N7" s="240" t="s">
        <v>86</v>
      </c>
      <c r="O7" s="240" t="s">
        <v>39</v>
      </c>
    </row>
    <row r="8" spans="1:15" ht="12.75">
      <c r="A8" s="241">
        <f t="shared" si="0"/>
        <v>7</v>
      </c>
      <c r="B8" s="239" t="s">
        <v>22</v>
      </c>
      <c r="C8" s="239" t="s">
        <v>27</v>
      </c>
      <c r="D8" s="240" t="s">
        <v>32</v>
      </c>
      <c r="E8" s="240" t="s">
        <v>23</v>
      </c>
      <c r="F8" s="240" t="s">
        <v>29</v>
      </c>
      <c r="G8" s="240" t="s">
        <v>24</v>
      </c>
      <c r="H8" s="240" t="s">
        <v>73</v>
      </c>
      <c r="I8" s="240" t="s">
        <v>35</v>
      </c>
      <c r="J8" s="240"/>
      <c r="K8" s="240" t="s">
        <v>25</v>
      </c>
      <c r="L8" s="240" t="s">
        <v>36</v>
      </c>
      <c r="M8" s="240" t="s">
        <v>38</v>
      </c>
      <c r="N8" s="240" t="s">
        <v>32</v>
      </c>
      <c r="O8" s="240" t="s">
        <v>36</v>
      </c>
    </row>
    <row r="9" spans="1:15" ht="12.75">
      <c r="A9" s="241">
        <f t="shared" si="0"/>
        <v>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ht="12.75">
      <c r="A10" s="241">
        <f t="shared" si="0"/>
        <v>9</v>
      </c>
      <c r="B10" s="146"/>
      <c r="C10" s="242"/>
      <c r="D10" s="243"/>
      <c r="E10" s="242"/>
      <c r="F10" s="242"/>
      <c r="G10" s="244"/>
      <c r="H10" s="244"/>
      <c r="I10" s="245"/>
      <c r="J10" s="146"/>
      <c r="K10" s="245"/>
      <c r="L10" s="245">
        <f>+(I10+K10)*D10</f>
        <v>0</v>
      </c>
      <c r="M10" s="246"/>
      <c r="N10" s="146"/>
      <c r="O10" s="245">
        <f>+(I10+K10)*M10*N10</f>
        <v>0</v>
      </c>
    </row>
    <row r="11" spans="1:15" ht="12.75">
      <c r="A11" s="241">
        <f t="shared" si="0"/>
        <v>10</v>
      </c>
      <c r="B11" s="146"/>
      <c r="C11" s="242"/>
      <c r="D11" s="243"/>
      <c r="E11" s="242"/>
      <c r="F11" s="242"/>
      <c r="G11" s="244"/>
      <c r="H11" s="244"/>
      <c r="I11" s="245"/>
      <c r="J11" s="146"/>
      <c r="K11" s="245"/>
      <c r="L11" s="245">
        <f aca="true" t="shared" si="1" ref="L11:L26">+(I11+K11)*D11</f>
        <v>0</v>
      </c>
      <c r="M11" s="246"/>
      <c r="N11" s="146"/>
      <c r="O11" s="245">
        <f aca="true" t="shared" si="2" ref="O11:O26">+(I11+K11)*M11*N11</f>
        <v>0</v>
      </c>
    </row>
    <row r="12" spans="1:15" ht="12.75">
      <c r="A12" s="241">
        <f t="shared" si="0"/>
        <v>11</v>
      </c>
      <c r="B12" s="146"/>
      <c r="C12" s="242"/>
      <c r="D12" s="243"/>
      <c r="E12" s="242"/>
      <c r="F12" s="242"/>
      <c r="G12" s="244"/>
      <c r="H12" s="244"/>
      <c r="I12" s="245"/>
      <c r="J12" s="146"/>
      <c r="K12" s="245"/>
      <c r="L12" s="245">
        <f t="shared" si="1"/>
        <v>0</v>
      </c>
      <c r="M12" s="246"/>
      <c r="N12" s="146"/>
      <c r="O12" s="245">
        <f t="shared" si="2"/>
        <v>0</v>
      </c>
    </row>
    <row r="13" spans="1:15" ht="12.75">
      <c r="A13" s="241">
        <f t="shared" si="0"/>
        <v>12</v>
      </c>
      <c r="B13" s="146"/>
      <c r="C13" s="242"/>
      <c r="D13" s="243"/>
      <c r="E13" s="242"/>
      <c r="F13" s="242"/>
      <c r="G13" s="244"/>
      <c r="H13" s="244"/>
      <c r="I13" s="245"/>
      <c r="J13" s="146"/>
      <c r="K13" s="245"/>
      <c r="L13" s="245">
        <f t="shared" si="1"/>
        <v>0</v>
      </c>
      <c r="M13" s="246"/>
      <c r="N13" s="146"/>
      <c r="O13" s="245">
        <f t="shared" si="2"/>
        <v>0</v>
      </c>
    </row>
    <row r="14" spans="1:15" ht="12.75">
      <c r="A14" s="241">
        <f t="shared" si="0"/>
        <v>13</v>
      </c>
      <c r="B14" s="146"/>
      <c r="C14" s="242"/>
      <c r="D14" s="243"/>
      <c r="E14" s="242"/>
      <c r="F14" s="242"/>
      <c r="G14" s="244"/>
      <c r="H14" s="244"/>
      <c r="I14" s="245"/>
      <c r="J14" s="146"/>
      <c r="K14" s="245"/>
      <c r="L14" s="245">
        <f t="shared" si="1"/>
        <v>0</v>
      </c>
      <c r="M14" s="246"/>
      <c r="N14" s="146"/>
      <c r="O14" s="245">
        <f t="shared" si="2"/>
        <v>0</v>
      </c>
    </row>
    <row r="15" spans="1:15" ht="12.75">
      <c r="A15" s="241">
        <f t="shared" si="0"/>
        <v>14</v>
      </c>
      <c r="B15" s="146"/>
      <c r="C15" s="242"/>
      <c r="D15" s="243"/>
      <c r="E15" s="242"/>
      <c r="F15" s="242"/>
      <c r="G15" s="244"/>
      <c r="H15" s="244"/>
      <c r="I15" s="245"/>
      <c r="J15" s="146"/>
      <c r="K15" s="245"/>
      <c r="L15" s="245">
        <f t="shared" si="1"/>
        <v>0</v>
      </c>
      <c r="M15" s="246"/>
      <c r="N15" s="146"/>
      <c r="O15" s="245">
        <f t="shared" si="2"/>
        <v>0</v>
      </c>
    </row>
    <row r="16" spans="1:15" ht="12.75">
      <c r="A16" s="241">
        <f t="shared" si="0"/>
        <v>15</v>
      </c>
      <c r="B16" s="146"/>
      <c r="C16" s="242"/>
      <c r="D16" s="146"/>
      <c r="E16" s="146"/>
      <c r="F16" s="146"/>
      <c r="G16" s="146"/>
      <c r="H16" s="146"/>
      <c r="I16" s="245"/>
      <c r="J16" s="146"/>
      <c r="K16" s="245"/>
      <c r="L16" s="245">
        <f t="shared" si="1"/>
        <v>0</v>
      </c>
      <c r="M16" s="146"/>
      <c r="N16" s="146"/>
      <c r="O16" s="245">
        <f t="shared" si="2"/>
        <v>0</v>
      </c>
    </row>
    <row r="17" spans="1:15" ht="12.75">
      <c r="A17" s="241">
        <f t="shared" si="0"/>
        <v>16</v>
      </c>
      <c r="B17" s="146"/>
      <c r="C17" s="242"/>
      <c r="D17" s="146"/>
      <c r="E17" s="146"/>
      <c r="F17" s="239"/>
      <c r="G17" s="146"/>
      <c r="H17" s="146"/>
      <c r="I17" s="245"/>
      <c r="J17" s="146"/>
      <c r="K17" s="245"/>
      <c r="L17" s="245">
        <f t="shared" si="1"/>
        <v>0</v>
      </c>
      <c r="M17" s="146"/>
      <c r="N17" s="146"/>
      <c r="O17" s="245">
        <f t="shared" si="2"/>
        <v>0</v>
      </c>
    </row>
    <row r="18" spans="1:15" ht="12.75">
      <c r="A18" s="241">
        <f t="shared" si="0"/>
        <v>17</v>
      </c>
      <c r="B18" s="146"/>
      <c r="C18" s="242"/>
      <c r="D18" s="146"/>
      <c r="E18" s="146"/>
      <c r="F18" s="146"/>
      <c r="G18" s="146"/>
      <c r="H18" s="146"/>
      <c r="I18" s="245"/>
      <c r="J18" s="146"/>
      <c r="K18" s="245"/>
      <c r="L18" s="245">
        <f t="shared" si="1"/>
        <v>0</v>
      </c>
      <c r="M18" s="146"/>
      <c r="N18" s="146"/>
      <c r="O18" s="245">
        <f t="shared" si="2"/>
        <v>0</v>
      </c>
    </row>
    <row r="19" spans="1:15" ht="12.75">
      <c r="A19" s="241">
        <f t="shared" si="0"/>
        <v>18</v>
      </c>
      <c r="B19" s="146"/>
      <c r="C19" s="242"/>
      <c r="D19" s="146"/>
      <c r="E19" s="146"/>
      <c r="F19" s="146"/>
      <c r="G19" s="146"/>
      <c r="H19" s="146"/>
      <c r="I19" s="245"/>
      <c r="J19" s="146"/>
      <c r="K19" s="245"/>
      <c r="L19" s="245">
        <f t="shared" si="1"/>
        <v>0</v>
      </c>
      <c r="M19" s="146"/>
      <c r="N19" s="146"/>
      <c r="O19" s="245">
        <f t="shared" si="2"/>
        <v>0</v>
      </c>
    </row>
    <row r="20" spans="1:15" ht="12.75">
      <c r="A20" s="241">
        <f t="shared" si="0"/>
        <v>19</v>
      </c>
      <c r="B20" s="146"/>
      <c r="C20" s="242"/>
      <c r="D20" s="146"/>
      <c r="E20" s="146"/>
      <c r="F20" s="146"/>
      <c r="G20" s="146"/>
      <c r="H20" s="146"/>
      <c r="I20" s="245"/>
      <c r="J20" s="146"/>
      <c r="K20" s="245"/>
      <c r="L20" s="245">
        <f t="shared" si="1"/>
        <v>0</v>
      </c>
      <c r="M20" s="146"/>
      <c r="N20" s="146"/>
      <c r="O20" s="245">
        <f t="shared" si="2"/>
        <v>0</v>
      </c>
    </row>
    <row r="21" spans="1:15" ht="12.75">
      <c r="A21" s="241">
        <f t="shared" si="0"/>
        <v>20</v>
      </c>
      <c r="B21" s="146"/>
      <c r="C21" s="242"/>
      <c r="D21" s="146"/>
      <c r="E21" s="146"/>
      <c r="F21" s="146"/>
      <c r="G21" s="146"/>
      <c r="H21" s="146"/>
      <c r="I21" s="245"/>
      <c r="J21" s="146"/>
      <c r="K21" s="245"/>
      <c r="L21" s="245">
        <f t="shared" si="1"/>
        <v>0</v>
      </c>
      <c r="M21" s="146"/>
      <c r="N21" s="146"/>
      <c r="O21" s="245">
        <f t="shared" si="2"/>
        <v>0</v>
      </c>
    </row>
    <row r="22" spans="1:15" ht="12.75">
      <c r="A22" s="241">
        <f t="shared" si="0"/>
        <v>21</v>
      </c>
      <c r="B22" s="146"/>
      <c r="C22" s="242"/>
      <c r="D22" s="146"/>
      <c r="E22" s="146"/>
      <c r="F22" s="146"/>
      <c r="G22" s="146"/>
      <c r="H22" s="146"/>
      <c r="I22" s="245"/>
      <c r="J22" s="146"/>
      <c r="K22" s="245"/>
      <c r="L22" s="245">
        <f t="shared" si="1"/>
        <v>0</v>
      </c>
      <c r="M22" s="146"/>
      <c r="N22" s="146"/>
      <c r="O22" s="245">
        <f t="shared" si="2"/>
        <v>0</v>
      </c>
    </row>
    <row r="23" spans="1:15" ht="12.75">
      <c r="A23" s="241">
        <f t="shared" si="0"/>
        <v>22</v>
      </c>
      <c r="B23" s="146"/>
      <c r="C23" s="242"/>
      <c r="D23" s="146"/>
      <c r="E23" s="146"/>
      <c r="F23" s="146"/>
      <c r="G23" s="146"/>
      <c r="H23" s="146"/>
      <c r="I23" s="245"/>
      <c r="J23" s="146"/>
      <c r="K23" s="245"/>
      <c r="L23" s="245">
        <f t="shared" si="1"/>
        <v>0</v>
      </c>
      <c r="M23" s="146"/>
      <c r="N23" s="146"/>
      <c r="O23" s="245">
        <f t="shared" si="2"/>
        <v>0</v>
      </c>
    </row>
    <row r="24" spans="1:15" ht="12.75">
      <c r="A24" s="241">
        <f t="shared" si="0"/>
        <v>23</v>
      </c>
      <c r="B24" s="146"/>
      <c r="C24" s="242"/>
      <c r="D24" s="146"/>
      <c r="E24" s="146"/>
      <c r="F24" s="146"/>
      <c r="G24" s="146"/>
      <c r="H24" s="146"/>
      <c r="I24" s="245"/>
      <c r="J24" s="146"/>
      <c r="K24" s="245"/>
      <c r="L24" s="245">
        <f t="shared" si="1"/>
        <v>0</v>
      </c>
      <c r="M24" s="146"/>
      <c r="N24" s="146"/>
      <c r="O24" s="245">
        <f t="shared" si="2"/>
        <v>0</v>
      </c>
    </row>
    <row r="25" spans="1:15" ht="12.75">
      <c r="A25" s="241">
        <f t="shared" si="0"/>
        <v>24</v>
      </c>
      <c r="B25" s="146"/>
      <c r="C25" s="242"/>
      <c r="D25" s="146"/>
      <c r="E25" s="146"/>
      <c r="F25" s="146"/>
      <c r="G25" s="146"/>
      <c r="H25" s="146"/>
      <c r="I25" s="245"/>
      <c r="J25" s="146"/>
      <c r="K25" s="245"/>
      <c r="L25" s="245">
        <f t="shared" si="1"/>
        <v>0</v>
      </c>
      <c r="M25" s="146"/>
      <c r="N25" s="146"/>
      <c r="O25" s="245">
        <f t="shared" si="2"/>
        <v>0</v>
      </c>
    </row>
    <row r="26" spans="1:15" ht="12.75">
      <c r="A26" s="241">
        <f t="shared" si="0"/>
        <v>25</v>
      </c>
      <c r="B26" s="146"/>
      <c r="C26" s="242"/>
      <c r="D26" s="146"/>
      <c r="E26" s="146"/>
      <c r="F26" s="146"/>
      <c r="G26" s="146"/>
      <c r="H26" s="146"/>
      <c r="I26" s="245"/>
      <c r="J26" s="146"/>
      <c r="K26" s="245"/>
      <c r="L26" s="245">
        <f t="shared" si="1"/>
        <v>0</v>
      </c>
      <c r="M26" s="146"/>
      <c r="N26" s="146"/>
      <c r="O26" s="245">
        <f t="shared" si="2"/>
        <v>0</v>
      </c>
    </row>
    <row r="27" spans="1:15" ht="12.75">
      <c r="A27" s="241">
        <f t="shared" si="0"/>
        <v>26</v>
      </c>
      <c r="B27" s="146"/>
      <c r="C27" s="146"/>
      <c r="D27" s="146"/>
      <c r="E27" s="146"/>
      <c r="F27" s="146"/>
      <c r="G27" s="146"/>
      <c r="H27" s="146"/>
      <c r="I27" s="247">
        <f>SUM(I10:I26)</f>
        <v>0</v>
      </c>
      <c r="J27" s="146"/>
      <c r="K27" s="247">
        <f>SUM(K10:K26)</f>
        <v>0</v>
      </c>
      <c r="L27" s="247">
        <f>SUM(L10:L26)</f>
        <v>0</v>
      </c>
      <c r="M27" s="146"/>
      <c r="N27" s="146"/>
      <c r="O27" s="247">
        <f>SUM(O10:O26)</f>
        <v>0</v>
      </c>
    </row>
    <row r="28" spans="1:15" ht="12.75">
      <c r="A28" s="62">
        <f t="shared" si="0"/>
        <v>27</v>
      </c>
      <c r="B28" s="3"/>
      <c r="C28" s="3"/>
      <c r="D28" s="3"/>
      <c r="E28" s="3"/>
      <c r="F28" s="3"/>
      <c r="G28" s="3"/>
      <c r="H28" s="3"/>
      <c r="I28" s="248" t="s">
        <v>74</v>
      </c>
      <c r="J28" s="3"/>
      <c r="K28" s="248"/>
      <c r="L28" s="248" t="s">
        <v>74</v>
      </c>
      <c r="M28" s="3"/>
      <c r="N28" s="3"/>
      <c r="O28" s="248" t="s">
        <v>74</v>
      </c>
    </row>
    <row r="29" spans="1:15" ht="12.75">
      <c r="A29" s="62">
        <f t="shared" si="0"/>
        <v>28</v>
      </c>
      <c r="B29" s="3"/>
      <c r="C29" s="3"/>
      <c r="D29" s="3"/>
      <c r="E29" s="3"/>
      <c r="F29" s="3"/>
      <c r="G29" s="3"/>
      <c r="H29" s="3"/>
      <c r="I29" s="248" t="s">
        <v>54</v>
      </c>
      <c r="J29" s="3"/>
      <c r="K29" s="248"/>
      <c r="L29" s="248" t="s">
        <v>55</v>
      </c>
      <c r="M29" s="3"/>
      <c r="N29" s="3"/>
      <c r="O29" s="248" t="s">
        <v>56</v>
      </c>
    </row>
    <row r="30" spans="1:15" ht="12.75">
      <c r="A30" s="62">
        <f t="shared" si="0"/>
        <v>29</v>
      </c>
      <c r="B30" s="3" t="s">
        <v>213</v>
      </c>
      <c r="C30" s="3"/>
      <c r="D30" s="6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>
      <c r="A31" s="62">
        <f t="shared" si="0"/>
        <v>30</v>
      </c>
      <c r="B31" s="3" t="s">
        <v>214</v>
      </c>
      <c r="C31" s="3"/>
      <c r="D31" s="6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>
      <c r="A32" s="62">
        <f t="shared" si="0"/>
        <v>31</v>
      </c>
      <c r="B32" s="32" t="s">
        <v>64</v>
      </c>
      <c r="C32" s="32"/>
      <c r="D32" s="3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>
      <c r="A33" s="62">
        <f t="shared" si="0"/>
        <v>32</v>
      </c>
      <c r="B33" s="32" t="s">
        <v>65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ht="12.75">
      <c r="A34" s="63">
        <f t="shared" si="0"/>
        <v>33</v>
      </c>
    </row>
    <row r="35" spans="1:4" ht="14.25">
      <c r="A35" s="63">
        <f t="shared" si="0"/>
        <v>34</v>
      </c>
      <c r="B35" s="31" t="s">
        <v>59</v>
      </c>
      <c r="C35" s="1"/>
      <c r="D35" s="1"/>
    </row>
    <row r="36" ht="14.25">
      <c r="B36" s="31"/>
    </row>
  </sheetData>
  <mergeCells count="1">
    <mergeCell ref="A1:O1"/>
  </mergeCells>
  <printOptions/>
  <pageMargins left="0.5" right="0.5" top="1" bottom="1" header="0.5" footer="0.5"/>
  <pageSetup fitToHeight="1" fitToWidth="1" horizontalDpi="600" verticalDpi="600" orientation="landscape" scale="74" r:id="rId1"/>
  <headerFooter alignWithMargins="0">
    <oddHeader>&amp;RIssue # 5 - Schedule 1
Company__________________
Period Ended_______________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zoomScaleSheetLayoutView="75" workbookViewId="0" topLeftCell="A8">
      <selection activeCell="H28" sqref="H28"/>
    </sheetView>
  </sheetViews>
  <sheetFormatPr defaultColWidth="9.140625" defaultRowHeight="12.75"/>
  <cols>
    <col min="1" max="1" width="6.00390625" style="0" customWidth="1"/>
    <col min="4" max="6" width="9.28125" style="0" bestFit="1" customWidth="1"/>
    <col min="7" max="7" width="13.7109375" style="0" customWidth="1"/>
    <col min="8" max="8" width="3.7109375" style="0" customWidth="1"/>
    <col min="9" max="9" width="17.140625" style="0" bestFit="1" customWidth="1"/>
    <col min="10" max="10" width="14.8515625" style="0" bestFit="1" customWidth="1"/>
    <col min="11" max="12" width="10.28125" style="0" bestFit="1" customWidth="1"/>
  </cols>
  <sheetData>
    <row r="1" spans="1:15" ht="12.75" customHeight="1">
      <c r="A1" s="1" t="s">
        <v>87</v>
      </c>
      <c r="J1" s="74"/>
      <c r="K1" s="75"/>
      <c r="L1" s="75"/>
      <c r="M1" s="75"/>
      <c r="N1" s="75"/>
      <c r="O1" s="75"/>
    </row>
    <row r="2" spans="1:10" ht="12.75">
      <c r="A2" s="1"/>
      <c r="J2" s="74"/>
    </row>
    <row r="3" spans="1:10" ht="12.75">
      <c r="A3" s="1"/>
      <c r="J3" s="74"/>
    </row>
    <row r="4" spans="1:10" ht="12.75">
      <c r="A4" s="1" t="s">
        <v>0</v>
      </c>
      <c r="J4" s="74"/>
    </row>
    <row r="5" spans="1:10" ht="12.75">
      <c r="A5" s="1" t="s">
        <v>61</v>
      </c>
      <c r="J5" s="74"/>
    </row>
    <row r="6" spans="1:10" ht="12.75">
      <c r="A6" s="1"/>
      <c r="J6" s="74"/>
    </row>
    <row r="7" ht="12.75">
      <c r="A7" s="1"/>
    </row>
    <row r="8" spans="1:9" ht="12.75">
      <c r="A8" s="1" t="s">
        <v>1</v>
      </c>
      <c r="I8" s="17" t="s">
        <v>83</v>
      </c>
    </row>
    <row r="9" spans="1:10" ht="12.75">
      <c r="A9" s="2">
        <v>1</v>
      </c>
      <c r="B9" s="1"/>
      <c r="J9" s="3"/>
    </row>
    <row r="10" spans="1:10" ht="12.75">
      <c r="A10" s="2">
        <f aca="true" t="shared" si="0" ref="A10:A29">+A9+1</f>
        <v>2</v>
      </c>
      <c r="B10" s="1" t="s">
        <v>34</v>
      </c>
      <c r="I10" s="59" t="s">
        <v>84</v>
      </c>
      <c r="J10" s="18">
        <f>+'WICA-03'!I27</f>
        <v>0</v>
      </c>
    </row>
    <row r="11" spans="1:10" ht="12.75">
      <c r="A11" s="2">
        <f t="shared" si="0"/>
        <v>3</v>
      </c>
      <c r="B11" s="1"/>
      <c r="I11" s="59"/>
      <c r="J11" s="14"/>
    </row>
    <row r="12" spans="1:10" ht="12.75">
      <c r="A12" s="2">
        <f t="shared" si="0"/>
        <v>4</v>
      </c>
      <c r="B12" s="1" t="s">
        <v>2</v>
      </c>
      <c r="I12" s="59"/>
      <c r="J12" s="11">
        <f>+D24</f>
        <v>0</v>
      </c>
    </row>
    <row r="13" spans="1:10" ht="12.75">
      <c r="A13" s="2">
        <f t="shared" si="0"/>
        <v>5</v>
      </c>
      <c r="B13" s="1"/>
      <c r="I13" s="59"/>
      <c r="J13" s="7"/>
    </row>
    <row r="14" spans="1:10" ht="12.75">
      <c r="A14" s="2">
        <f t="shared" si="0"/>
        <v>6</v>
      </c>
      <c r="B14" s="1" t="s">
        <v>51</v>
      </c>
      <c r="I14" s="59"/>
      <c r="J14" s="23">
        <f>ROUND(+J10*J12,0)</f>
        <v>0</v>
      </c>
    </row>
    <row r="15" spans="1:10" ht="12.75">
      <c r="A15" s="2">
        <f t="shared" si="0"/>
        <v>7</v>
      </c>
      <c r="I15" s="59"/>
      <c r="J15" s="10"/>
    </row>
    <row r="16" spans="1:10" ht="12.75">
      <c r="A16" s="2">
        <f t="shared" si="0"/>
        <v>8</v>
      </c>
      <c r="B16" s="1" t="s">
        <v>3</v>
      </c>
      <c r="I16" s="59"/>
      <c r="J16" s="10"/>
    </row>
    <row r="17" spans="1:12" ht="12.75">
      <c r="A17" s="2">
        <f t="shared" si="0"/>
        <v>9</v>
      </c>
      <c r="I17" s="59"/>
      <c r="J17" s="7"/>
      <c r="L17" s="6"/>
    </row>
    <row r="18" spans="1:10" ht="12.75">
      <c r="A18" s="2">
        <f t="shared" si="0"/>
        <v>10</v>
      </c>
      <c r="B18" s="1"/>
      <c r="D18" s="2" t="s">
        <v>4</v>
      </c>
      <c r="E18" s="2" t="s">
        <v>5</v>
      </c>
      <c r="F18" s="2" t="s">
        <v>6</v>
      </c>
      <c r="G18" s="2" t="s">
        <v>7</v>
      </c>
      <c r="I18" s="59"/>
      <c r="J18" s="7"/>
    </row>
    <row r="19" spans="1:12" ht="12.75">
      <c r="A19" s="2">
        <f t="shared" si="0"/>
        <v>11</v>
      </c>
      <c r="D19" s="2" t="s">
        <v>8</v>
      </c>
      <c r="E19" s="2" t="s">
        <v>9</v>
      </c>
      <c r="F19" s="2" t="s">
        <v>40</v>
      </c>
      <c r="G19" s="2" t="s">
        <v>10</v>
      </c>
      <c r="I19" s="59"/>
      <c r="J19" s="10"/>
      <c r="L19" s="6"/>
    </row>
    <row r="20" spans="1:10" ht="12.75">
      <c r="A20" s="2">
        <f t="shared" si="0"/>
        <v>12</v>
      </c>
      <c r="B20" s="1"/>
      <c r="D20" s="2" t="s">
        <v>11</v>
      </c>
      <c r="E20" s="2" t="s">
        <v>12</v>
      </c>
      <c r="F20" s="2" t="s">
        <v>11</v>
      </c>
      <c r="G20" s="2" t="s">
        <v>13</v>
      </c>
      <c r="I20" s="59"/>
      <c r="J20" s="10"/>
    </row>
    <row r="21" spans="1:10" ht="12.75">
      <c r="A21" s="2">
        <f t="shared" si="0"/>
        <v>13</v>
      </c>
      <c r="B21" s="1"/>
      <c r="D21" s="2"/>
      <c r="E21" s="2"/>
      <c r="F21" s="2"/>
      <c r="I21" s="59"/>
      <c r="J21" s="10"/>
    </row>
    <row r="22" spans="1:10" ht="12.75">
      <c r="A22" s="2">
        <f t="shared" si="0"/>
        <v>14</v>
      </c>
      <c r="B22" s="10" t="s">
        <v>67</v>
      </c>
      <c r="D22" s="7"/>
      <c r="E22" s="8"/>
      <c r="F22" s="9">
        <f>+D22*E22</f>
        <v>0</v>
      </c>
      <c r="G22" s="5">
        <f>+F22-D22</f>
        <v>0</v>
      </c>
      <c r="I22" s="59"/>
      <c r="J22" s="10"/>
    </row>
    <row r="23" spans="1:10" ht="12.75">
      <c r="A23" s="2">
        <f t="shared" si="0"/>
        <v>15</v>
      </c>
      <c r="B23" s="10" t="s">
        <v>14</v>
      </c>
      <c r="C23" s="10"/>
      <c r="D23" s="11"/>
      <c r="E23" s="3"/>
      <c r="F23" s="12">
        <f>ROUND(+D23*E23,4)</f>
        <v>0</v>
      </c>
      <c r="G23" s="4">
        <f>+F23-D23</f>
        <v>0</v>
      </c>
      <c r="I23" s="59"/>
      <c r="J23" s="10"/>
    </row>
    <row r="24" spans="1:10" ht="12.75">
      <c r="A24" s="2">
        <f t="shared" si="0"/>
        <v>16</v>
      </c>
      <c r="C24" s="10"/>
      <c r="D24" s="7">
        <f>SUM(D22:D23)</f>
        <v>0</v>
      </c>
      <c r="F24" s="7">
        <f>SUM(F22:F23)</f>
        <v>0</v>
      </c>
      <c r="G24" s="5">
        <f>+F24-D24</f>
        <v>0</v>
      </c>
      <c r="I24" s="59"/>
      <c r="J24" s="10"/>
    </row>
    <row r="25" spans="1:10" ht="12.75">
      <c r="A25" s="2">
        <f t="shared" si="0"/>
        <v>17</v>
      </c>
      <c r="B25" s="10"/>
      <c r="C25" s="10"/>
      <c r="I25" s="59"/>
      <c r="J25" s="10"/>
    </row>
    <row r="26" spans="1:10" ht="12.75">
      <c r="A26" s="2">
        <f t="shared" si="0"/>
        <v>18</v>
      </c>
      <c r="B26" s="10" t="s">
        <v>50</v>
      </c>
      <c r="C26" s="10"/>
      <c r="D26" s="10"/>
      <c r="E26" s="10"/>
      <c r="G26" s="13">
        <f>+J10</f>
        <v>0</v>
      </c>
      <c r="I26" s="59"/>
      <c r="J26" s="10"/>
    </row>
    <row r="27" spans="1:11" ht="12.75">
      <c r="A27" s="2">
        <f t="shared" si="0"/>
        <v>19</v>
      </c>
      <c r="B27" s="10"/>
      <c r="C27" s="10"/>
      <c r="D27" s="10"/>
      <c r="E27" s="10"/>
      <c r="G27" s="13"/>
      <c r="I27" s="59"/>
      <c r="J27" s="10"/>
      <c r="K27" s="6"/>
    </row>
    <row r="28" spans="1:11" ht="12.75">
      <c r="A28" s="2">
        <f t="shared" si="0"/>
        <v>20</v>
      </c>
      <c r="B28" s="1" t="s">
        <v>60</v>
      </c>
      <c r="I28" s="59"/>
      <c r="J28" s="25">
        <f>ROUND(+G26*G24,0)</f>
        <v>0</v>
      </c>
      <c r="K28" s="16"/>
    </row>
    <row r="29" spans="1:10" ht="12.75">
      <c r="A29" s="2">
        <f t="shared" si="0"/>
        <v>21</v>
      </c>
      <c r="I29" s="59"/>
      <c r="J29" s="10"/>
    </row>
    <row r="30" spans="1:10" ht="12.75">
      <c r="A30" s="2">
        <f aca="true" t="shared" si="1" ref="A30:A48">+A29+1</f>
        <v>22</v>
      </c>
      <c r="B30" s="1" t="s">
        <v>16</v>
      </c>
      <c r="C30" s="10"/>
      <c r="I30" s="59" t="s">
        <v>75</v>
      </c>
      <c r="J30" s="25">
        <f>+'WICA-03'!L27</f>
        <v>0</v>
      </c>
    </row>
    <row r="31" spans="1:10" ht="12.75">
      <c r="A31" s="2">
        <f t="shared" si="1"/>
        <v>23</v>
      </c>
      <c r="B31" s="19"/>
      <c r="C31" s="3"/>
      <c r="D31" s="3"/>
      <c r="E31" s="3"/>
      <c r="F31" s="20"/>
      <c r="G31" s="18"/>
      <c r="H31" s="3"/>
      <c r="I31" s="60"/>
      <c r="J31" s="26"/>
    </row>
    <row r="32" spans="1:10" ht="12.75">
      <c r="A32" s="2">
        <f t="shared" si="1"/>
        <v>24</v>
      </c>
      <c r="B32" s="1" t="s">
        <v>15</v>
      </c>
      <c r="C32" s="3"/>
      <c r="D32" s="3"/>
      <c r="E32" s="3"/>
      <c r="F32" s="3"/>
      <c r="G32" s="21"/>
      <c r="H32" s="3"/>
      <c r="I32" s="59" t="s">
        <v>85</v>
      </c>
      <c r="J32" s="25">
        <f>+'WICA-03'!O27</f>
        <v>0</v>
      </c>
    </row>
    <row r="33" spans="1:10" ht="12.75">
      <c r="A33" s="2">
        <f t="shared" si="1"/>
        <v>25</v>
      </c>
      <c r="B33" s="19"/>
      <c r="C33" s="62"/>
      <c r="D33" s="3"/>
      <c r="E33" s="3"/>
      <c r="F33" s="3"/>
      <c r="G33" s="14"/>
      <c r="H33" s="3"/>
      <c r="I33" s="60"/>
      <c r="J33" s="19"/>
    </row>
    <row r="34" spans="1:10" ht="12.75">
      <c r="A34" s="2">
        <f t="shared" si="1"/>
        <v>26</v>
      </c>
      <c r="B34" s="32" t="s">
        <v>44</v>
      </c>
      <c r="C34" s="62"/>
      <c r="D34" s="3"/>
      <c r="E34" s="3"/>
      <c r="F34" s="3"/>
      <c r="G34" s="14"/>
      <c r="H34" s="3"/>
      <c r="I34" s="59" t="s">
        <v>82</v>
      </c>
      <c r="J34" s="25">
        <f>+'WICA-06'!G29</f>
        <v>0</v>
      </c>
    </row>
    <row r="35" spans="1:10" ht="12.75">
      <c r="A35" s="2">
        <f t="shared" si="1"/>
        <v>27</v>
      </c>
      <c r="B35" s="19"/>
      <c r="C35" s="3"/>
      <c r="D35" s="3"/>
      <c r="E35" s="3"/>
      <c r="F35" s="3"/>
      <c r="G35" s="14"/>
      <c r="H35" s="3"/>
      <c r="I35" s="60"/>
      <c r="J35" s="19"/>
    </row>
    <row r="36" spans="1:10" ht="13.5" thickBot="1">
      <c r="A36" s="2">
        <f t="shared" si="1"/>
        <v>28</v>
      </c>
      <c r="B36" s="1" t="s">
        <v>52</v>
      </c>
      <c r="I36" s="59"/>
      <c r="J36" s="58">
        <f>+J14+J28+J30+J32+J34</f>
        <v>0</v>
      </c>
    </row>
    <row r="37" spans="1:10" ht="13.5" thickTop="1">
      <c r="A37" s="2">
        <f t="shared" si="1"/>
        <v>29</v>
      </c>
      <c r="B37" s="3"/>
      <c r="C37" s="3"/>
      <c r="D37" s="3"/>
      <c r="E37" s="3"/>
      <c r="F37" s="3"/>
      <c r="G37" s="22"/>
      <c r="H37" s="3"/>
      <c r="I37" s="60"/>
      <c r="J37" s="19"/>
    </row>
    <row r="38" spans="1:10" ht="12.75">
      <c r="A38" s="2">
        <f t="shared" si="1"/>
        <v>30</v>
      </c>
      <c r="B38" s="3"/>
      <c r="C38" s="3"/>
      <c r="D38" s="3"/>
      <c r="E38" s="3"/>
      <c r="F38" s="3"/>
      <c r="G38" s="3"/>
      <c r="H38" s="3"/>
      <c r="I38" s="60"/>
      <c r="J38" s="27"/>
    </row>
    <row r="39" spans="1:10" ht="12.75">
      <c r="A39" s="2">
        <f t="shared" si="1"/>
        <v>31</v>
      </c>
      <c r="B39" s="1" t="s">
        <v>17</v>
      </c>
      <c r="I39" s="59"/>
      <c r="J39" s="19"/>
    </row>
    <row r="40" spans="1:10" ht="12.75">
      <c r="A40" s="2">
        <f t="shared" si="1"/>
        <v>32</v>
      </c>
      <c r="B40" s="1" t="s">
        <v>18</v>
      </c>
      <c r="H40" s="3"/>
      <c r="I40" s="59"/>
      <c r="J40" s="28"/>
    </row>
    <row r="41" spans="1:10" ht="12.75">
      <c r="A41" s="2">
        <f t="shared" si="1"/>
        <v>33</v>
      </c>
      <c r="B41" s="1" t="s">
        <v>19</v>
      </c>
      <c r="H41" s="3"/>
      <c r="I41" s="59"/>
      <c r="J41" s="24"/>
    </row>
    <row r="42" spans="1:10" ht="12.75">
      <c r="A42" s="2">
        <f t="shared" si="1"/>
        <v>34</v>
      </c>
      <c r="B42" s="1" t="s">
        <v>41</v>
      </c>
      <c r="I42" s="59"/>
      <c r="J42" s="29"/>
    </row>
    <row r="43" spans="1:10" ht="12.75">
      <c r="A43" s="2">
        <f t="shared" si="1"/>
        <v>35</v>
      </c>
      <c r="B43" s="10"/>
      <c r="I43" s="59"/>
      <c r="J43" s="10"/>
    </row>
    <row r="44" spans="1:10" ht="12.75">
      <c r="A44" s="2">
        <f t="shared" si="1"/>
        <v>36</v>
      </c>
      <c r="I44" s="59"/>
      <c r="J44" s="30">
        <f>SUM(J40:J43)</f>
        <v>0</v>
      </c>
    </row>
    <row r="45" spans="1:10" ht="12.75">
      <c r="A45" s="2">
        <f t="shared" si="1"/>
        <v>37</v>
      </c>
      <c r="I45" s="59"/>
      <c r="J45" s="10"/>
    </row>
    <row r="46" spans="1:10" ht="12.75">
      <c r="A46" s="2">
        <f t="shared" si="1"/>
        <v>38</v>
      </c>
      <c r="B46" s="1" t="s">
        <v>53</v>
      </c>
      <c r="I46" s="59"/>
      <c r="J46" s="15"/>
    </row>
    <row r="47" spans="1:9" ht="12.75">
      <c r="A47" s="2">
        <f t="shared" si="1"/>
        <v>39</v>
      </c>
      <c r="I47" s="59"/>
    </row>
    <row r="48" spans="1:10" ht="12.75">
      <c r="A48" s="2">
        <f t="shared" si="1"/>
        <v>40</v>
      </c>
      <c r="I48" s="59"/>
      <c r="J48" s="3"/>
    </row>
    <row r="49" ht="12.75">
      <c r="A49" s="2">
        <f>+A48+1</f>
        <v>41</v>
      </c>
    </row>
    <row r="50" ht="12.75">
      <c r="A50" s="2">
        <f>+A49+1</f>
        <v>42</v>
      </c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printOptions/>
  <pageMargins left="0.75" right="0.75" top="1" bottom="1" header="0.5" footer="0.5"/>
  <pageSetup fitToHeight="1" fitToWidth="1" horizontalDpi="600" verticalDpi="600" orientation="portrait" scale="89" r:id="rId1"/>
  <headerFooter alignWithMargins="0">
    <oddHeader>&amp;RIssue # 5 - Schedule 2
Company__________________
Period ended_______________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85" zoomScaleNormal="85" workbookViewId="0" topLeftCell="A1">
      <selection activeCell="I5" sqref="I5"/>
    </sheetView>
  </sheetViews>
  <sheetFormatPr defaultColWidth="9.140625" defaultRowHeight="12.75"/>
  <cols>
    <col min="3" max="3" width="20.421875" style="0" customWidth="1"/>
    <col min="4" max="4" width="20.28125" style="0" customWidth="1"/>
    <col min="6" max="6" width="11.00390625" style="0" customWidth="1"/>
    <col min="7" max="7" width="21.00390625" style="0" customWidth="1"/>
    <col min="8" max="8" width="11.28125" style="0" customWidth="1"/>
    <col min="9" max="9" width="12.421875" style="0" customWidth="1"/>
  </cols>
  <sheetData>
    <row r="1" spans="1:8" ht="12.75">
      <c r="A1" s="77" t="s">
        <v>91</v>
      </c>
      <c r="G1" s="78" t="s">
        <v>92</v>
      </c>
      <c r="H1" s="77"/>
    </row>
    <row r="2" spans="1:8" ht="12.75">
      <c r="A2" s="77" t="s">
        <v>197</v>
      </c>
      <c r="G2" s="78" t="s">
        <v>95</v>
      </c>
      <c r="H2" s="79"/>
    </row>
    <row r="3" ht="12.75">
      <c r="A3" s="249" t="s">
        <v>211</v>
      </c>
    </row>
    <row r="5" ht="12.75">
      <c r="B5" s="77" t="s">
        <v>198</v>
      </c>
    </row>
    <row r="7" spans="2:8" ht="12.75">
      <c r="B7" s="78" t="s">
        <v>199</v>
      </c>
      <c r="C7" s="78"/>
      <c r="D7" s="201"/>
      <c r="F7" s="78" t="s">
        <v>200</v>
      </c>
      <c r="G7" s="78"/>
      <c r="H7" s="202"/>
    </row>
    <row r="9" spans="1:8" ht="12.75">
      <c r="A9" s="80" t="s">
        <v>96</v>
      </c>
      <c r="H9" s="80" t="s">
        <v>94</v>
      </c>
    </row>
    <row r="10" ht="13.5" thickBot="1"/>
    <row r="11" spans="2:9" ht="13.5" thickTop="1">
      <c r="B11" s="328" t="s">
        <v>97</v>
      </c>
      <c r="C11" s="329"/>
      <c r="D11" s="203">
        <f>+'[1]SAR WA 02'!D7</f>
        <v>0</v>
      </c>
      <c r="E11" s="204"/>
      <c r="F11" s="204"/>
      <c r="G11" s="204"/>
      <c r="H11" s="204"/>
      <c r="I11" s="205"/>
    </row>
    <row r="12" spans="2:9" ht="12.75">
      <c r="B12" s="330" t="s">
        <v>98</v>
      </c>
      <c r="C12" s="331"/>
      <c r="D12" s="207">
        <f>+'[1]SAR WA 02'!D8</f>
        <v>0</v>
      </c>
      <c r="E12" s="208"/>
      <c r="F12" s="208"/>
      <c r="G12" s="208"/>
      <c r="H12" s="208"/>
      <c r="I12" s="209"/>
    </row>
    <row r="13" spans="2:9" ht="12.75">
      <c r="B13" s="330" t="s">
        <v>99</v>
      </c>
      <c r="C13" s="332"/>
      <c r="D13" s="207">
        <f>+'[1]SAR WA 02'!D9</f>
        <v>0</v>
      </c>
      <c r="E13" s="206"/>
      <c r="F13" s="210" t="s">
        <v>100</v>
      </c>
      <c r="G13" s="211">
        <f>+'[1]SAR WA 02'!G9</f>
        <v>0</v>
      </c>
      <c r="H13" s="212" t="s">
        <v>101</v>
      </c>
      <c r="I13" s="213">
        <f>+'[1]SAR WA 02'!I9</f>
        <v>0</v>
      </c>
    </row>
    <row r="14" spans="2:9" ht="25.5">
      <c r="B14" s="214" t="s">
        <v>102</v>
      </c>
      <c r="C14" s="211">
        <f>+'[1]SAR WA 02'!C10</f>
        <v>0</v>
      </c>
      <c r="D14" s="333" t="s">
        <v>103</v>
      </c>
      <c r="E14" s="334"/>
      <c r="F14" s="334"/>
      <c r="G14" s="331"/>
      <c r="H14" s="207">
        <f>+'[1]SAR WA 02'!H10</f>
        <v>0</v>
      </c>
      <c r="I14" s="209"/>
    </row>
    <row r="15" spans="2:9" ht="25.5">
      <c r="B15" s="215" t="s">
        <v>104</v>
      </c>
      <c r="C15" s="216">
        <f>+'[1]SAR WA 02'!C11</f>
        <v>0</v>
      </c>
      <c r="D15" s="180" t="s">
        <v>105</v>
      </c>
      <c r="E15" s="181"/>
      <c r="F15" s="181"/>
      <c r="G15" s="182"/>
      <c r="H15" s="179">
        <f>+'[1]SAR WA 02'!H11</f>
        <v>0</v>
      </c>
      <c r="I15" s="183"/>
    </row>
    <row r="16" spans="2:9" ht="12.75">
      <c r="B16" s="339" t="s">
        <v>106</v>
      </c>
      <c r="C16" s="334"/>
      <c r="D16" s="331"/>
      <c r="E16" s="313">
        <f>+'[1]SAR WA 02'!E12</f>
        <v>0</v>
      </c>
      <c r="F16" s="314"/>
      <c r="G16" s="322" t="s">
        <v>107</v>
      </c>
      <c r="H16" s="323"/>
      <c r="I16" s="100">
        <f>SUM(E16*0.05)</f>
        <v>0</v>
      </c>
    </row>
    <row r="17" spans="2:9" ht="13.5" thickBot="1">
      <c r="B17" s="324" t="s">
        <v>108</v>
      </c>
      <c r="C17" s="325"/>
      <c r="D17" s="217">
        <f>+'[1]IAR'!D13</f>
        <v>0</v>
      </c>
      <c r="E17" s="218"/>
      <c r="F17" s="219"/>
      <c r="G17" s="326" t="s">
        <v>109</v>
      </c>
      <c r="H17" s="327"/>
      <c r="I17" s="101">
        <f>SUM(E16*0.075)</f>
        <v>0</v>
      </c>
    </row>
    <row r="18" ht="13.5" thickTop="1">
      <c r="B18" s="102"/>
    </row>
    <row r="19" ht="12.75">
      <c r="B19" s="102" t="s">
        <v>110</v>
      </c>
    </row>
    <row r="21" ht="12.75">
      <c r="A21" s="77" t="s">
        <v>201</v>
      </c>
    </row>
    <row r="22" ht="13.5" thickBot="1"/>
    <row r="23" spans="1:9" ht="64.5" thickTop="1">
      <c r="A23" s="220" t="s">
        <v>117</v>
      </c>
      <c r="B23" s="335" t="s">
        <v>202</v>
      </c>
      <c r="C23" s="336"/>
      <c r="D23" s="221" t="s">
        <v>203</v>
      </c>
      <c r="E23" s="222" t="s">
        <v>204</v>
      </c>
      <c r="F23" s="222" t="s">
        <v>205</v>
      </c>
      <c r="G23" s="223" t="s">
        <v>206</v>
      </c>
      <c r="H23" s="224" t="s">
        <v>212</v>
      </c>
      <c r="I23" s="224" t="s">
        <v>207</v>
      </c>
    </row>
    <row r="24" spans="1:9" ht="12.75">
      <c r="A24" s="225">
        <v>1</v>
      </c>
      <c r="B24" s="226"/>
      <c r="C24" s="227"/>
      <c r="D24" s="228"/>
      <c r="E24" s="229"/>
      <c r="F24" s="229"/>
      <c r="G24" s="184" t="s">
        <v>94</v>
      </c>
      <c r="H24" s="230" t="e">
        <f>SUM(G24-F24)</f>
        <v>#VALUE!</v>
      </c>
      <c r="I24" s="230" t="e">
        <f>SUM(H24)</f>
        <v>#VALUE!</v>
      </c>
    </row>
    <row r="25" spans="1:9" ht="12.75">
      <c r="A25" s="225">
        <v>2</v>
      </c>
      <c r="B25" s="226"/>
      <c r="C25" s="227"/>
      <c r="D25" s="228"/>
      <c r="E25" s="229"/>
      <c r="F25" s="229"/>
      <c r="G25" s="184" t="s">
        <v>94</v>
      </c>
      <c r="H25" s="230" t="e">
        <f>SUM(G25-F25)</f>
        <v>#VALUE!</v>
      </c>
      <c r="I25" s="230" t="e">
        <f>SUM(H25)</f>
        <v>#VALUE!</v>
      </c>
    </row>
    <row r="26" spans="1:9" ht="12.75">
      <c r="A26" s="225">
        <v>3</v>
      </c>
      <c r="B26" s="226"/>
      <c r="C26" s="227"/>
      <c r="D26" s="228"/>
      <c r="E26" s="229"/>
      <c r="F26" s="229"/>
      <c r="G26" s="184" t="s">
        <v>94</v>
      </c>
      <c r="H26" s="230" t="e">
        <f>SUM(G26-F26)</f>
        <v>#VALUE!</v>
      </c>
      <c r="I26" s="230" t="e">
        <f>SUM(H26)</f>
        <v>#VALUE!</v>
      </c>
    </row>
    <row r="27" spans="1:9" ht="12.75">
      <c r="A27" s="225">
        <v>4</v>
      </c>
      <c r="B27" s="226"/>
      <c r="C27" s="227"/>
      <c r="D27" s="228"/>
      <c r="E27" s="229"/>
      <c r="F27" s="229"/>
      <c r="G27" s="184" t="s">
        <v>94</v>
      </c>
      <c r="H27" s="230" t="e">
        <f>SUM(G27-F27)</f>
        <v>#VALUE!</v>
      </c>
      <c r="I27" s="230" t="e">
        <f>SUM(H27)</f>
        <v>#VALUE!</v>
      </c>
    </row>
    <row r="28" spans="1:9" ht="12.75">
      <c r="A28" s="225">
        <v>5</v>
      </c>
      <c r="B28" s="226"/>
      <c r="C28" s="227"/>
      <c r="D28" s="228"/>
      <c r="E28" s="229"/>
      <c r="F28" s="229"/>
      <c r="G28" s="184" t="s">
        <v>94</v>
      </c>
      <c r="H28" s="230" t="e">
        <f>SUM(G28-F28)</f>
        <v>#VALUE!</v>
      </c>
      <c r="I28" s="230" t="e">
        <f>SUM(H28)</f>
        <v>#VALUE!</v>
      </c>
    </row>
    <row r="29" spans="1:9" ht="16.5" thickBot="1">
      <c r="A29" s="231" t="s">
        <v>131</v>
      </c>
      <c r="B29" s="337" t="s">
        <v>208</v>
      </c>
      <c r="C29" s="338"/>
      <c r="D29" s="232"/>
      <c r="E29" s="233">
        <f>SUM(E24:E28)</f>
        <v>0</v>
      </c>
      <c r="F29" s="233">
        <f>SUM(F24:F28)</f>
        <v>0</v>
      </c>
      <c r="G29" s="234">
        <f>SUM(G24:G28)</f>
        <v>0</v>
      </c>
      <c r="H29" s="234" t="e">
        <f>SUM(H24:H28)</f>
        <v>#VALUE!</v>
      </c>
      <c r="I29" s="234" t="e">
        <f>SUM(I24:I28)</f>
        <v>#VALUE!</v>
      </c>
    </row>
    <row r="30" ht="13.5" thickTop="1"/>
    <row r="32" ht="12.75">
      <c r="A32" s="77" t="s">
        <v>209</v>
      </c>
    </row>
    <row r="33" ht="13.5" thickBot="1"/>
    <row r="34" spans="2:6" ht="14.25" thickBot="1" thickTop="1">
      <c r="B34" s="236" t="s">
        <v>210</v>
      </c>
      <c r="F34" s="235"/>
    </row>
    <row r="35" ht="13.5" thickTop="1"/>
  </sheetData>
  <mergeCells count="11">
    <mergeCell ref="B23:C23"/>
    <mergeCell ref="B29:C29"/>
    <mergeCell ref="B16:D16"/>
    <mergeCell ref="E16:F16"/>
    <mergeCell ref="G16:H16"/>
    <mergeCell ref="B17:C17"/>
    <mergeCell ref="G17:H17"/>
    <mergeCell ref="B11:C11"/>
    <mergeCell ref="B12:C12"/>
    <mergeCell ref="B13:C13"/>
    <mergeCell ref="D14:G14"/>
  </mergeCells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75" workbookViewId="0" topLeftCell="A3">
      <selection activeCell="G23" sqref="G23"/>
    </sheetView>
  </sheetViews>
  <sheetFormatPr defaultColWidth="9.140625" defaultRowHeight="12.75"/>
  <cols>
    <col min="1" max="1" width="6.00390625" style="0" customWidth="1"/>
    <col min="4" max="6" width="9.28125" style="0" bestFit="1" customWidth="1"/>
    <col min="7" max="7" width="13.7109375" style="0" customWidth="1"/>
    <col min="8" max="8" width="22.28125" style="0" customWidth="1"/>
    <col min="9" max="9" width="3.00390625" style="0" customWidth="1"/>
    <col min="10" max="10" width="14.8515625" style="0" bestFit="1" customWidth="1"/>
    <col min="11" max="12" width="10.28125" style="0" bestFit="1" customWidth="1"/>
  </cols>
  <sheetData>
    <row r="1" spans="1:10" ht="15" customHeight="1">
      <c r="A1" s="320"/>
      <c r="B1" s="321"/>
      <c r="C1" s="321"/>
      <c r="D1" s="321"/>
      <c r="E1" s="321"/>
      <c r="F1" s="321"/>
      <c r="G1" s="321"/>
      <c r="H1" s="321"/>
      <c r="I1" s="75"/>
      <c r="J1" s="75"/>
    </row>
    <row r="2" spans="1:10" ht="15" customHeight="1">
      <c r="A2" s="1" t="s">
        <v>88</v>
      </c>
      <c r="D2" s="76"/>
      <c r="E2" s="76"/>
      <c r="F2" s="76"/>
      <c r="G2" s="76"/>
      <c r="H2" s="76"/>
      <c r="I2" s="75"/>
      <c r="J2" s="75"/>
    </row>
    <row r="3" ht="12.75">
      <c r="A3" s="1" t="s">
        <v>0</v>
      </c>
    </row>
    <row r="4" ht="12.75">
      <c r="A4" s="1" t="s">
        <v>62</v>
      </c>
    </row>
    <row r="5" ht="12.75">
      <c r="A5" s="1"/>
    </row>
    <row r="6" ht="12.75">
      <c r="A6" s="1" t="s">
        <v>1</v>
      </c>
    </row>
    <row r="7" spans="1:10" ht="12.75">
      <c r="A7" s="2">
        <v>1</v>
      </c>
      <c r="B7" s="1"/>
      <c r="J7" s="3"/>
    </row>
    <row r="8" spans="1:10" ht="12.75">
      <c r="A8" s="2">
        <f aca="true" t="shared" si="0" ref="A8:A36">+A7+1</f>
        <v>2</v>
      </c>
      <c r="B8" s="53" t="s">
        <v>68</v>
      </c>
      <c r="C8" s="19"/>
      <c r="D8" s="19"/>
      <c r="E8" s="19"/>
      <c r="F8" s="19"/>
      <c r="G8" s="19"/>
      <c r="H8" s="32"/>
      <c r="I8" s="32"/>
      <c r="J8" s="41"/>
    </row>
    <row r="9" spans="1:10" ht="12.75">
      <c r="A9" s="2">
        <f t="shared" si="0"/>
        <v>3</v>
      </c>
      <c r="B9" s="19"/>
      <c r="C9" s="19"/>
      <c r="D9" s="19"/>
      <c r="E9" s="19"/>
      <c r="F9" s="19"/>
      <c r="G9" s="19"/>
      <c r="H9" s="69"/>
      <c r="I9" s="32"/>
      <c r="J9" s="42"/>
    </row>
    <row r="10" spans="1:10" ht="12.75">
      <c r="A10" s="2">
        <f t="shared" si="0"/>
        <v>4</v>
      </c>
      <c r="B10" s="19" t="s">
        <v>57</v>
      </c>
      <c r="C10" s="19"/>
      <c r="D10" s="19"/>
      <c r="E10" s="19"/>
      <c r="F10" s="19"/>
      <c r="G10" s="29"/>
      <c r="H10" s="69"/>
      <c r="I10" s="32"/>
      <c r="J10" s="43"/>
    </row>
    <row r="11" spans="1:10" ht="12.75">
      <c r="A11" s="2">
        <f t="shared" si="0"/>
        <v>5</v>
      </c>
      <c r="B11" s="19" t="s">
        <v>45</v>
      </c>
      <c r="C11" s="19"/>
      <c r="D11" s="19"/>
      <c r="E11" s="19"/>
      <c r="F11" s="19"/>
      <c r="G11" s="56"/>
      <c r="H11" s="69" t="s">
        <v>76</v>
      </c>
      <c r="I11" s="32"/>
      <c r="J11" s="43"/>
    </row>
    <row r="12" spans="1:10" ht="12.75">
      <c r="A12" s="2">
        <f t="shared" si="0"/>
        <v>6</v>
      </c>
      <c r="B12" s="19" t="s">
        <v>69</v>
      </c>
      <c r="C12" s="19"/>
      <c r="D12" s="19"/>
      <c r="E12" s="19"/>
      <c r="F12" s="19"/>
      <c r="G12" s="29">
        <f>+G10*G11</f>
        <v>0</v>
      </c>
      <c r="H12" s="69"/>
      <c r="I12" s="32"/>
      <c r="J12" s="44"/>
    </row>
    <row r="13" spans="1:10" ht="12.75">
      <c r="A13" s="2">
        <f t="shared" si="0"/>
        <v>7</v>
      </c>
      <c r="B13" s="19"/>
      <c r="C13" s="19"/>
      <c r="D13" s="19"/>
      <c r="E13" s="19"/>
      <c r="F13" s="19"/>
      <c r="G13" s="19"/>
      <c r="H13" s="69"/>
      <c r="I13" s="32"/>
      <c r="J13" s="32"/>
    </row>
    <row r="14" spans="1:12" ht="12.75">
      <c r="A14" s="2">
        <f t="shared" si="0"/>
        <v>8</v>
      </c>
      <c r="B14" s="53" t="s">
        <v>70</v>
      </c>
      <c r="C14" s="19"/>
      <c r="D14" s="36"/>
      <c r="E14" s="36"/>
      <c r="F14" s="36"/>
      <c r="G14" s="36"/>
      <c r="H14" s="69"/>
      <c r="I14" s="32"/>
      <c r="J14" s="32"/>
      <c r="L14" s="6"/>
    </row>
    <row r="15" spans="1:10" ht="12.75">
      <c r="A15" s="2">
        <f t="shared" si="0"/>
        <v>9</v>
      </c>
      <c r="B15" s="19"/>
      <c r="C15" s="19"/>
      <c r="D15" s="36"/>
      <c r="E15" s="36"/>
      <c r="F15" s="36"/>
      <c r="G15" s="36"/>
      <c r="H15" s="69"/>
      <c r="I15" s="32"/>
      <c r="J15" s="43"/>
    </row>
    <row r="16" spans="1:12" ht="12.75">
      <c r="A16" s="2">
        <f t="shared" si="0"/>
        <v>10</v>
      </c>
      <c r="B16" s="19" t="s">
        <v>58</v>
      </c>
      <c r="C16" s="19"/>
      <c r="D16" s="36"/>
      <c r="E16" s="36"/>
      <c r="F16" s="36"/>
      <c r="G16" s="54"/>
      <c r="H16" s="69"/>
      <c r="I16" s="32"/>
      <c r="J16" s="43"/>
      <c r="L16" s="6"/>
    </row>
    <row r="17" spans="1:10" ht="12.75">
      <c r="A17" s="2">
        <f t="shared" si="0"/>
        <v>11</v>
      </c>
      <c r="B17" s="19" t="s">
        <v>45</v>
      </c>
      <c r="C17" s="19"/>
      <c r="D17" s="36"/>
      <c r="E17" s="36"/>
      <c r="F17" s="36"/>
      <c r="G17" s="56"/>
      <c r="H17" s="69" t="s">
        <v>77</v>
      </c>
      <c r="I17" s="32"/>
      <c r="J17" s="32"/>
    </row>
    <row r="18" spans="1:10" ht="12.75">
      <c r="A18" s="2">
        <f t="shared" si="0"/>
        <v>12</v>
      </c>
      <c r="B18" s="19" t="s">
        <v>46</v>
      </c>
      <c r="C18" s="19"/>
      <c r="D18" s="26"/>
      <c r="E18" s="37"/>
      <c r="F18" s="38"/>
      <c r="G18" s="29">
        <f>+G16*G17</f>
        <v>0</v>
      </c>
      <c r="H18" s="69"/>
      <c r="I18" s="32"/>
      <c r="J18" s="32"/>
    </row>
    <row r="19" spans="1:10" ht="12.75">
      <c r="A19" s="2">
        <f t="shared" si="0"/>
        <v>13</v>
      </c>
      <c r="I19" s="32"/>
      <c r="J19" s="32"/>
    </row>
    <row r="20" spans="1:10" ht="12.75">
      <c r="A20" s="2">
        <f t="shared" si="0"/>
        <v>14</v>
      </c>
      <c r="B20" s="53" t="s">
        <v>71</v>
      </c>
      <c r="C20" s="19"/>
      <c r="D20" s="36"/>
      <c r="E20" s="36"/>
      <c r="F20" s="36"/>
      <c r="G20" s="36"/>
      <c r="H20" s="69"/>
      <c r="I20" s="32"/>
      <c r="J20" s="32"/>
    </row>
    <row r="21" spans="1:10" ht="12.75">
      <c r="A21" s="2">
        <f t="shared" si="0"/>
        <v>15</v>
      </c>
      <c r="B21" s="19"/>
      <c r="C21" s="19"/>
      <c r="D21" s="36"/>
      <c r="E21" s="36"/>
      <c r="F21" s="36"/>
      <c r="G21" s="36"/>
      <c r="H21" s="69"/>
      <c r="I21" s="32"/>
      <c r="J21" s="32"/>
    </row>
    <row r="22" spans="1:10" ht="12.75">
      <c r="A22" s="2">
        <f t="shared" si="0"/>
        <v>16</v>
      </c>
      <c r="B22" s="19" t="s">
        <v>58</v>
      </c>
      <c r="C22" s="19"/>
      <c r="D22" s="36"/>
      <c r="E22" s="36"/>
      <c r="F22" s="36"/>
      <c r="G22" s="54"/>
      <c r="H22" s="69"/>
      <c r="I22" s="32"/>
      <c r="J22" s="32"/>
    </row>
    <row r="23" spans="1:10" ht="12.75">
      <c r="A23" s="2">
        <f t="shared" si="0"/>
        <v>17</v>
      </c>
      <c r="B23" s="19" t="s">
        <v>45</v>
      </c>
      <c r="C23" s="19"/>
      <c r="D23" s="36"/>
      <c r="E23" s="36"/>
      <c r="F23" s="36"/>
      <c r="G23" s="56"/>
      <c r="H23" s="69" t="s">
        <v>78</v>
      </c>
      <c r="I23" s="32"/>
      <c r="J23" s="32"/>
    </row>
    <row r="24" spans="1:11" ht="12.75">
      <c r="A24" s="2">
        <f t="shared" si="0"/>
        <v>18</v>
      </c>
      <c r="B24" s="19" t="s">
        <v>69</v>
      </c>
      <c r="C24" s="19"/>
      <c r="D24" s="26"/>
      <c r="E24" s="37"/>
      <c r="F24" s="38"/>
      <c r="G24" s="29">
        <f>+G22*G23</f>
        <v>0</v>
      </c>
      <c r="H24" s="69"/>
      <c r="I24" s="32"/>
      <c r="J24" s="32"/>
      <c r="K24" s="6"/>
    </row>
    <row r="25" spans="1:11" ht="12.75">
      <c r="A25" s="2">
        <f t="shared" si="0"/>
        <v>19</v>
      </c>
      <c r="B25" s="19"/>
      <c r="C25" s="19"/>
      <c r="D25" s="26"/>
      <c r="E25" s="19"/>
      <c r="F25" s="38"/>
      <c r="G25" s="26"/>
      <c r="H25" s="69"/>
      <c r="I25" s="32"/>
      <c r="J25" s="32"/>
      <c r="K25" s="16"/>
    </row>
    <row r="26" spans="1:10" ht="12.75">
      <c r="A26" s="2">
        <f t="shared" si="0"/>
        <v>20</v>
      </c>
      <c r="B26" s="19"/>
      <c r="C26" s="19"/>
      <c r="D26" s="26"/>
      <c r="E26" s="19"/>
      <c r="F26" s="38"/>
      <c r="G26" s="26"/>
      <c r="H26" s="69"/>
      <c r="I26" s="32"/>
      <c r="J26" s="42"/>
    </row>
    <row r="27" spans="1:10" ht="12.75">
      <c r="A27" s="2">
        <f t="shared" si="0"/>
        <v>21</v>
      </c>
      <c r="B27" s="19" t="s">
        <v>49</v>
      </c>
      <c r="C27" s="19"/>
      <c r="D27" s="26"/>
      <c r="E27" s="19"/>
      <c r="F27" s="26"/>
      <c r="G27" s="55">
        <f>+G12+G18</f>
        <v>0</v>
      </c>
      <c r="H27" s="69"/>
      <c r="I27" s="32"/>
      <c r="J27" s="32"/>
    </row>
    <row r="28" spans="1:10" ht="12.75">
      <c r="A28" s="2">
        <f t="shared" si="0"/>
        <v>22</v>
      </c>
      <c r="B28" s="19" t="s">
        <v>47</v>
      </c>
      <c r="C28" s="19"/>
      <c r="D28" s="19"/>
      <c r="E28" s="19"/>
      <c r="F28" s="19"/>
      <c r="G28" s="29"/>
      <c r="H28" s="69"/>
      <c r="I28" s="32"/>
      <c r="J28" s="48"/>
    </row>
    <row r="29" spans="1:10" ht="13.5" thickBot="1">
      <c r="A29" s="2">
        <f t="shared" si="0"/>
        <v>23</v>
      </c>
      <c r="B29" s="19" t="s">
        <v>48</v>
      </c>
      <c r="C29" s="19"/>
      <c r="D29" s="19"/>
      <c r="E29" s="19"/>
      <c r="F29" s="19"/>
      <c r="G29" s="57">
        <f>+G27-G28</f>
        <v>0</v>
      </c>
      <c r="H29" s="69"/>
      <c r="I29" s="32"/>
      <c r="J29" s="43"/>
    </row>
    <row r="30" spans="1:10" ht="13.5" thickTop="1">
      <c r="A30" s="2">
        <f t="shared" si="0"/>
        <v>24</v>
      </c>
      <c r="B30" s="19"/>
      <c r="C30" s="19"/>
      <c r="D30" s="19"/>
      <c r="E30" s="19"/>
      <c r="F30" s="19"/>
      <c r="G30" s="68" t="s">
        <v>79</v>
      </c>
      <c r="H30" s="69"/>
      <c r="I30" s="32"/>
      <c r="J30" s="48"/>
    </row>
    <row r="31" spans="1:10" ht="12.75">
      <c r="A31" s="2">
        <f t="shared" si="0"/>
        <v>25</v>
      </c>
      <c r="H31" s="69"/>
      <c r="I31" s="32"/>
      <c r="J31" s="32"/>
    </row>
    <row r="32" spans="1:10" ht="12.75">
      <c r="A32" s="2">
        <f t="shared" si="0"/>
        <v>26</v>
      </c>
      <c r="H32" s="32"/>
      <c r="I32" s="32"/>
      <c r="J32" s="48"/>
    </row>
    <row r="33" spans="1:10" ht="12.75">
      <c r="A33" s="2">
        <f t="shared" si="0"/>
        <v>27</v>
      </c>
      <c r="H33" s="32"/>
      <c r="I33" s="32"/>
      <c r="J33" s="32"/>
    </row>
    <row r="34" spans="1:10" ht="12.75">
      <c r="A34" s="2">
        <f t="shared" si="0"/>
        <v>28</v>
      </c>
      <c r="B34" s="19"/>
      <c r="C34" s="19"/>
      <c r="D34" s="19"/>
      <c r="E34" s="19"/>
      <c r="F34" s="19"/>
      <c r="G34" s="19"/>
      <c r="H34" s="32"/>
      <c r="I34" s="32"/>
      <c r="J34" s="51"/>
    </row>
    <row r="35" spans="1:10" ht="12.75">
      <c r="A35" s="2">
        <f t="shared" si="0"/>
        <v>29</v>
      </c>
      <c r="B35" s="19"/>
      <c r="C35" s="19"/>
      <c r="D35" s="19"/>
      <c r="E35" s="19"/>
      <c r="F35" s="19"/>
      <c r="G35" s="19"/>
      <c r="H35" s="32"/>
      <c r="I35" s="32"/>
      <c r="J35" s="32"/>
    </row>
    <row r="36" spans="1:10" ht="12.75">
      <c r="A36" s="2">
        <f t="shared" si="0"/>
        <v>30</v>
      </c>
      <c r="B36" s="19"/>
      <c r="C36" s="19"/>
      <c r="D36" s="19"/>
      <c r="E36" s="19"/>
      <c r="F36" s="19"/>
      <c r="G36" s="19"/>
      <c r="H36" s="32"/>
      <c r="I36" s="32"/>
      <c r="J36" s="44"/>
    </row>
    <row r="37" spans="1:10" ht="12.75">
      <c r="A37" s="2"/>
      <c r="B37" s="19"/>
      <c r="C37" s="19"/>
      <c r="D37" s="19"/>
      <c r="E37" s="19"/>
      <c r="F37" s="38"/>
      <c r="G37" s="35"/>
      <c r="H37" s="32"/>
      <c r="I37" s="32"/>
      <c r="J37" s="42"/>
    </row>
    <row r="38" spans="1:10" ht="12.75">
      <c r="A38" s="2"/>
      <c r="B38" s="19"/>
      <c r="C38" s="19"/>
      <c r="D38" s="19"/>
      <c r="E38" s="19"/>
      <c r="F38" s="19"/>
      <c r="G38" s="39"/>
      <c r="H38" s="32"/>
      <c r="I38" s="32"/>
      <c r="J38" s="52"/>
    </row>
    <row r="39" spans="1:10" ht="12.75">
      <c r="A39" s="2"/>
      <c r="B39" s="19"/>
      <c r="C39" s="61"/>
      <c r="D39" s="19"/>
      <c r="E39" s="19"/>
      <c r="F39" s="19"/>
      <c r="G39" s="33"/>
      <c r="H39" s="32"/>
      <c r="I39" s="32"/>
      <c r="J39" s="32"/>
    </row>
    <row r="40" spans="1:10" ht="12.75">
      <c r="A40" s="2"/>
      <c r="B40" s="19"/>
      <c r="C40" s="61"/>
      <c r="D40" s="19"/>
      <c r="E40" s="19"/>
      <c r="F40" s="19"/>
      <c r="G40" s="19"/>
      <c r="H40" s="32"/>
      <c r="I40" s="32"/>
      <c r="J40" s="44"/>
    </row>
    <row r="41" spans="1:10" ht="12.75">
      <c r="A41" s="2"/>
      <c r="B41" s="19"/>
      <c r="C41" s="19"/>
      <c r="D41" s="19"/>
      <c r="E41" s="19"/>
      <c r="F41" s="19"/>
      <c r="G41" s="40"/>
      <c r="H41" s="32"/>
      <c r="I41" s="32"/>
      <c r="J41" s="32"/>
    </row>
    <row r="42" spans="1:10" ht="12.75">
      <c r="A42" s="2"/>
      <c r="B42" s="32"/>
      <c r="C42" s="32"/>
      <c r="D42" s="32"/>
      <c r="E42" s="32"/>
      <c r="F42" s="32"/>
      <c r="G42" s="32"/>
      <c r="H42" s="32"/>
      <c r="I42" s="32"/>
      <c r="J42" s="34"/>
    </row>
    <row r="43" spans="1:10" ht="12.75">
      <c r="A43" s="2"/>
      <c r="B43" s="32"/>
      <c r="C43" s="32"/>
      <c r="D43" s="32"/>
      <c r="E43" s="32"/>
      <c r="F43" s="32"/>
      <c r="G43" s="32"/>
      <c r="H43" s="32"/>
      <c r="I43" s="32"/>
      <c r="J43" s="32"/>
    </row>
    <row r="44" spans="1:10" ht="12.75">
      <c r="A44" s="2"/>
      <c r="B44" s="32"/>
      <c r="C44" s="32"/>
      <c r="D44" s="32"/>
      <c r="E44" s="32"/>
      <c r="F44" s="32"/>
      <c r="G44" s="32"/>
      <c r="H44" s="32"/>
      <c r="J44" s="3"/>
    </row>
    <row r="45" spans="1:8" ht="12.75">
      <c r="A45" s="2"/>
      <c r="B45" s="32"/>
      <c r="C45" s="32"/>
      <c r="D45" s="32"/>
      <c r="E45" s="32"/>
      <c r="F45" s="32"/>
      <c r="G45" s="32"/>
      <c r="H45" s="32"/>
    </row>
    <row r="46" spans="1:8" ht="12.75">
      <c r="A46" s="2"/>
      <c r="B46" s="32"/>
      <c r="C46" s="32"/>
      <c r="D46" s="32"/>
      <c r="E46" s="32"/>
      <c r="F46" s="32"/>
      <c r="G46" s="32"/>
      <c r="H46" s="32"/>
    </row>
    <row r="47" spans="1:8" ht="12.75">
      <c r="A47" s="2"/>
      <c r="B47" s="32"/>
      <c r="C47" s="32"/>
      <c r="D47" s="32"/>
      <c r="E47" s="32"/>
      <c r="F47" s="32"/>
      <c r="G47" s="32"/>
      <c r="H47" s="32"/>
    </row>
    <row r="48" spans="1:8" ht="12.75">
      <c r="A48" s="2"/>
      <c r="B48" s="32"/>
      <c r="C48" s="32"/>
      <c r="D48" s="32"/>
      <c r="E48" s="32"/>
      <c r="F48" s="32"/>
      <c r="G48" s="32"/>
      <c r="H48" s="32"/>
    </row>
    <row r="49" spans="1:8" ht="12.75">
      <c r="A49" s="2"/>
      <c r="B49" s="32"/>
      <c r="C49" s="32"/>
      <c r="D49" s="32"/>
      <c r="E49" s="32"/>
      <c r="F49" s="32"/>
      <c r="G49" s="32"/>
      <c r="H49" s="32"/>
    </row>
    <row r="50" spans="1:8" ht="12.75">
      <c r="A50" s="2"/>
      <c r="B50" s="32"/>
      <c r="C50" s="32"/>
      <c r="D50" s="32"/>
      <c r="E50" s="32"/>
      <c r="F50" s="32"/>
      <c r="G50" s="32"/>
      <c r="H50" s="32"/>
    </row>
    <row r="51" spans="1:8" ht="12.75">
      <c r="A51" s="2"/>
      <c r="B51" s="32"/>
      <c r="C51" s="32"/>
      <c r="D51" s="32"/>
      <c r="E51" s="32"/>
      <c r="F51" s="32"/>
      <c r="G51" s="32"/>
      <c r="H51" s="32"/>
    </row>
    <row r="52" ht="12.75">
      <c r="A52" s="2"/>
    </row>
    <row r="53" ht="12.75">
      <c r="A53" s="2"/>
    </row>
  </sheetData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scale="99" r:id="rId1"/>
  <headerFooter alignWithMargins="0">
    <oddHeader>&amp;RIssue # 5 - Schedule 3
Company__________________
Period ended_______________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75" workbookViewId="0" topLeftCell="A1">
      <selection activeCell="B21" sqref="B21:B23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17.140625" style="0" bestFit="1" customWidth="1"/>
    <col min="4" max="4" width="7.8515625" style="0" customWidth="1"/>
    <col min="5" max="5" width="39.7109375" style="0" bestFit="1" customWidth="1"/>
    <col min="6" max="6" width="9.28125" style="0" bestFit="1" customWidth="1"/>
    <col min="7" max="7" width="13.7109375" style="0" customWidth="1"/>
    <col min="8" max="8" width="9.28125" style="0" customWidth="1"/>
    <col min="9" max="9" width="3.00390625" style="0" customWidth="1"/>
    <col min="10" max="10" width="14.8515625" style="0" bestFit="1" customWidth="1"/>
    <col min="11" max="12" width="10.28125" style="0" bestFit="1" customWidth="1"/>
  </cols>
  <sheetData>
    <row r="1" spans="1:8" ht="13.5" customHeight="1">
      <c r="A1" s="320"/>
      <c r="B1" s="321"/>
      <c r="C1" s="321"/>
      <c r="D1" s="321"/>
      <c r="E1" s="321"/>
      <c r="F1" s="75"/>
      <c r="G1" s="75"/>
      <c r="H1" s="75"/>
    </row>
    <row r="2" spans="1:8" ht="15.75" customHeight="1">
      <c r="A2" s="1" t="s">
        <v>89</v>
      </c>
      <c r="D2" s="76"/>
      <c r="E2" s="76"/>
      <c r="F2" s="75"/>
      <c r="G2" s="75"/>
      <c r="H2" s="75"/>
    </row>
    <row r="3" ht="12.75">
      <c r="A3" s="1" t="s">
        <v>0</v>
      </c>
    </row>
    <row r="4" ht="12.75">
      <c r="A4" s="1" t="s">
        <v>63</v>
      </c>
    </row>
    <row r="5" ht="12.75">
      <c r="A5" s="1"/>
    </row>
    <row r="6" spans="1:10" ht="12.75">
      <c r="A6" s="1" t="s">
        <v>1</v>
      </c>
      <c r="B6" s="10"/>
      <c r="C6" s="10"/>
      <c r="D6" s="10"/>
      <c r="E6" s="10"/>
      <c r="J6" s="3"/>
    </row>
    <row r="7" spans="1:10" ht="12.75">
      <c r="A7" s="2">
        <v>1</v>
      </c>
      <c r="B7" s="10"/>
      <c r="C7" s="10"/>
      <c r="D7" s="10"/>
      <c r="E7" s="10"/>
      <c r="I7" s="32"/>
      <c r="J7" s="41"/>
    </row>
    <row r="8" spans="1:10" ht="12.75">
      <c r="A8" s="2">
        <v>2</v>
      </c>
      <c r="B8" s="19" t="s">
        <v>42</v>
      </c>
      <c r="C8" s="19" t="s">
        <v>43</v>
      </c>
      <c r="D8" s="19"/>
      <c r="E8" s="19"/>
      <c r="F8" s="32"/>
      <c r="G8" s="32"/>
      <c r="H8" s="32"/>
      <c r="I8" s="32"/>
      <c r="J8" s="42"/>
    </row>
    <row r="9" spans="1:10" ht="12.75">
      <c r="A9" s="2">
        <v>3</v>
      </c>
      <c r="B9" s="64">
        <v>39448</v>
      </c>
      <c r="C9" s="65"/>
      <c r="D9" s="66">
        <v>0</v>
      </c>
      <c r="E9" s="19"/>
      <c r="F9" s="32"/>
      <c r="G9" s="32"/>
      <c r="H9" s="32"/>
      <c r="I9" s="32"/>
      <c r="J9" s="43"/>
    </row>
    <row r="10" spans="1:10" ht="12.75">
      <c r="A10" s="2">
        <v>4</v>
      </c>
      <c r="B10" s="64">
        <v>39479</v>
      </c>
      <c r="C10" s="65"/>
      <c r="D10" s="66">
        <v>0</v>
      </c>
      <c r="E10" s="19"/>
      <c r="F10" s="32"/>
      <c r="G10" s="32"/>
      <c r="H10" s="32"/>
      <c r="I10" s="32"/>
      <c r="J10" s="43"/>
    </row>
    <row r="11" spans="1:10" ht="12.75">
      <c r="A11" s="2">
        <v>5</v>
      </c>
      <c r="B11" s="64">
        <v>39508</v>
      </c>
      <c r="C11" s="65"/>
      <c r="D11" s="66">
        <v>0</v>
      </c>
      <c r="E11" s="19"/>
      <c r="F11" s="32"/>
      <c r="G11" s="32"/>
      <c r="H11" s="32"/>
      <c r="I11" s="32"/>
      <c r="J11" s="44"/>
    </row>
    <row r="12" spans="1:10" ht="12.75">
      <c r="A12" s="2">
        <v>6</v>
      </c>
      <c r="B12" s="64">
        <v>39539</v>
      </c>
      <c r="C12" s="65"/>
      <c r="D12" s="66">
        <v>0</v>
      </c>
      <c r="E12" s="19"/>
      <c r="F12" s="32"/>
      <c r="G12" s="32"/>
      <c r="H12" s="32"/>
      <c r="I12" s="32"/>
      <c r="J12" s="32"/>
    </row>
    <row r="13" spans="1:12" ht="12.75">
      <c r="A13" s="2">
        <v>7</v>
      </c>
      <c r="B13" s="64">
        <v>39569</v>
      </c>
      <c r="C13" s="65"/>
      <c r="D13" s="66">
        <v>0</v>
      </c>
      <c r="E13" s="19"/>
      <c r="F13" s="32"/>
      <c r="G13" s="32"/>
      <c r="H13" s="32"/>
      <c r="I13" s="32"/>
      <c r="J13" s="32"/>
      <c r="L13" s="6"/>
    </row>
    <row r="14" spans="1:10" ht="12.75">
      <c r="A14" s="2">
        <v>8</v>
      </c>
      <c r="B14" s="64">
        <v>39600</v>
      </c>
      <c r="C14" s="65"/>
      <c r="D14" s="66">
        <v>0</v>
      </c>
      <c r="E14" s="19"/>
      <c r="F14" s="32"/>
      <c r="G14" s="32"/>
      <c r="H14" s="32"/>
      <c r="I14" s="32"/>
      <c r="J14" s="43"/>
    </row>
    <row r="15" spans="1:12" ht="12.75">
      <c r="A15" s="2">
        <v>9</v>
      </c>
      <c r="B15" s="64">
        <v>39630</v>
      </c>
      <c r="C15" s="65"/>
      <c r="D15" s="66">
        <v>0</v>
      </c>
      <c r="E15" s="19"/>
      <c r="F15" s="32"/>
      <c r="G15" s="32"/>
      <c r="H15" s="32"/>
      <c r="I15" s="32"/>
      <c r="J15" s="43"/>
      <c r="L15" s="6"/>
    </row>
    <row r="16" spans="1:10" ht="12.75">
      <c r="A16" s="2">
        <v>10</v>
      </c>
      <c r="B16" s="64">
        <v>39661</v>
      </c>
      <c r="C16" s="65"/>
      <c r="D16" s="66">
        <v>0</v>
      </c>
      <c r="E16" s="36"/>
      <c r="F16" s="45"/>
      <c r="G16" s="45"/>
      <c r="H16" s="32"/>
      <c r="I16" s="32"/>
      <c r="J16" s="32"/>
    </row>
    <row r="17" spans="1:10" ht="12.75">
      <c r="A17" s="2">
        <v>11</v>
      </c>
      <c r="B17" s="64">
        <v>39692</v>
      </c>
      <c r="C17" s="65"/>
      <c r="D17" s="66">
        <v>0</v>
      </c>
      <c r="E17" s="36"/>
      <c r="F17" s="45"/>
      <c r="G17" s="45"/>
      <c r="H17" s="32"/>
      <c r="I17" s="32"/>
      <c r="J17" s="32"/>
    </row>
    <row r="18" spans="1:10" ht="12.75">
      <c r="A18" s="2">
        <v>12</v>
      </c>
      <c r="B18" s="64">
        <v>39722</v>
      </c>
      <c r="C18" s="65"/>
      <c r="D18" s="66">
        <v>0</v>
      </c>
      <c r="E18" s="36"/>
      <c r="F18" s="45"/>
      <c r="G18" s="45"/>
      <c r="H18" s="32"/>
      <c r="I18" s="32"/>
      <c r="J18" s="32"/>
    </row>
    <row r="19" spans="1:10" ht="12.75">
      <c r="A19" s="2">
        <v>13</v>
      </c>
      <c r="B19" s="64">
        <v>39753</v>
      </c>
      <c r="C19" s="65"/>
      <c r="D19" s="66">
        <v>0</v>
      </c>
      <c r="E19" s="36"/>
      <c r="F19" s="45"/>
      <c r="G19" s="32"/>
      <c r="H19" s="32"/>
      <c r="I19" s="32"/>
      <c r="J19" s="32"/>
    </row>
    <row r="20" spans="1:10" ht="12.75">
      <c r="A20" s="2">
        <v>14</v>
      </c>
      <c r="B20" s="64">
        <v>39783</v>
      </c>
      <c r="C20" s="72"/>
      <c r="D20" s="66">
        <v>0</v>
      </c>
      <c r="E20" s="37"/>
      <c r="F20" s="46"/>
      <c r="G20" s="43"/>
      <c r="H20" s="32"/>
      <c r="I20" s="32"/>
      <c r="J20" s="32"/>
    </row>
    <row r="21" spans="1:10" ht="13.5" thickBot="1">
      <c r="A21" s="2">
        <v>15</v>
      </c>
      <c r="B21" s="19"/>
      <c r="C21" s="73"/>
      <c r="D21" s="66">
        <v>0</v>
      </c>
      <c r="E21" s="19"/>
      <c r="F21" s="46"/>
      <c r="G21" s="43"/>
      <c r="H21" s="32"/>
      <c r="I21" s="32"/>
      <c r="J21" s="32"/>
    </row>
    <row r="22" spans="1:10" ht="13.5" thickTop="1">
      <c r="A22" s="2">
        <v>16</v>
      </c>
      <c r="B22" s="19"/>
      <c r="C22" s="19"/>
      <c r="D22" s="26"/>
      <c r="E22" s="19"/>
      <c r="F22" s="43"/>
      <c r="G22" s="43"/>
      <c r="H22" s="32"/>
      <c r="I22" s="32"/>
      <c r="J22" s="32"/>
    </row>
    <row r="23" spans="1:11" ht="12.75">
      <c r="A23" s="2">
        <v>17</v>
      </c>
      <c r="B23" s="19"/>
      <c r="C23" s="19"/>
      <c r="D23" s="19"/>
      <c r="E23" s="19"/>
      <c r="F23" s="32"/>
      <c r="G23" s="32"/>
      <c r="H23" s="32"/>
      <c r="I23" s="32"/>
      <c r="J23" s="32"/>
      <c r="K23" s="6"/>
    </row>
    <row r="24" spans="1:11" ht="12.75">
      <c r="A24" s="2">
        <v>18</v>
      </c>
      <c r="B24" s="19"/>
      <c r="C24" s="19"/>
      <c r="D24" s="19"/>
      <c r="E24" s="19"/>
      <c r="F24" s="32"/>
      <c r="G24" s="47"/>
      <c r="H24" s="32"/>
      <c r="I24" s="32"/>
      <c r="J24" s="32"/>
      <c r="K24" s="16"/>
    </row>
    <row r="25" spans="1:10" ht="12.75">
      <c r="A25" s="2">
        <v>19</v>
      </c>
      <c r="B25" s="19"/>
      <c r="C25" s="19"/>
      <c r="D25" s="19"/>
      <c r="E25" s="19"/>
      <c r="F25" s="32"/>
      <c r="G25" s="47"/>
      <c r="H25" s="32"/>
      <c r="I25" s="32"/>
      <c r="J25" s="42"/>
    </row>
    <row r="26" spans="1:10" ht="12.75">
      <c r="A26" s="2">
        <v>20</v>
      </c>
      <c r="B26" s="19"/>
      <c r="C26" s="19"/>
      <c r="D26" s="19"/>
      <c r="E26" s="19"/>
      <c r="F26" s="32"/>
      <c r="G26" s="32"/>
      <c r="H26" s="32"/>
      <c r="I26" s="32"/>
      <c r="J26" s="32"/>
    </row>
    <row r="27" spans="1:10" ht="12.75">
      <c r="A27" s="2">
        <v>21</v>
      </c>
      <c r="B27" s="19"/>
      <c r="C27" s="19"/>
      <c r="D27" s="19"/>
      <c r="E27" s="19"/>
      <c r="F27" s="32"/>
      <c r="G27" s="32"/>
      <c r="H27" s="32"/>
      <c r="I27" s="32"/>
      <c r="J27" s="48"/>
    </row>
    <row r="28" spans="1:10" ht="12.75">
      <c r="A28" s="2">
        <v>22</v>
      </c>
      <c r="B28" s="19"/>
      <c r="C28" s="19"/>
      <c r="D28" s="19"/>
      <c r="E28" s="19"/>
      <c r="F28" s="32"/>
      <c r="G28" s="32"/>
      <c r="H28" s="32"/>
      <c r="I28" s="32"/>
      <c r="J28" s="43"/>
    </row>
    <row r="29" spans="1:10" ht="12.75">
      <c r="A29" s="2">
        <v>23</v>
      </c>
      <c r="B29" s="19"/>
      <c r="C29" s="19"/>
      <c r="D29" s="19"/>
      <c r="E29" s="19"/>
      <c r="F29" s="46"/>
      <c r="G29" s="41"/>
      <c r="H29" s="32"/>
      <c r="I29" s="32"/>
      <c r="J29" s="48"/>
    </row>
    <row r="30" spans="1:10" ht="12.75">
      <c r="A30" s="2">
        <v>24</v>
      </c>
      <c r="B30" s="19"/>
      <c r="C30" s="19"/>
      <c r="D30" s="19"/>
      <c r="E30" s="19"/>
      <c r="F30" s="32"/>
      <c r="G30" s="49"/>
      <c r="H30" s="32"/>
      <c r="I30" s="32"/>
      <c r="J30" s="32"/>
    </row>
    <row r="31" spans="1:10" ht="12.75">
      <c r="A31" s="2">
        <v>25</v>
      </c>
      <c r="B31" s="19"/>
      <c r="D31" s="67"/>
      <c r="E31" s="19"/>
      <c r="F31" s="32"/>
      <c r="G31" s="42"/>
      <c r="H31" s="32"/>
      <c r="I31" s="32"/>
      <c r="J31" s="48"/>
    </row>
    <row r="32" spans="1:10" ht="12.75">
      <c r="A32" s="2">
        <v>26</v>
      </c>
      <c r="B32" s="19"/>
      <c r="C32" s="61"/>
      <c r="D32" s="67"/>
      <c r="E32" s="19"/>
      <c r="F32" s="32"/>
      <c r="G32" s="32"/>
      <c r="H32" s="32"/>
      <c r="I32" s="32"/>
      <c r="J32" s="32"/>
    </row>
    <row r="33" spans="1:10" ht="12.75">
      <c r="A33" s="2">
        <v>27</v>
      </c>
      <c r="B33" s="70"/>
      <c r="C33" s="61"/>
      <c r="D33" s="67"/>
      <c r="E33" s="19"/>
      <c r="F33" s="32"/>
      <c r="G33" s="50"/>
      <c r="H33" s="32"/>
      <c r="I33" s="32"/>
      <c r="J33" s="51"/>
    </row>
    <row r="34" spans="1:10" ht="12.75">
      <c r="A34" s="2">
        <v>28</v>
      </c>
      <c r="B34" s="19"/>
      <c r="C34" s="19"/>
      <c r="D34" s="71"/>
      <c r="E34" s="19"/>
      <c r="F34" s="32"/>
      <c r="G34" s="32"/>
      <c r="H34" s="32"/>
      <c r="I34" s="32"/>
      <c r="J34" s="32"/>
    </row>
    <row r="35" spans="1:10" ht="12.75">
      <c r="A35" s="2">
        <v>29</v>
      </c>
      <c r="B35" s="19"/>
      <c r="C35" s="19"/>
      <c r="D35" s="19"/>
      <c r="E35" s="19"/>
      <c r="F35" s="32"/>
      <c r="G35" s="32"/>
      <c r="H35" s="32"/>
      <c r="I35" s="32"/>
      <c r="J35" s="44"/>
    </row>
    <row r="36" spans="1:10" ht="12.75">
      <c r="A36" s="2">
        <v>30</v>
      </c>
      <c r="B36" s="19"/>
      <c r="C36" s="19"/>
      <c r="D36" s="19"/>
      <c r="E36" s="19"/>
      <c r="F36" s="32"/>
      <c r="G36" s="32"/>
      <c r="H36" s="32"/>
      <c r="I36" s="32"/>
      <c r="J36" s="42"/>
    </row>
    <row r="37" spans="1:10" ht="12.75">
      <c r="A37" s="2">
        <v>31</v>
      </c>
      <c r="B37" s="19"/>
      <c r="C37" s="19"/>
      <c r="D37" s="19"/>
      <c r="E37" s="19"/>
      <c r="F37" s="32"/>
      <c r="G37" s="32"/>
      <c r="H37" s="32"/>
      <c r="I37" s="32"/>
      <c r="J37" s="52"/>
    </row>
    <row r="38" spans="1:10" ht="12.75">
      <c r="A38" s="2">
        <v>32</v>
      </c>
      <c r="B38" s="19"/>
      <c r="C38" s="19"/>
      <c r="D38" s="19"/>
      <c r="E38" s="19"/>
      <c r="F38" s="32"/>
      <c r="G38" s="32"/>
      <c r="H38" s="32"/>
      <c r="I38" s="32"/>
      <c r="J38" s="32"/>
    </row>
    <row r="39" spans="1:10" ht="12.75">
      <c r="A39" s="2">
        <v>33</v>
      </c>
      <c r="B39" s="19"/>
      <c r="C39" s="19"/>
      <c r="D39" s="19"/>
      <c r="E39" s="19"/>
      <c r="F39" s="32"/>
      <c r="G39" s="32"/>
      <c r="H39" s="32"/>
      <c r="I39" s="32"/>
      <c r="J39" s="44"/>
    </row>
    <row r="40" spans="1:10" ht="12.75">
      <c r="A40" s="2">
        <v>34</v>
      </c>
      <c r="B40" s="19"/>
      <c r="C40" s="19"/>
      <c r="D40" s="19"/>
      <c r="E40" s="19"/>
      <c r="F40" s="32"/>
      <c r="G40" s="32"/>
      <c r="H40" s="32"/>
      <c r="I40" s="32"/>
      <c r="J40" s="32"/>
    </row>
    <row r="41" spans="1:10" ht="12.75">
      <c r="A41" s="2">
        <v>35</v>
      </c>
      <c r="B41" s="19"/>
      <c r="C41" s="19"/>
      <c r="D41" s="19"/>
      <c r="E41" s="19"/>
      <c r="F41" s="32"/>
      <c r="G41" s="32"/>
      <c r="H41" s="32"/>
      <c r="I41" s="32"/>
      <c r="J41" s="34"/>
    </row>
    <row r="42" spans="1:10" ht="12.75">
      <c r="A42" s="2">
        <v>36</v>
      </c>
      <c r="B42" s="32"/>
      <c r="C42" s="32"/>
      <c r="D42" s="32"/>
      <c r="E42" s="32"/>
      <c r="F42" s="32"/>
      <c r="G42" s="32"/>
      <c r="H42" s="32"/>
      <c r="I42" s="32"/>
      <c r="J42" s="32"/>
    </row>
    <row r="43" spans="1:10" ht="12.75">
      <c r="A43" s="2">
        <v>37</v>
      </c>
      <c r="B43" s="32"/>
      <c r="C43" s="32"/>
      <c r="D43" s="32"/>
      <c r="E43" s="32"/>
      <c r="F43" s="32"/>
      <c r="G43" s="32"/>
      <c r="H43" s="32"/>
      <c r="J43" s="3"/>
    </row>
    <row r="44" ht="12.75">
      <c r="A44" s="2">
        <v>38</v>
      </c>
    </row>
    <row r="45" ht="12.75">
      <c r="A45" s="2">
        <v>39</v>
      </c>
    </row>
    <row r="46" ht="12.75">
      <c r="A46" s="2">
        <v>40</v>
      </c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Header>&amp;RIssue # 5 - Schedule 4
Company__________________
Period ended_______________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 Bancroft</dc:creator>
  <cp:keywords/>
  <dc:description/>
  <cp:lastModifiedBy>Kimberley J. Santopietro</cp:lastModifiedBy>
  <cp:lastPrinted>2008-04-04T14:25:53Z</cp:lastPrinted>
  <dcterms:created xsi:type="dcterms:W3CDTF">2007-09-28T19:50:21Z</dcterms:created>
  <dcterms:modified xsi:type="dcterms:W3CDTF">2008-09-08T19:15:02Z</dcterms:modified>
  <cp:category/>
  <cp:version/>
  <cp:contentType/>
  <cp:contentStatus/>
</cp:coreProperties>
</file>