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rec vs adop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_xlnm.Extract">#REF!</definedName>
    <definedName name="HTML_CodePage" hidden="1">1252</definedName>
    <definedName name="HTML_Email" hidden="1">""</definedName>
    <definedName name="HTML_Header" hidden="1">"unauth debt for 7162001rev"</definedName>
    <definedName name="HTML_LastUpdate" hidden="1">"04/18/2001"</definedName>
    <definedName name="HTML_LineAfter" hidden="1">FALSE</definedName>
    <definedName name="HTML_LineBefore" hidden="1">FALSE</definedName>
    <definedName name="HTML_Name" hidden="1">"Fred Gilden"</definedName>
    <definedName name="HTML_OBDlg2" hidden="1">TRUE</definedName>
    <definedName name="HTML_OBDlg4" hidden="1">TRUE</definedName>
    <definedName name="HTML_OS" hidden="1">0</definedName>
    <definedName name="HTML_PathFile" hidden="1">"F:\userhome\excel\MyHTML.htm"</definedName>
    <definedName name="HTML_Title" hidden="1">"bond official statement 2001"</definedName>
    <definedName name="_xlnm.Print_Area" localSheetId="0">'rec vs adop'!$M$1:$R$67</definedName>
    <definedName name="_xlnm.Print_Area">#REF!</definedName>
    <definedName name="_xlnm.Print_Titles" localSheetId="0">'rec vs adop'!$3:$3</definedName>
  </definedNames>
  <calcPr calcId="124519"/>
</workbook>
</file>

<file path=xl/calcChain.xml><?xml version="1.0" encoding="utf-8"?>
<calcChain xmlns="http://schemas.openxmlformats.org/spreadsheetml/2006/main">
  <c r="F139" i="1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Q70"/>
  <c r="Q69"/>
  <c r="P67"/>
  <c r="Q67" s="1"/>
  <c r="N67"/>
  <c r="N63"/>
  <c r="Q58"/>
  <c r="Q57"/>
  <c r="P57"/>
  <c r="P63" s="1"/>
  <c r="Q63" s="1"/>
  <c r="N57"/>
  <c r="Q56"/>
  <c r="Q55"/>
  <c r="Q54"/>
  <c r="Q51"/>
  <c r="Q49"/>
  <c r="Q46"/>
  <c r="P46"/>
  <c r="P44" s="1"/>
  <c r="N44"/>
  <c r="N61" s="1"/>
  <c r="N64" s="1"/>
  <c r="S43"/>
  <c r="Q43"/>
  <c r="Q42"/>
  <c r="Q41"/>
  <c r="N36"/>
  <c r="N52" s="1"/>
  <c r="N50" s="1"/>
  <c r="N48" s="1"/>
  <c r="N47" s="1"/>
  <c r="N45" s="1"/>
  <c r="N62" s="1"/>
  <c r="N65" s="1"/>
  <c r="Q34"/>
  <c r="Q32"/>
  <c r="Q31"/>
  <c r="P31"/>
  <c r="P29"/>
  <c r="Q29" s="1"/>
  <c r="N29"/>
  <c r="N38" s="1"/>
  <c r="L29"/>
  <c r="K29"/>
  <c r="Q28"/>
  <c r="Q27"/>
  <c r="Q26"/>
  <c r="Q25"/>
  <c r="Q24"/>
  <c r="Q23"/>
  <c r="Q22"/>
  <c r="N19"/>
  <c r="Q18"/>
  <c r="Q17"/>
  <c r="Q16"/>
  <c r="Q15"/>
  <c r="Q14"/>
  <c r="P13"/>
  <c r="Q13" s="1"/>
  <c r="Q12"/>
  <c r="L12"/>
  <c r="L33" s="1"/>
  <c r="L38" s="1"/>
  <c r="L42" s="1"/>
  <c r="K44" s="1"/>
  <c r="K12"/>
  <c r="K33" s="1"/>
  <c r="K38" s="1"/>
  <c r="K42" s="1"/>
  <c r="K46" s="1"/>
  <c r="Q11"/>
  <c r="P11"/>
  <c r="Q10"/>
  <c r="Q9"/>
  <c r="Q8"/>
  <c r="Q7"/>
  <c r="Q6"/>
  <c r="Q44" l="1"/>
  <c r="P61"/>
  <c r="P19"/>
  <c r="P36" l="1"/>
  <c r="Q19"/>
  <c r="P64"/>
  <c r="Q64" s="1"/>
  <c r="Q61"/>
  <c r="P52" l="1"/>
  <c r="Q36"/>
  <c r="S36"/>
  <c r="P38"/>
  <c r="Q38" s="1"/>
  <c r="P50" l="1"/>
  <c r="Q52"/>
  <c r="P48" l="1"/>
  <c r="Q50"/>
  <c r="Q48" l="1"/>
  <c r="P47"/>
  <c r="P45" l="1"/>
  <c r="Q47"/>
  <c r="Q45" l="1"/>
  <c r="P62"/>
  <c r="P65" l="1"/>
  <c r="Q65" s="1"/>
  <c r="Q62"/>
</calcChain>
</file>

<file path=xl/comments1.xml><?xml version="1.0" encoding="utf-8"?>
<comments xmlns="http://schemas.openxmlformats.org/spreadsheetml/2006/main">
  <authors>
    <author>Robert Zyskowski</author>
    <author>LSavitsky</author>
  </authors>
  <commentList>
    <comment ref="P46" authorId="0">
      <text>
        <r>
          <rPr>
            <b/>
            <sz val="9"/>
            <color indexed="81"/>
            <rFont val="Tahoma"/>
            <family val="2"/>
          </rPr>
          <t>chg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1" authorId="1">
      <text>
        <r>
          <rPr>
            <b/>
            <sz val="9"/>
            <color indexed="81"/>
            <rFont val="Tahoma"/>
            <family val="2"/>
          </rPr>
          <t>LSavitsky: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<sst xmlns="http://schemas.openxmlformats.org/spreadsheetml/2006/main" count="154" uniqueCount="98">
  <si>
    <t>FY17</t>
  </si>
  <si>
    <t xml:space="preserve">DATE </t>
  </si>
  <si>
    <t>DEPARTMENT/ ACCOUNT NAME</t>
  </si>
  <si>
    <t>ACCT.#</t>
  </si>
  <si>
    <t>MAYORS RECOMM. AMT</t>
  </si>
  <si>
    <t xml:space="preserve">  CITYCOUNCIL CHANGE AMOUNT</t>
  </si>
  <si>
    <t>NEW   AMOUNT</t>
  </si>
  <si>
    <r>
      <t xml:space="preserve">MAYOR TOTAL </t>
    </r>
    <r>
      <rPr>
        <b/>
        <u/>
        <sz val="24"/>
        <color theme="9" tint="-0.249977111117893"/>
        <rFont val="Arial Narrow"/>
        <family val="2"/>
      </rPr>
      <t xml:space="preserve">GEN.FUND </t>
    </r>
    <r>
      <rPr>
        <b/>
        <u/>
        <sz val="24"/>
        <color rgb="FF002060"/>
        <rFont val="Arial Narrow"/>
        <family val="2"/>
      </rPr>
      <t xml:space="preserve">&amp; </t>
    </r>
    <r>
      <rPr>
        <b/>
        <u/>
        <sz val="24"/>
        <color rgb="FF7030A0"/>
        <rFont val="Arial Narrow"/>
        <family val="2"/>
      </rPr>
      <t>CAP.NON.</t>
    </r>
    <r>
      <rPr>
        <b/>
        <u/>
        <sz val="24"/>
        <color rgb="FF002060"/>
        <rFont val="Arial Narrow"/>
        <family val="2"/>
      </rPr>
      <t xml:space="preserve"> RECOMMEN.AMOUNT</t>
    </r>
  </si>
  <si>
    <t>MAYORS RECOMEN. AMOUNT &amp;  COUNCIL.CHANGES</t>
  </si>
  <si>
    <t>CITY COUNCIL APPROVED BUDGET 2012/13</t>
  </si>
  <si>
    <t xml:space="preserve">FY   2012/13            MILL  RATE  CHANGE          </t>
  </si>
  <si>
    <t>FY 2012 / 13              CAP. &amp; NON. RECURR</t>
  </si>
  <si>
    <t>MAYOR'S BUDGET</t>
  </si>
  <si>
    <t>COUNCIL APPROVED BUDGET</t>
  </si>
  <si>
    <r>
      <rPr>
        <b/>
        <u/>
        <sz val="24"/>
        <color theme="1"/>
        <rFont val="Arial Narrow"/>
        <family val="2"/>
      </rPr>
      <t xml:space="preserve">MAYOR RECOM. </t>
    </r>
    <r>
      <rPr>
        <b/>
        <u/>
        <sz val="24"/>
        <color indexed="8"/>
        <rFont val="Arial Narrow"/>
        <family val="2"/>
      </rPr>
      <t xml:space="preserve"> vs.</t>
    </r>
    <r>
      <rPr>
        <b/>
        <u/>
        <sz val="24"/>
        <color indexed="56"/>
        <rFont val="Arial Narrow"/>
        <family val="2"/>
      </rPr>
      <t xml:space="preserve">  </t>
    </r>
    <r>
      <rPr>
        <b/>
        <u/>
        <sz val="24"/>
        <color rgb="FF10A03D"/>
        <rFont val="Arial Narrow"/>
        <family val="2"/>
      </rPr>
      <t xml:space="preserve"> CITY COUNCIL APPROV.</t>
    </r>
  </si>
  <si>
    <t>EXPENDITURES</t>
  </si>
  <si>
    <t>GENERAL FUND</t>
  </si>
  <si>
    <t xml:space="preserve">             </t>
  </si>
  <si>
    <t>CITY</t>
  </si>
  <si>
    <t xml:space="preserve">     GENERAL GOVERNMENT</t>
  </si>
  <si>
    <t xml:space="preserve">     PLANNING &amp; DEVELOPMENT</t>
  </si>
  <si>
    <t>EDUCATION</t>
  </si>
  <si>
    <t xml:space="preserve">     FINANCE</t>
  </si>
  <si>
    <t xml:space="preserve">     PUBLIC SAFETY</t>
  </si>
  <si>
    <t>DEBT SERVICE</t>
  </si>
  <si>
    <t xml:space="preserve">     PUBLIC WORKS</t>
  </si>
  <si>
    <t xml:space="preserve">     HUMAN RESOURCES</t>
  </si>
  <si>
    <t>Employee Transfer</t>
  </si>
  <si>
    <t>TOTAL EXPENDITURES</t>
  </si>
  <si>
    <t xml:space="preserve">     LIBRARY</t>
  </si>
  <si>
    <t xml:space="preserve">     BOARD OF EDUCATION</t>
  </si>
  <si>
    <t>Flat funding ECS</t>
  </si>
  <si>
    <t xml:space="preserve">     OPERATING CHARGES</t>
  </si>
  <si>
    <t>LESS NON - TAX REVENUES</t>
  </si>
  <si>
    <t xml:space="preserve">     DEBT SERVICE</t>
  </si>
  <si>
    <t>Possible Debt Refunding</t>
  </si>
  <si>
    <t xml:space="preserve">     UNALLOCATED  CONTINGENCY</t>
  </si>
  <si>
    <t xml:space="preserve">     CONTINGENCY</t>
  </si>
  <si>
    <t>deficit reduction FY 17</t>
  </si>
  <si>
    <t>NON-CURRENT TAXES</t>
  </si>
  <si>
    <t>Total Expenditures</t>
  </si>
  <si>
    <t>INTEREST &amp; LIEN</t>
  </si>
  <si>
    <t>LICENSES &amp; PERMITS</t>
  </si>
  <si>
    <t>Revenues</t>
  </si>
  <si>
    <t>FINES &amp; FORFEITS</t>
  </si>
  <si>
    <t xml:space="preserve">     INTEREST &amp; LIEN FEES</t>
  </si>
  <si>
    <t>USE OF MONEY</t>
  </si>
  <si>
    <t xml:space="preserve">     LICENSES / PERMITS</t>
  </si>
  <si>
    <t>FROM OTHER AGENCIES</t>
  </si>
  <si>
    <t xml:space="preserve">     FINES &amp; FORFEITS</t>
  </si>
  <si>
    <t>CURRENT SERVICES</t>
  </si>
  <si>
    <t xml:space="preserve">     USE OF MONEY</t>
  </si>
  <si>
    <t>OTHER REVENUES</t>
  </si>
  <si>
    <t xml:space="preserve">     CURRENT SERVICES</t>
  </si>
  <si>
    <t>OTHER FIN. SOURCES</t>
  </si>
  <si>
    <t xml:space="preserve">     OTHER REVENUES</t>
  </si>
  <si>
    <t xml:space="preserve">     OTHER FIN. SOURCES</t>
  </si>
  <si>
    <t>TOTAL NON-TAX REVENUES</t>
  </si>
  <si>
    <t>Operational Revenue</t>
  </si>
  <si>
    <t>Federal and State Grants</t>
  </si>
  <si>
    <t xml:space="preserve">ECS Reduction </t>
  </si>
  <si>
    <t>MARB FUNDING REDUCTION</t>
  </si>
  <si>
    <t>AMOUNT TO BE RAISED BY TAXES</t>
  </si>
  <si>
    <t>Personal Property, MV &amp; Non-Current Taxes</t>
  </si>
  <si>
    <t>RESERVE FOR ELDERLY</t>
  </si>
  <si>
    <t>CREDITS</t>
  </si>
  <si>
    <t>Amount to be Raised by Current Taxes</t>
  </si>
  <si>
    <r>
      <t xml:space="preserve">GROSS TAX LEVY </t>
    </r>
    <r>
      <rPr>
        <b/>
        <sz val="24"/>
        <color indexed="56"/>
        <rFont val="Arial Narrow"/>
        <family val="2"/>
      </rPr>
      <t>collection rate@98.7%</t>
    </r>
  </si>
  <si>
    <t>Total Revenues</t>
  </si>
  <si>
    <t>NET GRAND LIST</t>
  </si>
  <si>
    <t>Current Tax Calculation</t>
  </si>
  <si>
    <t>Net GL - Motor Vehicle</t>
  </si>
  <si>
    <t>GENERAL FUND TAX RATE - MILLS</t>
  </si>
  <si>
    <t>Net GL - Real Estate/Personal Property</t>
  </si>
  <si>
    <t xml:space="preserve">     NET GRAND LIST</t>
  </si>
  <si>
    <t>CAPITAL AND NON RECURRING FUND TAX RATE - MILLS</t>
  </si>
  <si>
    <t xml:space="preserve">     GENERAL FUND MILL RATE - MV</t>
  </si>
  <si>
    <t xml:space="preserve">     GENERAL FUND MILL RATE - R/E, PP</t>
  </si>
  <si>
    <r>
      <t xml:space="preserve">TOTAL MILL RATE                                 </t>
    </r>
    <r>
      <rPr>
        <b/>
        <sz val="28"/>
        <color indexed="56"/>
        <rFont val="Arial Narrow"/>
        <family val="2"/>
      </rPr>
      <t>1 mill = $2,787,557</t>
    </r>
  </si>
  <si>
    <t xml:space="preserve">     GROSS TAX LEVY - MV</t>
  </si>
  <si>
    <t xml:space="preserve">     GROSS TAX LEVY - R/E, PP</t>
  </si>
  <si>
    <t xml:space="preserve">     GROSS TAX LEVY</t>
  </si>
  <si>
    <t>RESERVE FOR ELDERLY CREDITS</t>
  </si>
  <si>
    <t xml:space="preserve">     NET TAX LEVY</t>
  </si>
  <si>
    <t xml:space="preserve">     COLLECTION RATE</t>
  </si>
  <si>
    <t>Total Current Tax</t>
  </si>
  <si>
    <t xml:space="preserve">CAPITAL &amp; NON-RECURRING </t>
  </si>
  <si>
    <t>Motor Vehicle</t>
  </si>
  <si>
    <t>Real Estate/Personal Property</t>
  </si>
  <si>
    <t>Net Grand List</t>
  </si>
  <si>
    <t>Capital &amp; Non-Recurring Mill Rate</t>
  </si>
  <si>
    <t>Capital &amp; Non-Recurring     Total</t>
  </si>
  <si>
    <t>MILL RATE CALCULATION</t>
  </si>
  <si>
    <t>General Fund Mill Rate - MV</t>
  </si>
  <si>
    <t>General Fund Mill Rate - R/E, PP</t>
  </si>
  <si>
    <t>Total Mill Rate - MV</t>
  </si>
  <si>
    <t>Total Mill Rate - R/E, PP</t>
  </si>
  <si>
    <t>Tax Revenue Generated per 1 Mill @ 98.6% Collection Rate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</si>
</sst>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_(&quot;$&quot;* #,##0_);_(&quot;$&quot;* \(#,##0\);_(&quot;$&quot;* &quot;-&quot;??_);_(@_)"/>
    <numFmt numFmtId="167" formatCode=";;;"/>
  </numFmts>
  <fonts count="38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3"/>
      <name val="Arial Narrow"/>
      <family val="2"/>
    </font>
    <font>
      <sz val="10"/>
      <name val="MS Sans Serif"/>
      <family val="2"/>
    </font>
    <font>
      <b/>
      <u/>
      <sz val="18"/>
      <color theme="3"/>
      <name val="Arial"/>
      <family val="2"/>
    </font>
    <font>
      <b/>
      <u/>
      <sz val="24"/>
      <color theme="1"/>
      <name val="Arial"/>
      <family val="2"/>
    </font>
    <font>
      <b/>
      <u/>
      <sz val="18"/>
      <color rgb="FF10A03D"/>
      <name val="Arial"/>
      <family val="2"/>
    </font>
    <font>
      <b/>
      <u/>
      <sz val="24"/>
      <color rgb="FF10A03D"/>
      <name val="Arial"/>
      <family val="2"/>
    </font>
    <font>
      <b/>
      <u/>
      <sz val="24"/>
      <color rgb="FF002060"/>
      <name val="Arial Narrow"/>
      <family val="2"/>
    </font>
    <font>
      <b/>
      <u/>
      <sz val="24"/>
      <color theme="9" tint="-0.249977111117893"/>
      <name val="Arial Narrow"/>
      <family val="2"/>
    </font>
    <font>
      <b/>
      <u/>
      <sz val="24"/>
      <color rgb="FF7030A0"/>
      <name val="Arial Narrow"/>
      <family val="2"/>
    </font>
    <font>
      <b/>
      <u/>
      <sz val="24"/>
      <color theme="3"/>
      <name val="Arial"/>
      <family val="2"/>
    </font>
    <font>
      <b/>
      <u/>
      <sz val="24"/>
      <color theme="1"/>
      <name val="Arial Narrow"/>
      <family val="2"/>
    </font>
    <font>
      <b/>
      <u/>
      <sz val="24"/>
      <color indexed="8"/>
      <name val="Arial Narrow"/>
      <family val="2"/>
    </font>
    <font>
      <b/>
      <u/>
      <sz val="24"/>
      <color indexed="56"/>
      <name val="Arial Narrow"/>
      <family val="2"/>
    </font>
    <font>
      <b/>
      <u/>
      <sz val="24"/>
      <color rgb="FF10A03D"/>
      <name val="Arial Narrow"/>
      <family val="2"/>
    </font>
    <font>
      <b/>
      <sz val="24"/>
      <color rgb="FFFF0000"/>
      <name val="Arial Narrow"/>
      <family val="2"/>
    </font>
    <font>
      <b/>
      <sz val="24"/>
      <color theme="9" tint="-0.249977111117893"/>
      <name val="Arial Narrow"/>
      <family val="2"/>
    </font>
    <font>
      <b/>
      <sz val="24"/>
      <color rgb="FF10A03D"/>
      <name val="Arial Narrow"/>
      <family val="2"/>
    </font>
    <font>
      <b/>
      <u/>
      <sz val="24"/>
      <color theme="3"/>
      <name val="Arial Narrow"/>
      <family val="2"/>
    </font>
    <font>
      <b/>
      <sz val="24"/>
      <color rgb="FF7030A0"/>
      <name val="Arial Narrow"/>
      <family val="2"/>
    </font>
    <font>
      <b/>
      <sz val="24"/>
      <color theme="1"/>
      <name val="Arial Narrow"/>
      <family val="2"/>
    </font>
    <font>
      <b/>
      <u val="double"/>
      <sz val="24"/>
      <color theme="3"/>
      <name val="Arial Narrow"/>
      <family val="2"/>
    </font>
    <font>
      <b/>
      <u/>
      <sz val="18"/>
      <color theme="9" tint="-0.249977111117893"/>
      <name val="Arial"/>
      <family val="2"/>
    </font>
    <font>
      <b/>
      <u/>
      <sz val="24"/>
      <color theme="9" tint="-0.249977111117893"/>
      <name val="Arial"/>
      <family val="2"/>
    </font>
    <font>
      <b/>
      <sz val="24"/>
      <color indexed="56"/>
      <name val="Arial Narrow"/>
      <family val="2"/>
    </font>
    <font>
      <b/>
      <sz val="28"/>
      <color theme="3"/>
      <name val="Arial Narrow"/>
      <family val="2"/>
    </font>
    <font>
      <b/>
      <sz val="28"/>
      <color indexed="56"/>
      <name val="Arial Narrow"/>
      <family val="2"/>
    </font>
    <font>
      <b/>
      <sz val="72"/>
      <color theme="3"/>
      <name val="Arial Narrow"/>
      <family val="2"/>
    </font>
    <font>
      <b/>
      <u/>
      <sz val="18"/>
      <color rgb="FFFF0000"/>
      <name val="Arial"/>
      <family val="2"/>
    </font>
    <font>
      <b/>
      <u/>
      <sz val="24"/>
      <color theme="1"/>
      <name val="Arial Black"/>
      <family val="2"/>
    </font>
    <font>
      <b/>
      <u/>
      <sz val="24"/>
      <color rgb="FF10A03D"/>
      <name val="Arial Black"/>
      <family val="2"/>
    </font>
    <font>
      <b/>
      <u/>
      <sz val="36"/>
      <color theme="1"/>
      <name val="Arial Black"/>
      <family val="2"/>
    </font>
    <font>
      <b/>
      <u/>
      <sz val="36"/>
      <color rgb="FF10A03D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40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7" fillId="2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4" applyFont="1" applyAlignment="1">
      <alignment horizontal="center" vertical="top"/>
    </xf>
    <xf numFmtId="0" fontId="3" fillId="0" borderId="0" xfId="4" applyFont="1" applyAlignment="1">
      <alignment horizontal="center"/>
    </xf>
    <xf numFmtId="0" fontId="5" fillId="0" borderId="1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9" fillId="0" borderId="0" xfId="4" applyFont="1" applyAlignment="1">
      <alignment horizontal="center" wrapText="1"/>
    </xf>
    <xf numFmtId="0" fontId="9" fillId="0" borderId="0" xfId="4" applyFont="1" applyBorder="1" applyAlignment="1">
      <alignment horizontal="center" wrapText="1"/>
    </xf>
    <xf numFmtId="0" fontId="9" fillId="2" borderId="0" xfId="4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top" wrapText="1"/>
    </xf>
    <xf numFmtId="0" fontId="9" fillId="0" borderId="0" xfId="4" applyFont="1" applyAlignment="1">
      <alignment horizontal="center"/>
    </xf>
    <xf numFmtId="164" fontId="3" fillId="0" borderId="0" xfId="4" applyNumberFormat="1" applyFont="1" applyAlignment="1">
      <alignment horizontal="center" vertical="top"/>
    </xf>
    <xf numFmtId="4" fontId="3" fillId="0" borderId="0" xfId="4" applyNumberFormat="1" applyFont="1" applyAlignment="1">
      <alignment horizontal="center" vertical="top"/>
    </xf>
    <xf numFmtId="0" fontId="3" fillId="0" borderId="0" xfId="4" applyFont="1" applyBorder="1" applyAlignment="1">
      <alignment horizontal="center" vertical="top"/>
    </xf>
    <xf numFmtId="0" fontId="3" fillId="0" borderId="0" xfId="4" applyFont="1" applyBorder="1" applyAlignment="1">
      <alignment vertical="top"/>
    </xf>
    <xf numFmtId="0" fontId="3" fillId="0" borderId="0" xfId="4" applyFont="1" applyAlignment="1">
      <alignment horizontal="center" vertical="top" wrapText="1"/>
    </xf>
    <xf numFmtId="0" fontId="5" fillId="0" borderId="3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8" fillId="0" borderId="4" xfId="0" applyFont="1" applyFill="1" applyBorder="1" applyAlignment="1">
      <alignment horizontal="center" vertical="center"/>
    </xf>
    <xf numFmtId="164" fontId="17" fillId="0" borderId="0" xfId="4" applyNumberFormat="1" applyFont="1" applyAlignment="1">
      <alignment horizontal="center" vertical="top"/>
    </xf>
    <xf numFmtId="0" fontId="17" fillId="0" borderId="0" xfId="4" applyFont="1" applyAlignment="1"/>
    <xf numFmtId="0" fontId="17" fillId="0" borderId="0" xfId="4" applyFont="1" applyAlignment="1">
      <alignment horizontal="center"/>
    </xf>
    <xf numFmtId="42" fontId="17" fillId="0" borderId="0" xfId="4" applyNumberFormat="1" applyFont="1" applyAlignment="1">
      <alignment horizontal="center" vertical="top"/>
    </xf>
    <xf numFmtId="42" fontId="17" fillId="0" borderId="0" xfId="4" applyNumberFormat="1" applyFont="1" applyAlignment="1">
      <alignment horizontal="center" vertical="center"/>
    </xf>
    <xf numFmtId="165" fontId="3" fillId="0" borderId="0" xfId="4" applyNumberFormat="1" applyFont="1" applyAlignment="1">
      <alignment horizontal="center" vertical="top"/>
    </xf>
    <xf numFmtId="165" fontId="18" fillId="0" borderId="0" xfId="4" applyNumberFormat="1" applyFont="1" applyAlignment="1">
      <alignment horizontal="center" vertical="top"/>
    </xf>
    <xf numFmtId="165" fontId="19" fillId="0" borderId="0" xfId="4" applyNumberFormat="1" applyFont="1" applyBorder="1" applyAlignment="1">
      <alignment horizontal="center" vertical="top"/>
    </xf>
    <xf numFmtId="0" fontId="20" fillId="0" borderId="5" xfId="4" applyFont="1" applyBorder="1" applyAlignment="1">
      <alignment vertical="top"/>
    </xf>
    <xf numFmtId="0" fontId="5" fillId="3" borderId="6" xfId="0" applyFont="1" applyFill="1" applyBorder="1" applyAlignment="1">
      <alignment horizontal="left"/>
    </xf>
    <xf numFmtId="166" fontId="6" fillId="3" borderId="2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/>
    </xf>
    <xf numFmtId="166" fontId="8" fillId="3" borderId="2" xfId="0" applyNumberFormat="1" applyFont="1" applyFill="1" applyBorder="1" applyAlignment="1">
      <alignment horizontal="center" vertical="center"/>
    </xf>
    <xf numFmtId="166" fontId="17" fillId="0" borderId="0" xfId="4" applyNumberFormat="1" applyFont="1" applyAlignment="1">
      <alignment horizontal="center" vertical="top"/>
    </xf>
    <xf numFmtId="165" fontId="21" fillId="0" borderId="0" xfId="4" applyNumberFormat="1" applyFont="1" applyAlignment="1">
      <alignment horizontal="center" vertical="top"/>
    </xf>
    <xf numFmtId="0" fontId="5" fillId="0" borderId="7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3" fillId="0" borderId="8" xfId="4" applyNumberFormat="1" applyFont="1" applyBorder="1" applyAlignment="1">
      <alignment horizontal="center" vertical="top"/>
    </xf>
    <xf numFmtId="5" fontId="3" fillId="0" borderId="0" xfId="4" applyNumberFormat="1" applyFont="1" applyBorder="1" applyAlignment="1">
      <alignment vertical="top"/>
    </xf>
    <xf numFmtId="0" fontId="5" fillId="0" borderId="7" xfId="0" applyFont="1" applyFill="1" applyBorder="1"/>
    <xf numFmtId="166" fontId="6" fillId="0" borderId="0" xfId="0" applyNumberFormat="1" applyFont="1" applyFill="1" applyBorder="1" applyAlignment="1">
      <alignment horizontal="right"/>
    </xf>
    <xf numFmtId="0" fontId="7" fillId="0" borderId="7" xfId="0" applyFont="1" applyFill="1" applyBorder="1"/>
    <xf numFmtId="166" fontId="8" fillId="0" borderId="0" xfId="0" applyNumberFormat="1" applyFont="1" applyFill="1" applyBorder="1" applyAlignment="1">
      <alignment horizontal="right"/>
    </xf>
    <xf numFmtId="165" fontId="19" fillId="0" borderId="9" xfId="4" applyNumberFormat="1" applyFont="1" applyBorder="1" applyAlignment="1">
      <alignment horizontal="center" vertical="top"/>
    </xf>
    <xf numFmtId="164" fontId="22" fillId="0" borderId="0" xfId="4" applyNumberFormat="1" applyFont="1" applyAlignment="1">
      <alignment horizontal="center" vertical="top"/>
    </xf>
    <xf numFmtId="0" fontId="22" fillId="0" borderId="0" xfId="4" applyFont="1" applyAlignment="1"/>
    <xf numFmtId="5" fontId="3" fillId="0" borderId="0" xfId="4" applyNumberFormat="1" applyFont="1" applyAlignment="1">
      <alignment horizontal="center" vertical="top"/>
    </xf>
    <xf numFmtId="42" fontId="22" fillId="0" borderId="0" xfId="4" applyNumberFormat="1" applyFont="1" applyAlignment="1">
      <alignment horizontal="center" vertical="center"/>
    </xf>
    <xf numFmtId="5" fontId="3" fillId="0" borderId="0" xfId="4" quotePrefix="1" applyNumberFormat="1" applyFont="1" applyBorder="1" applyAlignment="1">
      <alignment vertical="top"/>
    </xf>
    <xf numFmtId="166" fontId="22" fillId="0" borderId="0" xfId="4" applyNumberFormat="1" applyFont="1" applyAlignment="1">
      <alignment horizontal="center" vertical="top"/>
    </xf>
    <xf numFmtId="42" fontId="3" fillId="0" borderId="0" xfId="4" applyNumberFormat="1" applyFont="1" applyAlignment="1">
      <alignment horizontal="center" vertical="top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166" fontId="8" fillId="0" borderId="0" xfId="0" applyNumberFormat="1" applyFont="1" applyFill="1" applyBorder="1" applyAlignment="1" applyProtection="1">
      <alignment horizontal="right"/>
      <protection locked="0"/>
    </xf>
    <xf numFmtId="0" fontId="18" fillId="0" borderId="0" xfId="4" applyFont="1" applyAlignment="1">
      <alignment horizontal="center" vertical="top"/>
    </xf>
    <xf numFmtId="0" fontId="23" fillId="0" borderId="0" xfId="4" applyFont="1" applyBorder="1" applyAlignment="1">
      <alignment vertical="top"/>
    </xf>
    <xf numFmtId="5" fontId="23" fillId="0" borderId="0" xfId="4" applyNumberFormat="1" applyFont="1" applyBorder="1" applyAlignment="1">
      <alignment vertical="top"/>
    </xf>
    <xf numFmtId="166" fontId="3" fillId="0" borderId="0" xfId="4" applyNumberFormat="1" applyFont="1" applyAlignment="1">
      <alignment horizontal="center" vertical="top"/>
    </xf>
    <xf numFmtId="166" fontId="6" fillId="0" borderId="0" xfId="0" applyNumberFormat="1" applyFont="1" applyFill="1" applyBorder="1"/>
    <xf numFmtId="166" fontId="8" fillId="0" borderId="0" xfId="0" applyNumberFormat="1" applyFont="1" applyFill="1" applyBorder="1"/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5" xfId="4" applyFont="1" applyBorder="1" applyAlignment="1">
      <alignment horizontal="left" vertical="top" wrapText="1"/>
    </xf>
    <xf numFmtId="0" fontId="20" fillId="0" borderId="0" xfId="4" applyFont="1" applyBorder="1" applyAlignment="1">
      <alignment horizontal="left" vertical="top" wrapText="1"/>
    </xf>
    <xf numFmtId="0" fontId="24" fillId="0" borderId="7" xfId="0" applyFont="1" applyFill="1" applyBorder="1"/>
    <xf numFmtId="166" fontId="25" fillId="0" borderId="0" xfId="0" applyNumberFormat="1" applyFont="1" applyFill="1" applyBorder="1" applyAlignment="1" applyProtection="1">
      <alignment horizontal="center" vertical="center"/>
      <protection locked="0"/>
    </xf>
    <xf numFmtId="166" fontId="18" fillId="0" borderId="0" xfId="4" applyNumberFormat="1" applyFont="1" applyAlignment="1">
      <alignment horizontal="center" vertical="top"/>
    </xf>
    <xf numFmtId="0" fontId="5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3" fillId="0" borderId="0" xfId="4" applyFont="1" applyBorder="1" applyAlignment="1">
      <alignment horizontal="center" vertical="top" wrapText="1"/>
    </xf>
    <xf numFmtId="14" fontId="3" fillId="0" borderId="0" xfId="4" applyNumberFormat="1" applyFont="1" applyBorder="1" applyAlignment="1">
      <alignment horizontal="center" vertical="top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4" applyFont="1" applyBorder="1" applyAlignment="1">
      <alignment vertical="top" wrapText="1"/>
    </xf>
    <xf numFmtId="0" fontId="5" fillId="0" borderId="7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wrapText="1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>
      <alignment horizontal="left"/>
    </xf>
    <xf numFmtId="0" fontId="3" fillId="0" borderId="0" xfId="4" applyFont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left" wrapText="1"/>
    </xf>
    <xf numFmtId="166" fontId="6" fillId="0" borderId="0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left" wrapText="1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7" fontId="3" fillId="0" borderId="0" xfId="4" applyNumberFormat="1" applyFont="1" applyBorder="1" applyAlignment="1">
      <alignment vertical="top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8" fillId="0" borderId="12" xfId="0" applyNumberFormat="1" applyFont="1" applyFill="1" applyBorder="1" applyAlignment="1" applyProtection="1">
      <alignment horizontal="center" vertical="center"/>
      <protection locked="0"/>
    </xf>
    <xf numFmtId="14" fontId="3" fillId="0" borderId="0" xfId="4" applyNumberFormat="1" applyFont="1" applyBorder="1" applyAlignment="1">
      <alignment horizontal="center" vertical="top" wrapText="1"/>
    </xf>
    <xf numFmtId="44" fontId="6" fillId="0" borderId="0" xfId="0" applyNumberFormat="1" applyFont="1" applyFill="1" applyBorder="1" applyAlignment="1" applyProtection="1">
      <alignment horizontal="center" vertical="center"/>
      <protection locked="0"/>
    </xf>
    <xf numFmtId="4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4" quotePrefix="1" applyFont="1" applyBorder="1" applyAlignment="1">
      <alignment horizontal="left" vertical="top" wrapText="1"/>
    </xf>
    <xf numFmtId="40" fontId="3" fillId="0" borderId="0" xfId="4" applyNumberFormat="1" applyFont="1" applyBorder="1" applyAlignment="1">
      <alignment horizontal="center" vertical="top"/>
    </xf>
    <xf numFmtId="44" fontId="3" fillId="0" borderId="0" xfId="4" applyNumberFormat="1" applyFont="1" applyAlignment="1">
      <alignment horizontal="center" vertical="top"/>
    </xf>
    <xf numFmtId="2" fontId="3" fillId="0" borderId="0" xfId="4" applyNumberFormat="1" applyFont="1" applyBorder="1" applyAlignment="1">
      <alignment horizontal="center" vertical="top"/>
    </xf>
    <xf numFmtId="2" fontId="3" fillId="0" borderId="0" xfId="4" applyNumberFormat="1" applyFont="1" applyBorder="1" applyAlignment="1">
      <alignment vertical="top"/>
    </xf>
    <xf numFmtId="0" fontId="5" fillId="0" borderId="7" xfId="0" quotePrefix="1" applyFont="1" applyFill="1" applyBorder="1" applyAlignment="1">
      <alignment horizontal="left" wrapText="1"/>
    </xf>
    <xf numFmtId="40" fontId="6" fillId="0" borderId="10" xfId="1" applyFont="1" applyFill="1" applyBorder="1" applyAlignment="1" applyProtection="1">
      <alignment horizontal="right"/>
      <protection locked="0"/>
    </xf>
    <xf numFmtId="0" fontId="7" fillId="0" borderId="7" xfId="0" quotePrefix="1" applyFont="1" applyFill="1" applyBorder="1" applyAlignment="1">
      <alignment horizontal="left" wrapText="1"/>
    </xf>
    <xf numFmtId="40" fontId="8" fillId="0" borderId="10" xfId="1" applyFont="1" applyFill="1" applyBorder="1" applyAlignment="1" applyProtection="1">
      <alignment horizontal="right"/>
      <protection locked="0"/>
    </xf>
    <xf numFmtId="9" fontId="3" fillId="0" borderId="0" xfId="4" applyNumberFormat="1" applyFont="1" applyAlignment="1">
      <alignment horizontal="left" vertical="top"/>
    </xf>
    <xf numFmtId="167" fontId="3" fillId="0" borderId="0" xfId="4" applyNumberFormat="1" applyFont="1" applyAlignment="1">
      <alignment horizontal="left" vertical="top"/>
    </xf>
    <xf numFmtId="0" fontId="27" fillId="4" borderId="0" xfId="4" applyFont="1" applyFill="1" applyBorder="1" applyAlignment="1">
      <alignment horizontal="center" vertical="top" wrapText="1"/>
    </xf>
    <xf numFmtId="2" fontId="29" fillId="4" borderId="0" xfId="4" applyNumberFormat="1" applyFont="1" applyFill="1" applyBorder="1" applyAlignment="1">
      <alignment horizontal="center" vertical="top"/>
    </xf>
    <xf numFmtId="166" fontId="6" fillId="0" borderId="0" xfId="0" applyNumberFormat="1" applyFont="1" applyFill="1" applyBorder="1" applyAlignment="1" applyProtection="1">
      <alignment horizontal="right" vertical="center"/>
      <protection locked="0"/>
    </xf>
    <xf numFmtId="166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4" applyFont="1" applyAlignment="1">
      <alignment horizontal="right" vertical="top"/>
    </xf>
    <xf numFmtId="0" fontId="3" fillId="0" borderId="0" xfId="4" applyFont="1" applyAlignment="1">
      <alignment horizontal="left" vertical="top"/>
    </xf>
    <xf numFmtId="2" fontId="3" fillId="0" borderId="0" xfId="4" applyNumberFormat="1" applyFont="1" applyAlignment="1">
      <alignment horizontal="left" vertical="top"/>
    </xf>
    <xf numFmtId="0" fontId="3" fillId="0" borderId="0" xfId="4" applyFont="1" applyAlignment="1">
      <alignment horizontal="right" vertical="top" wrapText="1"/>
    </xf>
    <xf numFmtId="0" fontId="5" fillId="0" borderId="7" xfId="0" applyFont="1" applyFill="1" applyBorder="1" applyAlignment="1">
      <alignment wrapText="1"/>
    </xf>
    <xf numFmtId="166" fontId="6" fillId="0" borderId="10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>
      <alignment wrapText="1"/>
    </xf>
    <xf numFmtId="166" fontId="8" fillId="0" borderId="10" xfId="0" applyNumberFormat="1" applyFont="1" applyFill="1" applyBorder="1" applyAlignment="1" applyProtection="1">
      <alignment horizontal="right"/>
      <protection locked="0"/>
    </xf>
    <xf numFmtId="10" fontId="6" fillId="0" borderId="0" xfId="3" applyNumberFormat="1" applyFont="1" applyFill="1" applyBorder="1" applyAlignment="1" applyProtection="1">
      <alignment horizontal="right" vertical="center"/>
      <protection locked="0"/>
    </xf>
    <xf numFmtId="10" fontId="8" fillId="0" borderId="0" xfId="3" applyNumberFormat="1" applyFont="1" applyFill="1" applyBorder="1" applyAlignment="1" applyProtection="1">
      <alignment horizontal="right" vertical="center"/>
      <protection locked="0"/>
    </xf>
    <xf numFmtId="166" fontId="6" fillId="0" borderId="12" xfId="0" applyNumberFormat="1" applyFont="1" applyFill="1" applyBorder="1" applyAlignment="1" applyProtection="1">
      <alignment horizontal="right" vertical="center"/>
      <protection locked="0"/>
    </xf>
    <xf numFmtId="166" fontId="8" fillId="0" borderId="12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>
      <alignment horizontal="left"/>
    </xf>
    <xf numFmtId="166" fontId="6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left"/>
    </xf>
    <xf numFmtId="166" fontId="8" fillId="3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4" applyNumberFormat="1" applyFont="1" applyAlignment="1">
      <alignment horizontal="center"/>
    </xf>
    <xf numFmtId="0" fontId="30" fillId="0" borderId="7" xfId="0" applyFont="1" applyFill="1" applyBorder="1" applyAlignment="1">
      <alignment horizontal="left" wrapText="1"/>
    </xf>
    <xf numFmtId="40" fontId="6" fillId="0" borderId="10" xfId="1" applyFont="1" applyFill="1" applyBorder="1" applyAlignment="1" applyProtection="1">
      <alignment horizontal="right" vertical="center"/>
      <protection locked="0"/>
    </xf>
    <xf numFmtId="167" fontId="8" fillId="0" borderId="10" xfId="1" applyNumberFormat="1" applyFont="1" applyFill="1" applyBorder="1" applyAlignment="1" applyProtection="1">
      <alignment horizontal="right" vertical="center"/>
      <protection locked="0"/>
    </xf>
    <xf numFmtId="166" fontId="6" fillId="0" borderId="12" xfId="0" applyNumberFormat="1" applyFont="1" applyFill="1" applyBorder="1" applyAlignment="1">
      <alignment horizontal="right"/>
    </xf>
    <xf numFmtId="166" fontId="8" fillId="0" borderId="12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 applyProtection="1">
      <alignment horizontal="right" vertical="center"/>
      <protection locked="0"/>
    </xf>
    <xf numFmtId="2" fontId="8" fillId="0" borderId="0" xfId="0" applyNumberFormat="1" applyFont="1" applyFill="1" applyBorder="1" applyAlignment="1" applyProtection="1">
      <alignment horizontal="right" vertical="center"/>
      <protection locked="0"/>
    </xf>
    <xf numFmtId="2" fontId="3" fillId="0" borderId="0" xfId="4" applyNumberFormat="1" applyFont="1" applyAlignment="1">
      <alignment horizontal="center" vertical="top"/>
    </xf>
    <xf numFmtId="0" fontId="5" fillId="5" borderId="3" xfId="0" applyFont="1" applyFill="1" applyBorder="1" applyAlignment="1">
      <alignment horizontal="right" vertical="center"/>
    </xf>
    <xf numFmtId="2" fontId="31" fillId="5" borderId="0" xfId="0" applyNumberFormat="1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>
      <alignment horizontal="right" vertical="center"/>
    </xf>
    <xf numFmtId="2" fontId="32" fillId="5" borderId="0" xfId="0" applyNumberFormat="1" applyFont="1" applyFill="1" applyBorder="1" applyAlignment="1" applyProtection="1">
      <alignment horizontal="right" vertical="center"/>
      <protection locked="0"/>
    </xf>
    <xf numFmtId="2" fontId="33" fillId="5" borderId="9" xfId="0" applyNumberFormat="1" applyFont="1" applyFill="1" applyBorder="1" applyAlignment="1" applyProtection="1">
      <alignment horizontal="right" vertical="center"/>
      <protection locked="0"/>
    </xf>
    <xf numFmtId="2" fontId="34" fillId="5" borderId="9" xfId="0" applyNumberFormat="1" applyFont="1" applyFill="1" applyBorder="1" applyAlignment="1" applyProtection="1">
      <alignment horizontal="right" vertical="center"/>
      <protection locked="0"/>
    </xf>
    <xf numFmtId="8" fontId="5" fillId="0" borderId="13" xfId="2" applyFont="1" applyFill="1" applyBorder="1" applyAlignment="1">
      <alignment wrapText="1"/>
    </xf>
    <xf numFmtId="44" fontId="6" fillId="0" borderId="4" xfId="0" applyNumberFormat="1" applyFont="1" applyFill="1" applyBorder="1" applyAlignment="1" applyProtection="1">
      <alignment horizontal="center" vertical="center"/>
      <protection locked="0"/>
    </xf>
    <xf numFmtId="8" fontId="7" fillId="0" borderId="13" xfId="2" applyFont="1" applyFill="1" applyBorder="1" applyAlignment="1">
      <alignment wrapText="1"/>
    </xf>
    <xf numFmtId="44" fontId="8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/>
    <xf numFmtId="5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5" fontId="8" fillId="0" borderId="0" xfId="0" applyNumberFormat="1" applyFont="1" applyFill="1" applyBorder="1" applyAlignment="1">
      <alignment horizontal="center" vertical="center"/>
    </xf>
    <xf numFmtId="40" fontId="6" fillId="0" borderId="0" xfId="1" applyFont="1" applyFill="1" applyBorder="1" applyAlignment="1">
      <alignment horizontal="center" vertical="center"/>
    </xf>
    <xf numFmtId="40" fontId="8" fillId="0" borderId="0" xfId="1" applyFont="1" applyFill="1" applyBorder="1" applyAlignment="1">
      <alignment horizontal="center" vertical="center"/>
    </xf>
    <xf numFmtId="0" fontId="3" fillId="0" borderId="0" xfId="4" applyFont="1" applyAlignment="1">
      <alignment vertical="top"/>
    </xf>
  </cellXfs>
  <cellStyles count="30">
    <cellStyle name="ACCOUNT TITLE" xfId="5"/>
    <cellStyle name="Comma" xfId="1" builtinId="3"/>
    <cellStyle name="Comma 2" xfId="6"/>
    <cellStyle name="Currency" xfId="2" builtinId="4"/>
    <cellStyle name="Currency 2" xfId="7"/>
    <cellStyle name="Currency 3" xfId="8"/>
    <cellStyle name="Currency 3 2" xfId="9"/>
    <cellStyle name="Currency 3 3" xfId="10"/>
    <cellStyle name="Currency 3 4" xfId="11"/>
    <cellStyle name="Currency 3 5" xfId="12"/>
    <cellStyle name="Currency 3 6" xfId="13"/>
    <cellStyle name="Normal" xfId="0" builtinId="0"/>
    <cellStyle name="Normal 2" xfId="14"/>
    <cellStyle name="Normal 3" xfId="15"/>
    <cellStyle name="Normal 3 2" xfId="16"/>
    <cellStyle name="Normal 3 3" xfId="17"/>
    <cellStyle name="Normal 3 4" xfId="18"/>
    <cellStyle name="Normal 3 5" xfId="19"/>
    <cellStyle name="Normal 3 6" xfId="20"/>
    <cellStyle name="Normal 4" xfId="4"/>
    <cellStyle name="Normal 4 2" xfId="21"/>
    <cellStyle name="Normal 4 3" xfId="22"/>
    <cellStyle name="Normal 4 4" xfId="23"/>
    <cellStyle name="Normal 4 5" xfId="24"/>
    <cellStyle name="Normal 4 6" xfId="25"/>
    <cellStyle name="Normal 5" xfId="26"/>
    <cellStyle name="Normal 6" xfId="27"/>
    <cellStyle name="Normal 7" xfId="28"/>
    <cellStyle name="Percent" xfId="3" builtinId="5"/>
    <cellStyle name="Percent 2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Book%20FY-18-19%20budget%20MASTER%2005.01.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PACKAGE"/>
      <sheetName val="new allingtown"/>
      <sheetName val="OLD allingtwn."/>
      <sheetName val="MILLRATE"/>
      <sheetName val="REV-SUMMARY"/>
      <sheetName val="EXP-SUMMARY"/>
      <sheetName val="EXP-DETAIL"/>
      <sheetName val="CAP-NON"/>
      <sheetName val="Chart3"/>
      <sheetName val="PAY-DETAIL"/>
      <sheetName val="CAP-5YR"/>
      <sheetName val="PAY-SUMMARY"/>
      <sheetName val="Chart4"/>
      <sheetName val="EXP-DETAIL SPEC REV"/>
      <sheetName val="REV-CALC FY09"/>
      <sheetName val="SEWER"/>
      <sheetName val="TOC"/>
      <sheetName val="COVER"/>
      <sheetName val="COUNCIL CHANGES"/>
      <sheetName val="FISCALYR"/>
      <sheetName val="REVSUM"/>
      <sheetName val="GLCOMP"/>
      <sheetName val="NETTAXBLEGL"/>
      <sheetName val="ALLOCATION OF TAX"/>
      <sheetName val="FUNDBAL"/>
      <sheetName val="CITY VS BOE"/>
      <sheetName val="STAFF"/>
      <sheetName val="BLDG"/>
      <sheetName val="MILLHIST"/>
      <sheetName val="BUD-HI-LOW"/>
      <sheetName val="ENROLLMENTS"/>
      <sheetName val="SCHOOL CONSTRUCTION"/>
      <sheetName val="ECS HISTORY"/>
      <sheetName val="DEBT SERVICE"/>
      <sheetName val="SEWER DETAIL"/>
      <sheetName val="RINK"/>
      <sheetName val="FITZ"/>
      <sheetName val="FOOD"/>
      <sheetName val="BOE 18"/>
      <sheetName val="rec vs adop"/>
      <sheetName val="Sheet2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9"/>
      <sheetData sheetId="10"/>
      <sheetData sheetId="1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65"/>
  <sheetViews>
    <sheetView tabSelected="1" topLeftCell="H56" zoomScale="56" zoomScaleNormal="56" workbookViewId="0">
      <selection activeCell="N69" sqref="N69"/>
    </sheetView>
  </sheetViews>
  <sheetFormatPr defaultColWidth="41.7109375" defaultRowHeight="30" outlineLevelCol="1"/>
  <cols>
    <col min="1" max="1" width="15.42578125" style="1" customWidth="1"/>
    <col min="2" max="2" width="94.85546875" style="1" customWidth="1"/>
    <col min="3" max="3" width="36.85546875" style="2" customWidth="1"/>
    <col min="4" max="4" width="30.140625" style="1" customWidth="1"/>
    <col min="5" max="5" width="31.140625" style="1" customWidth="1"/>
    <col min="6" max="6" width="29" style="1" customWidth="1"/>
    <col min="7" max="7" width="43.85546875" style="1" customWidth="1"/>
    <col min="8" max="8" width="0.42578125" style="1" customWidth="1"/>
    <col min="9" max="9" width="42" style="1" customWidth="1"/>
    <col min="10" max="10" width="49.28515625" style="1" hidden="1" customWidth="1"/>
    <col min="11" max="11" width="0.140625" style="1" hidden="1" customWidth="1"/>
    <col min="12" max="12" width="41.7109375" style="1" hidden="1" customWidth="1"/>
    <col min="13" max="13" width="74.42578125" style="147" customWidth="1"/>
    <col min="14" max="14" width="42.85546875" style="40" customWidth="1"/>
    <col min="15" max="15" width="79.7109375" style="149" customWidth="1"/>
    <col min="16" max="16" width="41.42578125" style="42" customWidth="1"/>
    <col min="17" max="17" width="35.42578125" style="1" hidden="1" customWidth="1" outlineLevel="1"/>
    <col min="18" max="18" width="41.7109375" style="1" hidden="1" customWidth="1" outlineLevel="1"/>
    <col min="19" max="19" width="41.7109375" style="1" collapsed="1"/>
    <col min="20" max="16384" width="41.7109375" style="1"/>
  </cols>
  <sheetData>
    <row r="1" spans="1:18" ht="27.6" hidden="1" customHeight="1">
      <c r="M1" s="3"/>
      <c r="N1" s="4" t="s">
        <v>0</v>
      </c>
      <c r="O1" s="5"/>
      <c r="P1" s="6" t="s">
        <v>0</v>
      </c>
    </row>
    <row r="2" spans="1:18" s="14" customFormat="1" ht="138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8" t="s">
        <v>8</v>
      </c>
      <c r="J2" s="8" t="s">
        <v>9</v>
      </c>
      <c r="K2" s="9" t="s">
        <v>10</v>
      </c>
      <c r="L2" s="9" t="s">
        <v>11</v>
      </c>
      <c r="M2" s="10" t="s">
        <v>12</v>
      </c>
      <c r="N2" s="11"/>
      <c r="O2" s="12" t="s">
        <v>13</v>
      </c>
      <c r="P2" s="12"/>
      <c r="Q2" s="13" t="s">
        <v>14</v>
      </c>
    </row>
    <row r="3" spans="1:18" ht="28.5" customHeight="1" thickBot="1">
      <c r="A3" s="15"/>
      <c r="D3" s="16"/>
      <c r="I3" s="17"/>
      <c r="J3" s="18"/>
      <c r="K3" s="19"/>
      <c r="M3" s="20"/>
      <c r="N3" s="21"/>
      <c r="O3" s="22"/>
      <c r="P3" s="23"/>
    </row>
    <row r="4" spans="1:18" ht="27.6" customHeight="1" thickTop="1" thickBot="1">
      <c r="A4" s="24"/>
      <c r="B4" s="25"/>
      <c r="C4" s="26"/>
      <c r="D4" s="27"/>
      <c r="E4" s="28"/>
      <c r="F4" s="29"/>
      <c r="G4" s="30"/>
      <c r="H4" s="29"/>
      <c r="I4" s="31"/>
      <c r="J4" s="32" t="s">
        <v>15</v>
      </c>
      <c r="K4" s="18"/>
      <c r="L4" s="18"/>
      <c r="M4" s="33" t="s">
        <v>16</v>
      </c>
      <c r="N4" s="34"/>
      <c r="O4" s="35" t="s">
        <v>16</v>
      </c>
      <c r="P4" s="36"/>
      <c r="Q4" s="37"/>
    </row>
    <row r="5" spans="1:18" ht="27.6" customHeight="1" thickTop="1" thickBot="1">
      <c r="A5" s="24"/>
      <c r="B5" s="25"/>
      <c r="C5" s="26"/>
      <c r="D5" s="27"/>
      <c r="E5" s="28"/>
      <c r="F5" s="29"/>
      <c r="G5" s="38"/>
      <c r="I5" s="17"/>
      <c r="J5" s="18"/>
      <c r="K5" s="18"/>
      <c r="L5" s="18"/>
      <c r="M5" s="39" t="s">
        <v>17</v>
      </c>
      <c r="O5" s="41" t="s">
        <v>17</v>
      </c>
      <c r="Q5" s="37"/>
    </row>
    <row r="6" spans="1:18" ht="27.6" customHeight="1" thickTop="1">
      <c r="A6" s="24"/>
      <c r="B6" s="25"/>
      <c r="C6" s="26"/>
      <c r="D6" s="27"/>
      <c r="E6" s="28"/>
      <c r="F6" s="29"/>
      <c r="G6" s="43"/>
      <c r="I6" s="17"/>
      <c r="J6" s="18" t="s">
        <v>18</v>
      </c>
      <c r="K6" s="44">
        <v>46910433</v>
      </c>
      <c r="L6" s="44">
        <v>399513</v>
      </c>
      <c r="M6" s="45" t="s">
        <v>19</v>
      </c>
      <c r="N6" s="46">
        <v>1790625</v>
      </c>
      <c r="O6" s="47" t="s">
        <v>19</v>
      </c>
      <c r="P6" s="48">
        <v>1790625</v>
      </c>
      <c r="Q6" s="37">
        <f>+P6-N6</f>
        <v>0</v>
      </c>
    </row>
    <row r="7" spans="1:18" ht="27.6" customHeight="1" thickBot="1">
      <c r="A7" s="24"/>
      <c r="B7" s="25"/>
      <c r="C7" s="26"/>
      <c r="D7" s="27"/>
      <c r="E7" s="28"/>
      <c r="F7" s="29"/>
      <c r="G7" s="49"/>
      <c r="I7" s="17"/>
      <c r="J7" s="18"/>
      <c r="K7" s="44"/>
      <c r="L7" s="44"/>
      <c r="M7" s="45" t="s">
        <v>20</v>
      </c>
      <c r="N7" s="46">
        <v>962385</v>
      </c>
      <c r="O7" s="47" t="s">
        <v>20</v>
      </c>
      <c r="P7" s="48">
        <v>962385</v>
      </c>
      <c r="Q7" s="37">
        <f t="shared" ref="Q7:Q19" si="0">+P7-N7</f>
        <v>0</v>
      </c>
    </row>
    <row r="8" spans="1:18" ht="27.6" customHeight="1" thickTop="1">
      <c r="A8" s="50"/>
      <c r="B8" s="51"/>
      <c r="D8" s="52"/>
      <c r="E8" s="53"/>
      <c r="F8" s="29"/>
      <c r="I8" s="17"/>
      <c r="J8" s="18" t="s">
        <v>21</v>
      </c>
      <c r="K8" s="44">
        <v>82424049</v>
      </c>
      <c r="L8" s="54"/>
      <c r="M8" s="45" t="s">
        <v>22</v>
      </c>
      <c r="N8" s="46">
        <v>2557910</v>
      </c>
      <c r="O8" s="47" t="s">
        <v>22</v>
      </c>
      <c r="P8" s="48">
        <v>2557910</v>
      </c>
      <c r="Q8" s="55">
        <f t="shared" si="0"/>
        <v>0</v>
      </c>
    </row>
    <row r="9" spans="1:18" ht="27.6" customHeight="1">
      <c r="A9" s="50"/>
      <c r="B9" s="51"/>
      <c r="D9" s="52"/>
      <c r="E9" s="53"/>
      <c r="F9" s="29"/>
      <c r="I9" s="17"/>
      <c r="J9" s="18"/>
      <c r="K9" s="44"/>
      <c r="L9" s="44"/>
      <c r="M9" s="45" t="s">
        <v>23</v>
      </c>
      <c r="N9" s="46">
        <v>15779958</v>
      </c>
      <c r="O9" s="47" t="s">
        <v>23</v>
      </c>
      <c r="P9" s="48">
        <v>15779958</v>
      </c>
      <c r="Q9" s="37">
        <f t="shared" si="0"/>
        <v>0</v>
      </c>
    </row>
    <row r="10" spans="1:18" ht="27.6" customHeight="1">
      <c r="A10" s="50"/>
      <c r="B10" s="51"/>
      <c r="D10" s="56"/>
      <c r="E10" s="53"/>
      <c r="F10" s="29"/>
      <c r="G10" s="29"/>
      <c r="I10" s="17"/>
      <c r="J10" s="18" t="s">
        <v>24</v>
      </c>
      <c r="K10" s="44">
        <v>17988374</v>
      </c>
      <c r="L10" s="44"/>
      <c r="M10" s="45" t="s">
        <v>25</v>
      </c>
      <c r="N10" s="57">
        <v>10653332</v>
      </c>
      <c r="O10" s="47" t="s">
        <v>25</v>
      </c>
      <c r="P10" s="58">
        <v>10653332</v>
      </c>
      <c r="Q10" s="37">
        <f t="shared" si="0"/>
        <v>0</v>
      </c>
    </row>
    <row r="11" spans="1:18" ht="27.6" customHeight="1">
      <c r="A11" s="50"/>
      <c r="B11" s="51"/>
      <c r="D11" s="56"/>
      <c r="E11" s="53"/>
      <c r="F11" s="29"/>
      <c r="I11" s="17"/>
      <c r="J11" s="18"/>
      <c r="K11" s="44"/>
      <c r="L11" s="44"/>
      <c r="M11" s="45" t="s">
        <v>26</v>
      </c>
      <c r="N11" s="57">
        <v>2027704</v>
      </c>
      <c r="O11" s="47" t="s">
        <v>26</v>
      </c>
      <c r="P11" s="58">
        <f>2027704+45973-15759-29029-1185</f>
        <v>2027704</v>
      </c>
      <c r="Q11" s="37">
        <f t="shared" si="0"/>
        <v>0</v>
      </c>
      <c r="R11" s="59" t="s">
        <v>27</v>
      </c>
    </row>
    <row r="12" spans="1:18" ht="27.6" customHeight="1">
      <c r="A12" s="50"/>
      <c r="B12" s="51"/>
      <c r="D12" s="56"/>
      <c r="E12" s="53"/>
      <c r="F12" s="29"/>
      <c r="I12" s="17"/>
      <c r="J12" s="60" t="s">
        <v>28</v>
      </c>
      <c r="K12" s="61">
        <f>SUM(K6:K10)</f>
        <v>147322856</v>
      </c>
      <c r="L12" s="44">
        <f>SUM(L6:L10)</f>
        <v>399513</v>
      </c>
      <c r="M12" s="45" t="s">
        <v>29</v>
      </c>
      <c r="N12" s="57">
        <v>1596000</v>
      </c>
      <c r="O12" s="47" t="s">
        <v>29</v>
      </c>
      <c r="P12" s="58">
        <v>1596000</v>
      </c>
      <c r="Q12" s="62">
        <f t="shared" si="0"/>
        <v>0</v>
      </c>
    </row>
    <row r="13" spans="1:18" ht="27.6" customHeight="1">
      <c r="A13" s="50"/>
      <c r="B13" s="51"/>
      <c r="D13" s="56"/>
      <c r="E13" s="53"/>
      <c r="F13" s="29"/>
      <c r="I13" s="17"/>
      <c r="J13" s="18"/>
      <c r="K13" s="44"/>
      <c r="L13" s="44"/>
      <c r="M13" s="45" t="s">
        <v>30</v>
      </c>
      <c r="N13" s="63">
        <v>90022846</v>
      </c>
      <c r="O13" s="47" t="s">
        <v>30</v>
      </c>
      <c r="P13" s="64">
        <f>90022846-396265</f>
        <v>89626581</v>
      </c>
      <c r="Q13" s="37">
        <f t="shared" si="0"/>
        <v>-396265</v>
      </c>
      <c r="R13" s="59" t="s">
        <v>31</v>
      </c>
    </row>
    <row r="14" spans="1:18" ht="27.6" customHeight="1" thickBot="1">
      <c r="A14" s="24"/>
      <c r="B14" s="25"/>
      <c r="D14" s="56"/>
      <c r="E14" s="28"/>
      <c r="F14" s="29"/>
      <c r="I14" s="17"/>
      <c r="J14" s="18"/>
      <c r="K14" s="44"/>
      <c r="L14" s="44"/>
      <c r="M14" s="45" t="s">
        <v>32</v>
      </c>
      <c r="N14" s="65">
        <v>17545413</v>
      </c>
      <c r="O14" s="47" t="s">
        <v>32</v>
      </c>
      <c r="P14" s="66">
        <v>17545413</v>
      </c>
      <c r="Q14" s="37">
        <f t="shared" si="0"/>
        <v>0</v>
      </c>
    </row>
    <row r="15" spans="1:18" ht="27.6" customHeight="1" thickTop="1" thickBot="1">
      <c r="A15" s="24"/>
      <c r="B15" s="25"/>
      <c r="D15" s="56"/>
      <c r="E15" s="28"/>
      <c r="F15" s="29"/>
      <c r="G15" s="29"/>
      <c r="I15" s="17"/>
      <c r="J15" s="67" t="s">
        <v>33</v>
      </c>
      <c r="K15" s="44"/>
      <c r="L15" s="44"/>
      <c r="M15" s="45" t="s">
        <v>34</v>
      </c>
      <c r="N15" s="65">
        <v>19213849</v>
      </c>
      <c r="O15" s="47" t="s">
        <v>34</v>
      </c>
      <c r="P15" s="66">
        <v>19213849</v>
      </c>
      <c r="Q15" s="37">
        <f t="shared" si="0"/>
        <v>0</v>
      </c>
    </row>
    <row r="16" spans="1:18" ht="27.6" customHeight="1" thickTop="1">
      <c r="A16" s="24"/>
      <c r="B16" s="25"/>
      <c r="D16" s="56"/>
      <c r="E16" s="28"/>
      <c r="F16" s="29"/>
      <c r="G16" s="29"/>
      <c r="I16" s="17"/>
      <c r="J16" s="68"/>
      <c r="K16" s="44"/>
      <c r="L16" s="44"/>
      <c r="M16" s="45"/>
      <c r="N16" s="65"/>
      <c r="O16" s="69" t="s">
        <v>35</v>
      </c>
      <c r="P16" s="70">
        <v>-4000000</v>
      </c>
      <c r="Q16" s="71">
        <f t="shared" si="0"/>
        <v>-4000000</v>
      </c>
    </row>
    <row r="17" spans="1:18" ht="27.6" customHeight="1">
      <c r="A17" s="24"/>
      <c r="B17" s="25"/>
      <c r="D17" s="56"/>
      <c r="E17" s="28"/>
      <c r="F17" s="29"/>
      <c r="I17" s="17"/>
      <c r="J17" s="18"/>
      <c r="K17" s="44"/>
      <c r="L17" s="44"/>
      <c r="M17" s="45" t="s">
        <v>36</v>
      </c>
      <c r="N17" s="65">
        <v>500000</v>
      </c>
      <c r="O17" s="47" t="s">
        <v>36</v>
      </c>
      <c r="P17" s="66">
        <v>500000</v>
      </c>
      <c r="Q17" s="37">
        <f t="shared" si="0"/>
        <v>0</v>
      </c>
    </row>
    <row r="18" spans="1:18" ht="27.6" customHeight="1">
      <c r="A18" s="24"/>
      <c r="B18" s="25"/>
      <c r="D18" s="56"/>
      <c r="E18" s="28"/>
      <c r="F18" s="29"/>
      <c r="I18" s="17"/>
      <c r="J18" s="18"/>
      <c r="K18" s="44"/>
      <c r="L18" s="44"/>
      <c r="M18" s="45" t="s">
        <v>37</v>
      </c>
      <c r="N18" s="65">
        <v>205041</v>
      </c>
      <c r="O18" s="47" t="s">
        <v>37</v>
      </c>
      <c r="P18" s="66">
        <v>2205041</v>
      </c>
      <c r="Q18" s="55">
        <f t="shared" si="0"/>
        <v>2000000</v>
      </c>
      <c r="R18" s="59" t="s">
        <v>38</v>
      </c>
    </row>
    <row r="19" spans="1:18" ht="27.6" customHeight="1">
      <c r="A19" s="24"/>
      <c r="B19" s="25"/>
      <c r="D19" s="56"/>
      <c r="E19" s="28"/>
      <c r="F19" s="29"/>
      <c r="I19" s="17"/>
      <c r="J19" s="18" t="s">
        <v>39</v>
      </c>
      <c r="K19" s="44">
        <v>2595000</v>
      </c>
      <c r="L19" s="44"/>
      <c r="M19" s="72" t="s">
        <v>40</v>
      </c>
      <c r="N19" s="65">
        <f>SUM(N6:N18)</f>
        <v>162855063</v>
      </c>
      <c r="O19" s="73" t="s">
        <v>40</v>
      </c>
      <c r="P19" s="66">
        <f>SUM(P6:P18)</f>
        <v>160458798</v>
      </c>
      <c r="Q19" s="62">
        <f t="shared" si="0"/>
        <v>-2396265</v>
      </c>
    </row>
    <row r="20" spans="1:18" ht="27.6" customHeight="1">
      <c r="A20" s="24"/>
      <c r="B20" s="25"/>
      <c r="D20" s="56"/>
      <c r="E20" s="28"/>
      <c r="F20" s="29"/>
      <c r="I20" s="74"/>
      <c r="J20" s="18" t="s">
        <v>41</v>
      </c>
      <c r="K20" s="44">
        <v>1400000</v>
      </c>
      <c r="M20" s="45"/>
      <c r="N20" s="65"/>
      <c r="O20" s="47"/>
      <c r="P20" s="66"/>
    </row>
    <row r="21" spans="1:18" ht="27.6" customHeight="1">
      <c r="A21" s="24"/>
      <c r="B21" s="25"/>
      <c r="D21" s="56"/>
      <c r="E21" s="28"/>
      <c r="F21" s="29"/>
      <c r="I21" s="17"/>
      <c r="J21" s="18" t="s">
        <v>42</v>
      </c>
      <c r="K21" s="44">
        <v>852200</v>
      </c>
      <c r="L21" s="44"/>
      <c r="M21" s="39" t="s">
        <v>43</v>
      </c>
      <c r="N21" s="65"/>
      <c r="O21" s="41" t="s">
        <v>43</v>
      </c>
      <c r="P21" s="66"/>
      <c r="Q21" s="62"/>
    </row>
    <row r="22" spans="1:18" ht="27.6" customHeight="1">
      <c r="A22" s="24"/>
      <c r="B22" s="25"/>
      <c r="D22" s="56"/>
      <c r="E22" s="28"/>
      <c r="F22" s="29"/>
      <c r="I22" s="75"/>
      <c r="J22" s="18" t="s">
        <v>44</v>
      </c>
      <c r="K22" s="44">
        <v>101000</v>
      </c>
      <c r="L22" s="44"/>
      <c r="M22" s="45" t="s">
        <v>45</v>
      </c>
      <c r="N22" s="65">
        <v>740000</v>
      </c>
      <c r="O22" s="47" t="s">
        <v>45</v>
      </c>
      <c r="P22" s="66">
        <v>740000</v>
      </c>
      <c r="Q22" s="37">
        <f t="shared" ref="Q22:Q38" si="1">+P22-N22</f>
        <v>0</v>
      </c>
    </row>
    <row r="23" spans="1:18" ht="27.6" customHeight="1">
      <c r="A23" s="24"/>
      <c r="B23" s="25"/>
      <c r="D23" s="56"/>
      <c r="E23" s="28"/>
      <c r="F23" s="29"/>
      <c r="I23" s="74"/>
      <c r="J23" s="18" t="s">
        <v>46</v>
      </c>
      <c r="K23" s="44">
        <v>60200</v>
      </c>
      <c r="L23" s="44"/>
      <c r="M23" s="45" t="s">
        <v>47</v>
      </c>
      <c r="N23" s="65">
        <v>1594450</v>
      </c>
      <c r="O23" s="47" t="s">
        <v>47</v>
      </c>
      <c r="P23" s="66">
        <v>1594450</v>
      </c>
      <c r="Q23" s="37">
        <f t="shared" si="1"/>
        <v>0</v>
      </c>
    </row>
    <row r="24" spans="1:18" ht="27.6" customHeight="1">
      <c r="A24" s="24"/>
      <c r="B24" s="25"/>
      <c r="D24" s="56"/>
      <c r="E24" s="28"/>
      <c r="F24" s="29"/>
      <c r="I24" s="17"/>
      <c r="J24" s="18" t="s">
        <v>48</v>
      </c>
      <c r="K24" s="44">
        <v>50391272</v>
      </c>
      <c r="L24" s="44"/>
      <c r="M24" s="45" t="s">
        <v>49</v>
      </c>
      <c r="N24" s="65">
        <v>150000</v>
      </c>
      <c r="O24" s="47" t="s">
        <v>49</v>
      </c>
      <c r="P24" s="66">
        <v>150000</v>
      </c>
      <c r="Q24" s="37">
        <f t="shared" si="1"/>
        <v>0</v>
      </c>
    </row>
    <row r="25" spans="1:18" ht="27.6" customHeight="1">
      <c r="A25" s="24"/>
      <c r="B25" s="25"/>
      <c r="D25" s="56"/>
      <c r="E25" s="28"/>
      <c r="F25" s="29"/>
      <c r="G25" s="29"/>
      <c r="I25" s="17"/>
      <c r="J25" s="18" t="s">
        <v>50</v>
      </c>
      <c r="K25" s="44">
        <v>1180600</v>
      </c>
      <c r="L25" s="44"/>
      <c r="M25" s="45" t="s">
        <v>51</v>
      </c>
      <c r="N25" s="65">
        <v>30000</v>
      </c>
      <c r="O25" s="47" t="s">
        <v>51</v>
      </c>
      <c r="P25" s="66">
        <v>30000</v>
      </c>
      <c r="Q25" s="37">
        <f t="shared" si="1"/>
        <v>0</v>
      </c>
    </row>
    <row r="26" spans="1:18" ht="27.6" customHeight="1">
      <c r="A26" s="24"/>
      <c r="B26" s="25"/>
      <c r="D26" s="56"/>
      <c r="E26" s="28"/>
      <c r="F26" s="29"/>
      <c r="I26" s="74"/>
      <c r="J26" s="18" t="s">
        <v>52</v>
      </c>
      <c r="K26" s="44">
        <v>2106777</v>
      </c>
      <c r="L26" s="44"/>
      <c r="M26" s="45" t="s">
        <v>53</v>
      </c>
      <c r="N26" s="65">
        <v>1109209</v>
      </c>
      <c r="O26" s="47" t="s">
        <v>53</v>
      </c>
      <c r="P26" s="66">
        <v>1109209</v>
      </c>
      <c r="Q26" s="37">
        <f t="shared" si="1"/>
        <v>0</v>
      </c>
    </row>
    <row r="27" spans="1:18" ht="27.6" customHeight="1">
      <c r="A27" s="24"/>
      <c r="B27" s="25"/>
      <c r="D27" s="56"/>
      <c r="E27" s="28"/>
      <c r="F27" s="29"/>
      <c r="I27" s="17"/>
      <c r="J27" s="18" t="s">
        <v>54</v>
      </c>
      <c r="K27" s="44">
        <v>2300000</v>
      </c>
      <c r="L27" s="44"/>
      <c r="M27" s="45" t="s">
        <v>55</v>
      </c>
      <c r="N27" s="65">
        <v>2132505</v>
      </c>
      <c r="O27" s="47" t="s">
        <v>55</v>
      </c>
      <c r="P27" s="66">
        <v>2132505</v>
      </c>
      <c r="Q27" s="37">
        <f t="shared" si="1"/>
        <v>0</v>
      </c>
    </row>
    <row r="28" spans="1:18" ht="27.6" customHeight="1">
      <c r="A28" s="24"/>
      <c r="B28" s="25"/>
      <c r="D28" s="56"/>
      <c r="E28" s="28"/>
      <c r="F28" s="29"/>
      <c r="I28" s="17"/>
      <c r="J28" s="18"/>
      <c r="K28" s="44"/>
      <c r="L28" s="44"/>
      <c r="M28" s="45" t="s">
        <v>56</v>
      </c>
      <c r="N28" s="76">
        <v>1263700</v>
      </c>
      <c r="O28" s="47" t="s">
        <v>56</v>
      </c>
      <c r="P28" s="77">
        <v>1263700</v>
      </c>
      <c r="Q28" s="37">
        <f t="shared" si="1"/>
        <v>0</v>
      </c>
    </row>
    <row r="29" spans="1:18" ht="27.6" customHeight="1" thickBot="1">
      <c r="A29" s="24"/>
      <c r="B29" s="25"/>
      <c r="D29" s="56"/>
      <c r="E29" s="28"/>
      <c r="F29" s="29"/>
      <c r="I29" s="17"/>
      <c r="J29" s="78" t="s">
        <v>57</v>
      </c>
      <c r="K29" s="61">
        <f>SUM(K19:K27)</f>
        <v>60987049</v>
      </c>
      <c r="L29" s="44">
        <f>SUM(L19:L27)</f>
        <v>0</v>
      </c>
      <c r="M29" s="79" t="s">
        <v>58</v>
      </c>
      <c r="N29" s="65">
        <f>SUM(N22:N28)</f>
        <v>7019864</v>
      </c>
      <c r="O29" s="80" t="s">
        <v>58</v>
      </c>
      <c r="P29" s="66">
        <f>SUM(P22:P28)</f>
        <v>7019864</v>
      </c>
      <c r="Q29" s="62">
        <f t="shared" si="1"/>
        <v>0</v>
      </c>
    </row>
    <row r="30" spans="1:18" ht="26.45" customHeight="1" thickTop="1">
      <c r="A30" s="24"/>
      <c r="B30" s="25"/>
      <c r="D30" s="56"/>
      <c r="E30" s="28"/>
      <c r="F30" s="29"/>
      <c r="I30" s="17"/>
      <c r="J30" s="18"/>
      <c r="K30" s="44"/>
      <c r="L30" s="44"/>
      <c r="M30" s="79"/>
      <c r="N30" s="81"/>
      <c r="O30" s="80"/>
      <c r="P30" s="82"/>
      <c r="Q30" s="62"/>
    </row>
    <row r="31" spans="1:18" ht="27.6" customHeight="1">
      <c r="A31" s="24"/>
      <c r="B31" s="25"/>
      <c r="D31" s="56"/>
      <c r="E31" s="28"/>
      <c r="F31" s="29"/>
      <c r="I31" s="17"/>
      <c r="J31" s="18"/>
      <c r="K31" s="44"/>
      <c r="L31" s="44"/>
      <c r="M31" s="39" t="s">
        <v>59</v>
      </c>
      <c r="N31" s="65">
        <v>62025804</v>
      </c>
      <c r="O31" s="41" t="s">
        <v>59</v>
      </c>
      <c r="P31" s="66">
        <f>62025804-998818</f>
        <v>61026986</v>
      </c>
      <c r="Q31" s="62">
        <f t="shared" si="1"/>
        <v>-998818</v>
      </c>
      <c r="R31" s="59" t="s">
        <v>60</v>
      </c>
    </row>
    <row r="32" spans="1:18" ht="27.6" customHeight="1">
      <c r="A32" s="24"/>
      <c r="B32" s="25"/>
      <c r="D32" s="56"/>
      <c r="E32" s="28"/>
      <c r="F32" s="29"/>
      <c r="I32" s="17"/>
      <c r="J32" s="18"/>
      <c r="K32" s="44"/>
      <c r="L32" s="44"/>
      <c r="M32" s="39"/>
      <c r="N32" s="65"/>
      <c r="O32" s="83" t="s">
        <v>61</v>
      </c>
      <c r="P32" s="70">
        <v>-3000000</v>
      </c>
      <c r="Q32" s="71">
        <f t="shared" si="1"/>
        <v>-3000000</v>
      </c>
    </row>
    <row r="33" spans="1:19" ht="26.1" customHeight="1">
      <c r="A33" s="24"/>
      <c r="B33" s="25"/>
      <c r="D33" s="56"/>
      <c r="E33" s="28"/>
      <c r="F33" s="29"/>
      <c r="I33" s="17"/>
      <c r="J33" s="84" t="s">
        <v>62</v>
      </c>
      <c r="K33" s="44">
        <f>+K12-K29</f>
        <v>86335807</v>
      </c>
      <c r="L33" s="44">
        <f>+L12-L29</f>
        <v>399513</v>
      </c>
      <c r="M33" s="39"/>
      <c r="N33" s="85"/>
      <c r="O33" s="41"/>
      <c r="P33" s="86"/>
      <c r="Q33" s="62"/>
    </row>
    <row r="34" spans="1:19" ht="59.1" customHeight="1">
      <c r="A34" s="24"/>
      <c r="B34" s="25"/>
      <c r="D34" s="56"/>
      <c r="E34" s="28"/>
      <c r="F34" s="29"/>
      <c r="I34" s="17"/>
      <c r="J34" s="18"/>
      <c r="K34" s="44"/>
      <c r="L34" s="44"/>
      <c r="M34" s="87" t="s">
        <v>63</v>
      </c>
      <c r="N34" s="88">
        <v>1700000</v>
      </c>
      <c r="O34" s="89" t="s">
        <v>63</v>
      </c>
      <c r="P34" s="90">
        <v>1700000</v>
      </c>
      <c r="Q34" s="62">
        <f t="shared" si="1"/>
        <v>0</v>
      </c>
    </row>
    <row r="35" spans="1:19" ht="30" customHeight="1">
      <c r="A35" s="24"/>
      <c r="B35" s="25"/>
      <c r="D35" s="56"/>
      <c r="E35" s="28"/>
      <c r="F35" s="29"/>
      <c r="I35" s="17"/>
      <c r="J35" s="84" t="s">
        <v>64</v>
      </c>
      <c r="K35" s="44"/>
      <c r="L35" s="44"/>
      <c r="M35" s="39"/>
      <c r="N35" s="65"/>
      <c r="O35" s="41"/>
      <c r="P35" s="66"/>
      <c r="Q35" s="62"/>
    </row>
    <row r="36" spans="1:19" ht="24.6" customHeight="1">
      <c r="A36" s="24"/>
      <c r="B36" s="25"/>
      <c r="D36" s="56"/>
      <c r="E36" s="28"/>
      <c r="F36" s="29"/>
      <c r="I36" s="17"/>
      <c r="J36" s="18" t="s">
        <v>65</v>
      </c>
      <c r="K36" s="44">
        <v>400000</v>
      </c>
      <c r="L36" s="44"/>
      <c r="M36" s="87" t="s">
        <v>66</v>
      </c>
      <c r="N36" s="88">
        <f>N19-N29-N31-N34</f>
        <v>92109395</v>
      </c>
      <c r="O36" s="89" t="s">
        <v>66</v>
      </c>
      <c r="P36" s="90">
        <f>P19-P29-P31-(P34+P32)</f>
        <v>93711948</v>
      </c>
      <c r="Q36" s="62">
        <f t="shared" si="1"/>
        <v>1602553</v>
      </c>
      <c r="S36" s="62">
        <f>P36-N36</f>
        <v>1602553</v>
      </c>
    </row>
    <row r="37" spans="1:19" ht="30.95" customHeight="1">
      <c r="A37" s="24"/>
      <c r="B37" s="25"/>
      <c r="D37" s="56"/>
      <c r="E37" s="28"/>
      <c r="F37" s="29"/>
      <c r="I37" s="74"/>
      <c r="J37" s="18"/>
      <c r="K37" s="44"/>
      <c r="L37" s="44"/>
      <c r="M37" s="39"/>
      <c r="N37" s="65"/>
      <c r="O37" s="41"/>
      <c r="P37" s="66"/>
      <c r="Q37" s="62"/>
    </row>
    <row r="38" spans="1:19" ht="36.6" customHeight="1" thickBot="1">
      <c r="A38" s="24"/>
      <c r="B38" s="25"/>
      <c r="D38" s="56"/>
      <c r="E38" s="28"/>
      <c r="F38" s="29"/>
      <c r="I38" s="17"/>
      <c r="J38" s="84" t="s">
        <v>67</v>
      </c>
      <c r="K38" s="91">
        <f>SUM(K33+K36)/0.987</f>
        <v>87878223.910840929</v>
      </c>
      <c r="L38" s="91">
        <f>SUM(L33+L36)/0.987</f>
        <v>404775.07598784193</v>
      </c>
      <c r="M38" s="72" t="s">
        <v>68</v>
      </c>
      <c r="N38" s="92">
        <f>SUM(N29:N36)</f>
        <v>162855063</v>
      </c>
      <c r="O38" s="73" t="s">
        <v>68</v>
      </c>
      <c r="P38" s="93">
        <f>SUM(P29:P36)</f>
        <v>160458798</v>
      </c>
      <c r="Q38" s="62">
        <f t="shared" si="1"/>
        <v>-2396265</v>
      </c>
    </row>
    <row r="39" spans="1:19" ht="23.1" customHeight="1" thickTop="1">
      <c r="A39" s="24"/>
      <c r="B39" s="25"/>
      <c r="D39" s="56"/>
      <c r="E39" s="28"/>
      <c r="F39" s="29"/>
      <c r="I39" s="94"/>
      <c r="J39" s="18"/>
      <c r="K39" s="44"/>
      <c r="L39" s="44"/>
      <c r="M39" s="45"/>
      <c r="N39" s="85"/>
      <c r="O39" s="47"/>
      <c r="P39" s="86"/>
    </row>
    <row r="40" spans="1:19" ht="35.450000000000003" customHeight="1">
      <c r="A40" s="24"/>
      <c r="B40" s="25"/>
      <c r="D40" s="56"/>
      <c r="E40" s="28"/>
      <c r="F40" s="29"/>
      <c r="I40" s="17"/>
      <c r="J40" s="18" t="s">
        <v>69</v>
      </c>
      <c r="K40" s="44">
        <v>2824272189</v>
      </c>
      <c r="L40" s="44">
        <v>2824272189</v>
      </c>
      <c r="M40" s="39" t="s">
        <v>70</v>
      </c>
      <c r="N40" s="95"/>
      <c r="O40" s="41" t="s">
        <v>70</v>
      </c>
      <c r="P40" s="96"/>
      <c r="Q40" s="62"/>
    </row>
    <row r="41" spans="1:19" ht="35.450000000000003" customHeight="1">
      <c r="A41" s="24"/>
      <c r="B41" s="25"/>
      <c r="D41" s="56"/>
      <c r="E41" s="28"/>
      <c r="F41" s="29"/>
      <c r="G41" s="29"/>
      <c r="I41" s="17"/>
      <c r="J41" s="18"/>
      <c r="K41" s="44"/>
      <c r="L41" s="44"/>
      <c r="M41" s="39" t="s">
        <v>71</v>
      </c>
      <c r="N41" s="63">
        <v>261726860</v>
      </c>
      <c r="O41" s="41" t="s">
        <v>71</v>
      </c>
      <c r="P41" s="64">
        <v>261726860</v>
      </c>
      <c r="Q41" s="62">
        <f t="shared" ref="Q41:Q58" si="2">+P41-N41</f>
        <v>0</v>
      </c>
    </row>
    <row r="42" spans="1:19" ht="40.700000000000003" customHeight="1">
      <c r="A42" s="24"/>
      <c r="B42" s="25"/>
      <c r="D42" s="56"/>
      <c r="E42" s="28"/>
      <c r="F42" s="29"/>
      <c r="G42" s="29"/>
      <c r="I42" s="17"/>
      <c r="J42" s="97" t="s">
        <v>72</v>
      </c>
      <c r="K42" s="98">
        <f>ROUNDDOWN(K38/K40*1000,2)</f>
        <v>31.11</v>
      </c>
      <c r="L42" s="98">
        <f>L38/L40*1000</f>
        <v>0.14332013662293719</v>
      </c>
      <c r="M42" s="39" t="s">
        <v>73</v>
      </c>
      <c r="N42" s="63">
        <v>2391714857</v>
      </c>
      <c r="O42" s="41" t="s">
        <v>73</v>
      </c>
      <c r="P42" s="64">
        <v>2391714857</v>
      </c>
      <c r="Q42" s="62">
        <f t="shared" si="2"/>
        <v>0</v>
      </c>
    </row>
    <row r="43" spans="1:19" ht="36.6" customHeight="1">
      <c r="A43" s="24"/>
      <c r="B43" s="25"/>
      <c r="D43" s="56"/>
      <c r="E43" s="28"/>
      <c r="F43" s="29"/>
      <c r="I43" s="17"/>
      <c r="J43" s="18"/>
      <c r="K43" s="44"/>
      <c r="L43" s="44"/>
      <c r="M43" s="72" t="s">
        <v>74</v>
      </c>
      <c r="N43" s="63">
        <v>2653441717</v>
      </c>
      <c r="O43" s="73" t="s">
        <v>74</v>
      </c>
      <c r="P43" s="64">
        <v>2653441717</v>
      </c>
      <c r="Q43" s="62">
        <f t="shared" si="2"/>
        <v>0</v>
      </c>
      <c r="S43" s="99">
        <f>P43*0.0984</f>
        <v>261098664.95280001</v>
      </c>
    </row>
    <row r="44" spans="1:19" ht="58.7" customHeight="1">
      <c r="A44" s="24"/>
      <c r="B44" s="25"/>
      <c r="D44" s="56"/>
      <c r="E44" s="28"/>
      <c r="F44" s="29"/>
      <c r="I44" s="17"/>
      <c r="J44" s="97" t="s">
        <v>75</v>
      </c>
      <c r="K44" s="100">
        <f>L42</f>
        <v>0.14332013662293719</v>
      </c>
      <c r="L44" s="101"/>
      <c r="M44" s="102" t="s">
        <v>76</v>
      </c>
      <c r="N44" s="103">
        <f>N46/(N41/1000)</f>
        <v>36.852350576475033</v>
      </c>
      <c r="O44" s="104" t="s">
        <v>76</v>
      </c>
      <c r="P44" s="105">
        <f>P46/(P41/1000)</f>
        <v>36.852350576475033</v>
      </c>
      <c r="Q44" s="106">
        <f t="shared" si="2"/>
        <v>0</v>
      </c>
    </row>
    <row r="45" spans="1:19" ht="35.450000000000003" customHeight="1">
      <c r="A45" s="24"/>
      <c r="B45" s="25"/>
      <c r="D45" s="56"/>
      <c r="E45" s="28"/>
      <c r="F45" s="29"/>
      <c r="I45" s="17"/>
      <c r="J45" s="18"/>
      <c r="K45" s="44"/>
      <c r="L45" s="44"/>
      <c r="M45" s="102" t="s">
        <v>77</v>
      </c>
      <c r="N45" s="103">
        <f t="shared" ref="N45" si="3">N47/(N42/1000)</f>
        <v>35.105296308253607</v>
      </c>
      <c r="O45" s="104" t="s">
        <v>77</v>
      </c>
      <c r="P45" s="105">
        <f t="shared" ref="P45" si="4">P47/(P42/1000)</f>
        <v>35.786234827154033</v>
      </c>
      <c r="Q45" s="107">
        <f t="shared" si="2"/>
        <v>0.680938518900426</v>
      </c>
    </row>
    <row r="46" spans="1:19" ht="42.95" customHeight="1">
      <c r="A46" s="24"/>
      <c r="B46" s="25"/>
      <c r="D46" s="56"/>
      <c r="E46" s="28"/>
      <c r="F46" s="29"/>
      <c r="I46" s="17"/>
      <c r="J46" s="108" t="s">
        <v>78</v>
      </c>
      <c r="K46" s="109">
        <f>ROUNDDOWN(K42+K44,2)</f>
        <v>31.25</v>
      </c>
      <c r="L46" s="101"/>
      <c r="M46" s="45" t="s">
        <v>79</v>
      </c>
      <c r="N46" s="110">
        <v>9645250</v>
      </c>
      <c r="O46" s="47" t="s">
        <v>79</v>
      </c>
      <c r="P46" s="111">
        <f>9645250+0</f>
        <v>9645250</v>
      </c>
      <c r="Q46" s="62">
        <f t="shared" si="2"/>
        <v>0</v>
      </c>
    </row>
    <row r="47" spans="1:19" ht="27.6" customHeight="1">
      <c r="A47" s="24"/>
      <c r="B47" s="25"/>
      <c r="D47" s="56"/>
      <c r="E47" s="28"/>
      <c r="F47" s="29"/>
      <c r="I47" s="17"/>
      <c r="J47" s="112"/>
      <c r="K47" s="113"/>
      <c r="M47" s="45" t="s">
        <v>80</v>
      </c>
      <c r="N47" s="110">
        <f>N48-N46</f>
        <v>83961858.739837393</v>
      </c>
      <c r="O47" s="47" t="s">
        <v>80</v>
      </c>
      <c r="P47" s="111">
        <f>P48-P46</f>
        <v>85590469.512195125</v>
      </c>
      <c r="Q47" s="62">
        <f t="shared" si="2"/>
        <v>1628610.7723577321</v>
      </c>
    </row>
    <row r="48" spans="1:19" ht="47.65" customHeight="1">
      <c r="A48" s="24"/>
      <c r="B48" s="25"/>
      <c r="D48" s="56"/>
      <c r="E48" s="28"/>
      <c r="F48" s="29"/>
      <c r="G48" s="29"/>
      <c r="I48" s="17"/>
      <c r="J48" s="112"/>
      <c r="K48" s="114"/>
      <c r="M48" s="72" t="s">
        <v>81</v>
      </c>
      <c r="N48" s="110">
        <f>N50-N49</f>
        <v>93607108.739837393</v>
      </c>
      <c r="O48" s="73" t="s">
        <v>81</v>
      </c>
      <c r="P48" s="111">
        <f>P50-P49</f>
        <v>95235719.512195125</v>
      </c>
      <c r="Q48" s="62">
        <f t="shared" si="2"/>
        <v>1628610.7723577321</v>
      </c>
    </row>
    <row r="49" spans="1:19" ht="35.450000000000003" customHeight="1">
      <c r="A49" s="24"/>
      <c r="B49" s="25"/>
      <c r="D49" s="56"/>
      <c r="E49" s="28"/>
      <c r="F49" s="29"/>
      <c r="I49" s="17"/>
      <c r="J49" s="115"/>
      <c r="K49" s="113"/>
      <c r="M49" s="116" t="s">
        <v>82</v>
      </c>
      <c r="N49" s="117">
        <v>0</v>
      </c>
      <c r="O49" s="118" t="s">
        <v>82</v>
      </c>
      <c r="P49" s="119">
        <v>0</v>
      </c>
      <c r="Q49" s="62">
        <f t="shared" si="2"/>
        <v>0</v>
      </c>
    </row>
    <row r="50" spans="1:19" ht="68.45" customHeight="1">
      <c r="A50" s="24"/>
      <c r="B50" s="25"/>
      <c r="D50" s="56"/>
      <c r="E50" s="28"/>
      <c r="F50" s="29"/>
      <c r="I50" s="17"/>
      <c r="M50" s="45" t="s">
        <v>83</v>
      </c>
      <c r="N50" s="110">
        <f>N52/N51</f>
        <v>93607108.739837393</v>
      </c>
      <c r="O50" s="47" t="s">
        <v>83</v>
      </c>
      <c r="P50" s="111">
        <f>P52/P51</f>
        <v>95235719.512195125</v>
      </c>
      <c r="Q50" s="62">
        <f t="shared" si="2"/>
        <v>1628610.7723577321</v>
      </c>
    </row>
    <row r="51" spans="1:19" ht="35.450000000000003" customHeight="1">
      <c r="A51" s="24"/>
      <c r="B51" s="25"/>
      <c r="D51" s="56"/>
      <c r="E51" s="28"/>
      <c r="F51" s="29"/>
      <c r="I51" s="17"/>
      <c r="M51" s="87" t="s">
        <v>84</v>
      </c>
      <c r="N51" s="120">
        <v>0.98399999999999999</v>
      </c>
      <c r="O51" s="89" t="s">
        <v>84</v>
      </c>
      <c r="P51" s="121">
        <v>0.98399999999999999</v>
      </c>
      <c r="Q51" s="106">
        <f t="shared" si="2"/>
        <v>0</v>
      </c>
    </row>
    <row r="52" spans="1:19" ht="27.6" customHeight="1" thickBot="1">
      <c r="A52" s="24"/>
      <c r="B52" s="25"/>
      <c r="D52" s="56"/>
      <c r="E52" s="28"/>
      <c r="F52" s="29"/>
      <c r="I52" s="17"/>
      <c r="M52" s="72" t="s">
        <v>85</v>
      </c>
      <c r="N52" s="122">
        <f>N36</f>
        <v>92109395</v>
      </c>
      <c r="O52" s="73" t="s">
        <v>85</v>
      </c>
      <c r="P52" s="123">
        <f>P36</f>
        <v>93711948</v>
      </c>
      <c r="Q52" s="62">
        <f t="shared" si="2"/>
        <v>1602553</v>
      </c>
    </row>
    <row r="53" spans="1:19" ht="35.450000000000003" customHeight="1" thickTop="1">
      <c r="A53" s="24"/>
      <c r="B53" s="25"/>
      <c r="D53" s="56"/>
      <c r="E53" s="28"/>
      <c r="F53" s="29"/>
      <c r="I53" s="17"/>
      <c r="M53" s="124" t="s">
        <v>86</v>
      </c>
      <c r="N53" s="125"/>
      <c r="O53" s="126" t="s">
        <v>86</v>
      </c>
      <c r="P53" s="127"/>
      <c r="Q53" s="62"/>
    </row>
    <row r="54" spans="1:19" ht="48.6" customHeight="1">
      <c r="A54" s="15"/>
      <c r="B54" s="15"/>
      <c r="C54" s="128"/>
      <c r="D54" s="16"/>
      <c r="E54" s="29"/>
      <c r="F54" s="29"/>
      <c r="I54" s="17"/>
      <c r="M54" s="39" t="s">
        <v>87</v>
      </c>
      <c r="N54" s="63">
        <v>261726860</v>
      </c>
      <c r="O54" s="41" t="s">
        <v>87</v>
      </c>
      <c r="P54" s="64">
        <v>261726860</v>
      </c>
      <c r="Q54" s="62">
        <f t="shared" si="2"/>
        <v>0</v>
      </c>
    </row>
    <row r="55" spans="1:19" ht="36.950000000000003" customHeight="1">
      <c r="A55" s="15"/>
      <c r="B55" s="15"/>
      <c r="C55" s="128"/>
      <c r="D55" s="16"/>
      <c r="E55" s="29"/>
      <c r="F55" s="29"/>
      <c r="I55" s="17"/>
      <c r="M55" s="39" t="s">
        <v>88</v>
      </c>
      <c r="N55" s="63">
        <v>2391714857</v>
      </c>
      <c r="O55" s="41" t="s">
        <v>88</v>
      </c>
      <c r="P55" s="64">
        <v>2391714857</v>
      </c>
      <c r="Q55" s="62">
        <f t="shared" si="2"/>
        <v>0</v>
      </c>
    </row>
    <row r="56" spans="1:19" ht="45.6" customHeight="1">
      <c r="A56" s="15"/>
      <c r="B56" s="15"/>
      <c r="C56" s="128"/>
      <c r="D56" s="16"/>
      <c r="E56" s="29"/>
      <c r="F56" s="29"/>
      <c r="I56" s="17"/>
      <c r="M56" s="72" t="s">
        <v>89</v>
      </c>
      <c r="N56" s="63">
        <v>2653441717</v>
      </c>
      <c r="O56" s="73" t="s">
        <v>89</v>
      </c>
      <c r="P56" s="64">
        <v>2653441717</v>
      </c>
      <c r="Q56" s="62">
        <f t="shared" si="2"/>
        <v>0</v>
      </c>
    </row>
    <row r="57" spans="1:19" ht="41.1" customHeight="1">
      <c r="A57" s="15"/>
      <c r="B57" s="15"/>
      <c r="C57" s="128"/>
      <c r="D57" s="29"/>
      <c r="E57" s="29"/>
      <c r="F57" s="29"/>
      <c r="I57" s="17"/>
      <c r="M57" s="129" t="s">
        <v>90</v>
      </c>
      <c r="N57" s="130">
        <f>N58/(N56/1000)</f>
        <v>0.15244352171312456</v>
      </c>
      <c r="O57" s="89" t="s">
        <v>90</v>
      </c>
      <c r="P57" s="131">
        <f>P58/(P56/1000)</f>
        <v>0.15244352171312456</v>
      </c>
      <c r="Q57" s="106">
        <f t="shared" si="2"/>
        <v>0</v>
      </c>
    </row>
    <row r="58" spans="1:19" ht="35.450000000000003" customHeight="1" thickBot="1">
      <c r="A58" s="15"/>
      <c r="B58" s="15"/>
      <c r="C58" s="128"/>
      <c r="D58" s="29"/>
      <c r="E58" s="29"/>
      <c r="F58" s="29"/>
      <c r="M58" s="129" t="s">
        <v>91</v>
      </c>
      <c r="N58" s="132">
        <v>404500</v>
      </c>
      <c r="O58" s="89" t="s">
        <v>91</v>
      </c>
      <c r="P58" s="133">
        <v>404500</v>
      </c>
      <c r="Q58" s="62">
        <f t="shared" si="2"/>
        <v>0</v>
      </c>
    </row>
    <row r="59" spans="1:19" ht="23.1" customHeight="1" thickTop="1">
      <c r="A59" s="15"/>
      <c r="B59" s="15"/>
      <c r="C59" s="128"/>
      <c r="D59" s="29"/>
      <c r="E59" s="29"/>
      <c r="F59" s="29"/>
      <c r="M59" s="72"/>
      <c r="N59" s="65"/>
      <c r="O59" s="73"/>
      <c r="P59" s="66"/>
    </row>
    <row r="60" spans="1:19" ht="35.450000000000003" customHeight="1">
      <c r="A60" s="15"/>
      <c r="B60" s="15"/>
      <c r="C60" s="128"/>
      <c r="D60" s="29"/>
      <c r="E60" s="29"/>
      <c r="F60" s="29"/>
      <c r="M60" s="124" t="s">
        <v>92</v>
      </c>
      <c r="N60" s="125"/>
      <c r="O60" s="126" t="s">
        <v>92</v>
      </c>
      <c r="P60" s="127"/>
    </row>
    <row r="61" spans="1:19" ht="35.450000000000003" customHeight="1">
      <c r="A61" s="15"/>
      <c r="B61" s="15"/>
      <c r="C61" s="128"/>
      <c r="D61" s="29"/>
      <c r="E61" s="29"/>
      <c r="F61" s="29"/>
      <c r="M61" s="39" t="s">
        <v>93</v>
      </c>
      <c r="N61" s="134">
        <f>N44</f>
        <v>36.852350576475033</v>
      </c>
      <c r="O61" s="41" t="s">
        <v>93</v>
      </c>
      <c r="P61" s="135">
        <f>P44</f>
        <v>36.852350576475033</v>
      </c>
      <c r="Q61" s="107">
        <f t="shared" ref="Q61:Q65" si="5">+P61-N61</f>
        <v>0</v>
      </c>
    </row>
    <row r="62" spans="1:19" ht="35.450000000000003" customHeight="1">
      <c r="A62" s="15"/>
      <c r="B62" s="15"/>
      <c r="C62" s="128"/>
      <c r="D62" s="29"/>
      <c r="E62" s="29"/>
      <c r="F62" s="29"/>
      <c r="M62" s="39" t="s">
        <v>94</v>
      </c>
      <c r="N62" s="134">
        <f>N45</f>
        <v>35.105296308253607</v>
      </c>
      <c r="O62" s="41" t="s">
        <v>94</v>
      </c>
      <c r="P62" s="135">
        <f>P45</f>
        <v>35.786234827154033</v>
      </c>
      <c r="Q62" s="107">
        <f t="shared" si="5"/>
        <v>0.680938518900426</v>
      </c>
      <c r="S62" s="136"/>
    </row>
    <row r="63" spans="1:19" ht="35.450000000000003" customHeight="1">
      <c r="A63" s="15"/>
      <c r="B63" s="15"/>
      <c r="C63" s="128"/>
      <c r="D63" s="29"/>
      <c r="E63" s="29"/>
      <c r="F63" s="29"/>
      <c r="M63" s="87" t="s">
        <v>90</v>
      </c>
      <c r="N63" s="134">
        <f>N57</f>
        <v>0.15244352171312456</v>
      </c>
      <c r="O63" s="89" t="s">
        <v>90</v>
      </c>
      <c r="P63" s="135">
        <f>P57</f>
        <v>0.15244352171312456</v>
      </c>
      <c r="Q63" s="107">
        <f t="shared" si="5"/>
        <v>0</v>
      </c>
    </row>
    <row r="64" spans="1:19" ht="34.5" customHeight="1">
      <c r="A64" s="15"/>
      <c r="B64" s="15"/>
      <c r="C64" s="128"/>
      <c r="D64" s="29"/>
      <c r="E64" s="29"/>
      <c r="F64" s="29"/>
      <c r="M64" s="137" t="s">
        <v>95</v>
      </c>
      <c r="N64" s="138">
        <f>N61+N63</f>
        <v>37.004794098188157</v>
      </c>
      <c r="O64" s="139" t="s">
        <v>95</v>
      </c>
      <c r="P64" s="140">
        <f>P61+P63</f>
        <v>37.004794098188157</v>
      </c>
      <c r="Q64" s="107">
        <f t="shared" si="5"/>
        <v>0</v>
      </c>
    </row>
    <row r="65" spans="1:19" ht="38.450000000000003" customHeight="1" thickBot="1">
      <c r="A65" s="15"/>
      <c r="B65" s="15"/>
      <c r="C65" s="128"/>
      <c r="D65" s="29"/>
      <c r="E65" s="29"/>
      <c r="F65" s="29"/>
      <c r="M65" s="137" t="s">
        <v>96</v>
      </c>
      <c r="N65" s="141">
        <f>SUM(N62:N63)</f>
        <v>35.257739829966731</v>
      </c>
      <c r="O65" s="139" t="s">
        <v>96</v>
      </c>
      <c r="P65" s="142">
        <f>SUM(P62:P63)</f>
        <v>35.938678348867157</v>
      </c>
      <c r="Q65" s="107">
        <f t="shared" si="5"/>
        <v>0.680938518900426</v>
      </c>
      <c r="S65" s="136"/>
    </row>
    <row r="66" spans="1:19" ht="49.9" customHeight="1" thickTop="1">
      <c r="A66" s="15"/>
      <c r="B66" s="15"/>
      <c r="C66" s="128"/>
      <c r="D66" s="29"/>
      <c r="E66" s="29"/>
      <c r="F66" s="29"/>
      <c r="M66" s="72"/>
      <c r="N66" s="95"/>
      <c r="O66" s="73"/>
      <c r="P66" s="96"/>
    </row>
    <row r="67" spans="1:19" ht="59.85" customHeight="1" thickBot="1">
      <c r="A67" s="15"/>
      <c r="B67" s="15"/>
      <c r="C67" s="128"/>
      <c r="D67" s="29"/>
      <c r="E67" s="29"/>
      <c r="F67" s="29"/>
      <c r="M67" s="143" t="s">
        <v>97</v>
      </c>
      <c r="N67" s="144">
        <f>N56/1000*N51</f>
        <v>2610986.649528</v>
      </c>
      <c r="O67" s="145" t="s">
        <v>97</v>
      </c>
      <c r="P67" s="146">
        <f>P56/1000*P51</f>
        <v>2610986.649528</v>
      </c>
      <c r="Q67" s="62">
        <f t="shared" ref="Q67:Q70" si="6">+P67-N67</f>
        <v>0</v>
      </c>
    </row>
    <row r="68" spans="1:19" ht="35.450000000000003" customHeight="1">
      <c r="A68" s="15"/>
      <c r="B68" s="15"/>
      <c r="C68" s="128"/>
      <c r="D68" s="29"/>
      <c r="E68" s="29"/>
      <c r="F68" s="29"/>
      <c r="N68" s="148"/>
      <c r="P68" s="150"/>
    </row>
    <row r="69" spans="1:19" ht="35.450000000000003" customHeight="1">
      <c r="A69" s="15"/>
      <c r="B69" s="15"/>
      <c r="C69" s="128"/>
      <c r="D69" s="29"/>
      <c r="E69" s="29"/>
      <c r="F69" s="29"/>
      <c r="N69" s="151"/>
      <c r="P69" s="152"/>
      <c r="Q69" s="106">
        <f t="shared" ref="Q69" si="7">+P69-N69</f>
        <v>0</v>
      </c>
    </row>
    <row r="70" spans="1:19" ht="35.450000000000003" customHeight="1">
      <c r="A70" s="15"/>
      <c r="B70" s="15"/>
      <c r="C70" s="128"/>
      <c r="D70" s="29"/>
      <c r="E70" s="29"/>
      <c r="F70" s="29"/>
      <c r="N70" s="148"/>
      <c r="P70" s="150"/>
      <c r="Q70" s="62">
        <f t="shared" si="6"/>
        <v>0</v>
      </c>
    </row>
    <row r="71" spans="1:19" ht="35.450000000000003" customHeight="1">
      <c r="A71" s="15"/>
      <c r="B71" s="15"/>
      <c r="C71" s="128"/>
      <c r="D71" s="29"/>
      <c r="E71" s="29"/>
      <c r="F71" s="29"/>
      <c r="N71" s="148"/>
      <c r="P71" s="150"/>
    </row>
    <row r="72" spans="1:19" ht="35.450000000000003" customHeight="1">
      <c r="A72" s="15"/>
      <c r="B72" s="15"/>
      <c r="C72" s="128"/>
      <c r="D72" s="29"/>
      <c r="E72" s="29"/>
      <c r="F72" s="29"/>
      <c r="N72" s="148"/>
      <c r="P72" s="150"/>
    </row>
    <row r="73" spans="1:19" ht="35.450000000000003" customHeight="1">
      <c r="A73" s="15"/>
      <c r="B73" s="15"/>
      <c r="C73" s="128"/>
      <c r="D73" s="29"/>
      <c r="E73" s="29"/>
      <c r="F73" s="29"/>
      <c r="N73" s="148"/>
      <c r="P73" s="150"/>
    </row>
    <row r="74" spans="1:19" ht="35.450000000000003" customHeight="1">
      <c r="A74" s="15"/>
      <c r="D74" s="29"/>
      <c r="E74" s="29"/>
      <c r="F74" s="29"/>
      <c r="N74" s="148"/>
      <c r="P74" s="150"/>
    </row>
    <row r="75" spans="1:19" ht="35.450000000000003" customHeight="1">
      <c r="A75" s="15"/>
      <c r="D75" s="29"/>
      <c r="E75" s="29"/>
      <c r="F75" s="29">
        <f t="shared" ref="F75:F98" si="8">+D75+E75</f>
        <v>0</v>
      </c>
      <c r="N75" s="148"/>
      <c r="P75" s="150"/>
      <c r="Q75" s="153"/>
    </row>
    <row r="76" spans="1:19" ht="35.450000000000003" customHeight="1">
      <c r="A76" s="15"/>
      <c r="D76" s="29"/>
      <c r="E76" s="29"/>
      <c r="F76" s="29">
        <f t="shared" si="8"/>
        <v>0</v>
      </c>
      <c r="N76" s="148"/>
      <c r="P76" s="150"/>
      <c r="Q76" s="153"/>
    </row>
    <row r="77" spans="1:19" ht="35.450000000000003" customHeight="1">
      <c r="A77" s="15"/>
      <c r="D77" s="29"/>
      <c r="E77" s="29"/>
      <c r="F77" s="29">
        <f t="shared" si="8"/>
        <v>0</v>
      </c>
      <c r="N77" s="148"/>
      <c r="P77" s="150"/>
      <c r="Q77" s="153"/>
    </row>
    <row r="78" spans="1:19" ht="35.450000000000003" customHeight="1">
      <c r="A78" s="15"/>
      <c r="D78" s="29"/>
      <c r="E78" s="29"/>
      <c r="F78" s="29">
        <f t="shared" si="8"/>
        <v>0</v>
      </c>
      <c r="N78" s="148"/>
      <c r="P78" s="150"/>
      <c r="Q78" s="153"/>
    </row>
    <row r="79" spans="1:19" ht="35.450000000000003" customHeight="1">
      <c r="A79" s="15"/>
      <c r="D79" s="29"/>
      <c r="E79" s="29"/>
      <c r="F79" s="29">
        <f t="shared" si="8"/>
        <v>0</v>
      </c>
      <c r="N79" s="148"/>
      <c r="P79" s="150"/>
      <c r="Q79" s="153"/>
    </row>
    <row r="80" spans="1:19" ht="35.450000000000003" customHeight="1">
      <c r="A80" s="15"/>
      <c r="D80" s="29"/>
      <c r="E80" s="29"/>
      <c r="F80" s="29">
        <f t="shared" si="8"/>
        <v>0</v>
      </c>
      <c r="N80" s="148"/>
      <c r="P80" s="150"/>
      <c r="Q80" s="153"/>
    </row>
    <row r="81" spans="1:17" ht="35.450000000000003" customHeight="1">
      <c r="A81" s="15"/>
      <c r="D81" s="29"/>
      <c r="E81" s="29"/>
      <c r="F81" s="29">
        <f t="shared" si="8"/>
        <v>0</v>
      </c>
      <c r="N81" s="148"/>
      <c r="P81" s="150"/>
      <c r="Q81" s="153"/>
    </row>
    <row r="82" spans="1:17" ht="35.450000000000003" customHeight="1">
      <c r="A82" s="15"/>
      <c r="D82" s="29"/>
      <c r="E82" s="29"/>
      <c r="F82" s="29">
        <f t="shared" si="8"/>
        <v>0</v>
      </c>
      <c r="N82" s="148"/>
      <c r="P82" s="150"/>
      <c r="Q82" s="153"/>
    </row>
    <row r="83" spans="1:17">
      <c r="A83" s="15"/>
      <c r="D83" s="29"/>
      <c r="E83" s="29"/>
      <c r="F83" s="29">
        <f t="shared" si="8"/>
        <v>0</v>
      </c>
      <c r="N83" s="148"/>
      <c r="P83" s="150"/>
      <c r="Q83" s="153"/>
    </row>
    <row r="84" spans="1:17">
      <c r="A84" s="15"/>
      <c r="D84" s="29"/>
      <c r="E84" s="29"/>
      <c r="F84" s="29">
        <f t="shared" si="8"/>
        <v>0</v>
      </c>
      <c r="N84" s="148"/>
      <c r="P84" s="150"/>
      <c r="Q84" s="153"/>
    </row>
    <row r="85" spans="1:17">
      <c r="A85" s="15"/>
      <c r="D85" s="29"/>
      <c r="E85" s="29"/>
      <c r="F85" s="29">
        <f t="shared" si="8"/>
        <v>0</v>
      </c>
      <c r="Q85" s="153"/>
    </row>
    <row r="86" spans="1:17">
      <c r="A86" s="15"/>
      <c r="D86" s="29"/>
      <c r="E86" s="29"/>
      <c r="F86" s="29">
        <f t="shared" si="8"/>
        <v>0</v>
      </c>
      <c r="N86" s="148"/>
      <c r="P86" s="150"/>
      <c r="Q86" s="153"/>
    </row>
    <row r="87" spans="1:17">
      <c r="A87" s="15"/>
      <c r="D87" s="29"/>
      <c r="E87" s="29"/>
      <c r="F87" s="29">
        <f t="shared" si="8"/>
        <v>0</v>
      </c>
      <c r="N87" s="148"/>
      <c r="P87" s="150"/>
      <c r="Q87" s="153"/>
    </row>
    <row r="88" spans="1:17">
      <c r="A88" s="15"/>
      <c r="D88" s="29"/>
      <c r="E88" s="29"/>
      <c r="F88" s="29">
        <f t="shared" si="8"/>
        <v>0</v>
      </c>
      <c r="N88" s="148"/>
      <c r="P88" s="150"/>
      <c r="Q88" s="153"/>
    </row>
    <row r="89" spans="1:17">
      <c r="A89" s="15"/>
      <c r="D89" s="29"/>
      <c r="E89" s="29"/>
      <c r="F89" s="29">
        <f t="shared" si="8"/>
        <v>0</v>
      </c>
      <c r="N89" s="148"/>
      <c r="P89" s="150"/>
      <c r="Q89" s="153"/>
    </row>
    <row r="90" spans="1:17">
      <c r="A90" s="15"/>
      <c r="D90" s="29"/>
      <c r="E90" s="29"/>
      <c r="F90" s="29">
        <f t="shared" si="8"/>
        <v>0</v>
      </c>
      <c r="N90" s="148"/>
      <c r="P90" s="150"/>
      <c r="Q90" s="153"/>
    </row>
    <row r="91" spans="1:17">
      <c r="A91" s="15"/>
      <c r="D91" s="29"/>
      <c r="E91" s="29"/>
      <c r="F91" s="29">
        <f t="shared" si="8"/>
        <v>0</v>
      </c>
      <c r="N91" s="148"/>
      <c r="P91" s="150"/>
      <c r="Q91" s="153"/>
    </row>
    <row r="92" spans="1:17">
      <c r="A92" s="15"/>
      <c r="D92" s="29"/>
      <c r="E92" s="29"/>
      <c r="F92" s="29">
        <f t="shared" si="8"/>
        <v>0</v>
      </c>
      <c r="N92" s="148"/>
      <c r="P92" s="150"/>
      <c r="Q92" s="153"/>
    </row>
    <row r="93" spans="1:17">
      <c r="A93" s="15"/>
      <c r="D93" s="29"/>
      <c r="E93" s="29"/>
      <c r="F93" s="29">
        <f t="shared" si="8"/>
        <v>0</v>
      </c>
      <c r="N93" s="148"/>
      <c r="P93" s="150"/>
      <c r="Q93" s="153"/>
    </row>
    <row r="94" spans="1:17">
      <c r="A94" s="15"/>
      <c r="D94" s="29"/>
      <c r="E94" s="29"/>
      <c r="F94" s="29">
        <f t="shared" si="8"/>
        <v>0</v>
      </c>
      <c r="N94" s="148"/>
      <c r="P94" s="150"/>
      <c r="Q94" s="153"/>
    </row>
    <row r="95" spans="1:17">
      <c r="A95" s="15"/>
      <c r="D95" s="29"/>
      <c r="E95" s="29"/>
      <c r="F95" s="29">
        <f t="shared" si="8"/>
        <v>0</v>
      </c>
      <c r="N95" s="148"/>
      <c r="P95" s="150"/>
      <c r="Q95" s="153"/>
    </row>
    <row r="96" spans="1:17">
      <c r="A96" s="15"/>
      <c r="D96" s="29"/>
      <c r="E96" s="29"/>
      <c r="F96" s="29">
        <f t="shared" si="8"/>
        <v>0</v>
      </c>
      <c r="N96" s="148"/>
      <c r="P96" s="150"/>
    </row>
    <row r="97" spans="1:16">
      <c r="A97" s="15"/>
      <c r="D97" s="29"/>
      <c r="E97" s="29"/>
      <c r="F97" s="29">
        <f t="shared" si="8"/>
        <v>0</v>
      </c>
      <c r="N97" s="148"/>
      <c r="P97" s="150"/>
    </row>
    <row r="98" spans="1:16">
      <c r="A98" s="15"/>
      <c r="D98" s="29"/>
      <c r="E98" s="29"/>
      <c r="F98" s="29">
        <f t="shared" si="8"/>
        <v>0</v>
      </c>
      <c r="N98" s="148"/>
      <c r="P98" s="150"/>
    </row>
    <row r="99" spans="1:16">
      <c r="A99" s="15"/>
      <c r="D99" s="29"/>
      <c r="E99" s="29"/>
      <c r="F99" s="29"/>
      <c r="N99" s="148"/>
      <c r="P99" s="150"/>
    </row>
    <row r="100" spans="1:16">
      <c r="D100" s="29"/>
      <c r="E100" s="29"/>
      <c r="N100" s="148"/>
      <c r="P100" s="150"/>
    </row>
    <row r="101" spans="1:16">
      <c r="A101" s="15"/>
      <c r="D101" s="29"/>
      <c r="E101" s="29"/>
      <c r="F101" s="29">
        <f t="shared" ref="F101:F139" si="9">+D101+E101</f>
        <v>0</v>
      </c>
      <c r="N101" s="148"/>
      <c r="P101" s="150"/>
    </row>
    <row r="102" spans="1:16">
      <c r="A102" s="15"/>
      <c r="D102" s="29"/>
      <c r="E102" s="29"/>
      <c r="F102" s="29">
        <f t="shared" si="9"/>
        <v>0</v>
      </c>
      <c r="N102" s="148"/>
      <c r="P102" s="150"/>
    </row>
    <row r="103" spans="1:16">
      <c r="A103" s="15"/>
      <c r="D103" s="29"/>
      <c r="E103" s="29"/>
      <c r="F103" s="29">
        <f t="shared" si="9"/>
        <v>0</v>
      </c>
      <c r="N103" s="148"/>
      <c r="P103" s="150"/>
    </row>
    <row r="104" spans="1:16">
      <c r="A104" s="15"/>
      <c r="D104" s="29"/>
      <c r="E104" s="29"/>
      <c r="F104" s="29">
        <f t="shared" si="9"/>
        <v>0</v>
      </c>
      <c r="N104" s="148"/>
      <c r="P104" s="150"/>
    </row>
    <row r="105" spans="1:16">
      <c r="A105" s="15"/>
      <c r="D105" s="29"/>
      <c r="E105" s="29"/>
      <c r="F105" s="29">
        <f t="shared" si="9"/>
        <v>0</v>
      </c>
      <c r="N105" s="148"/>
      <c r="P105" s="150"/>
    </row>
    <row r="106" spans="1:16">
      <c r="A106" s="15"/>
      <c r="D106" s="29"/>
      <c r="E106" s="29"/>
      <c r="F106" s="29">
        <f t="shared" si="9"/>
        <v>0</v>
      </c>
      <c r="N106" s="148"/>
      <c r="P106" s="150"/>
    </row>
    <row r="107" spans="1:16">
      <c r="A107" s="15"/>
      <c r="D107" s="29"/>
      <c r="E107" s="29"/>
      <c r="F107" s="29">
        <f t="shared" si="9"/>
        <v>0</v>
      </c>
      <c r="N107" s="148"/>
      <c r="P107" s="150"/>
    </row>
    <row r="108" spans="1:16">
      <c r="A108" s="15"/>
      <c r="D108" s="29"/>
      <c r="E108" s="29"/>
      <c r="F108" s="29">
        <f t="shared" si="9"/>
        <v>0</v>
      </c>
      <c r="N108" s="148"/>
      <c r="P108" s="150"/>
    </row>
    <row r="109" spans="1:16">
      <c r="A109" s="15"/>
      <c r="D109" s="29"/>
      <c r="E109" s="29"/>
      <c r="F109" s="29">
        <f t="shared" si="9"/>
        <v>0</v>
      </c>
      <c r="N109" s="148"/>
      <c r="P109" s="150"/>
    </row>
    <row r="110" spans="1:16">
      <c r="A110" s="15"/>
      <c r="D110" s="29"/>
      <c r="E110" s="29"/>
      <c r="F110" s="29">
        <f t="shared" si="9"/>
        <v>0</v>
      </c>
      <c r="N110" s="148"/>
      <c r="P110" s="150"/>
    </row>
    <row r="111" spans="1:16">
      <c r="A111" s="15"/>
      <c r="D111" s="29"/>
      <c r="E111" s="29"/>
      <c r="F111" s="29">
        <f t="shared" si="9"/>
        <v>0</v>
      </c>
      <c r="N111" s="148"/>
      <c r="P111" s="150"/>
    </row>
    <row r="112" spans="1:16">
      <c r="A112" s="15"/>
      <c r="D112" s="29"/>
      <c r="E112" s="29"/>
      <c r="F112" s="29">
        <f t="shared" si="9"/>
        <v>0</v>
      </c>
      <c r="N112" s="148"/>
      <c r="P112" s="150"/>
    </row>
    <row r="113" spans="1:16">
      <c r="A113" s="15"/>
      <c r="D113" s="29"/>
      <c r="E113" s="29"/>
      <c r="F113" s="29">
        <f t="shared" si="9"/>
        <v>0</v>
      </c>
      <c r="N113" s="148"/>
      <c r="P113" s="150"/>
    </row>
    <row r="114" spans="1:16">
      <c r="A114" s="15"/>
      <c r="D114" s="29"/>
      <c r="E114" s="29"/>
      <c r="F114" s="29">
        <f t="shared" si="9"/>
        <v>0</v>
      </c>
    </row>
    <row r="115" spans="1:16">
      <c r="A115" s="15"/>
      <c r="D115" s="29"/>
      <c r="E115" s="29"/>
      <c r="F115" s="29">
        <f t="shared" si="9"/>
        <v>0</v>
      </c>
    </row>
    <row r="116" spans="1:16">
      <c r="A116" s="15"/>
      <c r="D116" s="29"/>
      <c r="E116" s="29"/>
      <c r="F116" s="29">
        <f t="shared" si="9"/>
        <v>0</v>
      </c>
    </row>
    <row r="117" spans="1:16">
      <c r="A117" s="15"/>
      <c r="D117" s="29"/>
      <c r="E117" s="29"/>
      <c r="F117" s="29">
        <f t="shared" si="9"/>
        <v>0</v>
      </c>
    </row>
    <row r="118" spans="1:16">
      <c r="A118" s="15"/>
      <c r="D118" s="29"/>
      <c r="E118" s="29"/>
      <c r="F118" s="29">
        <f t="shared" si="9"/>
        <v>0</v>
      </c>
    </row>
    <row r="119" spans="1:16">
      <c r="A119" s="15"/>
      <c r="D119" s="29"/>
      <c r="E119" s="29"/>
      <c r="F119" s="29">
        <f t="shared" si="9"/>
        <v>0</v>
      </c>
    </row>
    <row r="120" spans="1:16">
      <c r="A120" s="15"/>
      <c r="D120" s="29"/>
      <c r="E120" s="29"/>
      <c r="F120" s="29">
        <f t="shared" si="9"/>
        <v>0</v>
      </c>
    </row>
    <row r="121" spans="1:16">
      <c r="A121" s="15"/>
      <c r="D121" s="29"/>
      <c r="E121" s="29"/>
      <c r="F121" s="29">
        <f t="shared" si="9"/>
        <v>0</v>
      </c>
    </row>
    <row r="122" spans="1:16">
      <c r="A122" s="15"/>
      <c r="D122" s="29"/>
      <c r="E122" s="29"/>
      <c r="F122" s="29">
        <f t="shared" si="9"/>
        <v>0</v>
      </c>
    </row>
    <row r="123" spans="1:16">
      <c r="A123" s="15"/>
      <c r="D123" s="29"/>
      <c r="E123" s="29"/>
      <c r="F123" s="29">
        <f t="shared" si="9"/>
        <v>0</v>
      </c>
    </row>
    <row r="124" spans="1:16">
      <c r="A124" s="15"/>
      <c r="D124" s="29"/>
      <c r="E124" s="29"/>
      <c r="F124" s="29">
        <f t="shared" si="9"/>
        <v>0</v>
      </c>
    </row>
    <row r="125" spans="1:16">
      <c r="A125" s="15"/>
      <c r="D125" s="29"/>
      <c r="E125" s="29"/>
      <c r="F125" s="29">
        <f t="shared" si="9"/>
        <v>0</v>
      </c>
    </row>
    <row r="126" spans="1:16">
      <c r="A126" s="15"/>
      <c r="D126" s="29"/>
      <c r="E126" s="29"/>
      <c r="F126" s="29">
        <f t="shared" si="9"/>
        <v>0</v>
      </c>
    </row>
    <row r="127" spans="1:16">
      <c r="A127" s="15"/>
      <c r="D127" s="29"/>
      <c r="E127" s="29"/>
      <c r="F127" s="29">
        <f t="shared" si="9"/>
        <v>0</v>
      </c>
    </row>
    <row r="128" spans="1:16">
      <c r="A128" s="15"/>
      <c r="D128" s="29"/>
      <c r="E128" s="29"/>
      <c r="F128" s="29">
        <f t="shared" si="9"/>
        <v>0</v>
      </c>
    </row>
    <row r="129" spans="1:6">
      <c r="A129" s="15"/>
      <c r="D129" s="29"/>
      <c r="E129" s="29"/>
      <c r="F129" s="29">
        <f t="shared" si="9"/>
        <v>0</v>
      </c>
    </row>
    <row r="130" spans="1:6">
      <c r="A130" s="15"/>
      <c r="D130" s="29"/>
      <c r="E130" s="29"/>
      <c r="F130" s="29">
        <f t="shared" si="9"/>
        <v>0</v>
      </c>
    </row>
    <row r="131" spans="1:6">
      <c r="A131" s="15"/>
      <c r="D131" s="29"/>
      <c r="E131" s="29"/>
      <c r="F131" s="29">
        <f t="shared" si="9"/>
        <v>0</v>
      </c>
    </row>
    <row r="132" spans="1:6">
      <c r="A132" s="15"/>
      <c r="D132" s="29"/>
      <c r="E132" s="29"/>
      <c r="F132" s="29">
        <f t="shared" si="9"/>
        <v>0</v>
      </c>
    </row>
    <row r="133" spans="1:6">
      <c r="A133" s="15"/>
      <c r="D133" s="29"/>
      <c r="E133" s="29"/>
      <c r="F133" s="29">
        <f t="shared" si="9"/>
        <v>0</v>
      </c>
    </row>
    <row r="134" spans="1:6">
      <c r="A134" s="15"/>
      <c r="D134" s="29"/>
      <c r="E134" s="29"/>
      <c r="F134" s="29">
        <f t="shared" si="9"/>
        <v>0</v>
      </c>
    </row>
    <row r="135" spans="1:6">
      <c r="A135" s="15"/>
      <c r="D135" s="29"/>
      <c r="E135" s="29"/>
      <c r="F135" s="29">
        <f t="shared" si="9"/>
        <v>0</v>
      </c>
    </row>
    <row r="136" spans="1:6">
      <c r="A136" s="15"/>
      <c r="D136" s="29"/>
      <c r="E136" s="29"/>
      <c r="F136" s="29">
        <f t="shared" si="9"/>
        <v>0</v>
      </c>
    </row>
    <row r="137" spans="1:6">
      <c r="A137" s="15"/>
      <c r="D137" s="29"/>
      <c r="E137" s="29"/>
      <c r="F137" s="29">
        <f t="shared" si="9"/>
        <v>0</v>
      </c>
    </row>
    <row r="138" spans="1:6">
      <c r="A138" s="15"/>
      <c r="D138" s="29"/>
      <c r="E138" s="29"/>
      <c r="F138" s="29">
        <f t="shared" si="9"/>
        <v>0</v>
      </c>
    </row>
    <row r="139" spans="1:6">
      <c r="A139" s="15"/>
      <c r="D139" s="29"/>
      <c r="E139" s="29"/>
      <c r="F139" s="29">
        <f t="shared" si="9"/>
        <v>0</v>
      </c>
    </row>
    <row r="140" spans="1:6">
      <c r="A140" s="15"/>
      <c r="D140" s="29"/>
      <c r="E140" s="29"/>
      <c r="F140" s="29"/>
    </row>
    <row r="141" spans="1:6">
      <c r="A141" s="15"/>
      <c r="D141" s="29"/>
      <c r="E141" s="29"/>
      <c r="F141" s="29"/>
    </row>
    <row r="142" spans="1:6">
      <c r="A142" s="15"/>
      <c r="D142" s="29"/>
      <c r="E142" s="29"/>
      <c r="F142" s="29"/>
    </row>
    <row r="143" spans="1:6">
      <c r="A143" s="15"/>
      <c r="D143" s="29"/>
      <c r="E143" s="29"/>
      <c r="F143" s="29"/>
    </row>
    <row r="144" spans="1:6">
      <c r="A144" s="15"/>
      <c r="D144" s="29"/>
      <c r="E144" s="29"/>
      <c r="F144" s="29"/>
    </row>
    <row r="145" spans="1:6">
      <c r="A145" s="15"/>
      <c r="D145" s="29"/>
      <c r="E145" s="29"/>
      <c r="F145" s="29"/>
    </row>
    <row r="146" spans="1:6">
      <c r="A146" s="15"/>
      <c r="D146" s="29"/>
      <c r="E146" s="29"/>
      <c r="F146" s="29"/>
    </row>
    <row r="147" spans="1:6">
      <c r="A147" s="15"/>
      <c r="D147" s="29"/>
      <c r="E147" s="29"/>
      <c r="F147" s="29"/>
    </row>
    <row r="148" spans="1:6">
      <c r="A148" s="15"/>
      <c r="D148" s="29"/>
      <c r="E148" s="29"/>
      <c r="F148" s="29"/>
    </row>
    <row r="149" spans="1:6">
      <c r="A149" s="15"/>
      <c r="D149" s="29"/>
      <c r="E149" s="29"/>
      <c r="F149" s="29"/>
    </row>
    <row r="150" spans="1:6">
      <c r="A150" s="15"/>
      <c r="D150" s="29"/>
      <c r="E150" s="29"/>
      <c r="F150" s="29"/>
    </row>
    <row r="151" spans="1:6">
      <c r="A151" s="15"/>
      <c r="D151" s="29"/>
      <c r="E151" s="29"/>
      <c r="F151" s="29"/>
    </row>
    <row r="152" spans="1:6">
      <c r="A152" s="15"/>
      <c r="D152" s="29"/>
      <c r="E152" s="16"/>
      <c r="F152" s="29"/>
    </row>
    <row r="153" spans="1:6">
      <c r="A153" s="15"/>
      <c r="D153" s="29"/>
      <c r="E153" s="16"/>
      <c r="F153" s="29"/>
    </row>
    <row r="154" spans="1:6">
      <c r="A154" s="15"/>
      <c r="D154" s="29"/>
      <c r="E154" s="16"/>
      <c r="F154" s="29"/>
    </row>
    <row r="155" spans="1:6">
      <c r="A155" s="15"/>
      <c r="D155" s="29"/>
      <c r="E155" s="16"/>
      <c r="F155" s="29"/>
    </row>
    <row r="156" spans="1:6">
      <c r="A156" s="15"/>
      <c r="D156" s="29"/>
      <c r="E156" s="16"/>
      <c r="F156" s="29"/>
    </row>
    <row r="157" spans="1:6">
      <c r="A157" s="15"/>
      <c r="D157" s="29"/>
      <c r="E157" s="16"/>
      <c r="F157" s="29"/>
    </row>
    <row r="158" spans="1:6">
      <c r="A158" s="15"/>
      <c r="D158" s="29"/>
      <c r="E158" s="16"/>
      <c r="F158" s="29"/>
    </row>
    <row r="159" spans="1:6">
      <c r="A159" s="15"/>
      <c r="D159" s="29"/>
      <c r="E159" s="16"/>
      <c r="F159" s="29"/>
    </row>
    <row r="160" spans="1:6">
      <c r="A160" s="15"/>
      <c r="D160" s="29"/>
      <c r="E160" s="16"/>
      <c r="F160" s="29"/>
    </row>
    <row r="161" spans="1:6">
      <c r="A161" s="15"/>
      <c r="D161" s="29"/>
      <c r="E161" s="16"/>
      <c r="F161" s="29"/>
    </row>
    <row r="162" spans="1:6">
      <c r="A162" s="15"/>
      <c r="D162" s="29"/>
      <c r="E162" s="16"/>
      <c r="F162" s="29"/>
    </row>
    <row r="163" spans="1:6">
      <c r="A163" s="15"/>
      <c r="D163" s="29"/>
      <c r="E163" s="16"/>
      <c r="F163" s="29"/>
    </row>
    <row r="164" spans="1:6">
      <c r="A164" s="15"/>
      <c r="D164" s="29"/>
      <c r="E164" s="16"/>
      <c r="F164" s="29"/>
    </row>
    <row r="165" spans="1:6">
      <c r="A165" s="15"/>
      <c r="D165" s="29"/>
      <c r="E165" s="16"/>
      <c r="F165" s="29"/>
    </row>
    <row r="166" spans="1:6">
      <c r="A166" s="15"/>
      <c r="D166" s="29"/>
      <c r="E166" s="16"/>
      <c r="F166" s="29"/>
    </row>
    <row r="167" spans="1:6">
      <c r="A167" s="15"/>
      <c r="D167" s="29"/>
      <c r="E167" s="16"/>
      <c r="F167" s="29"/>
    </row>
    <row r="168" spans="1:6">
      <c r="A168" s="15"/>
      <c r="D168" s="29"/>
      <c r="E168" s="16"/>
      <c r="F168" s="29"/>
    </row>
    <row r="169" spans="1:6">
      <c r="A169" s="15"/>
      <c r="D169" s="29"/>
      <c r="E169" s="16"/>
      <c r="F169" s="29"/>
    </row>
    <row r="170" spans="1:6">
      <c r="A170" s="15"/>
      <c r="D170" s="29"/>
      <c r="E170" s="16"/>
      <c r="F170" s="29"/>
    </row>
    <row r="171" spans="1:6">
      <c r="A171" s="15"/>
      <c r="D171" s="29"/>
      <c r="E171" s="16"/>
      <c r="F171" s="29"/>
    </row>
    <row r="172" spans="1:6">
      <c r="A172" s="15"/>
      <c r="D172" s="29"/>
      <c r="E172" s="29"/>
      <c r="F172" s="29"/>
    </row>
    <row r="173" spans="1:6">
      <c r="A173" s="15"/>
      <c r="D173" s="29"/>
      <c r="E173" s="29"/>
      <c r="F173" s="29"/>
    </row>
    <row r="174" spans="1:6">
      <c r="A174" s="15"/>
      <c r="D174" s="29"/>
      <c r="E174" s="29"/>
      <c r="F174" s="29"/>
    </row>
    <row r="175" spans="1:6">
      <c r="A175" s="15"/>
      <c r="D175" s="29"/>
      <c r="E175" s="29"/>
      <c r="F175" s="29"/>
    </row>
    <row r="176" spans="1:6">
      <c r="A176" s="15"/>
      <c r="D176" s="29"/>
      <c r="E176" s="29"/>
      <c r="F176" s="29"/>
    </row>
    <row r="177" spans="1:6">
      <c r="A177" s="15"/>
      <c r="D177" s="29"/>
      <c r="E177" s="29"/>
      <c r="F177" s="29"/>
    </row>
    <row r="178" spans="1:6">
      <c r="A178" s="15"/>
      <c r="D178" s="29"/>
      <c r="E178" s="29"/>
      <c r="F178" s="29"/>
    </row>
    <row r="179" spans="1:6">
      <c r="A179" s="15"/>
      <c r="D179" s="29"/>
      <c r="E179" s="29"/>
      <c r="F179" s="29"/>
    </row>
    <row r="180" spans="1:6">
      <c r="A180" s="15"/>
      <c r="D180" s="29"/>
      <c r="E180" s="29"/>
      <c r="F180" s="29"/>
    </row>
    <row r="181" spans="1:6">
      <c r="A181" s="15"/>
      <c r="D181" s="29"/>
      <c r="E181" s="29"/>
      <c r="F181" s="29"/>
    </row>
    <row r="182" spans="1:6">
      <c r="A182" s="15"/>
      <c r="D182" s="29"/>
      <c r="E182" s="29"/>
      <c r="F182" s="29"/>
    </row>
    <row r="183" spans="1:6">
      <c r="A183" s="15"/>
      <c r="D183" s="29"/>
      <c r="E183" s="29"/>
      <c r="F183" s="29"/>
    </row>
    <row r="184" spans="1:6">
      <c r="A184" s="15"/>
      <c r="D184" s="29"/>
      <c r="E184" s="29"/>
      <c r="F184" s="29"/>
    </row>
    <row r="185" spans="1:6">
      <c r="A185" s="15"/>
      <c r="D185" s="29"/>
      <c r="E185" s="29"/>
      <c r="F185" s="29"/>
    </row>
    <row r="186" spans="1:6">
      <c r="A186" s="15"/>
      <c r="D186" s="29"/>
      <c r="E186" s="29"/>
      <c r="F186" s="29"/>
    </row>
    <row r="187" spans="1:6">
      <c r="A187" s="15"/>
      <c r="D187" s="29"/>
      <c r="E187" s="29"/>
      <c r="F187" s="29"/>
    </row>
    <row r="188" spans="1:6">
      <c r="A188" s="15"/>
      <c r="D188" s="29"/>
      <c r="E188" s="29"/>
      <c r="F188" s="29"/>
    </row>
    <row r="189" spans="1:6">
      <c r="A189" s="15"/>
      <c r="D189" s="29"/>
      <c r="E189" s="29"/>
      <c r="F189" s="29"/>
    </row>
    <row r="190" spans="1:6">
      <c r="A190" s="15"/>
      <c r="D190" s="29"/>
      <c r="E190" s="29"/>
      <c r="F190" s="29"/>
    </row>
    <row r="191" spans="1:6">
      <c r="A191" s="15"/>
      <c r="D191" s="29"/>
      <c r="E191" s="29"/>
      <c r="F191" s="29"/>
    </row>
    <row r="192" spans="1:6">
      <c r="A192" s="15"/>
      <c r="D192" s="29"/>
      <c r="E192" s="29"/>
      <c r="F192" s="29"/>
    </row>
    <row r="193" spans="1:6">
      <c r="A193" s="15"/>
      <c r="D193" s="29"/>
      <c r="E193" s="29"/>
      <c r="F193" s="29"/>
    </row>
    <row r="194" spans="1:6">
      <c r="A194" s="15"/>
      <c r="D194" s="29"/>
      <c r="E194" s="29"/>
      <c r="F194" s="29"/>
    </row>
    <row r="195" spans="1:6">
      <c r="A195" s="15"/>
      <c r="D195" s="29"/>
      <c r="E195" s="29"/>
      <c r="F195" s="29"/>
    </row>
    <row r="196" spans="1:6">
      <c r="A196" s="15"/>
      <c r="D196" s="29"/>
      <c r="E196" s="29"/>
      <c r="F196" s="29"/>
    </row>
    <row r="197" spans="1:6">
      <c r="A197" s="15"/>
      <c r="D197" s="29"/>
      <c r="E197" s="29"/>
      <c r="F197" s="29"/>
    </row>
    <row r="198" spans="1:6">
      <c r="A198" s="15"/>
      <c r="D198" s="29"/>
      <c r="E198" s="29"/>
      <c r="F198" s="29"/>
    </row>
    <row r="199" spans="1:6">
      <c r="A199" s="15"/>
      <c r="D199" s="29"/>
      <c r="E199" s="29"/>
      <c r="F199" s="29"/>
    </row>
    <row r="200" spans="1:6">
      <c r="A200" s="15"/>
      <c r="D200" s="29"/>
      <c r="E200" s="29"/>
      <c r="F200" s="29"/>
    </row>
    <row r="201" spans="1:6">
      <c r="A201" s="15"/>
      <c r="D201" s="29"/>
      <c r="E201" s="29"/>
      <c r="F201" s="29"/>
    </row>
    <row r="202" spans="1:6">
      <c r="A202" s="15"/>
      <c r="D202" s="29"/>
      <c r="E202" s="29"/>
      <c r="F202" s="29"/>
    </row>
    <row r="203" spans="1:6">
      <c r="A203" s="15"/>
      <c r="D203" s="29"/>
      <c r="E203" s="29"/>
      <c r="F203" s="29"/>
    </row>
    <row r="204" spans="1:6">
      <c r="A204" s="15"/>
      <c r="D204" s="29"/>
      <c r="E204" s="29"/>
      <c r="F204" s="29"/>
    </row>
    <row r="205" spans="1:6">
      <c r="A205" s="15"/>
      <c r="D205" s="29"/>
      <c r="E205" s="29"/>
      <c r="F205" s="29"/>
    </row>
    <row r="206" spans="1:6">
      <c r="A206" s="15"/>
      <c r="D206" s="29"/>
      <c r="E206" s="29"/>
      <c r="F206" s="29"/>
    </row>
    <row r="207" spans="1:6">
      <c r="A207" s="15"/>
      <c r="D207" s="29"/>
      <c r="E207" s="29"/>
      <c r="F207" s="29"/>
    </row>
    <row r="208" spans="1:6">
      <c r="A208" s="15"/>
      <c r="D208" s="29"/>
      <c r="E208" s="29"/>
      <c r="F208" s="29"/>
    </row>
    <row r="209" spans="1:6">
      <c r="A209" s="15"/>
      <c r="D209" s="29"/>
      <c r="E209" s="29"/>
      <c r="F209" s="29"/>
    </row>
    <row r="210" spans="1:6">
      <c r="A210" s="15"/>
      <c r="D210" s="29"/>
      <c r="E210" s="29"/>
      <c r="F210" s="29"/>
    </row>
    <row r="211" spans="1:6">
      <c r="A211" s="15"/>
      <c r="D211" s="29"/>
      <c r="E211" s="29"/>
      <c r="F211" s="29"/>
    </row>
    <row r="212" spans="1:6">
      <c r="A212" s="15"/>
      <c r="D212" s="29"/>
      <c r="E212" s="29"/>
      <c r="F212" s="29"/>
    </row>
    <row r="213" spans="1:6">
      <c r="A213" s="15"/>
      <c r="D213" s="29"/>
      <c r="E213" s="29"/>
      <c r="F213" s="29"/>
    </row>
    <row r="214" spans="1:6">
      <c r="A214" s="15"/>
      <c r="D214" s="29"/>
      <c r="E214" s="29"/>
      <c r="F214" s="29"/>
    </row>
    <row r="215" spans="1:6">
      <c r="A215" s="15"/>
      <c r="D215" s="29"/>
      <c r="E215" s="29"/>
      <c r="F215" s="29"/>
    </row>
    <row r="216" spans="1:6">
      <c r="A216" s="15"/>
      <c r="D216" s="29"/>
      <c r="E216" s="29"/>
      <c r="F216" s="29"/>
    </row>
    <row r="217" spans="1:6">
      <c r="A217" s="15"/>
      <c r="D217" s="29"/>
      <c r="E217" s="29"/>
      <c r="F217" s="29"/>
    </row>
    <row r="218" spans="1:6">
      <c r="A218" s="15"/>
      <c r="D218" s="29"/>
      <c r="E218" s="29"/>
      <c r="F218" s="29"/>
    </row>
    <row r="219" spans="1:6">
      <c r="A219" s="15"/>
      <c r="D219" s="29"/>
      <c r="E219" s="29"/>
      <c r="F219" s="29"/>
    </row>
    <row r="220" spans="1:6">
      <c r="A220" s="15"/>
      <c r="D220" s="29"/>
      <c r="E220" s="29"/>
      <c r="F220" s="29"/>
    </row>
    <row r="221" spans="1:6">
      <c r="A221" s="15"/>
      <c r="D221" s="29"/>
      <c r="E221" s="29"/>
      <c r="F221" s="29"/>
    </row>
    <row r="222" spans="1:6">
      <c r="A222" s="15"/>
      <c r="D222" s="29"/>
      <c r="E222" s="29"/>
      <c r="F222" s="29"/>
    </row>
    <row r="223" spans="1:6">
      <c r="A223" s="15"/>
      <c r="D223" s="29"/>
      <c r="E223" s="29"/>
      <c r="F223" s="29"/>
    </row>
    <row r="224" spans="1:6">
      <c r="A224" s="15"/>
      <c r="D224" s="29"/>
      <c r="E224" s="29"/>
      <c r="F224" s="29"/>
    </row>
    <row r="225" spans="1:6">
      <c r="A225" s="15"/>
      <c r="D225" s="29"/>
      <c r="E225" s="29"/>
      <c r="F225" s="29"/>
    </row>
    <row r="226" spans="1:6">
      <c r="A226" s="15"/>
      <c r="D226" s="29"/>
      <c r="E226" s="29"/>
      <c r="F226" s="29"/>
    </row>
    <row r="227" spans="1:6">
      <c r="A227" s="15"/>
      <c r="D227" s="29"/>
      <c r="E227" s="29"/>
      <c r="F227" s="29"/>
    </row>
    <row r="228" spans="1:6">
      <c r="A228" s="15"/>
      <c r="D228" s="29"/>
      <c r="E228" s="29"/>
      <c r="F228" s="29"/>
    </row>
    <row r="229" spans="1:6">
      <c r="A229" s="15"/>
      <c r="D229" s="29"/>
      <c r="E229" s="29"/>
      <c r="F229" s="29"/>
    </row>
    <row r="230" spans="1:6">
      <c r="A230" s="15"/>
      <c r="D230" s="29"/>
      <c r="E230" s="29"/>
      <c r="F230" s="29"/>
    </row>
    <row r="231" spans="1:6">
      <c r="A231" s="15"/>
      <c r="D231" s="29"/>
      <c r="E231" s="29"/>
      <c r="F231" s="29"/>
    </row>
    <row r="232" spans="1:6">
      <c r="A232" s="15"/>
      <c r="D232" s="29"/>
      <c r="E232" s="29"/>
      <c r="F232" s="29"/>
    </row>
    <row r="233" spans="1:6">
      <c r="A233" s="15"/>
      <c r="D233" s="29"/>
      <c r="E233" s="29"/>
      <c r="F233" s="29"/>
    </row>
    <row r="234" spans="1:6">
      <c r="A234" s="15"/>
      <c r="D234" s="29"/>
      <c r="E234" s="29"/>
      <c r="F234" s="29"/>
    </row>
    <row r="235" spans="1:6">
      <c r="A235" s="15"/>
      <c r="D235" s="29"/>
      <c r="E235" s="29"/>
      <c r="F235" s="29"/>
    </row>
    <row r="236" spans="1:6">
      <c r="A236" s="15"/>
      <c r="D236" s="29"/>
      <c r="E236" s="29"/>
      <c r="F236" s="29"/>
    </row>
    <row r="237" spans="1:6">
      <c r="A237" s="15"/>
      <c r="D237" s="29"/>
      <c r="E237" s="29"/>
      <c r="F237" s="29"/>
    </row>
    <row r="238" spans="1:6">
      <c r="A238" s="15"/>
      <c r="D238" s="29"/>
      <c r="E238" s="29"/>
      <c r="F238" s="29"/>
    </row>
    <row r="239" spans="1:6">
      <c r="A239" s="15"/>
      <c r="D239" s="29"/>
      <c r="E239" s="29"/>
      <c r="F239" s="29"/>
    </row>
    <row r="240" spans="1:6">
      <c r="A240" s="15"/>
      <c r="D240" s="29"/>
      <c r="E240" s="29"/>
      <c r="F240" s="29"/>
    </row>
    <row r="241" spans="1:6">
      <c r="A241" s="15"/>
      <c r="D241" s="29"/>
      <c r="E241" s="29"/>
      <c r="F241" s="29"/>
    </row>
    <row r="242" spans="1:6">
      <c r="A242" s="15"/>
      <c r="D242" s="29"/>
      <c r="E242" s="29"/>
      <c r="F242" s="29"/>
    </row>
    <row r="243" spans="1:6">
      <c r="A243" s="15"/>
      <c r="D243" s="29"/>
      <c r="E243" s="29"/>
      <c r="F243" s="29"/>
    </row>
    <row r="244" spans="1:6">
      <c r="A244" s="15"/>
      <c r="D244" s="29"/>
      <c r="E244" s="29"/>
      <c r="F244" s="29"/>
    </row>
    <row r="245" spans="1:6">
      <c r="A245" s="15"/>
      <c r="D245" s="29"/>
      <c r="E245" s="29"/>
      <c r="F245" s="29"/>
    </row>
    <row r="246" spans="1:6">
      <c r="A246" s="15"/>
      <c r="D246" s="29"/>
      <c r="E246" s="29"/>
      <c r="F246" s="29"/>
    </row>
    <row r="247" spans="1:6">
      <c r="A247" s="15"/>
      <c r="D247" s="29"/>
      <c r="E247" s="29"/>
      <c r="F247" s="29"/>
    </row>
    <row r="248" spans="1:6">
      <c r="A248" s="15"/>
      <c r="D248" s="29"/>
      <c r="E248" s="29"/>
      <c r="F248" s="29"/>
    </row>
    <row r="249" spans="1:6">
      <c r="A249" s="15"/>
      <c r="D249" s="29"/>
      <c r="E249" s="29"/>
      <c r="F249" s="29"/>
    </row>
    <row r="250" spans="1:6">
      <c r="A250" s="15"/>
      <c r="D250" s="29"/>
      <c r="E250" s="29"/>
      <c r="F250" s="29"/>
    </row>
    <row r="251" spans="1:6">
      <c r="A251" s="15"/>
      <c r="D251" s="29"/>
      <c r="E251" s="29"/>
      <c r="F251" s="29"/>
    </row>
    <row r="252" spans="1:6">
      <c r="A252" s="15"/>
      <c r="D252" s="29"/>
      <c r="E252" s="29"/>
      <c r="F252" s="29"/>
    </row>
    <row r="253" spans="1:6">
      <c r="A253" s="15"/>
      <c r="D253" s="29"/>
      <c r="E253" s="29"/>
      <c r="F253" s="29"/>
    </row>
    <row r="254" spans="1:6">
      <c r="A254" s="15"/>
      <c r="D254" s="29"/>
      <c r="E254" s="29"/>
      <c r="F254" s="29"/>
    </row>
    <row r="255" spans="1:6">
      <c r="A255" s="15"/>
      <c r="D255" s="29"/>
      <c r="E255" s="29"/>
      <c r="F255" s="29"/>
    </row>
    <row r="256" spans="1:6">
      <c r="A256" s="15"/>
      <c r="D256" s="29"/>
      <c r="E256" s="29"/>
      <c r="F256" s="29"/>
    </row>
    <row r="257" spans="1:6">
      <c r="A257" s="15"/>
      <c r="D257" s="29"/>
      <c r="E257" s="29"/>
      <c r="F257" s="29"/>
    </row>
    <row r="258" spans="1:6">
      <c r="A258" s="15"/>
      <c r="D258" s="29"/>
      <c r="E258" s="29"/>
      <c r="F258" s="29"/>
    </row>
    <row r="259" spans="1:6">
      <c r="A259" s="15"/>
      <c r="D259" s="29"/>
      <c r="E259" s="29"/>
      <c r="F259" s="29"/>
    </row>
    <row r="260" spans="1:6">
      <c r="A260" s="15"/>
      <c r="D260" s="29"/>
      <c r="E260" s="29"/>
      <c r="F260" s="29"/>
    </row>
    <row r="261" spans="1:6">
      <c r="A261" s="15"/>
      <c r="D261" s="29"/>
      <c r="E261" s="29"/>
      <c r="F261" s="29"/>
    </row>
    <row r="262" spans="1:6">
      <c r="A262" s="15"/>
      <c r="D262" s="29"/>
      <c r="E262" s="29"/>
      <c r="F262" s="29"/>
    </row>
    <row r="263" spans="1:6">
      <c r="A263" s="15"/>
      <c r="D263" s="29"/>
      <c r="E263" s="29"/>
      <c r="F263" s="29"/>
    </row>
    <row r="264" spans="1:6">
      <c r="A264" s="15"/>
      <c r="D264" s="29"/>
      <c r="E264" s="29"/>
      <c r="F264" s="29"/>
    </row>
    <row r="265" spans="1:6">
      <c r="A265" s="15"/>
      <c r="D265" s="29"/>
      <c r="E265" s="29"/>
      <c r="F265" s="29"/>
    </row>
    <row r="266" spans="1:6">
      <c r="A266" s="15"/>
      <c r="D266" s="29"/>
      <c r="E266" s="29"/>
      <c r="F266" s="29"/>
    </row>
    <row r="267" spans="1:6">
      <c r="A267" s="15"/>
      <c r="D267" s="29"/>
      <c r="E267" s="29"/>
      <c r="F267" s="29"/>
    </row>
    <row r="268" spans="1:6">
      <c r="A268" s="15"/>
      <c r="D268" s="29"/>
      <c r="E268" s="29"/>
      <c r="F268" s="29"/>
    </row>
    <row r="269" spans="1:6">
      <c r="A269" s="15"/>
      <c r="D269" s="29"/>
      <c r="E269" s="29"/>
      <c r="F269" s="29"/>
    </row>
    <row r="270" spans="1:6">
      <c r="A270" s="15"/>
      <c r="D270" s="29"/>
      <c r="E270" s="29"/>
      <c r="F270" s="29"/>
    </row>
    <row r="271" spans="1:6">
      <c r="A271" s="15"/>
      <c r="D271" s="29"/>
      <c r="E271" s="29"/>
      <c r="F271" s="29"/>
    </row>
    <row r="272" spans="1:6">
      <c r="A272" s="15"/>
      <c r="D272" s="29"/>
      <c r="E272" s="29"/>
      <c r="F272" s="29"/>
    </row>
    <row r="273" spans="1:6">
      <c r="A273" s="15"/>
      <c r="D273" s="29"/>
      <c r="E273" s="29"/>
      <c r="F273" s="29"/>
    </row>
    <row r="274" spans="1:6">
      <c r="A274" s="15"/>
      <c r="D274" s="29"/>
      <c r="E274" s="29"/>
      <c r="F274" s="29"/>
    </row>
    <row r="275" spans="1:6">
      <c r="A275" s="15"/>
      <c r="D275" s="29"/>
      <c r="E275" s="29"/>
      <c r="F275" s="29"/>
    </row>
    <row r="276" spans="1:6">
      <c r="A276" s="15"/>
      <c r="D276" s="29"/>
      <c r="E276" s="29"/>
      <c r="F276" s="29"/>
    </row>
    <row r="277" spans="1:6">
      <c r="A277" s="15"/>
      <c r="D277" s="29"/>
      <c r="E277" s="29"/>
      <c r="F277" s="29"/>
    </row>
    <row r="278" spans="1:6">
      <c r="A278" s="15"/>
      <c r="D278" s="29"/>
      <c r="E278" s="29"/>
      <c r="F278" s="29"/>
    </row>
    <row r="279" spans="1:6">
      <c r="A279" s="15"/>
      <c r="D279" s="29"/>
      <c r="E279" s="29"/>
      <c r="F279" s="29"/>
    </row>
    <row r="280" spans="1:6">
      <c r="A280" s="15"/>
      <c r="D280" s="29"/>
      <c r="E280" s="29"/>
      <c r="F280" s="29"/>
    </row>
    <row r="281" spans="1:6">
      <c r="A281" s="15"/>
      <c r="D281" s="29"/>
      <c r="E281" s="29"/>
      <c r="F281" s="29"/>
    </row>
    <row r="282" spans="1:6">
      <c r="A282" s="15"/>
      <c r="D282" s="29"/>
      <c r="E282" s="29"/>
      <c r="F282" s="29"/>
    </row>
    <row r="283" spans="1:6">
      <c r="A283" s="15"/>
      <c r="D283" s="29"/>
      <c r="E283" s="29"/>
      <c r="F283" s="29"/>
    </row>
    <row r="284" spans="1:6">
      <c r="A284" s="15"/>
      <c r="D284" s="29"/>
      <c r="E284" s="29"/>
      <c r="F284" s="29"/>
    </row>
    <row r="285" spans="1:6">
      <c r="A285" s="15"/>
      <c r="D285" s="29"/>
      <c r="E285" s="29"/>
      <c r="F285" s="29"/>
    </row>
    <row r="286" spans="1:6">
      <c r="A286" s="15"/>
      <c r="D286" s="29"/>
      <c r="E286" s="29"/>
      <c r="F286" s="29"/>
    </row>
    <row r="287" spans="1:6">
      <c r="A287" s="15"/>
      <c r="D287" s="29"/>
      <c r="E287" s="29"/>
      <c r="F287" s="29"/>
    </row>
    <row r="288" spans="1:6">
      <c r="A288" s="15"/>
      <c r="D288" s="29"/>
      <c r="E288" s="29"/>
      <c r="F288" s="29"/>
    </row>
    <row r="289" spans="1:6">
      <c r="A289" s="15"/>
      <c r="D289" s="29"/>
      <c r="E289" s="29"/>
      <c r="F289" s="29"/>
    </row>
    <row r="290" spans="1:6">
      <c r="A290" s="15"/>
      <c r="D290" s="29"/>
      <c r="E290" s="29"/>
      <c r="F290" s="29"/>
    </row>
    <row r="291" spans="1:6">
      <c r="A291" s="15"/>
      <c r="D291" s="29"/>
      <c r="E291" s="29"/>
      <c r="F291" s="29"/>
    </row>
    <row r="292" spans="1:6">
      <c r="A292" s="15"/>
      <c r="D292" s="29"/>
      <c r="E292" s="29"/>
      <c r="F292" s="29"/>
    </row>
    <row r="293" spans="1:6">
      <c r="A293" s="15"/>
      <c r="D293" s="29"/>
      <c r="E293" s="29"/>
      <c r="F293" s="29"/>
    </row>
    <row r="294" spans="1:6">
      <c r="A294" s="15"/>
      <c r="D294" s="29"/>
      <c r="E294" s="29"/>
      <c r="F294" s="29"/>
    </row>
    <row r="295" spans="1:6">
      <c r="A295" s="15"/>
      <c r="D295" s="29"/>
      <c r="E295" s="29"/>
      <c r="F295" s="29"/>
    </row>
    <row r="296" spans="1:6">
      <c r="A296" s="15"/>
      <c r="D296" s="29"/>
      <c r="E296" s="29"/>
      <c r="F296" s="29"/>
    </row>
    <row r="297" spans="1:6">
      <c r="A297" s="15"/>
      <c r="D297" s="29"/>
      <c r="E297" s="29"/>
      <c r="F297" s="29"/>
    </row>
    <row r="298" spans="1:6">
      <c r="A298" s="15"/>
      <c r="D298" s="29"/>
      <c r="E298" s="29"/>
      <c r="F298" s="29"/>
    </row>
    <row r="299" spans="1:6">
      <c r="A299" s="15"/>
      <c r="D299" s="29"/>
      <c r="E299" s="29"/>
      <c r="F299" s="29"/>
    </row>
    <row r="300" spans="1:6">
      <c r="A300" s="15"/>
      <c r="D300" s="29"/>
      <c r="E300" s="29"/>
      <c r="F300" s="29"/>
    </row>
    <row r="301" spans="1:6">
      <c r="A301" s="15"/>
      <c r="D301" s="29"/>
      <c r="E301" s="29"/>
      <c r="F301" s="29"/>
    </row>
    <row r="302" spans="1:6">
      <c r="A302" s="15"/>
      <c r="D302" s="29"/>
      <c r="E302" s="29"/>
      <c r="F302" s="29"/>
    </row>
    <row r="303" spans="1:6">
      <c r="A303" s="15"/>
      <c r="D303" s="29"/>
      <c r="E303" s="29"/>
      <c r="F303" s="29"/>
    </row>
    <row r="304" spans="1:6">
      <c r="A304" s="15"/>
      <c r="D304" s="29"/>
      <c r="E304" s="29"/>
      <c r="F304" s="29"/>
    </row>
    <row r="305" spans="1:6">
      <c r="A305" s="15"/>
      <c r="D305" s="29"/>
      <c r="E305" s="29"/>
      <c r="F305" s="29"/>
    </row>
    <row r="306" spans="1:6">
      <c r="A306" s="15"/>
      <c r="D306" s="29"/>
      <c r="E306" s="29"/>
      <c r="F306" s="29"/>
    </row>
    <row r="307" spans="1:6">
      <c r="A307" s="15"/>
      <c r="D307" s="29"/>
      <c r="E307" s="29"/>
      <c r="F307" s="29"/>
    </row>
    <row r="308" spans="1:6">
      <c r="A308" s="15"/>
      <c r="D308" s="29"/>
      <c r="E308" s="29"/>
      <c r="F308" s="29"/>
    </row>
    <row r="309" spans="1:6">
      <c r="A309" s="15"/>
      <c r="D309" s="29"/>
      <c r="E309" s="29"/>
      <c r="F309" s="29"/>
    </row>
    <row r="310" spans="1:6">
      <c r="A310" s="15"/>
      <c r="D310" s="29"/>
      <c r="E310" s="29"/>
      <c r="F310" s="29"/>
    </row>
    <row r="311" spans="1:6">
      <c r="A311" s="15"/>
      <c r="D311" s="29"/>
      <c r="E311" s="29"/>
      <c r="F311" s="29"/>
    </row>
    <row r="312" spans="1:6">
      <c r="A312" s="15"/>
      <c r="D312" s="29"/>
      <c r="E312" s="29"/>
      <c r="F312" s="29"/>
    </row>
    <row r="313" spans="1:6">
      <c r="A313" s="15"/>
      <c r="D313" s="29"/>
      <c r="E313" s="29"/>
      <c r="F313" s="29"/>
    </row>
    <row r="314" spans="1:6">
      <c r="A314" s="15"/>
      <c r="D314" s="29"/>
      <c r="E314" s="29"/>
      <c r="F314" s="29"/>
    </row>
    <row r="315" spans="1:6">
      <c r="A315" s="15"/>
      <c r="D315" s="29"/>
      <c r="E315" s="29"/>
      <c r="F315" s="29"/>
    </row>
    <row r="316" spans="1:6">
      <c r="A316" s="15"/>
      <c r="D316" s="29"/>
      <c r="E316" s="29"/>
      <c r="F316" s="29"/>
    </row>
    <row r="317" spans="1:6">
      <c r="A317" s="15"/>
      <c r="D317" s="29"/>
      <c r="E317" s="29"/>
      <c r="F317" s="29"/>
    </row>
    <row r="318" spans="1:6">
      <c r="A318" s="15"/>
      <c r="D318" s="29"/>
      <c r="E318" s="29"/>
      <c r="F318" s="29"/>
    </row>
    <row r="319" spans="1:6">
      <c r="A319" s="15"/>
      <c r="D319" s="29"/>
      <c r="E319" s="29"/>
      <c r="F319" s="29"/>
    </row>
    <row r="320" spans="1:6">
      <c r="A320" s="15"/>
      <c r="D320" s="29"/>
      <c r="E320" s="29"/>
      <c r="F320" s="29"/>
    </row>
    <row r="321" spans="1:6">
      <c r="A321" s="15"/>
      <c r="D321" s="29"/>
      <c r="E321" s="29"/>
      <c r="F321" s="29"/>
    </row>
    <row r="322" spans="1:6">
      <c r="A322" s="15"/>
      <c r="D322" s="29"/>
      <c r="E322" s="29"/>
      <c r="F322" s="29"/>
    </row>
    <row r="323" spans="1:6">
      <c r="A323" s="15"/>
      <c r="D323" s="29"/>
      <c r="E323" s="29"/>
      <c r="F323" s="29"/>
    </row>
    <row r="324" spans="1:6">
      <c r="A324" s="15"/>
      <c r="D324" s="29"/>
      <c r="E324" s="29"/>
      <c r="F324" s="29"/>
    </row>
    <row r="325" spans="1:6">
      <c r="A325" s="15"/>
      <c r="D325" s="29"/>
      <c r="E325" s="29"/>
      <c r="F325" s="29"/>
    </row>
    <row r="326" spans="1:6">
      <c r="A326" s="15"/>
      <c r="D326" s="29"/>
      <c r="E326" s="29"/>
      <c r="F326" s="29"/>
    </row>
    <row r="327" spans="1:6">
      <c r="A327" s="15"/>
      <c r="D327" s="29"/>
      <c r="E327" s="29"/>
      <c r="F327" s="29"/>
    </row>
    <row r="328" spans="1:6">
      <c r="A328" s="15"/>
      <c r="D328" s="29"/>
      <c r="E328" s="29"/>
      <c r="F328" s="29"/>
    </row>
    <row r="329" spans="1:6">
      <c r="A329" s="15"/>
      <c r="D329" s="29"/>
      <c r="E329" s="29"/>
      <c r="F329" s="29"/>
    </row>
    <row r="330" spans="1:6">
      <c r="A330" s="15"/>
      <c r="D330" s="29"/>
      <c r="E330" s="29"/>
      <c r="F330" s="29"/>
    </row>
    <row r="331" spans="1:6">
      <c r="A331" s="15"/>
      <c r="D331" s="29"/>
      <c r="E331" s="29"/>
      <c r="F331" s="29"/>
    </row>
    <row r="332" spans="1:6">
      <c r="A332" s="15"/>
      <c r="D332" s="29"/>
      <c r="E332" s="29"/>
      <c r="F332" s="29"/>
    </row>
    <row r="333" spans="1:6">
      <c r="A333" s="15"/>
      <c r="D333" s="29"/>
      <c r="E333" s="29"/>
      <c r="F333" s="29"/>
    </row>
    <row r="334" spans="1:6">
      <c r="A334" s="15"/>
      <c r="D334" s="29"/>
      <c r="E334" s="29"/>
      <c r="F334" s="29"/>
    </row>
    <row r="335" spans="1:6">
      <c r="A335" s="15"/>
      <c r="D335" s="29"/>
      <c r="E335" s="29"/>
      <c r="F335" s="29"/>
    </row>
    <row r="336" spans="1:6">
      <c r="A336" s="15"/>
      <c r="D336" s="29"/>
      <c r="E336" s="29"/>
      <c r="F336" s="29"/>
    </row>
    <row r="337" spans="1:6">
      <c r="A337" s="15"/>
      <c r="D337" s="29"/>
      <c r="E337" s="29"/>
      <c r="F337" s="29"/>
    </row>
    <row r="338" spans="1:6">
      <c r="A338" s="15"/>
      <c r="D338" s="29"/>
      <c r="E338" s="29"/>
      <c r="F338" s="29"/>
    </row>
    <row r="339" spans="1:6">
      <c r="A339" s="15"/>
      <c r="D339" s="29"/>
      <c r="E339" s="29"/>
      <c r="F339" s="29"/>
    </row>
    <row r="340" spans="1:6">
      <c r="A340" s="15"/>
      <c r="D340" s="29"/>
      <c r="E340" s="29"/>
      <c r="F340" s="29"/>
    </row>
    <row r="341" spans="1:6">
      <c r="A341" s="15"/>
      <c r="D341" s="29"/>
      <c r="E341" s="29"/>
      <c r="F341" s="29"/>
    </row>
    <row r="342" spans="1:6">
      <c r="A342" s="15"/>
      <c r="D342" s="29"/>
      <c r="E342" s="29"/>
      <c r="F342" s="29"/>
    </row>
    <row r="343" spans="1:6">
      <c r="A343" s="15"/>
      <c r="D343" s="29"/>
      <c r="E343" s="29"/>
      <c r="F343" s="29"/>
    </row>
    <row r="344" spans="1:6">
      <c r="A344" s="15"/>
      <c r="D344" s="29"/>
      <c r="E344" s="29"/>
      <c r="F344" s="29"/>
    </row>
    <row r="345" spans="1:6">
      <c r="A345" s="15"/>
      <c r="D345" s="29"/>
      <c r="E345" s="29"/>
      <c r="F345" s="29"/>
    </row>
    <row r="346" spans="1:6">
      <c r="A346" s="15"/>
      <c r="D346" s="29"/>
      <c r="E346" s="29"/>
      <c r="F346" s="29"/>
    </row>
    <row r="347" spans="1:6">
      <c r="A347" s="15"/>
      <c r="D347" s="29"/>
      <c r="E347" s="29"/>
      <c r="F347" s="29"/>
    </row>
    <row r="348" spans="1:6">
      <c r="A348" s="15"/>
      <c r="D348" s="29"/>
      <c r="E348" s="29"/>
      <c r="F348" s="29"/>
    </row>
    <row r="349" spans="1:6">
      <c r="A349" s="15"/>
      <c r="D349" s="29"/>
      <c r="E349" s="29"/>
      <c r="F349" s="29"/>
    </row>
    <row r="350" spans="1:6">
      <c r="A350" s="15"/>
      <c r="D350" s="29"/>
      <c r="E350" s="29"/>
      <c r="F350" s="29"/>
    </row>
    <row r="351" spans="1:6">
      <c r="A351" s="15"/>
      <c r="D351" s="29"/>
      <c r="E351" s="29"/>
      <c r="F351" s="29"/>
    </row>
    <row r="352" spans="1:6">
      <c r="A352" s="15"/>
      <c r="D352" s="29"/>
      <c r="E352" s="29"/>
      <c r="F352" s="29"/>
    </row>
    <row r="353" spans="1:6">
      <c r="A353" s="15"/>
      <c r="D353" s="29"/>
      <c r="E353" s="29"/>
      <c r="F353" s="29"/>
    </row>
    <row r="354" spans="1:6">
      <c r="A354" s="15"/>
      <c r="D354" s="29"/>
      <c r="E354" s="29"/>
      <c r="F354" s="29"/>
    </row>
    <row r="355" spans="1:6">
      <c r="A355" s="15"/>
      <c r="D355" s="29"/>
      <c r="E355" s="29"/>
      <c r="F355" s="29"/>
    </row>
    <row r="356" spans="1:6">
      <c r="A356" s="15"/>
      <c r="D356" s="29"/>
      <c r="E356" s="29"/>
      <c r="F356" s="29"/>
    </row>
    <row r="357" spans="1:6">
      <c r="A357" s="15"/>
      <c r="D357" s="29"/>
      <c r="E357" s="29"/>
      <c r="F357" s="29"/>
    </row>
    <row r="358" spans="1:6">
      <c r="A358" s="15"/>
      <c r="D358" s="29"/>
      <c r="E358" s="29"/>
      <c r="F358" s="29"/>
    </row>
    <row r="359" spans="1:6">
      <c r="A359" s="15"/>
      <c r="D359" s="29"/>
      <c r="E359" s="29"/>
      <c r="F359" s="29"/>
    </row>
    <row r="360" spans="1:6">
      <c r="A360" s="15"/>
      <c r="D360" s="29"/>
      <c r="E360" s="29"/>
      <c r="F360" s="29"/>
    </row>
    <row r="361" spans="1:6">
      <c r="A361" s="15"/>
      <c r="D361" s="29"/>
      <c r="E361" s="29"/>
      <c r="F361" s="29"/>
    </row>
    <row r="362" spans="1:6">
      <c r="A362" s="15"/>
      <c r="D362" s="29"/>
      <c r="E362" s="29"/>
      <c r="F362" s="29"/>
    </row>
    <row r="363" spans="1:6">
      <c r="A363" s="15"/>
      <c r="D363" s="29"/>
      <c r="E363" s="29"/>
      <c r="F363" s="29"/>
    </row>
    <row r="364" spans="1:6">
      <c r="A364" s="15"/>
      <c r="D364" s="29"/>
      <c r="E364" s="29"/>
      <c r="F364" s="29"/>
    </row>
    <row r="365" spans="1:6">
      <c r="A365" s="15"/>
      <c r="D365" s="29"/>
      <c r="E365" s="29"/>
      <c r="F365" s="29"/>
    </row>
    <row r="366" spans="1:6">
      <c r="A366" s="15"/>
      <c r="D366" s="29"/>
      <c r="E366" s="29"/>
      <c r="F366" s="29"/>
    </row>
    <row r="367" spans="1:6">
      <c r="A367" s="15"/>
      <c r="D367" s="29"/>
      <c r="E367" s="29"/>
      <c r="F367" s="29"/>
    </row>
    <row r="368" spans="1:6">
      <c r="A368" s="15"/>
      <c r="D368" s="29"/>
      <c r="E368" s="29"/>
      <c r="F368" s="29"/>
    </row>
    <row r="369" spans="1:6">
      <c r="A369" s="15"/>
      <c r="D369" s="29"/>
      <c r="E369" s="29"/>
      <c r="F369" s="29"/>
    </row>
    <row r="370" spans="1:6">
      <c r="A370" s="15"/>
      <c r="D370" s="29"/>
      <c r="E370" s="29"/>
      <c r="F370" s="29"/>
    </row>
    <row r="371" spans="1:6">
      <c r="A371" s="15"/>
      <c r="D371" s="29"/>
      <c r="E371" s="29"/>
      <c r="F371" s="29"/>
    </row>
    <row r="372" spans="1:6">
      <c r="A372" s="15"/>
      <c r="D372" s="29"/>
      <c r="E372" s="29"/>
      <c r="F372" s="29"/>
    </row>
    <row r="373" spans="1:6">
      <c r="A373" s="15"/>
      <c r="D373" s="29"/>
      <c r="E373" s="29"/>
      <c r="F373" s="29"/>
    </row>
    <row r="374" spans="1:6">
      <c r="A374" s="15"/>
      <c r="D374" s="29"/>
      <c r="E374" s="29"/>
      <c r="F374" s="29"/>
    </row>
    <row r="375" spans="1:6">
      <c r="A375" s="15"/>
      <c r="D375" s="29"/>
      <c r="E375" s="29"/>
      <c r="F375" s="29"/>
    </row>
    <row r="376" spans="1:6">
      <c r="A376" s="15"/>
      <c r="D376" s="29"/>
      <c r="E376" s="29"/>
      <c r="F376" s="29"/>
    </row>
    <row r="377" spans="1:6">
      <c r="A377" s="15"/>
      <c r="D377" s="29"/>
      <c r="E377" s="29"/>
      <c r="F377" s="29"/>
    </row>
    <row r="378" spans="1:6">
      <c r="A378" s="15"/>
      <c r="D378" s="29"/>
      <c r="E378" s="29"/>
      <c r="F378" s="29"/>
    </row>
    <row r="379" spans="1:6">
      <c r="A379" s="15"/>
      <c r="D379" s="29"/>
      <c r="E379" s="29"/>
      <c r="F379" s="29"/>
    </row>
    <row r="380" spans="1:6">
      <c r="A380" s="15"/>
      <c r="D380" s="29"/>
      <c r="E380" s="29"/>
      <c r="F380" s="29"/>
    </row>
    <row r="381" spans="1:6">
      <c r="A381" s="15"/>
      <c r="D381" s="29"/>
      <c r="E381" s="29"/>
      <c r="F381" s="29"/>
    </row>
    <row r="382" spans="1:6">
      <c r="A382" s="15"/>
      <c r="D382" s="29"/>
      <c r="E382" s="29"/>
      <c r="F382" s="29"/>
    </row>
    <row r="383" spans="1:6">
      <c r="A383" s="15"/>
      <c r="D383" s="29"/>
      <c r="E383" s="29"/>
      <c r="F383" s="29"/>
    </row>
    <row r="384" spans="1:6">
      <c r="A384" s="15"/>
      <c r="D384" s="29"/>
      <c r="E384" s="29"/>
      <c r="F384" s="29"/>
    </row>
    <row r="385" spans="1:6">
      <c r="A385" s="15"/>
      <c r="D385" s="29"/>
      <c r="E385" s="29"/>
      <c r="F385" s="29"/>
    </row>
    <row r="386" spans="1:6">
      <c r="A386" s="15"/>
      <c r="D386" s="29"/>
      <c r="E386" s="29"/>
      <c r="F386" s="29"/>
    </row>
    <row r="387" spans="1:6">
      <c r="A387" s="15"/>
      <c r="D387" s="29"/>
      <c r="E387" s="29"/>
      <c r="F387" s="29"/>
    </row>
    <row r="388" spans="1:6">
      <c r="A388" s="15"/>
      <c r="D388" s="29"/>
      <c r="E388" s="29"/>
      <c r="F388" s="29"/>
    </row>
    <row r="389" spans="1:6">
      <c r="A389" s="15"/>
      <c r="D389" s="29"/>
      <c r="E389" s="29"/>
      <c r="F389" s="29"/>
    </row>
    <row r="390" spans="1:6">
      <c r="A390" s="15"/>
      <c r="D390" s="29"/>
      <c r="E390" s="29"/>
      <c r="F390" s="29"/>
    </row>
    <row r="391" spans="1:6">
      <c r="A391" s="15"/>
      <c r="D391" s="29"/>
      <c r="E391" s="29"/>
      <c r="F391" s="29"/>
    </row>
    <row r="392" spans="1:6">
      <c r="A392" s="15"/>
      <c r="D392" s="29"/>
      <c r="E392" s="29"/>
      <c r="F392" s="29"/>
    </row>
    <row r="393" spans="1:6">
      <c r="A393" s="15"/>
      <c r="D393" s="29"/>
      <c r="E393" s="29"/>
      <c r="F393" s="29"/>
    </row>
    <row r="394" spans="1:6">
      <c r="A394" s="15"/>
      <c r="D394" s="29"/>
      <c r="E394" s="29"/>
      <c r="F394" s="29"/>
    </row>
    <row r="395" spans="1:6">
      <c r="A395" s="15"/>
      <c r="D395" s="29"/>
      <c r="E395" s="29"/>
      <c r="F395" s="29"/>
    </row>
    <row r="396" spans="1:6">
      <c r="A396" s="15"/>
      <c r="D396" s="29"/>
      <c r="E396" s="29"/>
      <c r="F396" s="29"/>
    </row>
    <row r="397" spans="1:6">
      <c r="A397" s="15"/>
      <c r="D397" s="29"/>
      <c r="E397" s="29"/>
      <c r="F397" s="29"/>
    </row>
    <row r="398" spans="1:6">
      <c r="A398" s="15"/>
      <c r="D398" s="29"/>
      <c r="E398" s="29"/>
      <c r="F398" s="29"/>
    </row>
    <row r="399" spans="1:6">
      <c r="A399" s="15"/>
      <c r="D399" s="29"/>
      <c r="E399" s="29"/>
      <c r="F399" s="29"/>
    </row>
    <row r="400" spans="1:6">
      <c r="A400" s="15"/>
      <c r="D400" s="29"/>
      <c r="E400" s="29"/>
      <c r="F400" s="29"/>
    </row>
    <row r="401" spans="1:6">
      <c r="A401" s="15"/>
      <c r="D401" s="29"/>
      <c r="E401" s="29"/>
      <c r="F401" s="29"/>
    </row>
    <row r="402" spans="1:6">
      <c r="A402" s="15"/>
      <c r="D402" s="29"/>
      <c r="E402" s="29"/>
      <c r="F402" s="29"/>
    </row>
    <row r="403" spans="1:6">
      <c r="A403" s="15"/>
      <c r="D403" s="29"/>
      <c r="E403" s="29"/>
      <c r="F403" s="29"/>
    </row>
    <row r="404" spans="1:6">
      <c r="A404" s="15"/>
      <c r="D404" s="29"/>
      <c r="E404" s="29"/>
      <c r="F404" s="29"/>
    </row>
    <row r="405" spans="1:6">
      <c r="A405" s="15"/>
      <c r="D405" s="29"/>
      <c r="E405" s="29"/>
      <c r="F405" s="29"/>
    </row>
    <row r="406" spans="1:6">
      <c r="A406" s="15"/>
      <c r="D406" s="29"/>
      <c r="E406" s="29"/>
      <c r="F406" s="29"/>
    </row>
    <row r="407" spans="1:6">
      <c r="A407" s="15"/>
      <c r="D407" s="29"/>
      <c r="E407" s="29"/>
      <c r="F407" s="29"/>
    </row>
    <row r="408" spans="1:6">
      <c r="A408" s="15"/>
      <c r="D408" s="29"/>
      <c r="E408" s="29"/>
      <c r="F408" s="29"/>
    </row>
    <row r="409" spans="1:6">
      <c r="A409" s="15"/>
      <c r="D409" s="29"/>
      <c r="E409" s="29"/>
      <c r="F409" s="29"/>
    </row>
    <row r="410" spans="1:6">
      <c r="A410" s="15"/>
      <c r="D410" s="29"/>
      <c r="E410" s="29"/>
      <c r="F410" s="29"/>
    </row>
    <row r="411" spans="1:6">
      <c r="A411" s="15"/>
      <c r="D411" s="29"/>
      <c r="E411" s="29"/>
      <c r="F411" s="29"/>
    </row>
    <row r="412" spans="1:6">
      <c r="A412" s="15"/>
      <c r="D412" s="29"/>
      <c r="E412" s="29"/>
      <c r="F412" s="29"/>
    </row>
    <row r="413" spans="1:6">
      <c r="A413" s="15"/>
      <c r="D413" s="29"/>
      <c r="E413" s="29"/>
      <c r="F413" s="29"/>
    </row>
    <row r="414" spans="1:6">
      <c r="A414" s="15"/>
      <c r="D414" s="29"/>
      <c r="E414" s="29"/>
      <c r="F414" s="29"/>
    </row>
    <row r="415" spans="1:6">
      <c r="A415" s="15"/>
      <c r="D415" s="29"/>
      <c r="E415" s="29"/>
      <c r="F415" s="29"/>
    </row>
    <row r="416" spans="1:6">
      <c r="A416" s="15"/>
      <c r="D416" s="29"/>
      <c r="E416" s="29"/>
      <c r="F416" s="29"/>
    </row>
    <row r="417" spans="1:6">
      <c r="A417" s="15"/>
      <c r="D417" s="29"/>
      <c r="E417" s="29"/>
      <c r="F417" s="29"/>
    </row>
    <row r="418" spans="1:6">
      <c r="A418" s="15"/>
      <c r="D418" s="29"/>
      <c r="E418" s="29"/>
      <c r="F418" s="29"/>
    </row>
    <row r="419" spans="1:6">
      <c r="A419" s="15"/>
      <c r="D419" s="29"/>
      <c r="E419" s="29"/>
      <c r="F419" s="29"/>
    </row>
    <row r="420" spans="1:6">
      <c r="A420" s="15"/>
      <c r="D420" s="29"/>
      <c r="E420" s="29"/>
      <c r="F420" s="29"/>
    </row>
    <row r="421" spans="1:6">
      <c r="A421" s="15"/>
      <c r="D421" s="29"/>
      <c r="E421" s="29"/>
      <c r="F421" s="29"/>
    </row>
    <row r="422" spans="1:6">
      <c r="A422" s="15"/>
      <c r="D422" s="29"/>
      <c r="E422" s="29"/>
      <c r="F422" s="29"/>
    </row>
    <row r="423" spans="1:6">
      <c r="A423" s="15"/>
      <c r="D423" s="29"/>
      <c r="E423" s="29"/>
      <c r="F423" s="29"/>
    </row>
    <row r="424" spans="1:6">
      <c r="A424" s="15"/>
      <c r="D424" s="29"/>
      <c r="E424" s="29"/>
      <c r="F424" s="29"/>
    </row>
    <row r="425" spans="1:6">
      <c r="A425" s="15"/>
      <c r="D425" s="29"/>
      <c r="E425" s="29"/>
      <c r="F425" s="29"/>
    </row>
    <row r="426" spans="1:6">
      <c r="A426" s="15"/>
      <c r="D426" s="29"/>
      <c r="E426" s="29"/>
      <c r="F426" s="29"/>
    </row>
    <row r="427" spans="1:6">
      <c r="A427" s="15"/>
      <c r="D427" s="29"/>
      <c r="E427" s="29"/>
      <c r="F427" s="29"/>
    </row>
    <row r="428" spans="1:6">
      <c r="A428" s="15"/>
      <c r="D428" s="29"/>
      <c r="E428" s="29"/>
      <c r="F428" s="29"/>
    </row>
    <row r="429" spans="1:6">
      <c r="A429" s="15"/>
      <c r="D429" s="29"/>
      <c r="E429" s="29"/>
      <c r="F429" s="29"/>
    </row>
    <row r="430" spans="1:6">
      <c r="A430" s="15"/>
      <c r="D430" s="29"/>
      <c r="E430" s="29"/>
      <c r="F430" s="29"/>
    </row>
    <row r="431" spans="1:6">
      <c r="A431" s="15"/>
      <c r="D431" s="29"/>
      <c r="E431" s="29"/>
      <c r="F431" s="29"/>
    </row>
    <row r="432" spans="1:6">
      <c r="A432" s="15"/>
      <c r="D432" s="29"/>
      <c r="E432" s="29"/>
      <c r="F432" s="29"/>
    </row>
    <row r="433" spans="1:6">
      <c r="A433" s="15"/>
      <c r="D433" s="29"/>
      <c r="E433" s="29"/>
      <c r="F433" s="29"/>
    </row>
    <row r="434" spans="1:6">
      <c r="A434" s="15"/>
      <c r="D434" s="29"/>
      <c r="E434" s="29"/>
      <c r="F434" s="29"/>
    </row>
    <row r="435" spans="1:6">
      <c r="A435" s="15"/>
      <c r="D435" s="29"/>
      <c r="E435" s="29"/>
      <c r="F435" s="29"/>
    </row>
    <row r="436" spans="1:6">
      <c r="A436" s="15"/>
      <c r="D436" s="29"/>
      <c r="E436" s="29"/>
      <c r="F436" s="29"/>
    </row>
    <row r="437" spans="1:6">
      <c r="A437" s="15"/>
      <c r="D437" s="29"/>
      <c r="E437" s="29"/>
      <c r="F437" s="29"/>
    </row>
    <row r="438" spans="1:6">
      <c r="A438" s="15"/>
      <c r="D438" s="29"/>
      <c r="E438" s="29"/>
      <c r="F438" s="29"/>
    </row>
    <row r="439" spans="1:6">
      <c r="A439" s="15"/>
      <c r="D439" s="29"/>
      <c r="E439" s="29"/>
      <c r="F439" s="29"/>
    </row>
    <row r="440" spans="1:6">
      <c r="A440" s="15"/>
      <c r="D440" s="29"/>
      <c r="E440" s="29"/>
      <c r="F440" s="29"/>
    </row>
    <row r="441" spans="1:6">
      <c r="A441" s="15"/>
      <c r="D441" s="29"/>
      <c r="E441" s="29"/>
      <c r="F441" s="29"/>
    </row>
    <row r="442" spans="1:6">
      <c r="A442" s="15"/>
      <c r="D442" s="29"/>
      <c r="E442" s="29"/>
      <c r="F442" s="29"/>
    </row>
    <row r="443" spans="1:6">
      <c r="A443" s="15"/>
      <c r="D443" s="29"/>
      <c r="E443" s="29"/>
      <c r="F443" s="29"/>
    </row>
    <row r="444" spans="1:6">
      <c r="A444" s="15"/>
      <c r="D444" s="29"/>
      <c r="E444" s="29"/>
      <c r="F444" s="29"/>
    </row>
    <row r="445" spans="1:6">
      <c r="A445" s="15"/>
      <c r="D445" s="29"/>
      <c r="E445" s="29"/>
      <c r="F445" s="29"/>
    </row>
    <row r="446" spans="1:6">
      <c r="A446" s="15"/>
      <c r="D446" s="29"/>
      <c r="E446" s="29"/>
      <c r="F446" s="29"/>
    </row>
    <row r="447" spans="1:6">
      <c r="A447" s="15"/>
      <c r="D447" s="29"/>
      <c r="E447" s="29"/>
      <c r="F447" s="29"/>
    </row>
    <row r="448" spans="1:6">
      <c r="A448" s="15"/>
      <c r="D448" s="29"/>
      <c r="E448" s="29"/>
      <c r="F448" s="29"/>
    </row>
    <row r="449" spans="1:6">
      <c r="A449" s="15"/>
      <c r="D449" s="29"/>
      <c r="E449" s="29"/>
      <c r="F449" s="29"/>
    </row>
    <row r="450" spans="1:6">
      <c r="A450" s="15"/>
      <c r="D450" s="29"/>
      <c r="E450" s="29"/>
      <c r="F450" s="29"/>
    </row>
    <row r="451" spans="1:6">
      <c r="A451" s="15"/>
      <c r="D451" s="29"/>
      <c r="E451" s="29"/>
      <c r="F451" s="29"/>
    </row>
    <row r="452" spans="1:6">
      <c r="A452" s="15"/>
      <c r="D452" s="29"/>
      <c r="E452" s="29"/>
      <c r="F452" s="29"/>
    </row>
    <row r="453" spans="1:6">
      <c r="A453" s="15"/>
      <c r="D453" s="29"/>
      <c r="E453" s="29"/>
      <c r="F453" s="29"/>
    </row>
    <row r="454" spans="1:6">
      <c r="A454" s="15"/>
      <c r="D454" s="29"/>
      <c r="E454" s="29"/>
      <c r="F454" s="29"/>
    </row>
    <row r="455" spans="1:6">
      <c r="A455" s="15"/>
      <c r="D455" s="29"/>
      <c r="E455" s="29"/>
      <c r="F455" s="29"/>
    </row>
    <row r="456" spans="1:6">
      <c r="A456" s="15"/>
      <c r="D456" s="29"/>
      <c r="E456" s="29"/>
      <c r="F456" s="29"/>
    </row>
    <row r="457" spans="1:6">
      <c r="A457" s="15"/>
      <c r="D457" s="29"/>
      <c r="E457" s="29"/>
      <c r="F457" s="29"/>
    </row>
    <row r="458" spans="1:6">
      <c r="A458" s="15"/>
      <c r="D458" s="29"/>
      <c r="E458" s="29"/>
      <c r="F458" s="29"/>
    </row>
    <row r="459" spans="1:6">
      <c r="A459" s="15"/>
      <c r="D459" s="29"/>
      <c r="E459" s="29"/>
      <c r="F459" s="29"/>
    </row>
    <row r="460" spans="1:6">
      <c r="A460" s="15"/>
      <c r="D460" s="29"/>
      <c r="E460" s="29"/>
      <c r="F460" s="29"/>
    </row>
    <row r="461" spans="1:6">
      <c r="A461" s="15"/>
      <c r="D461" s="29"/>
      <c r="E461" s="29"/>
      <c r="F461" s="29"/>
    </row>
    <row r="462" spans="1:6">
      <c r="A462" s="15"/>
      <c r="D462" s="29"/>
      <c r="E462" s="29"/>
      <c r="F462" s="29"/>
    </row>
    <row r="463" spans="1:6">
      <c r="A463" s="15"/>
      <c r="D463" s="29"/>
      <c r="E463" s="29"/>
      <c r="F463" s="29"/>
    </row>
    <row r="464" spans="1:6">
      <c r="A464" s="15"/>
      <c r="D464" s="29"/>
      <c r="E464" s="29"/>
      <c r="F464" s="29"/>
    </row>
    <row r="465" spans="1:6">
      <c r="A465" s="15"/>
      <c r="D465" s="29"/>
      <c r="E465" s="29"/>
      <c r="F465" s="29"/>
    </row>
    <row r="466" spans="1:6">
      <c r="A466" s="15"/>
      <c r="D466" s="29"/>
      <c r="E466" s="29"/>
      <c r="F466" s="29"/>
    </row>
    <row r="467" spans="1:6">
      <c r="A467" s="15"/>
      <c r="D467" s="29"/>
      <c r="E467" s="29"/>
      <c r="F467" s="29"/>
    </row>
    <row r="468" spans="1:6">
      <c r="A468" s="15"/>
      <c r="D468" s="29"/>
      <c r="E468" s="29"/>
      <c r="F468" s="29"/>
    </row>
    <row r="469" spans="1:6">
      <c r="A469" s="15"/>
      <c r="D469" s="29"/>
      <c r="E469" s="29"/>
      <c r="F469" s="29"/>
    </row>
    <row r="470" spans="1:6">
      <c r="A470" s="15"/>
      <c r="D470" s="29"/>
      <c r="E470" s="29"/>
      <c r="F470" s="29"/>
    </row>
    <row r="471" spans="1:6">
      <c r="A471" s="15"/>
      <c r="D471" s="29"/>
      <c r="E471" s="29"/>
      <c r="F471" s="29"/>
    </row>
    <row r="472" spans="1:6">
      <c r="A472" s="15"/>
      <c r="D472" s="29"/>
      <c r="E472" s="29"/>
      <c r="F472" s="29"/>
    </row>
    <row r="473" spans="1:6">
      <c r="A473" s="15"/>
      <c r="D473" s="29"/>
      <c r="E473" s="29"/>
      <c r="F473" s="29"/>
    </row>
    <row r="474" spans="1:6">
      <c r="A474" s="15"/>
      <c r="D474" s="29"/>
      <c r="E474" s="29"/>
      <c r="F474" s="29"/>
    </row>
    <row r="475" spans="1:6">
      <c r="A475" s="15"/>
      <c r="D475" s="29"/>
      <c r="E475" s="29"/>
      <c r="F475" s="29"/>
    </row>
    <row r="476" spans="1:6">
      <c r="A476" s="15"/>
      <c r="D476" s="29"/>
      <c r="E476" s="29"/>
      <c r="F476" s="29"/>
    </row>
    <row r="477" spans="1:6">
      <c r="A477" s="15"/>
      <c r="D477" s="29"/>
      <c r="E477" s="29"/>
      <c r="F477" s="29"/>
    </row>
    <row r="478" spans="1:6">
      <c r="A478" s="15"/>
      <c r="D478" s="29"/>
      <c r="E478" s="29"/>
      <c r="F478" s="29"/>
    </row>
    <row r="479" spans="1:6">
      <c r="A479" s="15"/>
      <c r="D479" s="29"/>
      <c r="E479" s="29"/>
      <c r="F479" s="29"/>
    </row>
    <row r="480" spans="1:6">
      <c r="A480" s="15"/>
      <c r="D480" s="29"/>
      <c r="E480" s="29"/>
      <c r="F480" s="29"/>
    </row>
    <row r="481" spans="1:6">
      <c r="A481" s="15"/>
      <c r="D481" s="29"/>
      <c r="E481" s="29"/>
      <c r="F481" s="29"/>
    </row>
    <row r="482" spans="1:6">
      <c r="A482" s="15"/>
      <c r="D482" s="29"/>
      <c r="E482" s="29"/>
      <c r="F482" s="29"/>
    </row>
    <row r="483" spans="1:6">
      <c r="A483" s="15"/>
      <c r="D483" s="29"/>
      <c r="E483" s="29"/>
      <c r="F483" s="29"/>
    </row>
    <row r="484" spans="1:6">
      <c r="A484" s="15"/>
      <c r="D484" s="29"/>
      <c r="E484" s="29"/>
      <c r="F484" s="29"/>
    </row>
    <row r="485" spans="1:6">
      <c r="A485" s="15"/>
      <c r="D485" s="29"/>
      <c r="E485" s="29"/>
      <c r="F485" s="29"/>
    </row>
    <row r="486" spans="1:6">
      <c r="A486" s="15"/>
      <c r="D486" s="29"/>
      <c r="E486" s="29"/>
      <c r="F486" s="29"/>
    </row>
    <row r="487" spans="1:6">
      <c r="A487" s="15"/>
      <c r="D487" s="29"/>
      <c r="E487" s="29"/>
      <c r="F487" s="29"/>
    </row>
    <row r="488" spans="1:6">
      <c r="A488" s="15"/>
      <c r="D488" s="29"/>
      <c r="E488" s="29"/>
      <c r="F488" s="29"/>
    </row>
    <row r="489" spans="1:6">
      <c r="A489" s="15"/>
      <c r="D489" s="29"/>
      <c r="E489" s="29"/>
      <c r="F489" s="29"/>
    </row>
    <row r="490" spans="1:6">
      <c r="A490" s="15"/>
      <c r="D490" s="29"/>
      <c r="E490" s="29"/>
      <c r="F490" s="29"/>
    </row>
    <row r="491" spans="1:6">
      <c r="A491" s="15"/>
      <c r="D491" s="29"/>
      <c r="E491" s="29"/>
      <c r="F491" s="29"/>
    </row>
    <row r="492" spans="1:6">
      <c r="A492" s="15"/>
      <c r="D492" s="29"/>
      <c r="E492" s="29"/>
      <c r="F492" s="29"/>
    </row>
    <row r="493" spans="1:6">
      <c r="A493" s="15"/>
      <c r="D493" s="29"/>
      <c r="E493" s="29"/>
      <c r="F493" s="29"/>
    </row>
    <row r="494" spans="1:6">
      <c r="A494" s="15"/>
      <c r="D494" s="29"/>
      <c r="E494" s="29"/>
      <c r="F494" s="29"/>
    </row>
    <row r="495" spans="1:6">
      <c r="A495" s="15"/>
      <c r="D495" s="29"/>
      <c r="E495" s="29"/>
      <c r="F495" s="29"/>
    </row>
    <row r="496" spans="1:6">
      <c r="A496" s="15"/>
      <c r="D496" s="29"/>
      <c r="E496" s="29"/>
      <c r="F496" s="29"/>
    </row>
    <row r="497" spans="1:6">
      <c r="A497" s="15"/>
      <c r="D497" s="29"/>
      <c r="E497" s="29"/>
      <c r="F497" s="29"/>
    </row>
    <row r="498" spans="1:6">
      <c r="A498" s="15"/>
      <c r="D498" s="29"/>
      <c r="E498" s="29"/>
      <c r="F498" s="29"/>
    </row>
    <row r="499" spans="1:6">
      <c r="A499" s="15"/>
      <c r="D499" s="29"/>
      <c r="E499" s="29"/>
      <c r="F499" s="29"/>
    </row>
    <row r="500" spans="1:6">
      <c r="A500" s="15"/>
      <c r="D500" s="29"/>
      <c r="E500" s="29"/>
      <c r="F500" s="29"/>
    </row>
    <row r="501" spans="1:6">
      <c r="A501" s="15"/>
      <c r="D501" s="29"/>
      <c r="E501" s="29"/>
      <c r="F501" s="29"/>
    </row>
    <row r="502" spans="1:6">
      <c r="A502" s="15"/>
      <c r="D502" s="29"/>
      <c r="E502" s="29"/>
      <c r="F502" s="29"/>
    </row>
    <row r="503" spans="1:6">
      <c r="A503" s="15"/>
      <c r="D503" s="29"/>
      <c r="E503" s="29"/>
      <c r="F503" s="29"/>
    </row>
    <row r="504" spans="1:6">
      <c r="A504" s="15"/>
      <c r="D504" s="29"/>
      <c r="E504" s="29"/>
      <c r="F504" s="29"/>
    </row>
    <row r="505" spans="1:6">
      <c r="A505" s="15"/>
      <c r="D505" s="29"/>
      <c r="E505" s="29"/>
      <c r="F505" s="29"/>
    </row>
    <row r="506" spans="1:6">
      <c r="A506" s="15"/>
      <c r="D506" s="29"/>
      <c r="E506" s="29"/>
      <c r="F506" s="29"/>
    </row>
    <row r="507" spans="1:6">
      <c r="A507" s="15"/>
      <c r="D507" s="29"/>
      <c r="E507" s="29"/>
      <c r="F507" s="29"/>
    </row>
    <row r="508" spans="1:6">
      <c r="A508" s="15"/>
      <c r="D508" s="29"/>
      <c r="E508" s="29"/>
      <c r="F508" s="29"/>
    </row>
    <row r="509" spans="1:6">
      <c r="A509" s="15"/>
      <c r="D509" s="29"/>
      <c r="E509" s="29"/>
      <c r="F509" s="29"/>
    </row>
    <row r="510" spans="1:6">
      <c r="A510" s="15"/>
      <c r="D510" s="29"/>
      <c r="E510" s="29"/>
      <c r="F510" s="29"/>
    </row>
    <row r="511" spans="1:6">
      <c r="A511" s="15"/>
      <c r="D511" s="29"/>
      <c r="E511" s="29"/>
      <c r="F511" s="29"/>
    </row>
    <row r="512" spans="1:6">
      <c r="A512" s="15"/>
      <c r="D512" s="29"/>
      <c r="E512" s="29"/>
      <c r="F512" s="29"/>
    </row>
    <row r="513" spans="1:6">
      <c r="A513" s="15"/>
      <c r="D513" s="29"/>
      <c r="E513" s="29"/>
      <c r="F513" s="29"/>
    </row>
    <row r="514" spans="1:6">
      <c r="A514" s="15"/>
      <c r="D514" s="29"/>
      <c r="E514" s="29"/>
      <c r="F514" s="29"/>
    </row>
    <row r="515" spans="1:6">
      <c r="A515" s="15"/>
      <c r="D515" s="29"/>
      <c r="E515" s="29"/>
      <c r="F515" s="29"/>
    </row>
    <row r="516" spans="1:6">
      <c r="A516" s="15"/>
      <c r="D516" s="29"/>
      <c r="E516" s="29"/>
      <c r="F516" s="29"/>
    </row>
    <row r="517" spans="1:6">
      <c r="A517" s="15"/>
      <c r="D517" s="29"/>
      <c r="E517" s="29"/>
      <c r="F517" s="29"/>
    </row>
    <row r="518" spans="1:6">
      <c r="A518" s="15"/>
      <c r="D518" s="29"/>
      <c r="E518" s="29"/>
      <c r="F518" s="29"/>
    </row>
    <row r="519" spans="1:6">
      <c r="A519" s="15"/>
      <c r="D519" s="29"/>
      <c r="E519" s="29"/>
      <c r="F519" s="29"/>
    </row>
    <row r="520" spans="1:6">
      <c r="A520" s="15"/>
      <c r="D520" s="29"/>
      <c r="E520" s="29"/>
      <c r="F520" s="29"/>
    </row>
    <row r="521" spans="1:6">
      <c r="A521" s="15"/>
      <c r="D521" s="29"/>
      <c r="E521" s="29"/>
      <c r="F521" s="29"/>
    </row>
    <row r="522" spans="1:6">
      <c r="A522" s="15"/>
      <c r="D522" s="29"/>
      <c r="E522" s="29"/>
      <c r="F522" s="29"/>
    </row>
    <row r="523" spans="1:6">
      <c r="A523" s="15"/>
      <c r="D523" s="29"/>
      <c r="E523" s="29"/>
      <c r="F523" s="29"/>
    </row>
    <row r="524" spans="1:6">
      <c r="A524" s="15"/>
      <c r="D524" s="29"/>
      <c r="E524" s="29"/>
      <c r="F524" s="29"/>
    </row>
    <row r="525" spans="1:6">
      <c r="A525" s="15"/>
      <c r="D525" s="29"/>
      <c r="E525" s="29"/>
      <c r="F525" s="29"/>
    </row>
    <row r="526" spans="1:6">
      <c r="A526" s="15"/>
      <c r="D526" s="29"/>
      <c r="E526" s="29"/>
      <c r="F526" s="29"/>
    </row>
    <row r="527" spans="1:6">
      <c r="A527" s="15"/>
      <c r="D527" s="29"/>
      <c r="E527" s="29"/>
      <c r="F527" s="29"/>
    </row>
    <row r="528" spans="1:6">
      <c r="A528" s="15"/>
      <c r="D528" s="29"/>
      <c r="E528" s="29"/>
      <c r="F528" s="29"/>
    </row>
    <row r="529" spans="1:6">
      <c r="A529" s="15"/>
      <c r="D529" s="29"/>
      <c r="E529" s="29"/>
      <c r="F529" s="29"/>
    </row>
    <row r="530" spans="1:6">
      <c r="A530" s="15"/>
      <c r="D530" s="29"/>
      <c r="E530" s="29"/>
      <c r="F530" s="29"/>
    </row>
    <row r="531" spans="1:6">
      <c r="A531" s="15"/>
      <c r="D531" s="29"/>
      <c r="E531" s="29"/>
      <c r="F531" s="29"/>
    </row>
    <row r="532" spans="1:6">
      <c r="A532" s="15"/>
      <c r="D532" s="29"/>
      <c r="E532" s="29"/>
      <c r="F532" s="29"/>
    </row>
    <row r="533" spans="1:6">
      <c r="A533" s="15"/>
      <c r="D533" s="29"/>
      <c r="E533" s="29"/>
      <c r="F533" s="29"/>
    </row>
    <row r="534" spans="1:6">
      <c r="A534" s="15"/>
      <c r="D534" s="29"/>
      <c r="E534" s="29"/>
      <c r="F534" s="29"/>
    </row>
    <row r="535" spans="1:6">
      <c r="A535" s="15"/>
      <c r="D535" s="29"/>
      <c r="E535" s="29"/>
      <c r="F535" s="29"/>
    </row>
    <row r="536" spans="1:6">
      <c r="A536" s="15"/>
      <c r="D536" s="29"/>
      <c r="E536" s="29"/>
      <c r="F536" s="29"/>
    </row>
    <row r="537" spans="1:6">
      <c r="A537" s="15"/>
      <c r="D537" s="29"/>
      <c r="E537" s="29"/>
      <c r="F537" s="29"/>
    </row>
    <row r="538" spans="1:6">
      <c r="A538" s="15"/>
      <c r="D538" s="29"/>
      <c r="E538" s="29"/>
      <c r="F538" s="29"/>
    </row>
    <row r="539" spans="1:6">
      <c r="A539" s="15"/>
      <c r="D539" s="29"/>
      <c r="E539" s="29"/>
      <c r="F539" s="29"/>
    </row>
    <row r="540" spans="1:6">
      <c r="A540" s="15"/>
      <c r="D540" s="29"/>
      <c r="E540" s="29"/>
      <c r="F540" s="29"/>
    </row>
    <row r="541" spans="1:6">
      <c r="A541" s="15"/>
      <c r="D541" s="29"/>
      <c r="E541" s="29"/>
      <c r="F541" s="29"/>
    </row>
    <row r="542" spans="1:6">
      <c r="A542" s="15"/>
      <c r="D542" s="29"/>
      <c r="E542" s="29"/>
      <c r="F542" s="29"/>
    </row>
    <row r="543" spans="1:6">
      <c r="A543" s="15"/>
      <c r="D543" s="29"/>
      <c r="E543" s="29"/>
      <c r="F543" s="29"/>
    </row>
    <row r="544" spans="1:6">
      <c r="A544" s="15"/>
      <c r="D544" s="29"/>
      <c r="E544" s="29"/>
      <c r="F544" s="29"/>
    </row>
    <row r="545" spans="1:6">
      <c r="A545" s="15"/>
      <c r="D545" s="29"/>
      <c r="E545" s="29"/>
      <c r="F545" s="29"/>
    </row>
    <row r="546" spans="1:6">
      <c r="A546" s="15"/>
      <c r="D546" s="29"/>
      <c r="E546" s="29"/>
      <c r="F546" s="29"/>
    </row>
    <row r="547" spans="1:6">
      <c r="A547" s="15"/>
      <c r="D547" s="29"/>
      <c r="E547" s="29"/>
      <c r="F547" s="29"/>
    </row>
    <row r="548" spans="1:6">
      <c r="A548" s="15"/>
      <c r="D548" s="29"/>
      <c r="E548" s="29"/>
      <c r="F548" s="29"/>
    </row>
    <row r="549" spans="1:6">
      <c r="A549" s="15"/>
      <c r="D549" s="29"/>
      <c r="E549" s="29"/>
      <c r="F549" s="29"/>
    </row>
    <row r="550" spans="1:6">
      <c r="A550" s="15"/>
      <c r="D550" s="29"/>
      <c r="E550" s="29"/>
      <c r="F550" s="29"/>
    </row>
    <row r="551" spans="1:6">
      <c r="A551" s="15"/>
      <c r="D551" s="29"/>
      <c r="E551" s="29"/>
      <c r="F551" s="29"/>
    </row>
    <row r="552" spans="1:6">
      <c r="A552" s="15"/>
      <c r="D552" s="29"/>
      <c r="E552" s="29"/>
      <c r="F552" s="29"/>
    </row>
    <row r="553" spans="1:6">
      <c r="A553" s="15"/>
      <c r="D553" s="29"/>
      <c r="E553" s="29"/>
      <c r="F553" s="29"/>
    </row>
    <row r="554" spans="1:6">
      <c r="A554" s="15"/>
      <c r="D554" s="29"/>
      <c r="E554" s="29"/>
      <c r="F554" s="29"/>
    </row>
    <row r="555" spans="1:6">
      <c r="A555" s="15"/>
      <c r="D555" s="29"/>
      <c r="E555" s="29"/>
      <c r="F555" s="29"/>
    </row>
    <row r="556" spans="1:6">
      <c r="A556" s="15"/>
      <c r="D556" s="29"/>
      <c r="E556" s="29"/>
      <c r="F556" s="29"/>
    </row>
    <row r="557" spans="1:6">
      <c r="A557" s="15"/>
      <c r="D557" s="29"/>
      <c r="E557" s="29"/>
      <c r="F557" s="29"/>
    </row>
    <row r="558" spans="1:6">
      <c r="A558" s="15"/>
      <c r="D558" s="29"/>
      <c r="E558" s="29"/>
      <c r="F558" s="29"/>
    </row>
    <row r="559" spans="1:6">
      <c r="A559" s="15"/>
      <c r="D559" s="29"/>
      <c r="E559" s="29"/>
      <c r="F559" s="29"/>
    </row>
    <row r="560" spans="1:6">
      <c r="A560" s="15"/>
      <c r="D560" s="29"/>
      <c r="E560" s="29"/>
      <c r="F560" s="29"/>
    </row>
    <row r="561" spans="1:6">
      <c r="A561" s="15"/>
      <c r="D561" s="29"/>
      <c r="E561" s="29"/>
      <c r="F561" s="29"/>
    </row>
    <row r="562" spans="1:6">
      <c r="A562" s="15"/>
      <c r="D562" s="29"/>
      <c r="E562" s="29"/>
      <c r="F562" s="29"/>
    </row>
    <row r="563" spans="1:6">
      <c r="A563" s="15"/>
      <c r="D563" s="29"/>
      <c r="E563" s="29"/>
      <c r="F563" s="29"/>
    </row>
    <row r="564" spans="1:6">
      <c r="A564" s="15"/>
      <c r="D564" s="29"/>
      <c r="E564" s="29"/>
      <c r="F564" s="29"/>
    </row>
    <row r="565" spans="1:6">
      <c r="A565" s="15"/>
      <c r="D565" s="29"/>
      <c r="E565" s="29"/>
      <c r="F565" s="29"/>
    </row>
    <row r="566" spans="1:6">
      <c r="A566" s="15"/>
      <c r="D566" s="29"/>
      <c r="E566" s="29"/>
      <c r="F566" s="29"/>
    </row>
    <row r="567" spans="1:6">
      <c r="A567" s="15"/>
      <c r="D567" s="29"/>
      <c r="E567" s="29"/>
      <c r="F567" s="29"/>
    </row>
    <row r="568" spans="1:6">
      <c r="A568" s="15"/>
      <c r="D568" s="29"/>
      <c r="E568" s="29"/>
      <c r="F568" s="29"/>
    </row>
    <row r="569" spans="1:6">
      <c r="A569" s="15"/>
      <c r="D569" s="29"/>
      <c r="E569" s="29"/>
      <c r="F569" s="29"/>
    </row>
    <row r="570" spans="1:6">
      <c r="A570" s="15"/>
      <c r="D570" s="29"/>
      <c r="E570" s="29"/>
      <c r="F570" s="29"/>
    </row>
    <row r="571" spans="1:6">
      <c r="A571" s="15"/>
      <c r="D571" s="29"/>
      <c r="E571" s="29"/>
      <c r="F571" s="29"/>
    </row>
    <row r="572" spans="1:6">
      <c r="A572" s="15"/>
      <c r="D572" s="29"/>
      <c r="E572" s="29"/>
      <c r="F572" s="29"/>
    </row>
    <row r="573" spans="1:6">
      <c r="A573" s="15"/>
      <c r="D573" s="29"/>
      <c r="E573" s="29"/>
      <c r="F573" s="29"/>
    </row>
    <row r="574" spans="1:6">
      <c r="A574" s="15"/>
      <c r="D574" s="29"/>
      <c r="E574" s="29"/>
      <c r="F574" s="29"/>
    </row>
    <row r="575" spans="1:6">
      <c r="A575" s="15"/>
      <c r="D575" s="29"/>
      <c r="E575" s="29"/>
      <c r="F575" s="29"/>
    </row>
    <row r="576" spans="1:6">
      <c r="A576" s="15"/>
      <c r="D576" s="29"/>
      <c r="E576" s="29"/>
      <c r="F576" s="29"/>
    </row>
    <row r="577" spans="1:6">
      <c r="A577" s="15"/>
      <c r="D577" s="29"/>
      <c r="E577" s="29"/>
      <c r="F577" s="29"/>
    </row>
    <row r="578" spans="1:6">
      <c r="A578" s="15"/>
      <c r="D578" s="29"/>
      <c r="E578" s="29"/>
      <c r="F578" s="29"/>
    </row>
    <row r="579" spans="1:6">
      <c r="A579" s="15"/>
      <c r="D579" s="29"/>
      <c r="E579" s="29"/>
      <c r="F579" s="29"/>
    </row>
    <row r="580" spans="1:6">
      <c r="A580" s="15"/>
      <c r="D580" s="29"/>
      <c r="E580" s="29"/>
      <c r="F580" s="29"/>
    </row>
    <row r="581" spans="1:6">
      <c r="A581" s="15"/>
      <c r="D581" s="29"/>
      <c r="E581" s="29"/>
      <c r="F581" s="29"/>
    </row>
    <row r="582" spans="1:6">
      <c r="A582" s="15"/>
      <c r="D582" s="29"/>
      <c r="E582" s="29"/>
      <c r="F582" s="29"/>
    </row>
    <row r="583" spans="1:6">
      <c r="A583" s="15"/>
      <c r="D583" s="29"/>
      <c r="E583" s="29"/>
      <c r="F583" s="29"/>
    </row>
    <row r="584" spans="1:6">
      <c r="A584" s="15"/>
      <c r="D584" s="29"/>
      <c r="E584" s="29"/>
      <c r="F584" s="29"/>
    </row>
    <row r="585" spans="1:6">
      <c r="A585" s="15"/>
      <c r="D585" s="29"/>
      <c r="E585" s="29"/>
      <c r="F585" s="29"/>
    </row>
    <row r="586" spans="1:6">
      <c r="A586" s="15"/>
      <c r="D586" s="29"/>
      <c r="E586" s="29"/>
      <c r="F586" s="29"/>
    </row>
    <row r="587" spans="1:6">
      <c r="A587" s="15"/>
      <c r="D587" s="29"/>
      <c r="E587" s="29"/>
      <c r="F587" s="29"/>
    </row>
    <row r="588" spans="1:6">
      <c r="A588" s="15"/>
      <c r="D588" s="29"/>
      <c r="E588" s="29"/>
      <c r="F588" s="29"/>
    </row>
    <row r="589" spans="1:6">
      <c r="A589" s="15"/>
      <c r="D589" s="29"/>
      <c r="E589" s="29"/>
      <c r="F589" s="29"/>
    </row>
    <row r="590" spans="1:6">
      <c r="A590" s="15"/>
      <c r="D590" s="29"/>
      <c r="E590" s="29"/>
      <c r="F590" s="29"/>
    </row>
    <row r="591" spans="1:6">
      <c r="A591" s="15"/>
      <c r="D591" s="29"/>
      <c r="E591" s="29"/>
      <c r="F591" s="29"/>
    </row>
    <row r="592" spans="1:6">
      <c r="A592" s="15"/>
      <c r="D592" s="29"/>
      <c r="E592" s="29"/>
      <c r="F592" s="29"/>
    </row>
    <row r="593" spans="1:6">
      <c r="A593" s="15"/>
      <c r="D593" s="29"/>
      <c r="E593" s="29"/>
      <c r="F593" s="29"/>
    </row>
    <row r="594" spans="1:6">
      <c r="A594" s="15"/>
      <c r="D594" s="29"/>
      <c r="E594" s="29"/>
      <c r="F594" s="29"/>
    </row>
    <row r="595" spans="1:6">
      <c r="A595" s="15"/>
      <c r="D595" s="29"/>
      <c r="E595" s="29"/>
      <c r="F595" s="29"/>
    </row>
    <row r="596" spans="1:6">
      <c r="A596" s="15"/>
      <c r="D596" s="29"/>
      <c r="E596" s="29"/>
      <c r="F596" s="29"/>
    </row>
    <row r="597" spans="1:6">
      <c r="A597" s="15"/>
      <c r="D597" s="29"/>
      <c r="E597" s="29"/>
      <c r="F597" s="29"/>
    </row>
    <row r="598" spans="1:6">
      <c r="A598" s="15"/>
      <c r="D598" s="29"/>
      <c r="E598" s="29"/>
      <c r="F598" s="29"/>
    </row>
    <row r="599" spans="1:6">
      <c r="A599" s="15"/>
      <c r="D599" s="29"/>
      <c r="E599" s="29"/>
      <c r="F599" s="29"/>
    </row>
    <row r="600" spans="1:6">
      <c r="A600" s="15"/>
      <c r="D600" s="29"/>
      <c r="E600" s="29"/>
      <c r="F600" s="29"/>
    </row>
    <row r="601" spans="1:6">
      <c r="A601" s="15"/>
      <c r="D601" s="29"/>
      <c r="E601" s="29"/>
      <c r="F601" s="29"/>
    </row>
    <row r="602" spans="1:6">
      <c r="A602" s="15"/>
      <c r="D602" s="29"/>
      <c r="E602" s="29"/>
      <c r="F602" s="29"/>
    </row>
    <row r="603" spans="1:6">
      <c r="A603" s="15"/>
      <c r="D603" s="29"/>
      <c r="E603" s="29"/>
      <c r="F603" s="29"/>
    </row>
    <row r="604" spans="1:6">
      <c r="A604" s="15"/>
      <c r="D604" s="29"/>
      <c r="E604" s="29"/>
      <c r="F604" s="29"/>
    </row>
    <row r="605" spans="1:6">
      <c r="A605" s="15"/>
      <c r="D605" s="29"/>
      <c r="E605" s="29"/>
      <c r="F605" s="29"/>
    </row>
    <row r="606" spans="1:6">
      <c r="A606" s="15"/>
      <c r="D606" s="29"/>
      <c r="E606" s="29"/>
      <c r="F606" s="29"/>
    </row>
    <row r="607" spans="1:6">
      <c r="A607" s="15"/>
      <c r="D607" s="29"/>
      <c r="E607" s="29"/>
      <c r="F607" s="29"/>
    </row>
    <row r="608" spans="1:6">
      <c r="A608" s="15"/>
      <c r="D608" s="29"/>
      <c r="E608" s="29"/>
      <c r="F608" s="29"/>
    </row>
    <row r="609" spans="1:6">
      <c r="A609" s="15"/>
      <c r="D609" s="29"/>
      <c r="E609" s="29"/>
      <c r="F609" s="29"/>
    </row>
    <row r="610" spans="1:6">
      <c r="A610" s="15"/>
      <c r="D610" s="29"/>
      <c r="E610" s="29"/>
      <c r="F610" s="29"/>
    </row>
    <row r="611" spans="1:6">
      <c r="A611" s="15"/>
      <c r="D611" s="29"/>
      <c r="E611" s="29"/>
      <c r="F611" s="29"/>
    </row>
    <row r="612" spans="1:6">
      <c r="A612" s="15"/>
      <c r="D612" s="29"/>
      <c r="E612" s="29"/>
      <c r="F612" s="29"/>
    </row>
    <row r="613" spans="1:6">
      <c r="A613" s="15"/>
      <c r="D613" s="29"/>
      <c r="E613" s="29"/>
      <c r="F613" s="29"/>
    </row>
    <row r="614" spans="1:6">
      <c r="A614" s="15"/>
      <c r="D614" s="29"/>
      <c r="E614" s="29"/>
      <c r="F614" s="29"/>
    </row>
    <row r="615" spans="1:6">
      <c r="A615" s="15"/>
      <c r="D615" s="29"/>
      <c r="E615" s="29"/>
      <c r="F615" s="29"/>
    </row>
    <row r="616" spans="1:6">
      <c r="A616" s="15"/>
      <c r="D616" s="29"/>
      <c r="E616" s="29"/>
      <c r="F616" s="29"/>
    </row>
    <row r="617" spans="1:6">
      <c r="A617" s="15"/>
      <c r="D617" s="29"/>
      <c r="E617" s="29"/>
      <c r="F617" s="29"/>
    </row>
    <row r="618" spans="1:6">
      <c r="A618" s="15"/>
      <c r="D618" s="29"/>
      <c r="E618" s="29"/>
      <c r="F618" s="29"/>
    </row>
    <row r="619" spans="1:6">
      <c r="A619" s="15"/>
      <c r="D619" s="29"/>
      <c r="E619" s="29"/>
      <c r="F619" s="29"/>
    </row>
    <row r="620" spans="1:6">
      <c r="A620" s="15"/>
      <c r="D620" s="29"/>
      <c r="E620" s="29"/>
      <c r="F620" s="29"/>
    </row>
    <row r="621" spans="1:6">
      <c r="A621" s="15"/>
      <c r="D621" s="29"/>
      <c r="E621" s="29"/>
      <c r="F621" s="29"/>
    </row>
    <row r="622" spans="1:6">
      <c r="A622" s="15"/>
      <c r="D622" s="29"/>
      <c r="E622" s="29"/>
      <c r="F622" s="29"/>
    </row>
    <row r="623" spans="1:6">
      <c r="A623" s="15"/>
      <c r="D623" s="29"/>
      <c r="E623" s="29"/>
      <c r="F623" s="29"/>
    </row>
    <row r="624" spans="1:6">
      <c r="A624" s="15"/>
      <c r="D624" s="29"/>
      <c r="E624" s="29"/>
      <c r="F624" s="29"/>
    </row>
    <row r="625" spans="1:6">
      <c r="A625" s="15"/>
      <c r="D625" s="29"/>
      <c r="E625" s="29"/>
      <c r="F625" s="29"/>
    </row>
    <row r="626" spans="1:6">
      <c r="A626" s="15"/>
      <c r="D626" s="29"/>
      <c r="E626" s="29"/>
      <c r="F626" s="29"/>
    </row>
    <row r="627" spans="1:6">
      <c r="A627" s="15"/>
      <c r="D627" s="29"/>
      <c r="E627" s="29"/>
      <c r="F627" s="29"/>
    </row>
    <row r="628" spans="1:6">
      <c r="A628" s="15"/>
      <c r="D628" s="29"/>
      <c r="E628" s="29"/>
      <c r="F628" s="29"/>
    </row>
    <row r="629" spans="1:6">
      <c r="A629" s="15"/>
      <c r="D629" s="29"/>
      <c r="E629" s="29"/>
      <c r="F629" s="29"/>
    </row>
    <row r="630" spans="1:6">
      <c r="A630" s="15"/>
      <c r="D630" s="29"/>
      <c r="E630" s="29"/>
      <c r="F630" s="29"/>
    </row>
    <row r="631" spans="1:6">
      <c r="A631" s="15"/>
      <c r="D631" s="29"/>
      <c r="E631" s="29"/>
      <c r="F631" s="29"/>
    </row>
    <row r="632" spans="1:6">
      <c r="A632" s="15"/>
      <c r="D632" s="29"/>
      <c r="E632" s="29"/>
      <c r="F632" s="29"/>
    </row>
    <row r="633" spans="1:6">
      <c r="A633" s="15"/>
      <c r="D633" s="29"/>
      <c r="E633" s="29"/>
      <c r="F633" s="29"/>
    </row>
    <row r="634" spans="1:6">
      <c r="A634" s="15"/>
      <c r="D634" s="29"/>
      <c r="E634" s="29"/>
      <c r="F634" s="29"/>
    </row>
    <row r="635" spans="1:6">
      <c r="A635" s="15"/>
      <c r="D635" s="29"/>
      <c r="E635" s="29"/>
      <c r="F635" s="29"/>
    </row>
    <row r="636" spans="1:6">
      <c r="A636" s="15"/>
      <c r="D636" s="29"/>
      <c r="E636" s="29"/>
      <c r="F636" s="29"/>
    </row>
    <row r="637" spans="1:6">
      <c r="A637" s="15"/>
      <c r="D637" s="29"/>
      <c r="E637" s="29"/>
      <c r="F637" s="29"/>
    </row>
    <row r="638" spans="1:6">
      <c r="A638" s="15"/>
      <c r="D638" s="29"/>
      <c r="E638" s="29"/>
      <c r="F638" s="29"/>
    </row>
    <row r="639" spans="1:6">
      <c r="A639" s="15"/>
      <c r="D639" s="29"/>
      <c r="E639" s="29"/>
      <c r="F639" s="29"/>
    </row>
    <row r="640" spans="1:6">
      <c r="A640" s="15"/>
      <c r="D640" s="29"/>
      <c r="E640" s="29"/>
      <c r="F640" s="29"/>
    </row>
    <row r="641" spans="1:6">
      <c r="A641" s="15"/>
      <c r="D641" s="29"/>
      <c r="E641" s="29"/>
      <c r="F641" s="29"/>
    </row>
    <row r="642" spans="1:6">
      <c r="A642" s="15"/>
      <c r="D642" s="29"/>
      <c r="E642" s="29"/>
      <c r="F642" s="29"/>
    </row>
    <row r="643" spans="1:6">
      <c r="A643" s="15"/>
      <c r="D643" s="29"/>
      <c r="E643" s="29"/>
      <c r="F643" s="29"/>
    </row>
    <row r="644" spans="1:6">
      <c r="A644" s="15"/>
      <c r="D644" s="29"/>
      <c r="E644" s="29"/>
      <c r="F644" s="29"/>
    </row>
    <row r="645" spans="1:6">
      <c r="A645" s="15"/>
      <c r="D645" s="29"/>
      <c r="E645" s="29"/>
      <c r="F645" s="29"/>
    </row>
    <row r="646" spans="1:6">
      <c r="A646" s="15"/>
      <c r="D646" s="29"/>
      <c r="E646" s="29"/>
      <c r="F646" s="29"/>
    </row>
    <row r="647" spans="1:6">
      <c r="A647" s="15"/>
      <c r="D647" s="29"/>
      <c r="E647" s="29"/>
      <c r="F647" s="29"/>
    </row>
    <row r="648" spans="1:6">
      <c r="A648" s="15"/>
      <c r="D648" s="29"/>
      <c r="E648" s="29"/>
      <c r="F648" s="29"/>
    </row>
    <row r="649" spans="1:6">
      <c r="A649" s="15"/>
      <c r="D649" s="29"/>
      <c r="E649" s="29"/>
      <c r="F649" s="29"/>
    </row>
    <row r="650" spans="1:6">
      <c r="A650" s="15"/>
      <c r="D650" s="29"/>
      <c r="E650" s="29"/>
      <c r="F650" s="29"/>
    </row>
    <row r="651" spans="1:6">
      <c r="A651" s="15"/>
      <c r="D651" s="29"/>
      <c r="E651" s="29"/>
      <c r="F651" s="29"/>
    </row>
    <row r="652" spans="1:6">
      <c r="A652" s="15"/>
      <c r="D652" s="29"/>
      <c r="E652" s="29"/>
      <c r="F652" s="29"/>
    </row>
    <row r="653" spans="1:6">
      <c r="A653" s="15"/>
      <c r="D653" s="29"/>
      <c r="E653" s="29"/>
      <c r="F653" s="29"/>
    </row>
    <row r="654" spans="1:6">
      <c r="A654" s="15"/>
      <c r="D654" s="29"/>
      <c r="E654" s="29"/>
      <c r="F654" s="29"/>
    </row>
    <row r="655" spans="1:6">
      <c r="A655" s="15"/>
      <c r="D655" s="29"/>
      <c r="E655" s="29"/>
      <c r="F655" s="29"/>
    </row>
    <row r="656" spans="1:6">
      <c r="A656" s="15"/>
      <c r="D656" s="29"/>
      <c r="E656" s="29"/>
      <c r="F656" s="29"/>
    </row>
    <row r="657" spans="1:6">
      <c r="A657" s="15"/>
      <c r="D657" s="29"/>
      <c r="E657" s="29"/>
      <c r="F657" s="29"/>
    </row>
    <row r="658" spans="1:6">
      <c r="A658" s="15"/>
      <c r="D658" s="29"/>
      <c r="E658" s="29"/>
      <c r="F658" s="29"/>
    </row>
    <row r="659" spans="1:6">
      <c r="A659" s="15"/>
      <c r="D659" s="29"/>
      <c r="E659" s="29"/>
      <c r="F659" s="29"/>
    </row>
    <row r="660" spans="1:6">
      <c r="A660" s="15"/>
      <c r="D660" s="29"/>
      <c r="E660" s="29"/>
      <c r="F660" s="29"/>
    </row>
    <row r="661" spans="1:6">
      <c r="A661" s="15"/>
      <c r="D661" s="29"/>
      <c r="E661" s="29"/>
      <c r="F661" s="29"/>
    </row>
    <row r="662" spans="1:6">
      <c r="A662" s="15"/>
      <c r="D662" s="29"/>
      <c r="E662" s="29"/>
      <c r="F662" s="29"/>
    </row>
    <row r="663" spans="1:6">
      <c r="A663" s="15"/>
      <c r="D663" s="29"/>
      <c r="E663" s="29"/>
      <c r="F663" s="29"/>
    </row>
    <row r="664" spans="1:6">
      <c r="A664" s="15"/>
      <c r="D664" s="29"/>
      <c r="E664" s="29"/>
      <c r="F664" s="29"/>
    </row>
    <row r="665" spans="1:6">
      <c r="A665" s="15"/>
      <c r="D665" s="29"/>
      <c r="E665" s="29"/>
      <c r="F665" s="29"/>
    </row>
    <row r="666" spans="1:6">
      <c r="A666" s="15"/>
      <c r="D666" s="29"/>
      <c r="E666" s="29"/>
      <c r="F666" s="29"/>
    </row>
    <row r="667" spans="1:6">
      <c r="A667" s="15"/>
      <c r="D667" s="29"/>
      <c r="E667" s="29"/>
      <c r="F667" s="29"/>
    </row>
    <row r="668" spans="1:6">
      <c r="A668" s="15"/>
      <c r="D668" s="29"/>
      <c r="E668" s="29"/>
      <c r="F668" s="29"/>
    </row>
    <row r="669" spans="1:6">
      <c r="A669" s="15"/>
      <c r="D669" s="29"/>
      <c r="E669" s="29"/>
      <c r="F669" s="29"/>
    </row>
    <row r="670" spans="1:6">
      <c r="A670" s="15"/>
      <c r="D670" s="29"/>
      <c r="E670" s="29"/>
      <c r="F670" s="29"/>
    </row>
    <row r="671" spans="1:6">
      <c r="A671" s="15"/>
      <c r="D671" s="29"/>
      <c r="E671" s="29"/>
      <c r="F671" s="29"/>
    </row>
    <row r="672" spans="1:6">
      <c r="A672" s="15"/>
      <c r="D672" s="29"/>
      <c r="E672" s="29"/>
      <c r="F672" s="29"/>
    </row>
    <row r="673" spans="1:6">
      <c r="A673" s="15"/>
      <c r="D673" s="29"/>
      <c r="E673" s="29"/>
      <c r="F673" s="29"/>
    </row>
    <row r="674" spans="1:6">
      <c r="A674" s="15"/>
      <c r="D674" s="29"/>
      <c r="E674" s="29"/>
      <c r="F674" s="29"/>
    </row>
    <row r="675" spans="1:6">
      <c r="A675" s="15"/>
      <c r="D675" s="29"/>
      <c r="E675" s="29"/>
      <c r="F675" s="29"/>
    </row>
    <row r="676" spans="1:6">
      <c r="A676" s="15"/>
      <c r="D676" s="29"/>
      <c r="E676" s="29"/>
      <c r="F676" s="29"/>
    </row>
    <row r="677" spans="1:6">
      <c r="A677" s="15"/>
      <c r="D677" s="29"/>
      <c r="E677" s="29"/>
      <c r="F677" s="29"/>
    </row>
    <row r="678" spans="1:6">
      <c r="A678" s="15"/>
      <c r="D678" s="29"/>
      <c r="E678" s="29"/>
      <c r="F678" s="29"/>
    </row>
    <row r="679" spans="1:6">
      <c r="A679" s="15"/>
      <c r="D679" s="29"/>
      <c r="E679" s="29"/>
      <c r="F679" s="29"/>
    </row>
    <row r="680" spans="1:6">
      <c r="A680" s="15"/>
      <c r="D680" s="29"/>
      <c r="E680" s="29"/>
      <c r="F680" s="29"/>
    </row>
    <row r="681" spans="1:6">
      <c r="A681" s="15"/>
      <c r="D681" s="29"/>
      <c r="E681" s="29"/>
      <c r="F681" s="29"/>
    </row>
    <row r="682" spans="1:6">
      <c r="A682" s="15"/>
      <c r="D682" s="29"/>
      <c r="E682" s="29"/>
      <c r="F682" s="29"/>
    </row>
    <row r="683" spans="1:6">
      <c r="A683" s="15"/>
      <c r="D683" s="29"/>
      <c r="E683" s="29"/>
      <c r="F683" s="29"/>
    </row>
    <row r="684" spans="1:6">
      <c r="A684" s="15"/>
      <c r="D684" s="29"/>
      <c r="E684" s="29"/>
      <c r="F684" s="29"/>
    </row>
    <row r="685" spans="1:6">
      <c r="A685" s="15"/>
      <c r="D685" s="29"/>
      <c r="E685" s="29"/>
      <c r="F685" s="29"/>
    </row>
    <row r="686" spans="1:6">
      <c r="A686" s="15"/>
      <c r="D686" s="29"/>
      <c r="E686" s="29"/>
      <c r="F686" s="29"/>
    </row>
    <row r="687" spans="1:6">
      <c r="A687" s="15"/>
      <c r="D687" s="29"/>
      <c r="E687" s="29"/>
      <c r="F687" s="29"/>
    </row>
    <row r="688" spans="1:6">
      <c r="A688" s="15"/>
      <c r="D688" s="29"/>
      <c r="E688" s="29"/>
      <c r="F688" s="29"/>
    </row>
    <row r="689" spans="1:6">
      <c r="A689" s="15"/>
      <c r="D689" s="29"/>
      <c r="E689" s="29"/>
      <c r="F689" s="29"/>
    </row>
    <row r="690" spans="1:6">
      <c r="A690" s="15"/>
      <c r="D690" s="29"/>
      <c r="E690" s="29"/>
      <c r="F690" s="29"/>
    </row>
    <row r="691" spans="1:6">
      <c r="A691" s="15"/>
      <c r="D691" s="29"/>
      <c r="E691" s="29"/>
      <c r="F691" s="29"/>
    </row>
    <row r="692" spans="1:6">
      <c r="A692" s="15"/>
      <c r="D692" s="29"/>
      <c r="E692" s="29"/>
      <c r="F692" s="29"/>
    </row>
    <row r="693" spans="1:6">
      <c r="A693" s="15"/>
      <c r="D693" s="29"/>
      <c r="E693" s="29"/>
      <c r="F693" s="29"/>
    </row>
    <row r="694" spans="1:6">
      <c r="A694" s="15"/>
      <c r="D694" s="29"/>
      <c r="E694" s="29"/>
      <c r="F694" s="29"/>
    </row>
    <row r="695" spans="1:6">
      <c r="A695" s="15"/>
      <c r="D695" s="29"/>
      <c r="E695" s="29"/>
      <c r="F695" s="29"/>
    </row>
    <row r="696" spans="1:6">
      <c r="A696" s="15"/>
      <c r="D696" s="29"/>
      <c r="E696" s="29"/>
      <c r="F696" s="29"/>
    </row>
    <row r="697" spans="1:6">
      <c r="A697" s="15"/>
      <c r="D697" s="29"/>
      <c r="E697" s="29"/>
      <c r="F697" s="29"/>
    </row>
    <row r="698" spans="1:6">
      <c r="A698" s="15"/>
      <c r="D698" s="29"/>
      <c r="E698" s="29"/>
      <c r="F698" s="29"/>
    </row>
    <row r="699" spans="1:6">
      <c r="A699" s="15"/>
      <c r="D699" s="29"/>
      <c r="E699" s="29"/>
      <c r="F699" s="29"/>
    </row>
    <row r="700" spans="1:6">
      <c r="A700" s="15"/>
      <c r="D700" s="29"/>
      <c r="E700" s="29"/>
      <c r="F700" s="29"/>
    </row>
    <row r="701" spans="1:6">
      <c r="A701" s="15"/>
      <c r="D701" s="29"/>
      <c r="E701" s="29"/>
      <c r="F701" s="29"/>
    </row>
    <row r="702" spans="1:6">
      <c r="A702" s="15"/>
      <c r="D702" s="29"/>
      <c r="E702" s="29"/>
      <c r="F702" s="29"/>
    </row>
    <row r="703" spans="1:6">
      <c r="A703" s="15"/>
      <c r="D703" s="29"/>
      <c r="E703" s="29"/>
      <c r="F703" s="29"/>
    </row>
    <row r="704" spans="1:6">
      <c r="A704" s="15"/>
      <c r="D704" s="29"/>
      <c r="E704" s="29"/>
      <c r="F704" s="29"/>
    </row>
    <row r="705" spans="1:6">
      <c r="A705" s="15"/>
      <c r="D705" s="29"/>
      <c r="E705" s="29"/>
      <c r="F705" s="29"/>
    </row>
    <row r="706" spans="1:6">
      <c r="A706" s="15"/>
      <c r="D706" s="29"/>
      <c r="E706" s="29"/>
      <c r="F706" s="29"/>
    </row>
    <row r="707" spans="1:6">
      <c r="A707" s="15"/>
      <c r="D707" s="29"/>
      <c r="E707" s="29"/>
      <c r="F707" s="29"/>
    </row>
    <row r="708" spans="1:6">
      <c r="A708" s="15"/>
      <c r="D708" s="29"/>
      <c r="E708" s="29"/>
      <c r="F708" s="29"/>
    </row>
    <row r="709" spans="1:6">
      <c r="A709" s="15"/>
      <c r="D709" s="29"/>
      <c r="E709" s="29"/>
      <c r="F709" s="29"/>
    </row>
    <row r="710" spans="1:6">
      <c r="A710" s="15"/>
      <c r="D710" s="29"/>
      <c r="E710" s="29"/>
      <c r="F710" s="29"/>
    </row>
    <row r="711" spans="1:6">
      <c r="A711" s="15"/>
      <c r="D711" s="29"/>
      <c r="E711" s="29"/>
      <c r="F711" s="29"/>
    </row>
    <row r="712" spans="1:6">
      <c r="A712" s="15"/>
      <c r="D712" s="29"/>
      <c r="E712" s="29"/>
      <c r="F712" s="29"/>
    </row>
    <row r="713" spans="1:6">
      <c r="A713" s="15"/>
      <c r="D713" s="29"/>
      <c r="E713" s="29"/>
      <c r="F713" s="29"/>
    </row>
    <row r="714" spans="1:6">
      <c r="A714" s="15"/>
      <c r="D714" s="29"/>
      <c r="E714" s="29"/>
      <c r="F714" s="29"/>
    </row>
    <row r="715" spans="1:6">
      <c r="A715" s="15"/>
      <c r="D715" s="29"/>
      <c r="E715" s="29"/>
      <c r="F715" s="29"/>
    </row>
    <row r="716" spans="1:6">
      <c r="A716" s="15"/>
      <c r="D716" s="29"/>
      <c r="E716" s="29"/>
      <c r="F716" s="29"/>
    </row>
    <row r="717" spans="1:6">
      <c r="A717" s="15"/>
      <c r="D717" s="29"/>
      <c r="E717" s="29"/>
      <c r="F717" s="29"/>
    </row>
    <row r="718" spans="1:6">
      <c r="A718" s="15"/>
      <c r="D718" s="29"/>
      <c r="E718" s="29"/>
      <c r="F718" s="29"/>
    </row>
    <row r="719" spans="1:6">
      <c r="A719" s="15"/>
      <c r="D719" s="29"/>
      <c r="E719" s="29"/>
      <c r="F719" s="29"/>
    </row>
    <row r="720" spans="1:6">
      <c r="A720" s="15"/>
      <c r="D720" s="29"/>
      <c r="E720" s="29"/>
      <c r="F720" s="29"/>
    </row>
    <row r="721" spans="1:6">
      <c r="A721" s="15"/>
      <c r="D721" s="29"/>
      <c r="E721" s="29"/>
      <c r="F721" s="29"/>
    </row>
    <row r="722" spans="1:6">
      <c r="A722" s="15"/>
      <c r="D722" s="29"/>
      <c r="E722" s="29"/>
      <c r="F722" s="29"/>
    </row>
    <row r="723" spans="1:6">
      <c r="A723" s="15"/>
      <c r="D723" s="29"/>
      <c r="E723" s="29"/>
      <c r="F723" s="29"/>
    </row>
    <row r="724" spans="1:6">
      <c r="A724" s="15"/>
      <c r="D724" s="29"/>
      <c r="E724" s="29"/>
      <c r="F724" s="29"/>
    </row>
    <row r="725" spans="1:6">
      <c r="A725" s="15"/>
      <c r="D725" s="29"/>
      <c r="E725" s="29"/>
      <c r="F725" s="29"/>
    </row>
    <row r="726" spans="1:6">
      <c r="A726" s="15"/>
      <c r="D726" s="29"/>
      <c r="E726" s="29"/>
      <c r="F726" s="29"/>
    </row>
    <row r="727" spans="1:6">
      <c r="A727" s="15"/>
      <c r="D727" s="29"/>
      <c r="E727" s="29"/>
      <c r="F727" s="29"/>
    </row>
    <row r="728" spans="1:6">
      <c r="A728" s="15"/>
      <c r="D728" s="29"/>
      <c r="E728" s="29"/>
      <c r="F728" s="29"/>
    </row>
    <row r="729" spans="1:6">
      <c r="A729" s="15"/>
      <c r="D729" s="29"/>
      <c r="E729" s="29"/>
      <c r="F729" s="29"/>
    </row>
    <row r="730" spans="1:6">
      <c r="A730" s="15"/>
      <c r="D730" s="29"/>
      <c r="E730" s="29"/>
      <c r="F730" s="29"/>
    </row>
    <row r="731" spans="1:6">
      <c r="A731" s="15"/>
      <c r="D731" s="29"/>
      <c r="E731" s="29"/>
      <c r="F731" s="29"/>
    </row>
    <row r="732" spans="1:6">
      <c r="A732" s="15"/>
      <c r="D732" s="29"/>
      <c r="E732" s="29"/>
      <c r="F732" s="29"/>
    </row>
    <row r="733" spans="1:6">
      <c r="A733" s="15"/>
      <c r="D733" s="29"/>
      <c r="E733" s="29"/>
      <c r="F733" s="29"/>
    </row>
    <row r="734" spans="1:6">
      <c r="A734" s="15"/>
      <c r="D734" s="29"/>
      <c r="E734" s="29"/>
      <c r="F734" s="29"/>
    </row>
    <row r="735" spans="1:6">
      <c r="A735" s="15"/>
      <c r="D735" s="29"/>
      <c r="E735" s="29"/>
      <c r="F735" s="29"/>
    </row>
    <row r="736" spans="1:6">
      <c r="A736" s="15"/>
      <c r="D736" s="29"/>
      <c r="E736" s="29"/>
      <c r="F736" s="29"/>
    </row>
    <row r="737" spans="1:6">
      <c r="A737" s="15"/>
      <c r="D737" s="29"/>
      <c r="E737" s="29"/>
      <c r="F737" s="29"/>
    </row>
    <row r="738" spans="1:6">
      <c r="A738" s="15"/>
      <c r="D738" s="29"/>
      <c r="E738" s="29"/>
      <c r="F738" s="29"/>
    </row>
    <row r="739" spans="1:6">
      <c r="A739" s="15"/>
      <c r="D739" s="29"/>
      <c r="E739" s="29"/>
      <c r="F739" s="29"/>
    </row>
    <row r="740" spans="1:6">
      <c r="A740" s="15"/>
      <c r="D740" s="29"/>
      <c r="E740" s="29"/>
      <c r="F740" s="29"/>
    </row>
    <row r="741" spans="1:6">
      <c r="A741" s="15"/>
      <c r="D741" s="29"/>
      <c r="E741" s="29"/>
      <c r="F741" s="29"/>
    </row>
    <row r="742" spans="1:6">
      <c r="A742" s="15"/>
      <c r="D742" s="29"/>
      <c r="E742" s="29"/>
      <c r="F742" s="29"/>
    </row>
    <row r="743" spans="1:6">
      <c r="A743" s="15"/>
      <c r="D743" s="29"/>
      <c r="E743" s="29"/>
      <c r="F743" s="29"/>
    </row>
    <row r="744" spans="1:6">
      <c r="A744" s="15"/>
      <c r="D744" s="29"/>
      <c r="E744" s="29"/>
      <c r="F744" s="29"/>
    </row>
    <row r="745" spans="1:6">
      <c r="A745" s="15"/>
      <c r="D745" s="29"/>
      <c r="E745" s="29"/>
      <c r="F745" s="29"/>
    </row>
    <row r="746" spans="1:6">
      <c r="A746" s="15"/>
      <c r="D746" s="29"/>
      <c r="E746" s="29"/>
      <c r="F746" s="29"/>
    </row>
    <row r="747" spans="1:6">
      <c r="A747" s="15"/>
      <c r="D747" s="29"/>
      <c r="E747" s="29"/>
      <c r="F747" s="29"/>
    </row>
    <row r="748" spans="1:6">
      <c r="A748" s="15"/>
      <c r="D748" s="29"/>
      <c r="E748" s="29"/>
      <c r="F748" s="29"/>
    </row>
    <row r="749" spans="1:6">
      <c r="A749" s="15"/>
      <c r="D749" s="29"/>
      <c r="E749" s="29"/>
      <c r="F749" s="29"/>
    </row>
    <row r="750" spans="1:6">
      <c r="A750" s="15"/>
      <c r="D750" s="29"/>
      <c r="E750" s="29"/>
      <c r="F750" s="29"/>
    </row>
    <row r="751" spans="1:6">
      <c r="A751" s="15"/>
      <c r="D751" s="29"/>
      <c r="E751" s="29"/>
      <c r="F751" s="29"/>
    </row>
    <row r="752" spans="1:6">
      <c r="A752" s="15"/>
      <c r="D752" s="29"/>
      <c r="E752" s="29"/>
      <c r="F752" s="29"/>
    </row>
    <row r="753" spans="1:6">
      <c r="A753" s="15"/>
      <c r="D753" s="29"/>
      <c r="E753" s="29"/>
      <c r="F753" s="29"/>
    </row>
    <row r="754" spans="1:6">
      <c r="A754" s="15"/>
      <c r="D754" s="29"/>
      <c r="E754" s="29"/>
      <c r="F754" s="29"/>
    </row>
    <row r="755" spans="1:6">
      <c r="A755" s="15"/>
      <c r="D755" s="29"/>
      <c r="E755" s="29"/>
      <c r="F755" s="29"/>
    </row>
    <row r="756" spans="1:6">
      <c r="A756" s="15"/>
      <c r="D756" s="29"/>
      <c r="E756" s="29"/>
      <c r="F756" s="29"/>
    </row>
    <row r="757" spans="1:6">
      <c r="A757" s="15"/>
      <c r="D757" s="29"/>
      <c r="E757" s="29"/>
      <c r="F757" s="29"/>
    </row>
    <row r="758" spans="1:6">
      <c r="A758" s="15"/>
      <c r="D758" s="29"/>
      <c r="E758" s="29"/>
      <c r="F758" s="29"/>
    </row>
    <row r="759" spans="1:6">
      <c r="A759" s="15"/>
      <c r="D759" s="29"/>
      <c r="E759" s="29"/>
      <c r="F759" s="29"/>
    </row>
    <row r="760" spans="1:6">
      <c r="A760" s="15"/>
      <c r="D760" s="29"/>
      <c r="E760" s="29"/>
      <c r="F760" s="29"/>
    </row>
    <row r="761" spans="1:6">
      <c r="A761" s="15"/>
      <c r="D761" s="29"/>
      <c r="E761" s="29"/>
      <c r="F761" s="29"/>
    </row>
    <row r="762" spans="1:6">
      <c r="A762" s="15"/>
      <c r="D762" s="29"/>
      <c r="E762" s="29"/>
      <c r="F762" s="29"/>
    </row>
    <row r="763" spans="1:6">
      <c r="A763" s="15"/>
      <c r="D763" s="29"/>
      <c r="E763" s="29"/>
      <c r="F763" s="29"/>
    </row>
    <row r="764" spans="1:6">
      <c r="A764" s="15"/>
      <c r="D764" s="29"/>
      <c r="E764" s="29"/>
      <c r="F764" s="29"/>
    </row>
    <row r="765" spans="1:6">
      <c r="A765" s="15"/>
      <c r="D765" s="29"/>
      <c r="E765" s="29"/>
      <c r="F765" s="29"/>
    </row>
    <row r="766" spans="1:6">
      <c r="A766" s="15"/>
      <c r="D766" s="29"/>
      <c r="E766" s="29"/>
      <c r="F766" s="29"/>
    </row>
    <row r="767" spans="1:6">
      <c r="A767" s="15"/>
      <c r="D767" s="29"/>
      <c r="E767" s="29"/>
      <c r="F767" s="29"/>
    </row>
    <row r="768" spans="1:6">
      <c r="A768" s="15"/>
      <c r="D768" s="29"/>
      <c r="E768" s="29"/>
      <c r="F768" s="29"/>
    </row>
    <row r="769" spans="1:6">
      <c r="A769" s="15"/>
      <c r="D769" s="29"/>
      <c r="E769" s="29"/>
      <c r="F769" s="29"/>
    </row>
    <row r="770" spans="1:6">
      <c r="A770" s="15"/>
      <c r="D770" s="29"/>
      <c r="E770" s="29"/>
      <c r="F770" s="29"/>
    </row>
    <row r="771" spans="1:6">
      <c r="A771" s="15"/>
      <c r="D771" s="29"/>
      <c r="E771" s="29"/>
      <c r="F771" s="29"/>
    </row>
    <row r="772" spans="1:6">
      <c r="A772" s="15"/>
      <c r="D772" s="29"/>
      <c r="E772" s="29"/>
      <c r="F772" s="29"/>
    </row>
    <row r="773" spans="1:6">
      <c r="A773" s="15"/>
      <c r="D773" s="29"/>
      <c r="E773" s="29"/>
      <c r="F773" s="29"/>
    </row>
    <row r="774" spans="1:6">
      <c r="A774" s="15"/>
      <c r="D774" s="29"/>
      <c r="E774" s="29"/>
      <c r="F774" s="29"/>
    </row>
    <row r="775" spans="1:6">
      <c r="A775" s="15"/>
      <c r="D775" s="29"/>
      <c r="E775" s="29"/>
      <c r="F775" s="29"/>
    </row>
    <row r="776" spans="1:6">
      <c r="A776" s="15"/>
      <c r="D776" s="29"/>
      <c r="E776" s="29"/>
      <c r="F776" s="29"/>
    </row>
    <row r="777" spans="1:6">
      <c r="A777" s="15"/>
      <c r="D777" s="29"/>
      <c r="E777" s="29"/>
      <c r="F777" s="29"/>
    </row>
    <row r="778" spans="1:6">
      <c r="A778" s="15"/>
      <c r="D778" s="29"/>
      <c r="E778" s="29"/>
      <c r="F778" s="29"/>
    </row>
    <row r="779" spans="1:6">
      <c r="A779" s="15"/>
      <c r="D779" s="29"/>
      <c r="E779" s="29"/>
      <c r="F779" s="29"/>
    </row>
    <row r="780" spans="1:6">
      <c r="A780" s="15"/>
      <c r="D780" s="29"/>
      <c r="E780" s="29"/>
      <c r="F780" s="29"/>
    </row>
    <row r="781" spans="1:6">
      <c r="A781" s="15"/>
      <c r="D781" s="29"/>
      <c r="E781" s="29"/>
      <c r="F781" s="29"/>
    </row>
    <row r="782" spans="1:6">
      <c r="A782" s="15"/>
      <c r="D782" s="29"/>
      <c r="E782" s="29"/>
      <c r="F782" s="29"/>
    </row>
    <row r="783" spans="1:6">
      <c r="A783" s="15"/>
      <c r="D783" s="29"/>
      <c r="E783" s="29"/>
      <c r="F783" s="29"/>
    </row>
    <row r="784" spans="1:6">
      <c r="A784" s="15"/>
      <c r="D784" s="29"/>
      <c r="E784" s="29"/>
      <c r="F784" s="29"/>
    </row>
    <row r="785" spans="1:6">
      <c r="A785" s="15"/>
      <c r="D785" s="29"/>
      <c r="E785" s="29"/>
      <c r="F785" s="29"/>
    </row>
    <row r="786" spans="1:6">
      <c r="A786" s="15"/>
      <c r="D786" s="29"/>
      <c r="E786" s="29"/>
      <c r="F786" s="29"/>
    </row>
    <row r="787" spans="1:6">
      <c r="A787" s="15"/>
      <c r="D787" s="29"/>
      <c r="E787" s="29"/>
      <c r="F787" s="29"/>
    </row>
    <row r="788" spans="1:6">
      <c r="A788" s="15"/>
      <c r="D788" s="29"/>
      <c r="E788" s="29"/>
      <c r="F788" s="29"/>
    </row>
    <row r="789" spans="1:6">
      <c r="A789" s="15"/>
      <c r="D789" s="29"/>
      <c r="E789" s="29"/>
      <c r="F789" s="29"/>
    </row>
    <row r="790" spans="1:6">
      <c r="A790" s="15"/>
      <c r="D790" s="29"/>
      <c r="E790" s="29"/>
      <c r="F790" s="29"/>
    </row>
    <row r="791" spans="1:6">
      <c r="A791" s="15"/>
      <c r="D791" s="29"/>
      <c r="E791" s="29"/>
      <c r="F791" s="29"/>
    </row>
    <row r="792" spans="1:6">
      <c r="A792" s="15"/>
      <c r="D792" s="29"/>
      <c r="E792" s="29"/>
      <c r="F792" s="29"/>
    </row>
    <row r="793" spans="1:6">
      <c r="A793" s="15"/>
      <c r="D793" s="29"/>
      <c r="E793" s="29"/>
      <c r="F793" s="29"/>
    </row>
    <row r="794" spans="1:6">
      <c r="A794" s="15"/>
      <c r="D794" s="29"/>
      <c r="E794" s="29"/>
      <c r="F794" s="29"/>
    </row>
    <row r="795" spans="1:6">
      <c r="A795" s="15"/>
      <c r="D795" s="29"/>
      <c r="E795" s="29"/>
      <c r="F795" s="29"/>
    </row>
    <row r="796" spans="1:6">
      <c r="A796" s="15"/>
      <c r="D796" s="29"/>
      <c r="E796" s="29"/>
      <c r="F796" s="29"/>
    </row>
    <row r="797" spans="1:6">
      <c r="A797" s="15"/>
      <c r="D797" s="29"/>
      <c r="E797" s="29"/>
      <c r="F797" s="29"/>
    </row>
    <row r="798" spans="1:6">
      <c r="A798" s="15"/>
      <c r="D798" s="29"/>
      <c r="E798" s="29"/>
      <c r="F798" s="29"/>
    </row>
    <row r="799" spans="1:6">
      <c r="A799" s="15"/>
      <c r="D799" s="29"/>
      <c r="E799" s="29"/>
      <c r="F799" s="29"/>
    </row>
    <row r="800" spans="1:6">
      <c r="A800" s="15"/>
      <c r="D800" s="29"/>
      <c r="E800" s="29"/>
      <c r="F800" s="29"/>
    </row>
    <row r="801" spans="1:6">
      <c r="A801" s="15"/>
      <c r="D801" s="29"/>
      <c r="E801" s="29"/>
      <c r="F801" s="29"/>
    </row>
    <row r="802" spans="1:6">
      <c r="A802" s="15"/>
      <c r="D802" s="29"/>
      <c r="E802" s="29"/>
      <c r="F802" s="29"/>
    </row>
    <row r="803" spans="1:6">
      <c r="A803" s="15"/>
      <c r="D803" s="29"/>
      <c r="E803" s="29"/>
      <c r="F803" s="29"/>
    </row>
    <row r="804" spans="1:6">
      <c r="A804" s="15"/>
      <c r="D804" s="29"/>
      <c r="E804" s="29"/>
      <c r="F804" s="29"/>
    </row>
    <row r="805" spans="1:6">
      <c r="A805" s="15"/>
      <c r="D805" s="29"/>
      <c r="E805" s="29"/>
      <c r="F805" s="29"/>
    </row>
    <row r="806" spans="1:6">
      <c r="A806" s="15"/>
      <c r="D806" s="29"/>
      <c r="E806" s="29"/>
      <c r="F806" s="29"/>
    </row>
    <row r="807" spans="1:6">
      <c r="A807" s="15"/>
      <c r="D807" s="29"/>
      <c r="E807" s="29"/>
      <c r="F807" s="29"/>
    </row>
    <row r="808" spans="1:6">
      <c r="A808" s="15"/>
      <c r="D808" s="29"/>
      <c r="E808" s="29"/>
      <c r="F808" s="29"/>
    </row>
    <row r="809" spans="1:6">
      <c r="A809" s="15"/>
      <c r="D809" s="29"/>
      <c r="E809" s="29"/>
      <c r="F809" s="29"/>
    </row>
    <row r="810" spans="1:6">
      <c r="A810" s="15"/>
      <c r="D810" s="29"/>
      <c r="E810" s="29"/>
      <c r="F810" s="29"/>
    </row>
    <row r="811" spans="1:6">
      <c r="A811" s="15"/>
      <c r="D811" s="29"/>
      <c r="E811" s="29"/>
      <c r="F811" s="29"/>
    </row>
    <row r="812" spans="1:6">
      <c r="A812" s="15"/>
      <c r="D812" s="29"/>
      <c r="E812" s="29"/>
      <c r="F812" s="29"/>
    </row>
    <row r="813" spans="1:6">
      <c r="A813" s="15"/>
      <c r="D813" s="29"/>
      <c r="E813" s="29"/>
      <c r="F813" s="29"/>
    </row>
    <row r="814" spans="1:6">
      <c r="A814" s="15"/>
      <c r="D814" s="29"/>
      <c r="E814" s="29"/>
      <c r="F814" s="29"/>
    </row>
    <row r="815" spans="1:6">
      <c r="A815" s="15"/>
      <c r="D815" s="29"/>
      <c r="E815" s="29"/>
      <c r="F815" s="29"/>
    </row>
    <row r="816" spans="1:6">
      <c r="A816" s="15"/>
      <c r="D816" s="29"/>
      <c r="E816" s="29"/>
      <c r="F816" s="29"/>
    </row>
    <row r="817" spans="1:6">
      <c r="A817" s="15"/>
      <c r="D817" s="29"/>
      <c r="E817" s="29"/>
      <c r="F817" s="29"/>
    </row>
    <row r="818" spans="1:6">
      <c r="A818" s="15"/>
      <c r="D818" s="29"/>
      <c r="E818" s="29"/>
      <c r="F818" s="29"/>
    </row>
    <row r="819" spans="1:6">
      <c r="A819" s="15"/>
      <c r="D819" s="29"/>
      <c r="E819" s="29"/>
      <c r="F819" s="29"/>
    </row>
    <row r="820" spans="1:6">
      <c r="A820" s="15"/>
      <c r="D820" s="29"/>
      <c r="E820" s="29"/>
      <c r="F820" s="29"/>
    </row>
    <row r="821" spans="1:6">
      <c r="A821" s="15"/>
      <c r="D821" s="29"/>
      <c r="E821" s="29"/>
      <c r="F821" s="29"/>
    </row>
    <row r="822" spans="1:6">
      <c r="A822" s="15"/>
    </row>
    <row r="823" spans="1:6">
      <c r="A823" s="15"/>
    </row>
    <row r="824" spans="1:6">
      <c r="A824" s="15"/>
    </row>
    <row r="825" spans="1:6">
      <c r="A825" s="15"/>
    </row>
    <row r="826" spans="1:6">
      <c r="A826" s="15"/>
    </row>
    <row r="827" spans="1:6">
      <c r="A827" s="15"/>
    </row>
    <row r="828" spans="1:6">
      <c r="A828" s="15"/>
    </row>
    <row r="829" spans="1:6">
      <c r="A829" s="15"/>
    </row>
    <row r="830" spans="1:6">
      <c r="A830" s="15"/>
    </row>
    <row r="831" spans="1:6">
      <c r="A831" s="15"/>
    </row>
    <row r="832" spans="1:6">
      <c r="A832" s="15"/>
    </row>
    <row r="833" spans="1:1">
      <c r="A833" s="15"/>
    </row>
    <row r="834" spans="1:1">
      <c r="A834" s="15"/>
    </row>
    <row r="835" spans="1:1">
      <c r="A835" s="15"/>
    </row>
    <row r="836" spans="1:1">
      <c r="A836" s="15"/>
    </row>
    <row r="837" spans="1:1">
      <c r="A837" s="15"/>
    </row>
    <row r="838" spans="1:1">
      <c r="A838" s="15"/>
    </row>
    <row r="839" spans="1:1">
      <c r="A839" s="15"/>
    </row>
    <row r="840" spans="1:1">
      <c r="A840" s="15"/>
    </row>
    <row r="841" spans="1:1">
      <c r="A841" s="15"/>
    </row>
    <row r="842" spans="1:1">
      <c r="A842" s="15"/>
    </row>
    <row r="843" spans="1:1">
      <c r="A843" s="15"/>
    </row>
    <row r="844" spans="1:1">
      <c r="A844" s="15"/>
    </row>
    <row r="845" spans="1:1">
      <c r="A845" s="15"/>
    </row>
    <row r="846" spans="1:1">
      <c r="A846" s="15"/>
    </row>
    <row r="847" spans="1:1">
      <c r="A847" s="15"/>
    </row>
    <row r="848" spans="1:1">
      <c r="A848" s="15"/>
    </row>
    <row r="849" spans="1:1">
      <c r="A849" s="15"/>
    </row>
    <row r="850" spans="1:1">
      <c r="A850" s="15"/>
    </row>
    <row r="851" spans="1:1">
      <c r="A851" s="15"/>
    </row>
    <row r="852" spans="1:1">
      <c r="A852" s="15"/>
    </row>
    <row r="853" spans="1:1">
      <c r="A853" s="15"/>
    </row>
    <row r="854" spans="1:1">
      <c r="A854" s="15"/>
    </row>
    <row r="855" spans="1:1">
      <c r="A855" s="15"/>
    </row>
    <row r="856" spans="1:1">
      <c r="A856" s="15"/>
    </row>
    <row r="857" spans="1:1">
      <c r="A857" s="15"/>
    </row>
    <row r="858" spans="1:1">
      <c r="A858" s="15"/>
    </row>
    <row r="859" spans="1:1">
      <c r="A859" s="15"/>
    </row>
    <row r="860" spans="1:1">
      <c r="A860" s="15"/>
    </row>
    <row r="861" spans="1:1">
      <c r="A861" s="15"/>
    </row>
    <row r="862" spans="1:1">
      <c r="A862" s="15"/>
    </row>
    <row r="863" spans="1:1">
      <c r="A863" s="15"/>
    </row>
    <row r="864" spans="1:1">
      <c r="A864" s="15"/>
    </row>
    <row r="865" spans="1:1">
      <c r="A865" s="15"/>
    </row>
  </sheetData>
  <printOptions horizontalCentered="1" verticalCentered="1" gridLines="1"/>
  <pageMargins left="0" right="0" top="0" bottom="0" header="0" footer="0"/>
  <pageSetup paperSize="5" scale="55" orientation="landscape" copies="3" r:id="rId1"/>
  <headerFooter alignWithMargins="0">
    <oddFooter>&amp;L&amp;T&amp;D&amp;F</odd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rec vs adop</vt:lpstr>
      <vt:lpstr>'rec vs adop'!Print_Area</vt:lpstr>
      <vt:lpstr>'rec vs adop'!Print_Titles</vt:lpstr>
    </vt:vector>
  </TitlesOfParts>
  <Company>COWH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LSavitsky</dc:creator>
  <cp:lastModifiedBy>LSavitsky</cp:lastModifiedBy>
  <dcterms:created xsi:type="dcterms:W3CDTF">2018-05-03T00:14:10Z</dcterms:created>
  <dcterms:modified xsi:type="dcterms:W3CDTF">2018-05-03T00:15:06Z</dcterms:modified>
</cp:coreProperties>
</file>