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127"/>
  <workbookPr codeName="ThisWorkbook" defaultThemeVersion="124226"/>
  <mc:AlternateContent xmlns:mc="http://schemas.openxmlformats.org/markup-compatibility/2006">
    <mc:Choice Requires="x15">
      <x15ac:absPath xmlns:x15ac="http://schemas.microsoft.com/office/spreadsheetml/2010/11/ac" url="M:\Investment Brief Documents\"/>
    </mc:Choice>
  </mc:AlternateContent>
  <xr:revisionPtr revIDLastSave="0" documentId="13_ncr:1_{ACEB6AA6-66B5-409A-815E-E9CAF2276E10}" xr6:coauthVersionLast="45" xr6:coauthVersionMax="45" xr10:uidLastSave="{00000000-0000-0000-0000-000000000000}"/>
  <bookViews>
    <workbookView xWindow="-108" yWindow="-108" windowWidth="23256" windowHeight="12576" tabRatio="964" activeTab="5" xr2:uid="{00000000-000D-0000-FFFF-FFFF00000000}"/>
  </bookViews>
  <sheets>
    <sheet name="PROJECT ID|INSTRUCTIONS" sheetId="12" r:id="rId1"/>
    <sheet name="FINANCIAL BENEFITS" sheetId="4" r:id="rId2"/>
    <sheet name="TOTAL DEVELOPMENT COSTS" sheetId="1" r:id="rId3"/>
    <sheet name="CAPITAL DEV. COSTS-THIS REQUEST" sheetId="6" r:id="rId4"/>
    <sheet name=" OBJECTIVES" sheetId="10" state="hidden" r:id="rId5"/>
    <sheet name="SUPPORT COSTS" sheetId="2" r:id="rId6"/>
    <sheet name="FUNDING SOURCES" sheetId="5" r:id="rId7"/>
    <sheet name="Settings" sheetId="11" state="hidden" r:id="rId8"/>
  </sheets>
  <definedNames>
    <definedName name="OLE_LINK2" localSheetId="0">'PROJECT ID|INSTRUCTIONS'!$C$60</definedName>
    <definedName name="_xlnm.Print_Area" localSheetId="4">' OBJECTIVES'!$A$2:$E$66</definedName>
    <definedName name="_xlnm.Print_Area" localSheetId="0">'PROJECT ID|INSTRUCTIONS'!$A$2:$C$43</definedName>
    <definedName name="_xlnm.Print_Titles" localSheetId="4">' OBJECTIVES'!$6:$7</definedName>
    <definedName name="_xlnm.Print_Titles" localSheetId="3">'CAPITAL DEV. COSTS-THIS REQUEST'!$6:$7</definedName>
    <definedName name="_xlnm.Print_Titles" localSheetId="1">'FINANCIAL BENEFITS'!$6:$8</definedName>
    <definedName name="_xlnm.Print_Titles" localSheetId="5">'SUPPORT COSTS'!$9:$11</definedName>
    <definedName name="_xlnm.Print_Titles" localSheetId="2">'TOTAL DEVELOPMENT COSTS'!$6:$7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15" i="2" l="1"/>
  <c r="E15" i="2"/>
  <c r="D22" i="2"/>
  <c r="E22" i="2"/>
  <c r="D26" i="2"/>
  <c r="E26" i="2"/>
  <c r="D27" i="2"/>
  <c r="E27" i="2"/>
  <c r="C3" i="5" l="1"/>
  <c r="K15" i="6" l="1"/>
  <c r="K16" i="6"/>
  <c r="K17" i="6"/>
  <c r="K10" i="6"/>
  <c r="K11" i="6"/>
  <c r="K12" i="6"/>
  <c r="K13" i="6"/>
  <c r="K9" i="6"/>
  <c r="K8" i="6"/>
  <c r="F15" i="2" l="1"/>
  <c r="O12" i="2"/>
  <c r="O14" i="2"/>
  <c r="O13" i="2"/>
  <c r="O16" i="2"/>
  <c r="O17" i="2"/>
  <c r="O18" i="2"/>
  <c r="O19" i="2"/>
  <c r="O20" i="2"/>
  <c r="O21" i="2"/>
  <c r="O23" i="2"/>
  <c r="O25" i="2"/>
  <c r="O26" i="2" s="1"/>
  <c r="M15" i="2"/>
  <c r="M27" i="2" s="1"/>
  <c r="M22" i="2"/>
  <c r="M26" i="2"/>
  <c r="K11" i="2"/>
  <c r="J11" i="2"/>
  <c r="I11" i="2"/>
  <c r="H11" i="2"/>
  <c r="G11" i="2"/>
  <c r="F11" i="2"/>
  <c r="E11" i="2"/>
  <c r="D36" i="10"/>
  <c r="K10" i="2"/>
  <c r="J10" i="2"/>
  <c r="I10" i="2"/>
  <c r="H10" i="2"/>
  <c r="G10" i="2"/>
  <c r="F10" i="2"/>
  <c r="H15" i="2"/>
  <c r="J26" i="2"/>
  <c r="I26" i="2"/>
  <c r="H26" i="2"/>
  <c r="J22" i="2"/>
  <c r="I22" i="2"/>
  <c r="H22" i="2"/>
  <c r="J15" i="2"/>
  <c r="I15" i="2"/>
  <c r="D66" i="10"/>
  <c r="C4" i="5"/>
  <c r="C2" i="5"/>
  <c r="D4" i="2"/>
  <c r="D3" i="2"/>
  <c r="D2" i="2"/>
  <c r="C2" i="10"/>
  <c r="C4" i="10"/>
  <c r="C3" i="10"/>
  <c r="D4" i="6"/>
  <c r="D3" i="6"/>
  <c r="D2" i="6"/>
  <c r="D2" i="1"/>
  <c r="D4" i="1"/>
  <c r="D3" i="1"/>
  <c r="C2" i="4"/>
  <c r="C4" i="4"/>
  <c r="C3" i="4"/>
  <c r="A37" i="10"/>
  <c r="D7" i="5"/>
  <c r="E7" i="5"/>
  <c r="F7" i="5"/>
  <c r="G7" i="5"/>
  <c r="H7" i="5"/>
  <c r="I7" i="5"/>
  <c r="J7" i="5"/>
  <c r="K7" i="5"/>
  <c r="J8" i="5"/>
  <c r="K8" i="5"/>
  <c r="L8" i="5"/>
  <c r="J9" i="5"/>
  <c r="K9" i="5"/>
  <c r="L9" i="5"/>
  <c r="J10" i="5"/>
  <c r="K10" i="5"/>
  <c r="L10" i="5"/>
  <c r="J11" i="5"/>
  <c r="K11" i="5"/>
  <c r="L11" i="5"/>
  <c r="J12" i="5"/>
  <c r="K12" i="5"/>
  <c r="L12" i="5"/>
  <c r="D14" i="6"/>
  <c r="E14" i="6"/>
  <c r="D18" i="6"/>
  <c r="E18" i="6"/>
  <c r="F14" i="6"/>
  <c r="F19" i="6" s="1"/>
  <c r="F18" i="6"/>
  <c r="G14" i="6"/>
  <c r="G18" i="6"/>
  <c r="H14" i="6"/>
  <c r="H18" i="6"/>
  <c r="I14" i="6"/>
  <c r="I19" i="6" s="1"/>
  <c r="I18" i="6"/>
  <c r="J14" i="6"/>
  <c r="J19" i="6" s="1"/>
  <c r="J18" i="6"/>
  <c r="J14" i="5"/>
  <c r="K14" i="5"/>
  <c r="L14" i="5"/>
  <c r="J15" i="5"/>
  <c r="K15" i="5"/>
  <c r="L15" i="5"/>
  <c r="J16" i="5"/>
  <c r="K16" i="5"/>
  <c r="L16" i="5"/>
  <c r="J17" i="5"/>
  <c r="K17" i="5"/>
  <c r="L17" i="5"/>
  <c r="J18" i="5"/>
  <c r="K18" i="5"/>
  <c r="L18" i="5"/>
  <c r="G15" i="2"/>
  <c r="K15" i="2"/>
  <c r="F22" i="2"/>
  <c r="G22" i="2"/>
  <c r="K22" i="2"/>
  <c r="F26" i="2"/>
  <c r="G26" i="2"/>
  <c r="K26" i="2"/>
  <c r="A20" i="10"/>
  <c r="A9" i="10"/>
  <c r="E7" i="6"/>
  <c r="F7" i="6"/>
  <c r="G7" i="6"/>
  <c r="H7" i="6"/>
  <c r="I7" i="6"/>
  <c r="J7" i="6"/>
  <c r="E7" i="1"/>
  <c r="F7" i="1"/>
  <c r="G7" i="1"/>
  <c r="H7" i="1"/>
  <c r="I7" i="1"/>
  <c r="J7" i="1"/>
  <c r="K8" i="1"/>
  <c r="K9" i="1"/>
  <c r="K10" i="1"/>
  <c r="D11" i="1"/>
  <c r="E11" i="1"/>
  <c r="E18" i="1"/>
  <c r="F11" i="1"/>
  <c r="G11" i="1"/>
  <c r="H11" i="1"/>
  <c r="I11" i="1"/>
  <c r="J11" i="1"/>
  <c r="J18" i="1"/>
  <c r="K12" i="1"/>
  <c r="K13" i="1"/>
  <c r="K14" i="1"/>
  <c r="K15" i="1"/>
  <c r="K16" i="1"/>
  <c r="K17" i="1"/>
  <c r="D18" i="1"/>
  <c r="F18" i="1"/>
  <c r="G18" i="1"/>
  <c r="H18" i="1"/>
  <c r="I18" i="1"/>
  <c r="K19" i="1"/>
  <c r="D22" i="1"/>
  <c r="E22" i="1"/>
  <c r="F22" i="1"/>
  <c r="G22" i="1"/>
  <c r="H22" i="1"/>
  <c r="I22" i="1"/>
  <c r="J22" i="1"/>
  <c r="D27" i="4"/>
  <c r="F27" i="4"/>
  <c r="K27" i="2" l="1"/>
  <c r="G19" i="6"/>
  <c r="K11" i="1"/>
  <c r="K22" i="1"/>
  <c r="K18" i="6"/>
  <c r="I27" i="2"/>
  <c r="G27" i="2"/>
  <c r="H27" i="2"/>
  <c r="J27" i="2"/>
  <c r="F27" i="2"/>
  <c r="E19" i="6"/>
  <c r="K14" i="6"/>
  <c r="K18" i="1"/>
  <c r="H19" i="6"/>
  <c r="G13" i="5" s="1"/>
  <c r="G19" i="5" s="1"/>
  <c r="D19" i="6"/>
  <c r="C13" i="5" s="1"/>
  <c r="C19" i="5" s="1"/>
  <c r="O22" i="2"/>
  <c r="O15" i="2"/>
  <c r="I13" i="5"/>
  <c r="I19" i="5" s="1"/>
  <c r="H13" i="5"/>
  <c r="H19" i="5" s="1"/>
  <c r="F13" i="5"/>
  <c r="F19" i="5" s="1"/>
  <c r="J23" i="1"/>
  <c r="I21" i="5" s="1"/>
  <c r="H23" i="1"/>
  <c r="G21" i="5" s="1"/>
  <c r="F23" i="1"/>
  <c r="E21" i="5" s="1"/>
  <c r="E23" i="1"/>
  <c r="D21" i="5" s="1"/>
  <c r="I23" i="1"/>
  <c r="G23" i="1"/>
  <c r="D23" i="1"/>
  <c r="C21" i="5" s="1"/>
  <c r="H21" i="5"/>
  <c r="E13" i="5"/>
  <c r="K19" i="6" l="1"/>
  <c r="D13" i="5"/>
  <c r="D19" i="5" s="1"/>
  <c r="D23" i="5" s="1"/>
  <c r="O27" i="2"/>
  <c r="K23" i="1"/>
  <c r="G23" i="5"/>
  <c r="I23" i="5"/>
  <c r="H23" i="5"/>
  <c r="F21" i="5"/>
  <c r="F23" i="5" s="1"/>
  <c r="K13" i="5"/>
  <c r="K19" i="5" s="1"/>
  <c r="J13" i="5"/>
  <c r="J19" i="5" s="1"/>
  <c r="E19" i="5"/>
  <c r="E23" i="5" s="1"/>
  <c r="L13" i="5" l="1"/>
  <c r="L19" i="5" s="1"/>
  <c r="C25" i="5"/>
</calcChain>
</file>

<file path=xl/sharedStrings.xml><?xml version="1.0" encoding="utf-8"?>
<sst xmlns="http://schemas.openxmlformats.org/spreadsheetml/2006/main" count="229" uniqueCount="108">
  <si>
    <t>Total</t>
  </si>
  <si>
    <t>Starts in What FY?</t>
  </si>
  <si>
    <t>Annual Amount</t>
  </si>
  <si>
    <t>One Time Benefit</t>
  </si>
  <si>
    <t>Recurring Benefit</t>
  </si>
  <si>
    <t>One Time Amount</t>
  </si>
  <si>
    <t>Occurs in What FY?</t>
  </si>
  <si>
    <t>Federal Funds</t>
  </si>
  <si>
    <t>Capital Funds--Non IT</t>
  </si>
  <si>
    <t>Capital Funds--IT Bond Funds</t>
  </si>
  <si>
    <t>1) New or Additional Revenue</t>
  </si>
  <si>
    <t>2) Streamlining/Efficiency Gains</t>
  </si>
  <si>
    <t>3) Cost Avoidance</t>
  </si>
  <si>
    <t>Prior Fiscal Years</t>
  </si>
  <si>
    <t>Code</t>
  </si>
  <si>
    <t>Description</t>
  </si>
  <si>
    <t>Subtotal</t>
  </si>
  <si>
    <t>Grand Total</t>
  </si>
  <si>
    <t>(a)</t>
  </si>
  <si>
    <t>(b)</t>
  </si>
  <si>
    <t>FINANCIAL BENEFITS</t>
  </si>
  <si>
    <t>FUNDING SOURCES</t>
  </si>
  <si>
    <t>Project Title</t>
  </si>
  <si>
    <t>Phone</t>
  </si>
  <si>
    <t>Email</t>
  </si>
  <si>
    <t>Project Number</t>
  </si>
  <si>
    <t>Date Submitted</t>
  </si>
  <si>
    <t>Your Name</t>
  </si>
  <si>
    <t>TRANSITION AND ANNUAL OPERATING COSTS</t>
  </si>
  <si>
    <t>Total
All Years</t>
  </si>
  <si>
    <t>Prior Fiscal Years
Actual</t>
  </si>
  <si>
    <t>Financial Benefits</t>
  </si>
  <si>
    <t>Total Development Costs</t>
  </si>
  <si>
    <t>Funding Sources</t>
  </si>
  <si>
    <t>Summarize the anticipated financial benefits to be realized by this project in each of the categories listed.</t>
  </si>
  <si>
    <t>Estimate project costs for relevant expenditure categories by project year, using as many columns as needed to cover the total project duration.</t>
  </si>
  <si>
    <t>Space is provided in the "other" section of the spreadsheet for additional expenditure categories not listed.</t>
  </si>
  <si>
    <t xml:space="preserve">Enter the amount from each funding source to be used for project development/implementation.  Do NOT include funding for ongoing operating costs.  </t>
  </si>
  <si>
    <t xml:space="preserve">Total funding amounts at the bottom of the worksheet should tie out to the Grand Total line in the TOTAL DEVELOPMENT COSTS worksheet.  </t>
  </si>
  <si>
    <t>TOTAL</t>
  </si>
  <si>
    <t>Grand Totals from 
"Total Development Costs" tab</t>
  </si>
  <si>
    <t>Total - All Funding Sources</t>
  </si>
  <si>
    <t>Capital Planning Fiscal Year</t>
  </si>
  <si>
    <t>Status</t>
  </si>
  <si>
    <t>FY</t>
  </si>
  <si>
    <t>TOTAL DEVELOPMENT COSTS</t>
  </si>
  <si>
    <t>GENERAL INSTRUCTIONS</t>
  </si>
  <si>
    <t>A financial benefit may either be one-time or ongoing.  Examples:
  New or Additional Revenue--one time: Grant for which agency becomes eligible by implementing a new process.
  New or Additional Revenue--ongoing: Improved enforcement of tax code; implementation of new licensing fee.
  Streamlining/Efficiency Gains--one time: Consolidation of process allows liquidation of certain assets.
  Streamlining/Efficiency Gains--ongoing: Improved process allows operation with fewer contractors.
  Cost Avoidance--one-time: Implementation of system to achieve compliance avoids penalty.
  Cost Avoidance--ongoing: System to address new mandate eliminates need to hire new staff.</t>
  </si>
  <si>
    <r>
      <t xml:space="preserve">Use this sheet to identify the </t>
    </r>
    <r>
      <rPr>
        <b/>
        <i/>
        <sz val="10"/>
        <color indexed="10"/>
        <rFont val="Arial"/>
        <family val="2"/>
      </rPr>
      <t>TOTAL</t>
    </r>
    <r>
      <rPr>
        <i/>
        <sz val="10"/>
        <rFont val="Arial"/>
        <family val="2"/>
      </rPr>
      <t xml:space="preserve"> project development and implementation costs.</t>
    </r>
  </si>
  <si>
    <t>Obj#</t>
  </si>
  <si>
    <t>CAPITAL DEVELOPMENT COSTS</t>
  </si>
  <si>
    <t>Estimated Costs</t>
  </si>
  <si>
    <t>FIRST FISCAL YEAR OF TRANSITION (YYYY)</t>
  </si>
  <si>
    <t>FIRST FISCAL YEAR OF STEADY STATE OPERATION (YYYY)</t>
  </si>
  <si>
    <t>TRANSITION AND OPERATING COSTS</t>
  </si>
  <si>
    <t>TOTAL DEVELOPMENT &amp; IMPLEMENTATION COSTS</t>
  </si>
  <si>
    <t>CAPITAL DEVELOPMENT &amp; IMPLEMENTATION COSTS</t>
  </si>
  <si>
    <t>Select…</t>
  </si>
  <si>
    <t>Current System Support Costs</t>
  </si>
  <si>
    <r>
      <t xml:space="preserve">In the last column, estimate the costs for all expenses associated with supporting the new application / environment in a steady state operation </t>
    </r>
    <r>
      <rPr>
        <b/>
        <sz val="10"/>
        <rFont val="Arial"/>
        <family val="2"/>
      </rPr>
      <t xml:space="preserve">AFTER </t>
    </r>
    <r>
      <rPr>
        <sz val="10"/>
        <rFont val="Arial"/>
        <family val="2"/>
      </rPr>
      <t>ALL project components have been transitioned to production and the old system, if any, has been decommissioned.</t>
    </r>
  </si>
  <si>
    <t xml:space="preserve"> </t>
  </si>
  <si>
    <t>High Level Operating Pool</t>
  </si>
  <si>
    <t>Environment Operating Costs</t>
  </si>
  <si>
    <t>(i)</t>
  </si>
  <si>
    <t>(j)</t>
  </si>
  <si>
    <t>(k)</t>
  </si>
  <si>
    <t>Capital Development Costs</t>
  </si>
  <si>
    <t>Support Costs (Transition and Annual Operating Costs)</t>
  </si>
  <si>
    <t>Project ID | Instructions (this worksheet)</t>
  </si>
  <si>
    <t>Total Steady State Support Costs should correspond to entry in part II.K of the IB form.</t>
  </si>
  <si>
    <t>OPERATING COSTS Work sheet                        (Current System Cost)</t>
  </si>
  <si>
    <t>PROJECT OBJECTIVES</t>
  </si>
  <si>
    <t>% Allocated to this Environment</t>
  </si>
  <si>
    <t>PROJECT IDENTIFICATION</t>
  </si>
  <si>
    <t>TABLE OF CONTENTS</t>
  </si>
  <si>
    <t>Amounts entered in the Capital Funds--IT Bond Funds row (highlighted) represent your IT capital bond funding request.  These amounts should tie out to the Grand Total line in the CAPITAL DEVELOPMENT COSTS worksheet.</t>
  </si>
  <si>
    <t>Not Started</t>
  </si>
  <si>
    <t xml:space="preserve">   Other</t>
  </si>
  <si>
    <r>
      <t xml:space="preserve">Variance                                         </t>
    </r>
    <r>
      <rPr>
        <b/>
        <i/>
        <sz val="10"/>
        <rFont val="Arial"/>
        <family val="2"/>
      </rPr>
      <t>(Development Cost Totals -
Funding Source Totals)</t>
    </r>
  </si>
  <si>
    <r>
      <t>PLEASE BE ADVISED</t>
    </r>
    <r>
      <rPr>
        <sz val="10"/>
        <rFont val="Arial"/>
        <family val="2"/>
      </rPr>
      <t>: If the user is presented with an error message on this tab, it is because the "Total - All Funding Sources" amount (row 20) for any fiscal year does not equal the "Grand Total" amount for the same fiscal year from the "Total Development Costs" tab.  In order to resolve the error, the user must make sure these numbers are in agreement.</t>
    </r>
  </si>
  <si>
    <t>ENTER INFORMATION HERE TO PRE POPULATE IN ALL TABS</t>
  </si>
  <si>
    <t xml:space="preserve">Enter the first fiscal year of transition.  The transition period begins in the first year that any part of the new system will begin live operation.  Please note that some or all parts of the old system may continue to operate during the transition period.  Implementation of certain large systems may be staged over multiple transition years. 
Enter the first fiscal year of steady state operation.  The transition period ends when the new system is fully implemented and the old system, if any, is decommissioned.  </t>
  </si>
  <si>
    <r>
      <t xml:space="preserve">In each Transition Year column, estimate the costs for all expenses associated with supporting the current </t>
    </r>
    <r>
      <rPr>
        <b/>
        <sz val="10"/>
        <rFont val="Arial"/>
        <family val="2"/>
      </rPr>
      <t>and</t>
    </r>
    <r>
      <rPr>
        <sz val="10"/>
        <rFont val="Arial"/>
        <family val="2"/>
      </rPr>
      <t xml:space="preserve"> new application(s) / environment(s) for each year during which any project component is transitioning to production.  
The spreadsheet allows for up to six transition years.  If the transition period is less than six years, the column labels for unnecessary years will be blanked out.</t>
    </r>
  </si>
  <si>
    <t xml:space="preserve">          OBJECTIVE</t>
  </si>
  <si>
    <t>Enter information in white areas only.  Shaded areas are pre-filled, will be calculated for you, or are for OPM use only.</t>
  </si>
  <si>
    <t>Info. Technology (53700)</t>
  </si>
  <si>
    <t>Salaries and Wages (50010)</t>
  </si>
  <si>
    <t>Salaries &amp; Wages Full Time</t>
  </si>
  <si>
    <t>Salaries &amp; Wages - Contractual</t>
  </si>
  <si>
    <t>Overtime</t>
  </si>
  <si>
    <t>IT Consultant Services</t>
  </si>
  <si>
    <t>IT Data Services</t>
  </si>
  <si>
    <t>IT Hardware Lease/Rental</t>
  </si>
  <si>
    <t>IT Hardware Maint &amp; Support</t>
  </si>
  <si>
    <t>IT Software Licenses/Rental</t>
  </si>
  <si>
    <t>IT Software Maint &amp; Support</t>
  </si>
  <si>
    <t>Capital Outlays - Equipment (55600)</t>
  </si>
  <si>
    <t>Capital-IT Hardware Purch/Inst</t>
  </si>
  <si>
    <t>Capital-Telecomm Equip/Syst</t>
  </si>
  <si>
    <t>Data Processing Equipment</t>
  </si>
  <si>
    <r>
      <t>Instructions for column (i) - (k)</t>
    </r>
    <r>
      <rPr>
        <sz val="10"/>
        <rFont val="Arial"/>
        <family val="2"/>
      </rPr>
      <t xml:space="preserve"> : To be used in the event that financial data is not available for the specific application and/or environment covered in this Investment Brief.  This tool will assist in breaking down costs within this larger more encompassing cost pool.
</t>
    </r>
    <r>
      <rPr>
        <u/>
        <sz val="10"/>
        <rFont val="Arial"/>
        <family val="2"/>
      </rPr>
      <t>Column (i)</t>
    </r>
    <r>
      <rPr>
        <sz val="10"/>
        <rFont val="Arial"/>
        <family val="2"/>
      </rPr>
      <t xml:space="preserve">: High Level Operating Pool – In many cases operating costs are not budgeted to specific application and/or environments.  In these cases you’ll need to use the closest available budget.  Enter amount for each object class/code of the higher level cost pool.
</t>
    </r>
    <r>
      <rPr>
        <u/>
        <sz val="10"/>
        <rFont val="Arial"/>
        <family val="2"/>
      </rPr>
      <t xml:space="preserve">Column (j) </t>
    </r>
    <r>
      <rPr>
        <sz val="10"/>
        <rFont val="Arial"/>
        <family val="2"/>
      </rPr>
      <t xml:space="preserve">: Enter the percentage that represents the portion of operating costs that are to be apportioned to the application and/or environment covered in this Investment Brief.
</t>
    </r>
    <r>
      <rPr>
        <u/>
        <sz val="10"/>
        <rFont val="Arial"/>
        <family val="2"/>
      </rPr>
      <t xml:space="preserve">Column (k) </t>
    </r>
    <r>
      <rPr>
        <sz val="10"/>
        <rFont val="Arial"/>
        <family val="2"/>
      </rPr>
      <t>: Calculates the cost by applicable object class/code to be entered in ‘column (a)'.</t>
    </r>
  </si>
  <si>
    <t>Grand totals should correspond to entries in the online Investment Brief</t>
  </si>
  <si>
    <t>When you are done entering financial benefit amounts, please explain each line item in the space provided in the online Investment Brief.</t>
  </si>
  <si>
    <r>
      <t xml:space="preserve">In column (a), please provide the actual costs for all expenses associated with supporting the current application and/or environment </t>
    </r>
    <r>
      <rPr>
        <b/>
        <sz val="10"/>
        <rFont val="Arial"/>
        <family val="2"/>
      </rPr>
      <t xml:space="preserve">PRIOR </t>
    </r>
    <r>
      <rPr>
        <sz val="10"/>
        <rFont val="Arial"/>
        <family val="2"/>
      </rPr>
      <t xml:space="preserve">to the start of this project.
The major expense categories (Object Codes) that need to be included in this estimate have been listed in each row.  Additional spaces have been provided at the end of the list to include other expenses that are specific to this application/environment.
Your agency finance group should be contacted to provide this cost information.  If your Finance group does not provide application-level cost accounting, then it will be necessary to estimate these costs as a percentage of the whole IT budget for your Agency. Please refer to columns (i) - (k) and provide the necessary details </t>
    </r>
    <r>
      <rPr>
        <b/>
        <sz val="10"/>
        <rFont val="Arial"/>
        <family val="2"/>
      </rPr>
      <t>(See Below for Additional Instructions).</t>
    </r>
  </si>
  <si>
    <t xml:space="preserve">The following worksheets are meant to be used in conjunction with the online Investment Brief (IB) Form.  The IB form will refer you to the appropriate worksheet depending on the context within the IB form. </t>
  </si>
  <si>
    <t>Appropriated Funds</t>
  </si>
  <si>
    <t>Special Revenue Funds</t>
  </si>
  <si>
    <t>Restricted Revenue Funds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</si>
</sst>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
    <numFmt numFmtId="165" formatCode="[$-409]mmmm\ d\,\ yyyy;@"/>
  </numFmts>
  <fonts count="45" x14ac:knownFonts="1">
    <font>
      <sz val="8"/>
      <name val="Verdana"/>
    </font>
    <font>
      <sz val="8"/>
      <name val="Verdana"/>
      <family val="2"/>
    </font>
    <font>
      <b/>
      <sz val="8"/>
      <color indexed="9"/>
      <name val="Arial"/>
      <family val="2"/>
    </font>
    <font>
      <b/>
      <sz val="9"/>
      <color indexed="9"/>
      <name val="Arial"/>
      <family val="2"/>
    </font>
    <font>
      <sz val="9"/>
      <name val="Arial"/>
      <family val="2"/>
    </font>
    <font>
      <b/>
      <sz val="9"/>
      <name val="Arial"/>
      <family val="2"/>
    </font>
    <font>
      <sz val="9"/>
      <color indexed="9"/>
      <name val="Arial"/>
      <family val="2"/>
    </font>
    <font>
      <b/>
      <sz val="10"/>
      <color indexed="9"/>
      <name val="Arial"/>
      <family val="2"/>
    </font>
    <font>
      <sz val="10"/>
      <name val="Arial"/>
      <family val="2"/>
    </font>
    <font>
      <b/>
      <sz val="10"/>
      <name val="Arial"/>
      <family val="2"/>
    </font>
    <font>
      <u/>
      <sz val="10"/>
      <color indexed="12"/>
      <name val="Arial"/>
      <family val="2"/>
    </font>
    <font>
      <b/>
      <u/>
      <sz val="10"/>
      <name val="Arial"/>
      <family val="2"/>
    </font>
    <font>
      <b/>
      <u/>
      <sz val="9"/>
      <color indexed="9"/>
      <name val="Arial"/>
      <family val="2"/>
    </font>
    <font>
      <i/>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8"/>
      <name val="Arial"/>
      <family val="2"/>
    </font>
    <font>
      <b/>
      <sz val="12"/>
      <color indexed="9"/>
      <name val="Arial"/>
      <family val="2"/>
    </font>
    <font>
      <b/>
      <sz val="14"/>
      <color indexed="9"/>
      <name val="Arial"/>
      <family val="2"/>
    </font>
    <font>
      <sz val="9"/>
      <name val="Arial"/>
      <family val="2"/>
    </font>
    <font>
      <b/>
      <i/>
      <sz val="10"/>
      <color indexed="10"/>
      <name val="Arial"/>
      <family val="2"/>
    </font>
    <font>
      <sz val="10"/>
      <color indexed="9"/>
      <name val="Arial"/>
      <family val="2"/>
    </font>
    <font>
      <u/>
      <sz val="10"/>
      <name val="Arial"/>
      <family val="2"/>
    </font>
    <font>
      <b/>
      <i/>
      <sz val="10"/>
      <name val="Arial"/>
      <family val="2"/>
    </font>
    <font>
      <b/>
      <sz val="11"/>
      <color indexed="9"/>
      <name val="Arial"/>
      <family val="2"/>
    </font>
    <font>
      <b/>
      <sz val="13"/>
      <color indexed="9"/>
      <name val="Arial"/>
      <family val="2"/>
    </font>
    <font>
      <b/>
      <sz val="9"/>
      <name val="Arial"/>
      <family val="2"/>
    </font>
    <font>
      <b/>
      <u/>
      <sz val="10"/>
      <color indexed="12"/>
      <name val="Arial"/>
      <family val="2"/>
    </font>
    <font>
      <b/>
      <sz val="8"/>
      <name val="Verdana"/>
      <family val="2"/>
    </font>
  </fonts>
  <fills count="3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indexed="31"/>
        <bgColor indexed="64"/>
      </patternFill>
    </fill>
    <fill>
      <patternFill patternType="solid">
        <fgColor indexed="18"/>
        <bgColor indexed="64"/>
      </patternFill>
    </fill>
    <fill>
      <patternFill patternType="gray0625">
        <bgColor indexed="31"/>
      </patternFill>
    </fill>
    <fill>
      <patternFill patternType="solid">
        <fgColor indexed="43"/>
        <bgColor indexed="64"/>
      </patternFill>
    </fill>
    <fill>
      <patternFill patternType="solid">
        <fgColor indexed="18"/>
        <bgColor indexed="24"/>
      </patternFill>
    </fill>
    <fill>
      <patternFill patternType="solid">
        <fgColor indexed="44"/>
        <bgColor indexed="64"/>
      </patternFill>
    </fill>
  </fills>
  <borders count="13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thin">
        <color indexed="64"/>
      </left>
      <right style="thin">
        <color indexed="64"/>
      </right>
      <top style="thin">
        <color indexed="64"/>
      </top>
      <bottom style="thin">
        <color indexed="64"/>
      </bottom>
      <diagonal/>
    </border>
    <border>
      <left style="double">
        <color indexed="64"/>
      </left>
      <right style="double">
        <color indexed="64"/>
      </right>
      <top style="double">
        <color indexed="64"/>
      </top>
      <bottom style="double">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9"/>
      </left>
      <right style="thin">
        <color indexed="9"/>
      </right>
      <top style="thin">
        <color indexed="9"/>
      </top>
      <bottom style="thin">
        <color indexed="9"/>
      </bottom>
      <diagonal/>
    </border>
    <border>
      <left/>
      <right/>
      <top/>
      <bottom style="thick">
        <color indexed="18"/>
      </bottom>
      <diagonal/>
    </border>
    <border>
      <left style="thin">
        <color indexed="9"/>
      </left>
      <right style="thin">
        <color indexed="9"/>
      </right>
      <top style="thin">
        <color indexed="9"/>
      </top>
      <bottom style="thick">
        <color indexed="18"/>
      </bottom>
      <diagonal/>
    </border>
    <border>
      <left style="thin">
        <color indexed="64"/>
      </left>
      <right/>
      <top style="thick">
        <color indexed="18"/>
      </top>
      <bottom/>
      <diagonal/>
    </border>
    <border>
      <left/>
      <right style="thin">
        <color indexed="64"/>
      </right>
      <top style="thick">
        <color indexed="18"/>
      </top>
      <bottom/>
      <diagonal/>
    </border>
    <border>
      <left style="thin">
        <color indexed="64"/>
      </left>
      <right/>
      <top/>
      <bottom/>
      <diagonal/>
    </border>
    <border>
      <left style="thin">
        <color indexed="9"/>
      </left>
      <right style="thin">
        <color indexed="64"/>
      </right>
      <top style="thin">
        <color indexed="9"/>
      </top>
      <bottom style="thin">
        <color indexed="9"/>
      </bottom>
      <diagonal/>
    </border>
    <border>
      <left style="thin">
        <color indexed="64"/>
      </left>
      <right/>
      <top/>
      <bottom style="thick">
        <color indexed="18"/>
      </bottom>
      <diagonal/>
    </border>
    <border>
      <left style="thin">
        <color indexed="9"/>
      </left>
      <right style="thin">
        <color indexed="64"/>
      </right>
      <top style="thin">
        <color indexed="9"/>
      </top>
      <bottom style="thick">
        <color indexed="18"/>
      </bottom>
      <diagonal/>
    </border>
    <border>
      <left/>
      <right style="hair">
        <color indexed="64"/>
      </right>
      <top style="hair">
        <color indexed="64"/>
      </top>
      <bottom style="hair">
        <color indexed="64"/>
      </bottom>
      <diagonal/>
    </border>
    <border>
      <left style="hair">
        <color indexed="64"/>
      </left>
      <right/>
      <top/>
      <bottom style="hair">
        <color indexed="64"/>
      </bottom>
      <diagonal/>
    </border>
    <border>
      <left style="hair">
        <color indexed="64"/>
      </left>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style="thin">
        <color indexed="9"/>
      </top>
      <bottom/>
      <diagonal/>
    </border>
    <border>
      <left/>
      <right style="thin">
        <color indexed="9"/>
      </right>
      <top style="thin">
        <color indexed="9"/>
      </top>
      <bottom/>
      <diagonal/>
    </border>
    <border>
      <left style="thin">
        <color indexed="9"/>
      </left>
      <right style="thin">
        <color indexed="9"/>
      </right>
      <top style="thin">
        <color indexed="9"/>
      </top>
      <bottom/>
      <diagonal/>
    </border>
    <border>
      <left style="thin">
        <color indexed="9"/>
      </left>
      <right style="thin">
        <color indexed="64"/>
      </right>
      <top style="thin">
        <color indexed="9"/>
      </top>
      <bottom/>
      <diagonal/>
    </border>
    <border>
      <left/>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style="hair">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style="thin">
        <color indexed="64"/>
      </left>
      <right style="thin">
        <color indexed="9"/>
      </right>
      <top style="thin">
        <color indexed="9"/>
      </top>
      <bottom style="medium">
        <color indexed="9"/>
      </bottom>
      <diagonal/>
    </border>
    <border>
      <left style="thin">
        <color indexed="9"/>
      </left>
      <right style="thin">
        <color indexed="9"/>
      </right>
      <top style="thin">
        <color indexed="9"/>
      </top>
      <bottom style="medium">
        <color indexed="9"/>
      </bottom>
      <diagonal/>
    </border>
    <border>
      <left style="thin">
        <color indexed="9"/>
      </left>
      <right style="thin">
        <color indexed="64"/>
      </right>
      <top style="thin">
        <color indexed="9"/>
      </top>
      <bottom style="medium">
        <color indexed="9"/>
      </bottom>
      <diagonal/>
    </border>
    <border>
      <left style="thin">
        <color indexed="64"/>
      </left>
      <right style="thin">
        <color indexed="64"/>
      </right>
      <top style="thin">
        <color indexed="64"/>
      </top>
      <bottom/>
      <diagonal/>
    </border>
    <border>
      <left style="hair">
        <color indexed="64"/>
      </left>
      <right/>
      <top style="thin">
        <color indexed="64"/>
      </top>
      <bottom style="double">
        <color indexed="64"/>
      </bottom>
      <diagonal/>
    </border>
    <border>
      <left style="thin">
        <color indexed="64"/>
      </left>
      <right style="thin">
        <color indexed="9"/>
      </right>
      <top style="thin">
        <color indexed="9"/>
      </top>
      <bottom style="thin">
        <color indexed="9"/>
      </bottom>
      <diagonal/>
    </border>
    <border>
      <left style="thin">
        <color indexed="64"/>
      </left>
      <right style="thin">
        <color indexed="9"/>
      </right>
      <top style="thin">
        <color indexed="9"/>
      </top>
      <bottom style="thin">
        <color indexed="64"/>
      </bottom>
      <diagonal/>
    </border>
    <border>
      <left style="thin">
        <color indexed="9"/>
      </left>
      <right style="thin">
        <color indexed="9"/>
      </right>
      <top style="thin">
        <color indexed="9"/>
      </top>
      <bottom style="thin">
        <color indexed="64"/>
      </bottom>
      <diagonal/>
    </border>
    <border>
      <left style="thin">
        <color indexed="9"/>
      </left>
      <right style="thin">
        <color indexed="64"/>
      </right>
      <top style="thin">
        <color indexed="9"/>
      </top>
      <bottom style="thin">
        <color indexed="64"/>
      </bottom>
      <diagonal/>
    </border>
    <border>
      <left style="thin">
        <color indexed="64"/>
      </left>
      <right style="hair">
        <color indexed="64"/>
      </right>
      <top style="thin">
        <color indexed="64"/>
      </top>
      <bottom style="double">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style="hair">
        <color indexed="64"/>
      </right>
      <top/>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hair">
        <color indexed="64"/>
      </right>
      <top/>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hair">
        <color indexed="64"/>
      </top>
      <bottom style="double">
        <color indexed="64"/>
      </bottom>
      <diagonal/>
    </border>
    <border>
      <left style="hair">
        <color indexed="64"/>
      </left>
      <right style="thin">
        <color indexed="64"/>
      </right>
      <top style="hair">
        <color indexed="64"/>
      </top>
      <bottom style="double">
        <color indexed="64"/>
      </bottom>
      <diagonal/>
    </border>
    <border>
      <left/>
      <right style="hair">
        <color indexed="64"/>
      </right>
      <top style="thin">
        <color indexed="64"/>
      </top>
      <bottom style="hair">
        <color indexed="64"/>
      </bottom>
      <diagonal/>
    </border>
    <border>
      <left/>
      <right style="hair">
        <color indexed="64"/>
      </right>
      <top style="hair">
        <color indexed="64"/>
      </top>
      <bottom style="double">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style="double">
        <color indexed="64"/>
      </bottom>
      <diagonal/>
    </border>
    <border>
      <left style="thin">
        <color indexed="64"/>
      </left>
      <right/>
      <top/>
      <bottom style="double">
        <color indexed="64"/>
      </bottom>
      <diagonal/>
    </border>
    <border>
      <left style="thin">
        <color indexed="64"/>
      </left>
      <right/>
      <top/>
      <bottom style="thin">
        <color indexed="64"/>
      </bottom>
      <diagonal/>
    </border>
    <border>
      <left/>
      <right/>
      <top/>
      <bottom style="thin">
        <color indexed="64"/>
      </bottom>
      <diagonal/>
    </border>
    <border>
      <left style="thin">
        <color indexed="9"/>
      </left>
      <right style="hair">
        <color indexed="9"/>
      </right>
      <top/>
      <bottom style="thin">
        <color indexed="64"/>
      </bottom>
      <diagonal/>
    </border>
    <border>
      <left style="hair">
        <color indexed="9"/>
      </left>
      <right style="hair">
        <color indexed="9"/>
      </right>
      <top/>
      <bottom style="thin">
        <color indexed="64"/>
      </bottom>
      <diagonal/>
    </border>
    <border>
      <left style="hair">
        <color indexed="9"/>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double">
        <color indexed="64"/>
      </top>
      <bottom style="hair">
        <color indexed="64"/>
      </bottom>
      <diagonal/>
    </border>
    <border>
      <left style="hair">
        <color indexed="64"/>
      </left>
      <right style="thin">
        <color indexed="64"/>
      </right>
      <top style="double">
        <color indexed="64"/>
      </top>
      <bottom style="hair">
        <color indexed="64"/>
      </bottom>
      <diagonal/>
    </border>
    <border>
      <left style="thin">
        <color indexed="9"/>
      </left>
      <right/>
      <top style="thin">
        <color indexed="9"/>
      </top>
      <bottom/>
      <diagonal/>
    </border>
    <border>
      <left style="thin">
        <color indexed="64"/>
      </left>
      <right style="thin">
        <color indexed="64"/>
      </right>
      <top/>
      <bottom style="hair">
        <color indexed="64"/>
      </bottom>
      <diagonal/>
    </border>
    <border>
      <left/>
      <right style="thin">
        <color indexed="9"/>
      </right>
      <top style="thin">
        <color indexed="9"/>
      </top>
      <bottom style="thin">
        <color indexed="8"/>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hair">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hair">
        <color indexed="9"/>
      </top>
      <bottom style="hair">
        <color indexed="9"/>
      </bottom>
      <diagonal/>
    </border>
    <border>
      <left/>
      <right style="thin">
        <color indexed="64"/>
      </right>
      <top style="hair">
        <color indexed="9"/>
      </top>
      <bottom style="hair">
        <color indexed="9"/>
      </bottom>
      <diagonal/>
    </border>
    <border>
      <left/>
      <right/>
      <top style="hair">
        <color indexed="9"/>
      </top>
      <bottom style="thin">
        <color indexed="8"/>
      </bottom>
      <diagonal/>
    </border>
    <border>
      <left/>
      <right style="thin">
        <color indexed="64"/>
      </right>
      <top style="hair">
        <color indexed="9"/>
      </top>
      <bottom style="thin">
        <color indexed="8"/>
      </bottom>
      <diagonal/>
    </border>
    <border>
      <left/>
      <right/>
      <top style="thin">
        <color indexed="64"/>
      </top>
      <bottom style="thin">
        <color indexed="64"/>
      </bottom>
      <diagonal/>
    </border>
    <border>
      <left/>
      <right style="thin">
        <color indexed="64"/>
      </right>
      <top/>
      <bottom/>
      <diagonal/>
    </border>
    <border>
      <left style="double">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thin">
        <color indexed="64"/>
      </top>
      <bottom style="thin">
        <color indexed="9"/>
      </bottom>
      <diagonal/>
    </border>
    <border>
      <left/>
      <right/>
      <top style="thin">
        <color indexed="64"/>
      </top>
      <bottom style="thin">
        <color indexed="9"/>
      </bottom>
      <diagonal/>
    </border>
    <border>
      <left/>
      <right style="thin">
        <color indexed="64"/>
      </right>
      <top style="thin">
        <color indexed="64"/>
      </top>
      <bottom style="thin">
        <color indexed="9"/>
      </bottom>
      <diagonal/>
    </border>
    <border>
      <left style="thin">
        <color indexed="64"/>
      </left>
      <right/>
      <top style="thin">
        <color indexed="9"/>
      </top>
      <bottom style="thin">
        <color indexed="9"/>
      </bottom>
      <diagonal/>
    </border>
    <border>
      <left/>
      <right style="thin">
        <color indexed="64"/>
      </right>
      <top style="thin">
        <color indexed="9"/>
      </top>
      <bottom style="thin">
        <color indexed="9"/>
      </bottom>
      <diagonal/>
    </border>
    <border>
      <left style="thin">
        <color indexed="64"/>
      </left>
      <right/>
      <top style="thin">
        <color indexed="9"/>
      </top>
      <bottom style="thin">
        <color indexed="64"/>
      </bottom>
      <diagonal/>
    </border>
    <border>
      <left/>
      <right style="thin">
        <color indexed="64"/>
      </right>
      <top style="thin">
        <color indexed="9"/>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double">
        <color indexed="64"/>
      </right>
      <top style="double">
        <color indexed="64"/>
      </top>
      <bottom style="double">
        <color indexed="64"/>
      </bottom>
      <diagonal/>
    </border>
    <border>
      <left style="thin">
        <color indexed="64"/>
      </left>
      <right/>
      <top style="double">
        <color indexed="64"/>
      </top>
      <bottom/>
      <diagonal/>
    </border>
    <border>
      <left style="thick">
        <color indexed="18"/>
      </left>
      <right/>
      <top/>
      <bottom style="thin">
        <color indexed="9"/>
      </bottom>
      <diagonal/>
    </border>
    <border>
      <left/>
      <right/>
      <top/>
      <bottom style="thin">
        <color indexed="9"/>
      </bottom>
      <diagonal/>
    </border>
    <border>
      <left/>
      <right style="thin">
        <color indexed="64"/>
      </right>
      <top/>
      <bottom style="thin">
        <color indexed="9"/>
      </bottom>
      <diagonal/>
    </border>
    <border>
      <left style="thick">
        <color indexed="18"/>
      </left>
      <right/>
      <top style="thin">
        <color indexed="9"/>
      </top>
      <bottom style="thin">
        <color indexed="9"/>
      </bottom>
      <diagonal/>
    </border>
    <border>
      <left/>
      <right/>
      <top style="thin">
        <color indexed="9"/>
      </top>
      <bottom style="thin">
        <color indexed="9"/>
      </bottom>
      <diagonal/>
    </border>
    <border>
      <left style="thick">
        <color indexed="18"/>
      </left>
      <right/>
      <top style="thin">
        <color indexed="9"/>
      </top>
      <bottom/>
      <diagonal/>
    </border>
    <border>
      <left/>
      <right/>
      <top style="thin">
        <color indexed="9"/>
      </top>
      <bottom/>
      <diagonal/>
    </border>
    <border>
      <left/>
      <right style="thin">
        <color indexed="64"/>
      </right>
      <top style="thin">
        <color indexed="9"/>
      </top>
      <bottom/>
      <diagonal/>
    </border>
    <border>
      <left style="thin">
        <color indexed="64"/>
      </left>
      <right style="thin">
        <color indexed="9"/>
      </right>
      <top style="thin">
        <color indexed="64"/>
      </top>
      <bottom style="thin">
        <color indexed="9"/>
      </bottom>
      <diagonal/>
    </border>
    <border>
      <left style="thin">
        <color indexed="9"/>
      </left>
      <right style="thin">
        <color indexed="9"/>
      </right>
      <top style="thin">
        <color indexed="64"/>
      </top>
      <bottom style="thin">
        <color indexed="9"/>
      </bottom>
      <diagonal/>
    </border>
    <border>
      <left style="thin">
        <color indexed="9"/>
      </left>
      <right style="thin">
        <color indexed="64"/>
      </right>
      <top style="thin">
        <color indexed="64"/>
      </top>
      <bottom style="thin">
        <color indexed="9"/>
      </bottom>
      <diagonal/>
    </border>
    <border>
      <left/>
      <right/>
      <top style="thin">
        <color indexed="9"/>
      </top>
      <bottom style="thin">
        <color indexed="64"/>
      </bottom>
      <diagonal/>
    </border>
    <border>
      <left/>
      <right style="thin">
        <color indexed="9"/>
      </right>
      <top/>
      <bottom style="thin">
        <color indexed="9"/>
      </bottom>
      <diagonal/>
    </border>
    <border>
      <left style="thin">
        <color indexed="9"/>
      </left>
      <right style="thin">
        <color indexed="9"/>
      </right>
      <top/>
      <bottom style="thin">
        <color indexed="9"/>
      </bottom>
      <diagonal/>
    </border>
    <border>
      <left style="thin">
        <color indexed="9"/>
      </left>
      <right/>
      <top/>
      <bottom style="thin">
        <color indexed="9"/>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44">
    <xf numFmtId="0" fontId="0" fillId="0" borderId="0"/>
    <xf numFmtId="0" fontId="14" fillId="2" borderId="0" applyNumberFormat="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5" borderId="0" applyNumberFormat="0" applyBorder="0" applyAlignment="0" applyProtection="0"/>
    <xf numFmtId="0" fontId="14" fillId="8" borderId="0" applyNumberFormat="0" applyBorder="0" applyAlignment="0" applyProtection="0"/>
    <xf numFmtId="0" fontId="14" fillId="11" borderId="0" applyNumberFormat="0" applyBorder="0" applyAlignment="0" applyProtection="0"/>
    <xf numFmtId="0" fontId="15" fillId="12"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19" borderId="0" applyNumberFormat="0" applyBorder="0" applyAlignment="0" applyProtection="0"/>
    <xf numFmtId="0" fontId="16" fillId="3" borderId="0" applyNumberFormat="0" applyBorder="0" applyAlignment="0" applyProtection="0"/>
    <xf numFmtId="0" fontId="17" fillId="20" borderId="1" applyNumberFormat="0" applyAlignment="0" applyProtection="0"/>
    <xf numFmtId="0" fontId="18" fillId="21" borderId="2" applyNumberFormat="0" applyAlignment="0" applyProtection="0"/>
    <xf numFmtId="0" fontId="20" fillId="0" borderId="0" applyNumberFormat="0" applyFill="0" applyBorder="0" applyAlignment="0" applyProtection="0"/>
    <xf numFmtId="0" fontId="21" fillId="4" borderId="0" applyNumberFormat="0" applyBorder="0" applyAlignment="0" applyProtection="0"/>
    <xf numFmtId="0" fontId="22" fillId="0" borderId="3" applyNumberFormat="0" applyFill="0" applyAlignment="0" applyProtection="0"/>
    <xf numFmtId="0" fontId="23" fillId="0" borderId="4" applyNumberFormat="0" applyFill="0" applyAlignment="0" applyProtection="0"/>
    <xf numFmtId="0" fontId="24" fillId="0" borderId="5" applyNumberFormat="0" applyFill="0" applyAlignment="0" applyProtection="0"/>
    <xf numFmtId="0" fontId="24" fillId="0" borderId="0" applyNumberFormat="0" applyFill="0" applyBorder="0" applyAlignment="0" applyProtection="0"/>
    <xf numFmtId="0" fontId="10" fillId="0" borderId="0" applyNumberFormat="0" applyFill="0" applyBorder="0" applyAlignment="0" applyProtection="0">
      <alignment vertical="top"/>
      <protection locked="0"/>
    </xf>
    <xf numFmtId="0" fontId="25" fillId="7" borderId="1" applyNumberFormat="0" applyAlignment="0" applyProtection="0"/>
    <xf numFmtId="0" fontId="26" fillId="0" borderId="6" applyNumberFormat="0" applyFill="0" applyAlignment="0" applyProtection="0"/>
    <xf numFmtId="0" fontId="27" fillId="22" borderId="0" applyNumberFormat="0" applyBorder="0" applyAlignment="0" applyProtection="0"/>
    <xf numFmtId="0" fontId="19" fillId="0" borderId="0"/>
    <xf numFmtId="0" fontId="19" fillId="23" borderId="7" applyNumberFormat="0" applyFont="0" applyAlignment="0" applyProtection="0"/>
    <xf numFmtId="0" fontId="28" fillId="20" borderId="8" applyNumberFormat="0" applyAlignment="0" applyProtection="0"/>
    <xf numFmtId="0" fontId="29" fillId="0" borderId="0" applyNumberFormat="0" applyFill="0" applyBorder="0" applyAlignment="0" applyProtection="0"/>
    <xf numFmtId="0" fontId="30" fillId="0" borderId="9" applyNumberFormat="0" applyFill="0" applyAlignment="0" applyProtection="0"/>
    <xf numFmtId="0" fontId="31" fillId="0" borderId="0" applyNumberFormat="0" applyFill="0" applyBorder="0" applyAlignment="0" applyProtection="0"/>
  </cellStyleXfs>
  <cellXfs count="341">
    <xf numFmtId="0" fontId="0" fillId="0" borderId="0" xfId="0"/>
    <xf numFmtId="3" fontId="5" fillId="24" borderId="10" xfId="0" applyNumberFormat="1" applyFont="1" applyFill="1" applyBorder="1" applyAlignment="1" applyProtection="1">
      <alignment horizontal="right" vertical="center" indent="1"/>
      <protection locked="0"/>
    </xf>
    <xf numFmtId="3" fontId="5" fillId="24" borderId="11" xfId="0" applyNumberFormat="1" applyFont="1" applyFill="1" applyBorder="1" applyAlignment="1" applyProtection="1">
      <alignment horizontal="right" vertical="center" indent="1"/>
      <protection locked="0"/>
    </xf>
    <xf numFmtId="3" fontId="5" fillId="24" borderId="12" xfId="0" applyNumberFormat="1" applyFont="1" applyFill="1" applyBorder="1" applyAlignment="1" applyProtection="1">
      <alignment horizontal="right" vertical="center" indent="1"/>
      <protection locked="0"/>
    </xf>
    <xf numFmtId="3" fontId="9" fillId="24" borderId="10" xfId="0" applyNumberFormat="1" applyFont="1" applyFill="1" applyBorder="1" applyAlignment="1" applyProtection="1">
      <alignment horizontal="right" vertical="center" indent="1"/>
      <protection locked="0"/>
    </xf>
    <xf numFmtId="3" fontId="9" fillId="24" borderId="11" xfId="0" applyNumberFormat="1" applyFont="1" applyFill="1" applyBorder="1" applyAlignment="1" applyProtection="1">
      <alignment horizontal="right" vertical="center" indent="1"/>
      <protection locked="0"/>
    </xf>
    <xf numFmtId="3" fontId="9" fillId="24" borderId="12" xfId="0" applyNumberFormat="1" applyFont="1" applyFill="1" applyBorder="1" applyAlignment="1" applyProtection="1">
      <alignment horizontal="right" vertical="center" indent="1"/>
      <protection locked="0"/>
    </xf>
    <xf numFmtId="3" fontId="9" fillId="25" borderId="13" xfId="0" applyNumberFormat="1" applyFont="1" applyFill="1" applyBorder="1" applyAlignment="1" applyProtection="1">
      <alignment horizontal="right" vertical="center" indent="1"/>
    </xf>
    <xf numFmtId="0" fontId="9" fillId="24" borderId="10" xfId="0" applyFont="1" applyFill="1" applyBorder="1" applyAlignment="1" applyProtection="1">
      <alignment vertical="center" wrapText="1"/>
      <protection locked="0"/>
    </xf>
    <xf numFmtId="0" fontId="0" fillId="0" borderId="0" xfId="0" applyProtection="1"/>
    <xf numFmtId="0" fontId="9" fillId="24" borderId="11" xfId="0" applyFont="1" applyFill="1" applyBorder="1" applyAlignment="1" applyProtection="1">
      <alignment vertical="center" wrapText="1"/>
      <protection locked="0"/>
    </xf>
    <xf numFmtId="3" fontId="9" fillId="25" borderId="14" xfId="0" applyNumberFormat="1" applyFont="1" applyFill="1" applyBorder="1" applyAlignment="1" applyProtection="1">
      <alignment horizontal="right" vertical="center" indent="1"/>
    </xf>
    <xf numFmtId="49" fontId="5" fillId="24" borderId="15" xfId="0" applyNumberFormat="1" applyFont="1" applyFill="1" applyBorder="1" applyAlignment="1" applyProtection="1">
      <alignment horizontal="center" vertical="center" wrapText="1"/>
      <protection locked="0"/>
    </xf>
    <xf numFmtId="49" fontId="5" fillId="24" borderId="16" xfId="0" applyNumberFormat="1" applyFont="1" applyFill="1" applyBorder="1" applyAlignment="1" applyProtection="1">
      <alignment horizontal="center" vertical="center" wrapText="1"/>
      <protection locked="0"/>
    </xf>
    <xf numFmtId="3" fontId="5" fillId="24" borderId="17" xfId="0" applyNumberFormat="1" applyFont="1" applyFill="1" applyBorder="1" applyAlignment="1" applyProtection="1">
      <alignment horizontal="right" vertical="center" wrapText="1"/>
      <protection locked="0"/>
    </xf>
    <xf numFmtId="3" fontId="5" fillId="24" borderId="18" xfId="0" applyNumberFormat="1" applyFont="1" applyFill="1" applyBorder="1" applyAlignment="1" applyProtection="1">
      <alignment horizontal="right" vertical="center" wrapText="1"/>
      <protection locked="0"/>
    </xf>
    <xf numFmtId="49" fontId="5" fillId="24" borderId="19" xfId="0" applyNumberFormat="1" applyFont="1" applyFill="1" applyBorder="1" applyAlignment="1" applyProtection="1">
      <alignment horizontal="center" vertical="center" wrapText="1"/>
      <protection locked="0"/>
    </xf>
    <xf numFmtId="3" fontId="5" fillId="24" borderId="20" xfId="0" applyNumberFormat="1" applyFont="1" applyFill="1" applyBorder="1" applyAlignment="1" applyProtection="1">
      <alignment horizontal="right" vertical="center" wrapText="1"/>
      <protection locked="0"/>
    </xf>
    <xf numFmtId="0" fontId="4" fillId="0" borderId="0" xfId="0" applyFont="1" applyProtection="1"/>
    <xf numFmtId="0" fontId="9" fillId="0" borderId="0" xfId="0" applyFont="1" applyProtection="1"/>
    <xf numFmtId="0" fontId="8" fillId="0" borderId="0" xfId="0" applyFont="1" applyProtection="1"/>
    <xf numFmtId="0" fontId="3" fillId="26" borderId="0" xfId="0" applyFont="1" applyFill="1" applyBorder="1" applyAlignment="1" applyProtection="1">
      <alignment horizontal="right"/>
    </xf>
    <xf numFmtId="0" fontId="3" fillId="26" borderId="21" xfId="0" applyFont="1" applyFill="1" applyBorder="1" applyAlignment="1" applyProtection="1">
      <alignment horizontal="centerContinuous" wrapText="1"/>
    </xf>
    <xf numFmtId="0" fontId="2" fillId="26" borderId="22" xfId="0" applyFont="1" applyFill="1" applyBorder="1" applyAlignment="1" applyProtection="1">
      <alignment horizontal="right"/>
    </xf>
    <xf numFmtId="0" fontId="3" fillId="26" borderId="23" xfId="0" applyFont="1" applyFill="1" applyBorder="1" applyAlignment="1" applyProtection="1">
      <alignment horizontal="center" wrapText="1"/>
    </xf>
    <xf numFmtId="49" fontId="5" fillId="25" borderId="24" xfId="0" applyNumberFormat="1" applyFont="1" applyFill="1" applyBorder="1" applyAlignment="1" applyProtection="1">
      <alignment horizontal="center" vertical="center"/>
    </xf>
    <xf numFmtId="3" fontId="5" fillId="25" borderId="25" xfId="0" applyNumberFormat="1" applyFont="1" applyFill="1" applyBorder="1" applyAlignment="1" applyProtection="1">
      <alignment horizontal="right" vertical="center" indent="1"/>
    </xf>
    <xf numFmtId="0" fontId="4" fillId="0" borderId="0" xfId="0" applyFont="1" applyAlignment="1" applyProtection="1">
      <alignment wrapText="1"/>
    </xf>
    <xf numFmtId="49" fontId="5" fillId="25" borderId="14" xfId="0" applyNumberFormat="1" applyFont="1" applyFill="1" applyBorder="1" applyAlignment="1" applyProtection="1">
      <alignment horizontal="center" vertical="center"/>
    </xf>
    <xf numFmtId="3" fontId="5" fillId="25" borderId="14" xfId="0" applyNumberFormat="1" applyFont="1" applyFill="1" applyBorder="1" applyAlignment="1" applyProtection="1">
      <alignment horizontal="right" vertical="center" indent="1"/>
    </xf>
    <xf numFmtId="0" fontId="12" fillId="26" borderId="26" xfId="0" applyFont="1" applyFill="1" applyBorder="1" applyAlignment="1" applyProtection="1">
      <alignment vertical="top"/>
    </xf>
    <xf numFmtId="0" fontId="3" fillId="26" borderId="27" xfId="0" applyFont="1" applyFill="1" applyBorder="1" applyAlignment="1" applyProtection="1">
      <alignment horizontal="centerContinuous" wrapText="1"/>
    </xf>
    <xf numFmtId="0" fontId="3" fillId="26" borderId="28" xfId="0" applyFont="1" applyFill="1" applyBorder="1" applyAlignment="1" applyProtection="1">
      <alignment horizontal="right"/>
    </xf>
    <xf numFmtId="0" fontId="3" fillId="26" borderId="29" xfId="0" applyFont="1" applyFill="1" applyBorder="1" applyAlignment="1" applyProtection="1">
      <alignment horizontal="center" wrapText="1"/>
    </xf>
    <xf numFmtId="0" fontId="5" fillId="25" borderId="26" xfId="0" applyFont="1" applyFill="1" applyBorder="1" applyAlignment="1" applyProtection="1">
      <alignment vertical="center"/>
    </xf>
    <xf numFmtId="0" fontId="5" fillId="25" borderId="0" xfId="0" applyFont="1" applyFill="1" applyBorder="1" applyAlignment="1" applyProtection="1">
      <alignment vertical="center"/>
    </xf>
    <xf numFmtId="0" fontId="5" fillId="25" borderId="26" xfId="0" applyFont="1" applyFill="1" applyBorder="1" applyAlignment="1" applyProtection="1">
      <alignment vertical="center" wrapText="1"/>
    </xf>
    <xf numFmtId="10" fontId="5" fillId="24" borderId="10" xfId="0" applyNumberFormat="1" applyFont="1" applyFill="1" applyBorder="1" applyAlignment="1" applyProtection="1">
      <alignment horizontal="right" vertical="center" indent="1"/>
      <protection locked="0"/>
    </xf>
    <xf numFmtId="10" fontId="5" fillId="24" borderId="11" xfId="0" applyNumberFormat="1" applyFont="1" applyFill="1" applyBorder="1" applyAlignment="1" applyProtection="1">
      <alignment horizontal="right" vertical="center" indent="1"/>
      <protection locked="0"/>
    </xf>
    <xf numFmtId="10" fontId="5" fillId="24" borderId="12" xfId="0" applyNumberFormat="1" applyFont="1" applyFill="1" applyBorder="1" applyAlignment="1" applyProtection="1">
      <alignment horizontal="right" vertical="center" indent="1"/>
      <protection locked="0"/>
    </xf>
    <xf numFmtId="3" fontId="5" fillId="24" borderId="31" xfId="0" applyNumberFormat="1" applyFont="1" applyFill="1" applyBorder="1" applyAlignment="1" applyProtection="1">
      <alignment horizontal="right" vertical="center" indent="1"/>
      <protection locked="0"/>
    </xf>
    <xf numFmtId="3" fontId="5" fillId="24" borderId="32" xfId="0" applyNumberFormat="1" applyFont="1" applyFill="1" applyBorder="1" applyAlignment="1" applyProtection="1">
      <alignment horizontal="right" vertical="center" indent="1"/>
      <protection locked="0"/>
    </xf>
    <xf numFmtId="3" fontId="5" fillId="24" borderId="16" xfId="0" applyNumberFormat="1" applyFont="1" applyFill="1" applyBorder="1" applyAlignment="1" applyProtection="1">
      <alignment horizontal="right" vertical="center" indent="1"/>
      <protection locked="0"/>
    </xf>
    <xf numFmtId="3" fontId="5" fillId="24" borderId="15" xfId="0" applyNumberFormat="1" applyFont="1" applyFill="1" applyBorder="1" applyAlignment="1" applyProtection="1">
      <alignment horizontal="right" vertical="center" indent="1"/>
      <protection locked="0"/>
    </xf>
    <xf numFmtId="3" fontId="5" fillId="24" borderId="19" xfId="0" applyNumberFormat="1" applyFont="1" applyFill="1" applyBorder="1" applyAlignment="1" applyProtection="1">
      <alignment horizontal="right" vertical="center" indent="1"/>
      <protection locked="0"/>
    </xf>
    <xf numFmtId="165" fontId="9" fillId="0" borderId="35" xfId="0" applyNumberFormat="1" applyFont="1" applyFill="1" applyBorder="1" applyAlignment="1" applyProtection="1">
      <alignment horizontal="left" vertical="center" wrapText="1"/>
      <protection locked="0"/>
    </xf>
    <xf numFmtId="49" fontId="13" fillId="0" borderId="0" xfId="0" applyNumberFormat="1" applyFont="1" applyAlignment="1" applyProtection="1">
      <alignment vertical="center"/>
    </xf>
    <xf numFmtId="49" fontId="8" fillId="0" borderId="0" xfId="0" applyNumberFormat="1" applyFont="1" applyAlignment="1" applyProtection="1">
      <alignment vertical="center"/>
    </xf>
    <xf numFmtId="0" fontId="8" fillId="0" borderId="0" xfId="0" applyFont="1" applyAlignment="1" applyProtection="1">
      <alignment wrapText="1"/>
    </xf>
    <xf numFmtId="0" fontId="7" fillId="26" borderId="36" xfId="0" applyFont="1" applyFill="1" applyBorder="1" applyAlignment="1" applyProtection="1">
      <alignment horizontal="center"/>
    </xf>
    <xf numFmtId="0" fontId="7" fillId="26" borderId="37" xfId="0" applyFont="1" applyFill="1" applyBorder="1" applyAlignment="1" applyProtection="1">
      <alignment horizontal="center"/>
    </xf>
    <xf numFmtId="0" fontId="7" fillId="26" borderId="38" xfId="0" applyFont="1" applyFill="1" applyBorder="1" applyAlignment="1" applyProtection="1">
      <alignment horizontal="center"/>
    </xf>
    <xf numFmtId="0" fontId="7" fillId="26" borderId="38" xfId="0" applyFont="1" applyFill="1" applyBorder="1" applyAlignment="1" applyProtection="1">
      <alignment horizontal="center" wrapText="1"/>
    </xf>
    <xf numFmtId="0" fontId="7" fillId="26" borderId="39" xfId="0" applyFont="1" applyFill="1" applyBorder="1" applyAlignment="1" applyProtection="1">
      <alignment horizontal="center" wrapText="1"/>
    </xf>
    <xf numFmtId="0" fontId="9" fillId="25" borderId="0" xfId="0" applyFont="1" applyFill="1" applyBorder="1" applyAlignment="1" applyProtection="1">
      <alignment vertical="center"/>
    </xf>
    <xf numFmtId="0" fontId="9" fillId="25" borderId="40" xfId="0" applyFont="1" applyFill="1" applyBorder="1" applyAlignment="1" applyProtection="1">
      <alignment vertical="center"/>
    </xf>
    <xf numFmtId="3" fontId="5" fillId="25" borderId="41" xfId="0" applyNumberFormat="1" applyFont="1" applyFill="1" applyBorder="1" applyAlignment="1" applyProtection="1">
      <alignment horizontal="right" vertical="center" indent="1"/>
    </xf>
    <xf numFmtId="3" fontId="5" fillId="25" borderId="42" xfId="0" applyNumberFormat="1" applyFont="1" applyFill="1" applyBorder="1" applyAlignment="1" applyProtection="1">
      <alignment horizontal="right" vertical="center" indent="1"/>
    </xf>
    <xf numFmtId="3" fontId="5" fillId="25" borderId="43" xfId="0" applyNumberFormat="1" applyFont="1" applyFill="1" applyBorder="1" applyAlignment="1" applyProtection="1">
      <alignment horizontal="right" vertical="center" indent="1"/>
    </xf>
    <xf numFmtId="0" fontId="9" fillId="25" borderId="44" xfId="0" applyFont="1" applyFill="1" applyBorder="1" applyAlignment="1" applyProtection="1">
      <alignment vertical="center"/>
    </xf>
    <xf numFmtId="0" fontId="9" fillId="25" borderId="45" xfId="0" applyFont="1" applyFill="1" applyBorder="1" applyAlignment="1" applyProtection="1">
      <alignment vertical="center"/>
    </xf>
    <xf numFmtId="49" fontId="9" fillId="0" borderId="0" xfId="0" applyNumberFormat="1" applyFont="1" applyAlignment="1" applyProtection="1">
      <alignment vertical="center"/>
    </xf>
    <xf numFmtId="0" fontId="9" fillId="0" borderId="0" xfId="0" applyNumberFormat="1" applyFont="1" applyBorder="1" applyAlignment="1" applyProtection="1">
      <alignment vertical="center" wrapText="1"/>
    </xf>
    <xf numFmtId="0" fontId="0" fillId="0" borderId="0" xfId="0" applyNumberFormat="1" applyBorder="1" applyAlignment="1" applyProtection="1">
      <alignment vertical="center" wrapText="1"/>
    </xf>
    <xf numFmtId="0" fontId="7" fillId="26" borderId="46" xfId="0" applyFont="1" applyFill="1" applyBorder="1" applyAlignment="1" applyProtection="1">
      <alignment horizontal="center"/>
    </xf>
    <xf numFmtId="0" fontId="7" fillId="26" borderId="47" xfId="0" applyFont="1" applyFill="1" applyBorder="1" applyAlignment="1" applyProtection="1">
      <alignment horizontal="center"/>
    </xf>
    <xf numFmtId="0" fontId="7" fillId="26" borderId="47" xfId="0" applyFont="1" applyFill="1" applyBorder="1" applyAlignment="1" applyProtection="1">
      <alignment horizontal="center" wrapText="1"/>
    </xf>
    <xf numFmtId="0" fontId="7" fillId="26" borderId="48" xfId="0" applyFont="1" applyFill="1" applyBorder="1" applyAlignment="1" applyProtection="1">
      <alignment horizontal="center" wrapText="1"/>
    </xf>
    <xf numFmtId="3" fontId="5" fillId="25" borderId="50" xfId="0" applyNumberFormat="1" applyFont="1" applyFill="1" applyBorder="1" applyAlignment="1" applyProtection="1">
      <alignment horizontal="right" vertical="center" indent="1"/>
    </xf>
    <xf numFmtId="0" fontId="9" fillId="25" borderId="14" xfId="0" applyFont="1" applyFill="1" applyBorder="1" applyAlignment="1" applyProtection="1">
      <alignment vertical="center"/>
    </xf>
    <xf numFmtId="3" fontId="8" fillId="0" borderId="0" xfId="0" applyNumberFormat="1" applyFont="1" applyAlignment="1" applyProtection="1">
      <alignment horizontal="right" vertical="center" indent="1"/>
    </xf>
    <xf numFmtId="0" fontId="19" fillId="0" borderId="0" xfId="38" applyAlignment="1" applyProtection="1">
      <alignment horizontal="center"/>
    </xf>
    <xf numFmtId="0" fontId="19" fillId="0" borderId="0" xfId="38" applyProtection="1"/>
    <xf numFmtId="164" fontId="35" fillId="27" borderId="14" xfId="38" applyNumberFormat="1" applyFont="1" applyFill="1" applyBorder="1" applyProtection="1"/>
    <xf numFmtId="0" fontId="8" fillId="0" borderId="0" xfId="0" applyNumberFormat="1" applyFont="1" applyAlignment="1" applyProtection="1">
      <alignment vertical="center"/>
    </xf>
    <xf numFmtId="0" fontId="7" fillId="26" borderId="51" xfId="0" applyFont="1" applyFill="1" applyBorder="1" applyAlignment="1" applyProtection="1">
      <alignment horizontal="left"/>
    </xf>
    <xf numFmtId="0" fontId="7" fillId="26" borderId="21" xfId="0" applyFont="1" applyFill="1" applyBorder="1" applyAlignment="1" applyProtection="1">
      <alignment horizontal="left" vertical="center"/>
    </xf>
    <xf numFmtId="0" fontId="7" fillId="26" borderId="21" xfId="0" applyFont="1" applyFill="1" applyBorder="1" applyAlignment="1" applyProtection="1">
      <alignment horizontal="right"/>
    </xf>
    <xf numFmtId="0" fontId="7" fillId="26" borderId="21" xfId="0" applyFont="1" applyFill="1" applyBorder="1" applyAlignment="1" applyProtection="1">
      <alignment horizontal="center" wrapText="1"/>
    </xf>
    <xf numFmtId="0" fontId="3" fillId="26" borderId="21" xfId="0" applyFont="1" applyFill="1" applyBorder="1" applyAlignment="1" applyProtection="1">
      <alignment horizontal="center" wrapText="1"/>
    </xf>
    <xf numFmtId="0" fontId="3" fillId="26" borderId="27" xfId="0" applyFont="1" applyFill="1" applyBorder="1" applyAlignment="1" applyProtection="1">
      <alignment horizontal="center" wrapText="1"/>
    </xf>
    <xf numFmtId="0" fontId="7" fillId="26" borderId="51" xfId="0" applyFont="1" applyFill="1" applyBorder="1" applyAlignment="1" applyProtection="1">
      <alignment horizontal="center" wrapText="1"/>
    </xf>
    <xf numFmtId="0" fontId="7" fillId="26" borderId="27" xfId="0" applyFont="1" applyFill="1" applyBorder="1" applyAlignment="1" applyProtection="1">
      <alignment horizontal="center" wrapText="1"/>
    </xf>
    <xf numFmtId="0" fontId="7" fillId="26" borderId="52" xfId="0" applyFont="1" applyFill="1" applyBorder="1" applyAlignment="1" applyProtection="1">
      <alignment horizontal="center"/>
    </xf>
    <xf numFmtId="0" fontId="7" fillId="26" borderId="53" xfId="0" applyFont="1" applyFill="1" applyBorder="1" applyAlignment="1" applyProtection="1">
      <alignment horizontal="center"/>
    </xf>
    <xf numFmtId="0" fontId="3" fillId="26" borderId="53" xfId="0" applyFont="1" applyFill="1" applyBorder="1" applyAlignment="1" applyProtection="1">
      <alignment horizontal="center" wrapText="1"/>
    </xf>
    <xf numFmtId="0" fontId="3" fillId="26" borderId="54" xfId="0" applyFont="1" applyFill="1" applyBorder="1" applyAlignment="1" applyProtection="1">
      <alignment horizontal="center" wrapText="1"/>
    </xf>
    <xf numFmtId="0" fontId="4" fillId="0" borderId="0" xfId="0" applyNumberFormat="1" applyFont="1" applyProtection="1"/>
    <xf numFmtId="0" fontId="3" fillId="26" borderId="51" xfId="0" applyFont="1" applyFill="1" applyBorder="1" applyAlignment="1" applyProtection="1">
      <alignment horizontal="center" wrapText="1"/>
    </xf>
    <xf numFmtId="0" fontId="6" fillId="0" borderId="0" xfId="0" applyFont="1" applyProtection="1"/>
    <xf numFmtId="3" fontId="5" fillId="25" borderId="55" xfId="0" applyNumberFormat="1" applyFont="1" applyFill="1" applyBorder="1" applyAlignment="1" applyProtection="1">
      <alignment horizontal="right" vertical="center" indent="1"/>
    </xf>
    <xf numFmtId="0" fontId="5" fillId="25" borderId="58" xfId="0" applyFont="1" applyFill="1" applyBorder="1" applyAlignment="1" applyProtection="1">
      <alignment vertical="center" wrapText="1"/>
    </xf>
    <xf numFmtId="49" fontId="5" fillId="25" borderId="15" xfId="0" applyNumberFormat="1" applyFont="1" applyFill="1" applyBorder="1" applyAlignment="1" applyProtection="1">
      <alignment horizontal="center" vertical="center"/>
    </xf>
    <xf numFmtId="3" fontId="5" fillId="25" borderId="18" xfId="0" applyNumberFormat="1" applyFont="1" applyFill="1" applyBorder="1" applyAlignment="1" applyProtection="1">
      <alignment horizontal="right" vertical="center" indent="1"/>
    </xf>
    <xf numFmtId="49" fontId="5" fillId="25" borderId="59" xfId="0" applyNumberFormat="1" applyFont="1" applyFill="1" applyBorder="1" applyAlignment="1" applyProtection="1">
      <alignment horizontal="center" vertical="center"/>
    </xf>
    <xf numFmtId="3" fontId="5" fillId="25" borderId="60" xfId="0" applyNumberFormat="1" applyFont="1" applyFill="1" applyBorder="1" applyAlignment="1" applyProtection="1">
      <alignment horizontal="right" vertical="center" indent="1"/>
    </xf>
    <xf numFmtId="0" fontId="7" fillId="0" borderId="0" xfId="0" applyFont="1" applyFill="1" applyBorder="1" applyAlignment="1" applyProtection="1">
      <alignment vertical="center"/>
    </xf>
    <xf numFmtId="49" fontId="7" fillId="24" borderId="0" xfId="0" applyNumberFormat="1" applyFont="1" applyFill="1" applyBorder="1" applyAlignment="1" applyProtection="1">
      <alignment vertical="center"/>
    </xf>
    <xf numFmtId="49" fontId="7" fillId="0" borderId="0" xfId="0" applyNumberFormat="1" applyFont="1" applyFill="1" applyBorder="1" applyAlignment="1" applyProtection="1">
      <alignment vertical="center"/>
    </xf>
    <xf numFmtId="49" fontId="7" fillId="0" borderId="0" xfId="0" applyNumberFormat="1" applyFont="1" applyBorder="1" applyAlignment="1" applyProtection="1">
      <alignment vertical="center"/>
    </xf>
    <xf numFmtId="49" fontId="9" fillId="0" borderId="0" xfId="0" applyNumberFormat="1" applyFont="1" applyBorder="1" applyAlignment="1" applyProtection="1">
      <alignment vertical="center"/>
    </xf>
    <xf numFmtId="0" fontId="9" fillId="25" borderId="26" xfId="0" applyFont="1" applyFill="1" applyBorder="1" applyAlignment="1" applyProtection="1">
      <alignment vertical="center"/>
    </xf>
    <xf numFmtId="0" fontId="9" fillId="25" borderId="61" xfId="0" applyFont="1" applyFill="1" applyBorder="1" applyAlignment="1" applyProtection="1">
      <alignment vertical="center"/>
    </xf>
    <xf numFmtId="0" fontId="11" fillId="25" borderId="26" xfId="0" applyFont="1" applyFill="1" applyBorder="1" applyAlignment="1" applyProtection="1">
      <alignment vertical="center" wrapText="1"/>
    </xf>
    <xf numFmtId="0" fontId="9" fillId="24" borderId="26" xfId="0" applyNumberFormat="1" applyFont="1" applyFill="1" applyBorder="1" applyAlignment="1" applyProtection="1">
      <alignment horizontal="left" vertical="center" wrapText="1"/>
    </xf>
    <xf numFmtId="0" fontId="9" fillId="24" borderId="0" xfId="0" applyNumberFormat="1" applyFont="1" applyFill="1" applyBorder="1" applyAlignment="1" applyProtection="1">
      <alignment horizontal="left" vertical="center" wrapText="1"/>
    </xf>
    <xf numFmtId="3" fontId="9" fillId="24" borderId="0" xfId="0" applyNumberFormat="1" applyFont="1" applyFill="1" applyBorder="1" applyAlignment="1" applyProtection="1">
      <alignment horizontal="right" vertical="center" indent="1"/>
    </xf>
    <xf numFmtId="0" fontId="9" fillId="24" borderId="0" xfId="0" applyFont="1" applyFill="1" applyProtection="1"/>
    <xf numFmtId="3" fontId="9" fillId="24" borderId="0" xfId="0" applyNumberFormat="1" applyFont="1" applyFill="1" applyProtection="1"/>
    <xf numFmtId="3" fontId="9" fillId="25" borderId="62" xfId="0" applyNumberFormat="1" applyFont="1" applyFill="1" applyBorder="1" applyAlignment="1" applyProtection="1">
      <alignment horizontal="right" vertical="center" indent="1"/>
    </xf>
    <xf numFmtId="3" fontId="9" fillId="25" borderId="63" xfId="0" applyNumberFormat="1" applyFont="1" applyFill="1" applyBorder="1" applyAlignment="1" applyProtection="1">
      <alignment horizontal="right" vertical="center" indent="1"/>
    </xf>
    <xf numFmtId="3" fontId="9" fillId="25" borderId="10" xfId="0" applyNumberFormat="1" applyFont="1" applyFill="1" applyBorder="1" applyAlignment="1" applyProtection="1">
      <alignment horizontal="right" vertical="center" indent="1"/>
    </xf>
    <xf numFmtId="3" fontId="9" fillId="25" borderId="18" xfId="0" applyNumberFormat="1" applyFont="1" applyFill="1" applyBorder="1" applyAlignment="1" applyProtection="1">
      <alignment horizontal="right" vertical="center" indent="1"/>
    </xf>
    <xf numFmtId="3" fontId="9" fillId="25" borderId="64" xfId="0" applyNumberFormat="1" applyFont="1" applyFill="1" applyBorder="1" applyAlignment="1" applyProtection="1">
      <alignment horizontal="right" vertical="center" indent="1"/>
    </xf>
    <xf numFmtId="3" fontId="9" fillId="25" borderId="65" xfId="0" applyNumberFormat="1" applyFont="1" applyFill="1" applyBorder="1" applyAlignment="1" applyProtection="1">
      <alignment horizontal="right" vertical="center" indent="1"/>
    </xf>
    <xf numFmtId="3" fontId="9" fillId="25" borderId="66" xfId="0" applyNumberFormat="1" applyFont="1" applyFill="1" applyBorder="1" applyAlignment="1" applyProtection="1">
      <alignment horizontal="right" vertical="center" indent="1"/>
    </xf>
    <xf numFmtId="3" fontId="9" fillId="25" borderId="30" xfId="0" applyNumberFormat="1" applyFont="1" applyFill="1" applyBorder="1" applyAlignment="1" applyProtection="1">
      <alignment horizontal="right" vertical="center" indent="1"/>
    </xf>
    <xf numFmtId="3" fontId="9" fillId="25" borderId="67" xfId="0" applyNumberFormat="1" applyFont="1" applyFill="1" applyBorder="1" applyAlignment="1" applyProtection="1">
      <alignment horizontal="right" vertical="center" indent="1"/>
    </xf>
    <xf numFmtId="3" fontId="9" fillId="24" borderId="62" xfId="0" applyNumberFormat="1" applyFont="1" applyFill="1" applyBorder="1" applyAlignment="1" applyProtection="1">
      <alignment horizontal="right" vertical="center" indent="1"/>
      <protection locked="0"/>
    </xf>
    <xf numFmtId="3" fontId="9" fillId="24" borderId="64" xfId="0" applyNumberFormat="1" applyFont="1" applyFill="1" applyBorder="1" applyAlignment="1" applyProtection="1">
      <alignment horizontal="right" vertical="center" indent="1"/>
      <protection locked="0"/>
    </xf>
    <xf numFmtId="0" fontId="11" fillId="25" borderId="0" xfId="0" applyFont="1" applyFill="1" applyBorder="1" applyAlignment="1" applyProtection="1">
      <alignment vertical="center" wrapText="1"/>
    </xf>
    <xf numFmtId="3" fontId="9" fillId="28" borderId="10" xfId="0" applyNumberFormat="1" applyFont="1" applyFill="1" applyBorder="1" applyAlignment="1" applyProtection="1">
      <alignment horizontal="right" vertical="center" indent="1"/>
    </xf>
    <xf numFmtId="49" fontId="4" fillId="24" borderId="30" xfId="0" applyNumberFormat="1" applyFont="1" applyFill="1" applyBorder="1" applyAlignment="1" applyProtection="1">
      <alignment horizontal="left" vertical="center" wrapText="1"/>
      <protection locked="0"/>
    </xf>
    <xf numFmtId="49" fontId="4" fillId="24" borderId="18" xfId="0" applyNumberFormat="1" applyFont="1" applyFill="1" applyBorder="1" applyAlignment="1" applyProtection="1">
      <alignment horizontal="left" vertical="center" wrapText="1"/>
      <protection locked="0"/>
    </xf>
    <xf numFmtId="49" fontId="4" fillId="24" borderId="17" xfId="0" applyNumberFormat="1" applyFont="1" applyFill="1" applyBorder="1" applyAlignment="1" applyProtection="1">
      <alignment horizontal="left" vertical="center" wrapText="1"/>
      <protection locked="0"/>
    </xf>
    <xf numFmtId="49" fontId="4" fillId="24" borderId="20" xfId="0" applyNumberFormat="1" applyFont="1" applyFill="1" applyBorder="1" applyAlignment="1" applyProtection="1">
      <alignment horizontal="left" vertical="center" wrapText="1"/>
      <protection locked="0"/>
    </xf>
    <xf numFmtId="0" fontId="19" fillId="25" borderId="68" xfId="38" applyFill="1" applyBorder="1" applyAlignment="1" applyProtection="1">
      <alignment horizontal="center" wrapText="1"/>
    </xf>
    <xf numFmtId="0" fontId="19" fillId="25" borderId="62" xfId="38" applyFill="1" applyBorder="1" applyAlignment="1" applyProtection="1">
      <alignment horizontal="center" wrapText="1"/>
    </xf>
    <xf numFmtId="164" fontId="19" fillId="27" borderId="62" xfId="38" applyNumberFormat="1" applyFill="1" applyBorder="1" applyAlignment="1" applyProtection="1">
      <alignment wrapText="1"/>
    </xf>
    <xf numFmtId="164" fontId="19" fillId="0" borderId="63" xfId="38" applyNumberFormat="1" applyFill="1" applyBorder="1" applyAlignment="1" applyProtection="1">
      <alignment horizontal="center" wrapText="1"/>
      <protection locked="0"/>
    </xf>
    <xf numFmtId="0" fontId="19" fillId="25" borderId="15" xfId="38" applyFill="1" applyBorder="1" applyAlignment="1" applyProtection="1">
      <alignment horizontal="center" wrapText="1"/>
    </xf>
    <xf numFmtId="0" fontId="19" fillId="25" borderId="10" xfId="38" applyFill="1" applyBorder="1" applyAlignment="1" applyProtection="1">
      <alignment horizontal="center" wrapText="1"/>
    </xf>
    <xf numFmtId="164" fontId="19" fillId="0" borderId="10" xfId="38" applyNumberFormat="1" applyFont="1" applyFill="1" applyBorder="1" applyAlignment="1" applyProtection="1">
      <alignment horizontal="left" wrapText="1"/>
      <protection locked="0"/>
    </xf>
    <xf numFmtId="164" fontId="19" fillId="27" borderId="10" xfId="38" applyNumberFormat="1" applyFill="1" applyBorder="1" applyAlignment="1" applyProtection="1">
      <alignment wrapText="1"/>
    </xf>
    <xf numFmtId="164" fontId="19" fillId="0" borderId="18" xfId="38" applyNumberFormat="1" applyFont="1" applyFill="1" applyBorder="1" applyAlignment="1" applyProtection="1">
      <alignment horizontal="center" wrapText="1"/>
      <protection locked="0"/>
    </xf>
    <xf numFmtId="164" fontId="19" fillId="0" borderId="10" xfId="38" applyNumberFormat="1" applyFont="1" applyFill="1" applyBorder="1" applyAlignment="1" applyProtection="1">
      <alignment wrapText="1"/>
      <protection locked="0"/>
    </xf>
    <xf numFmtId="0" fontId="19" fillId="25" borderId="33" xfId="38" applyFill="1" applyBorder="1" applyAlignment="1" applyProtection="1">
      <alignment horizontal="center" wrapText="1"/>
    </xf>
    <xf numFmtId="0" fontId="19" fillId="25" borderId="34" xfId="38" applyFill="1" applyBorder="1" applyAlignment="1" applyProtection="1">
      <alignment horizontal="center" wrapText="1"/>
    </xf>
    <xf numFmtId="164" fontId="19" fillId="27" borderId="34" xfId="38" applyNumberFormat="1" applyFill="1" applyBorder="1" applyAlignment="1" applyProtection="1">
      <alignment wrapText="1"/>
    </xf>
    <xf numFmtId="164" fontId="19" fillId="0" borderId="69" xfId="38" applyNumberFormat="1" applyFont="1" applyFill="1" applyBorder="1" applyAlignment="1" applyProtection="1">
      <alignment horizontal="center" wrapText="1"/>
      <protection locked="0"/>
    </xf>
    <xf numFmtId="164" fontId="19" fillId="0" borderId="62" xfId="38" applyNumberFormat="1" applyFont="1" applyBorder="1" applyAlignment="1" applyProtection="1">
      <alignment wrapText="1"/>
      <protection locked="0"/>
    </xf>
    <xf numFmtId="164" fontId="19" fillId="0" borderId="63" xfId="38" applyNumberFormat="1" applyBorder="1" applyAlignment="1" applyProtection="1">
      <alignment horizontal="center" wrapText="1"/>
      <protection locked="0"/>
    </xf>
    <xf numFmtId="164" fontId="19" fillId="0" borderId="18" xfId="38" applyNumberFormat="1" applyBorder="1" applyAlignment="1" applyProtection="1">
      <alignment horizontal="center" wrapText="1"/>
      <protection locked="0"/>
    </xf>
    <xf numFmtId="164" fontId="19" fillId="0" borderId="10" xfId="38" applyNumberFormat="1" applyFont="1" applyBorder="1" applyAlignment="1" applyProtection="1">
      <alignment wrapText="1"/>
      <protection locked="0"/>
    </xf>
    <xf numFmtId="0" fontId="19" fillId="25" borderId="70" xfId="38" applyFill="1" applyBorder="1" applyAlignment="1" applyProtection="1">
      <alignment horizontal="center" wrapText="1"/>
    </xf>
    <xf numFmtId="0" fontId="19" fillId="25" borderId="64" xfId="38" applyFill="1" applyBorder="1" applyAlignment="1" applyProtection="1">
      <alignment horizontal="center" wrapText="1"/>
    </xf>
    <xf numFmtId="164" fontId="19" fillId="0" borderId="64" xfId="38" applyNumberFormat="1" applyFont="1" applyBorder="1" applyAlignment="1" applyProtection="1">
      <alignment wrapText="1"/>
      <protection locked="0"/>
    </xf>
    <xf numFmtId="164" fontId="19" fillId="0" borderId="65" xfId="38" applyNumberFormat="1" applyBorder="1" applyAlignment="1" applyProtection="1">
      <alignment horizontal="center" wrapText="1"/>
      <protection locked="0"/>
    </xf>
    <xf numFmtId="0" fontId="19" fillId="0" borderId="68" xfId="38" applyBorder="1" applyAlignment="1" applyProtection="1">
      <alignment horizontal="center" wrapText="1"/>
      <protection locked="0"/>
    </xf>
    <xf numFmtId="0" fontId="19" fillId="0" borderId="62" xfId="38" applyBorder="1" applyAlignment="1" applyProtection="1">
      <alignment horizontal="center" wrapText="1"/>
      <protection locked="0"/>
    </xf>
    <xf numFmtId="164" fontId="19" fillId="0" borderId="62" xfId="38" applyNumberFormat="1" applyFont="1" applyFill="1" applyBorder="1" applyAlignment="1" applyProtection="1">
      <alignment horizontal="left" wrapText="1"/>
      <protection locked="0"/>
    </xf>
    <xf numFmtId="0" fontId="19" fillId="0" borderId="15" xfId="38" applyBorder="1" applyAlignment="1" applyProtection="1">
      <alignment horizontal="center" wrapText="1"/>
      <protection locked="0"/>
    </xf>
    <xf numFmtId="0" fontId="19" fillId="0" borderId="10" xfId="38" applyBorder="1" applyAlignment="1" applyProtection="1">
      <alignment horizontal="center" wrapText="1"/>
      <protection locked="0"/>
    </xf>
    <xf numFmtId="164" fontId="19" fillId="0" borderId="10" xfId="38" applyNumberFormat="1" applyBorder="1" applyAlignment="1" applyProtection="1">
      <alignment wrapText="1"/>
      <protection locked="0"/>
    </xf>
    <xf numFmtId="0" fontId="19" fillId="0" borderId="70" xfId="38" applyBorder="1" applyAlignment="1" applyProtection="1">
      <alignment horizontal="center" wrapText="1"/>
      <protection locked="0"/>
    </xf>
    <xf numFmtId="0" fontId="19" fillId="0" borderId="64" xfId="38" applyBorder="1" applyAlignment="1" applyProtection="1">
      <alignment horizontal="center" wrapText="1"/>
      <protection locked="0"/>
    </xf>
    <xf numFmtId="164" fontId="19" fillId="0" borderId="64" xfId="38" applyNumberFormat="1" applyBorder="1" applyAlignment="1" applyProtection="1">
      <alignment wrapText="1"/>
      <protection locked="0"/>
    </xf>
    <xf numFmtId="0" fontId="8" fillId="0" borderId="0" xfId="0" applyFont="1" applyAlignment="1" applyProtection="1">
      <alignment vertical="center"/>
    </xf>
    <xf numFmtId="0" fontId="9" fillId="0" borderId="0" xfId="0" applyFont="1" applyAlignment="1" applyProtection="1">
      <alignment vertical="center"/>
    </xf>
    <xf numFmtId="0" fontId="7" fillId="26" borderId="72" xfId="0" applyFont="1" applyFill="1" applyBorder="1" applyAlignment="1" applyProtection="1">
      <alignment vertical="top"/>
    </xf>
    <xf numFmtId="0" fontId="7" fillId="26" borderId="73" xfId="0" applyFont="1" applyFill="1" applyBorder="1" applyAlignment="1" applyProtection="1">
      <alignment horizontal="left"/>
    </xf>
    <xf numFmtId="0" fontId="7" fillId="26" borderId="74" xfId="0" applyFont="1" applyFill="1" applyBorder="1" applyAlignment="1" applyProtection="1">
      <alignment horizontal="center" wrapText="1"/>
    </xf>
    <xf numFmtId="0" fontId="7" fillId="26" borderId="75" xfId="0" applyFont="1" applyFill="1" applyBorder="1" applyAlignment="1" applyProtection="1">
      <alignment horizontal="center" wrapText="1"/>
    </xf>
    <xf numFmtId="0" fontId="7" fillId="26" borderId="76" xfId="0" applyFont="1" applyFill="1" applyBorder="1" applyAlignment="1" applyProtection="1">
      <alignment horizontal="center" wrapText="1"/>
    </xf>
    <xf numFmtId="3" fontId="42" fillId="0" borderId="62" xfId="38" applyNumberFormat="1" applyFont="1" applyFill="1" applyBorder="1" applyAlignment="1" applyProtection="1">
      <alignment wrapText="1"/>
      <protection locked="0"/>
    </xf>
    <xf numFmtId="3" fontId="42" fillId="0" borderId="10" xfId="38" applyNumberFormat="1" applyFont="1" applyFill="1" applyBorder="1" applyAlignment="1" applyProtection="1">
      <alignment wrapText="1"/>
      <protection locked="0"/>
    </xf>
    <xf numFmtId="3" fontId="42" fillId="0" borderId="64" xfId="38" applyNumberFormat="1" applyFont="1" applyFill="1" applyBorder="1" applyAlignment="1" applyProtection="1">
      <alignment wrapText="1"/>
      <protection locked="0"/>
    </xf>
    <xf numFmtId="3" fontId="42" fillId="24" borderId="62" xfId="38" applyNumberFormat="1" applyFont="1" applyFill="1" applyBorder="1" applyAlignment="1" applyProtection="1">
      <alignment wrapText="1"/>
      <protection locked="0"/>
    </xf>
    <xf numFmtId="3" fontId="42" fillId="24" borderId="10" xfId="38" applyNumberFormat="1" applyFont="1" applyFill="1" applyBorder="1" applyAlignment="1" applyProtection="1">
      <alignment wrapText="1"/>
      <protection locked="0"/>
    </xf>
    <xf numFmtId="3" fontId="42" fillId="24" borderId="64" xfId="38" applyNumberFormat="1" applyFont="1" applyFill="1" applyBorder="1" applyAlignment="1" applyProtection="1">
      <alignment wrapText="1"/>
      <protection locked="0"/>
    </xf>
    <xf numFmtId="0" fontId="19" fillId="0" borderId="62" xfId="38" applyNumberFormat="1" applyFont="1" applyFill="1" applyBorder="1" applyAlignment="1" applyProtection="1">
      <alignment wrapText="1"/>
      <protection locked="0"/>
    </xf>
    <xf numFmtId="0" fontId="19" fillId="0" borderId="10" xfId="38" applyNumberFormat="1" applyFont="1" applyFill="1" applyBorder="1" applyAlignment="1" applyProtection="1">
      <alignment horizontal="left" wrapText="1"/>
      <protection locked="0"/>
    </xf>
    <xf numFmtId="0" fontId="19" fillId="0" borderId="10" xfId="38" applyNumberFormat="1" applyFont="1" applyFill="1" applyBorder="1" applyAlignment="1" applyProtection="1">
      <alignment wrapText="1"/>
      <protection locked="0"/>
    </xf>
    <xf numFmtId="0" fontId="19" fillId="0" borderId="34" xfId="38" applyNumberFormat="1" applyFont="1" applyFill="1" applyBorder="1" applyAlignment="1" applyProtection="1">
      <alignment wrapText="1"/>
      <protection locked="0"/>
    </xf>
    <xf numFmtId="3" fontId="5" fillId="25" borderId="17" xfId="0" applyNumberFormat="1" applyFont="1" applyFill="1" applyBorder="1" applyAlignment="1" applyProtection="1">
      <alignment horizontal="right" vertical="center" indent="1"/>
    </xf>
    <xf numFmtId="164" fontId="19" fillId="27" borderId="14" xfId="38" applyNumberFormat="1" applyFill="1" applyBorder="1" applyAlignment="1" applyProtection="1">
      <alignment wrapText="1"/>
    </xf>
    <xf numFmtId="164" fontId="19" fillId="27" borderId="43" xfId="38" applyNumberFormat="1" applyFill="1" applyBorder="1" applyAlignment="1" applyProtection="1">
      <alignment wrapText="1"/>
    </xf>
    <xf numFmtId="3" fontId="5" fillId="25" borderId="35" xfId="0" applyNumberFormat="1" applyFont="1" applyFill="1" applyBorder="1" applyAlignment="1" applyProtection="1">
      <alignment horizontal="right" vertical="center" indent="1"/>
    </xf>
    <xf numFmtId="3" fontId="5" fillId="25" borderId="77" xfId="0" applyNumberFormat="1" applyFont="1" applyFill="1" applyBorder="1" applyAlignment="1" applyProtection="1">
      <alignment horizontal="right" vertical="center" indent="1"/>
    </xf>
    <xf numFmtId="3" fontId="5" fillId="25" borderId="78" xfId="0" applyNumberFormat="1" applyFont="1" applyFill="1" applyBorder="1" applyAlignment="1" applyProtection="1">
      <alignment horizontal="right" vertical="center" indent="1"/>
    </xf>
    <xf numFmtId="3" fontId="5" fillId="25" borderId="79" xfId="0" applyNumberFormat="1" applyFont="1" applyFill="1" applyBorder="1" applyAlignment="1" applyProtection="1">
      <alignment horizontal="right" vertical="center" indent="1"/>
    </xf>
    <xf numFmtId="3" fontId="5" fillId="25" borderId="69" xfId="0" applyNumberFormat="1" applyFont="1" applyFill="1" applyBorder="1" applyAlignment="1" applyProtection="1">
      <alignment horizontal="right" vertical="center" indent="1"/>
    </xf>
    <xf numFmtId="49" fontId="5" fillId="25" borderId="30" xfId="0" applyNumberFormat="1" applyFont="1" applyFill="1" applyBorder="1" applyAlignment="1" applyProtection="1">
      <alignment horizontal="center" vertical="center"/>
    </xf>
    <xf numFmtId="0" fontId="40" fillId="29" borderId="38" xfId="38" applyFont="1" applyFill="1" applyBorder="1" applyAlignment="1" applyProtection="1">
      <alignment horizontal="center" vertical="center"/>
    </xf>
    <xf numFmtId="0" fontId="40" fillId="29" borderId="38" xfId="38" applyFont="1" applyFill="1" applyBorder="1" applyAlignment="1" applyProtection="1">
      <alignment horizontal="center" vertical="center" wrapText="1"/>
    </xf>
    <xf numFmtId="0" fontId="40" fillId="29" borderId="80" xfId="38" applyFont="1" applyFill="1" applyBorder="1" applyAlignment="1" applyProtection="1">
      <alignment horizontal="center" vertical="center" wrapText="1"/>
    </xf>
    <xf numFmtId="3" fontId="5" fillId="25" borderId="14" xfId="38" applyNumberFormat="1" applyFont="1" applyFill="1" applyBorder="1" applyAlignment="1" applyProtection="1"/>
    <xf numFmtId="0" fontId="9" fillId="0" borderId="81" xfId="0" applyFont="1" applyFill="1" applyBorder="1" applyAlignment="1" applyProtection="1">
      <alignment horizontal="left" vertical="center" wrapText="1"/>
      <protection locked="0"/>
    </xf>
    <xf numFmtId="0" fontId="9" fillId="0" borderId="35" xfId="0" applyFont="1" applyFill="1" applyBorder="1" applyAlignment="1" applyProtection="1">
      <alignment horizontal="left" vertical="center" wrapText="1"/>
      <protection locked="0"/>
    </xf>
    <xf numFmtId="0" fontId="40" fillId="0" borderId="0" xfId="38" applyFont="1" applyFill="1" applyBorder="1" applyAlignment="1" applyProtection="1">
      <alignment horizontal="center" vertical="center"/>
    </xf>
    <xf numFmtId="0" fontId="40" fillId="0" borderId="0" xfId="38" applyFont="1" applyFill="1" applyBorder="1" applyAlignment="1" applyProtection="1">
      <alignment horizontal="center" vertical="center" wrapText="1"/>
    </xf>
    <xf numFmtId="0" fontId="40" fillId="29" borderId="82" xfId="38" applyFont="1" applyFill="1" applyBorder="1" applyAlignment="1" applyProtection="1">
      <alignment horizontal="center" vertical="center"/>
    </xf>
    <xf numFmtId="0" fontId="37" fillId="26" borderId="83" xfId="0" applyFont="1" applyFill="1" applyBorder="1" applyAlignment="1" applyProtection="1">
      <protection locked="0"/>
    </xf>
    <xf numFmtId="0" fontId="37" fillId="26" borderId="13" xfId="0" applyFont="1" applyFill="1" applyBorder="1" applyAlignment="1" applyProtection="1">
      <protection locked="0"/>
    </xf>
    <xf numFmtId="0" fontId="37" fillId="26" borderId="84" xfId="0" applyFont="1" applyFill="1" applyBorder="1" applyAlignment="1" applyProtection="1">
      <protection locked="0"/>
    </xf>
    <xf numFmtId="0" fontId="37" fillId="26" borderId="72" xfId="0" applyFont="1" applyFill="1" applyBorder="1" applyAlignment="1" applyProtection="1">
      <protection locked="0"/>
    </xf>
    <xf numFmtId="0" fontId="37" fillId="26" borderId="84" xfId="0" applyFont="1" applyFill="1" applyBorder="1" applyProtection="1">
      <protection locked="0"/>
    </xf>
    <xf numFmtId="0" fontId="44" fillId="0" borderId="0" xfId="0" applyFont="1" applyBorder="1" applyProtection="1"/>
    <xf numFmtId="0" fontId="37" fillId="26" borderId="72" xfId="0" applyFont="1" applyFill="1" applyBorder="1" applyProtection="1">
      <protection locked="0"/>
    </xf>
    <xf numFmtId="0" fontId="10" fillId="0" borderId="77" xfId="34" applyFill="1" applyBorder="1" applyAlignment="1" applyProtection="1">
      <alignment horizontal="left" vertical="center" wrapText="1"/>
      <protection locked="0"/>
    </xf>
    <xf numFmtId="3" fontId="5" fillId="25" borderId="85" xfId="0" applyNumberFormat="1" applyFont="1" applyFill="1" applyBorder="1" applyAlignment="1" applyProtection="1">
      <alignment horizontal="right" vertical="center" indent="1"/>
    </xf>
    <xf numFmtId="0" fontId="9" fillId="25" borderId="61" xfId="0" applyFont="1" applyFill="1" applyBorder="1" applyAlignment="1" applyProtection="1">
      <alignment vertical="center"/>
    </xf>
    <xf numFmtId="0" fontId="5" fillId="0" borderId="56" xfId="0" applyNumberFormat="1" applyFont="1" applyFill="1" applyBorder="1" applyAlignment="1" applyProtection="1">
      <alignment horizontal="right" vertical="center" indent="1"/>
      <protection locked="0"/>
    </xf>
    <xf numFmtId="0" fontId="5" fillId="0" borderId="57" xfId="0" applyNumberFormat="1" applyFont="1" applyFill="1" applyBorder="1" applyAlignment="1" applyProtection="1">
      <alignment horizontal="right" vertical="center" indent="1"/>
      <protection locked="0"/>
    </xf>
    <xf numFmtId="3" fontId="5" fillId="0" borderId="12" xfId="0" applyNumberFormat="1" applyFont="1" applyFill="1" applyBorder="1" applyAlignment="1" applyProtection="1">
      <alignment horizontal="right" vertical="center" indent="1"/>
      <protection locked="0"/>
    </xf>
    <xf numFmtId="3" fontId="5" fillId="0" borderId="10" xfId="0" applyNumberFormat="1" applyFont="1" applyFill="1" applyBorder="1" applyAlignment="1" applyProtection="1">
      <alignment horizontal="right" vertical="center" indent="1"/>
      <protection locked="0"/>
    </xf>
    <xf numFmtId="3" fontId="5" fillId="0" borderId="11" xfId="0" applyNumberFormat="1" applyFont="1" applyFill="1" applyBorder="1" applyAlignment="1" applyProtection="1">
      <alignment horizontal="right" vertical="center" indent="1"/>
      <protection locked="0"/>
    </xf>
    <xf numFmtId="3" fontId="5" fillId="0" borderId="17" xfId="0" applyNumberFormat="1" applyFont="1" applyFill="1" applyBorder="1" applyAlignment="1" applyProtection="1">
      <alignment horizontal="right" vertical="center" indent="1"/>
      <protection locked="0"/>
    </xf>
    <xf numFmtId="3" fontId="5" fillId="0" borderId="18" xfId="0" applyNumberFormat="1" applyFont="1" applyFill="1" applyBorder="1" applyAlignment="1" applyProtection="1">
      <alignment horizontal="right" vertical="center" indent="1"/>
      <protection locked="0"/>
    </xf>
    <xf numFmtId="3" fontId="5" fillId="0" borderId="20" xfId="0" applyNumberFormat="1" applyFont="1" applyFill="1" applyBorder="1" applyAlignment="1" applyProtection="1">
      <alignment horizontal="right" vertical="center" indent="1"/>
      <protection locked="0"/>
    </xf>
    <xf numFmtId="0" fontId="7" fillId="26" borderId="0" xfId="0" applyFont="1" applyFill="1" applyAlignment="1" applyProtection="1">
      <alignment horizontal="center" vertical="center" wrapText="1"/>
    </xf>
    <xf numFmtId="0" fontId="8" fillId="30" borderId="84" xfId="0" applyFont="1" applyFill="1" applyBorder="1" applyAlignment="1" applyProtection="1">
      <alignment horizontal="left" wrapText="1"/>
      <protection locked="0"/>
    </xf>
    <xf numFmtId="0" fontId="8" fillId="30" borderId="94" xfId="0" applyFont="1" applyFill="1" applyBorder="1" applyAlignment="1" applyProtection="1">
      <alignment horizontal="left" wrapText="1"/>
      <protection locked="0"/>
    </xf>
    <xf numFmtId="0" fontId="8" fillId="30" borderId="86" xfId="0" applyFont="1" applyFill="1" applyBorder="1" applyAlignment="1" applyProtection="1">
      <alignment horizontal="left" wrapText="1"/>
      <protection locked="0"/>
    </xf>
    <xf numFmtId="0" fontId="9" fillId="30" borderId="84" xfId="0" applyFont="1" applyFill="1" applyBorder="1" applyAlignment="1" applyProtection="1">
      <alignment horizontal="left" wrapText="1"/>
      <protection locked="0"/>
    </xf>
    <xf numFmtId="0" fontId="9" fillId="30" borderId="86" xfId="0" applyFont="1" applyFill="1" applyBorder="1" applyAlignment="1" applyProtection="1">
      <alignment horizontal="left" wrapText="1"/>
      <protection locked="0"/>
    </xf>
    <xf numFmtId="0" fontId="43" fillId="30" borderId="0" xfId="34" applyFont="1" applyFill="1" applyBorder="1" applyAlignment="1" applyProtection="1">
      <alignment horizontal="left" wrapText="1"/>
      <protection locked="0"/>
    </xf>
    <xf numFmtId="0" fontId="11" fillId="30" borderId="13" xfId="0" applyFont="1" applyFill="1" applyBorder="1" applyAlignment="1" applyProtection="1">
      <alignment wrapText="1"/>
      <protection locked="0"/>
    </xf>
    <xf numFmtId="0" fontId="8" fillId="30" borderId="13" xfId="0" applyFont="1" applyFill="1" applyBorder="1" applyAlignment="1" applyProtection="1">
      <alignment wrapText="1"/>
      <protection locked="0"/>
    </xf>
    <xf numFmtId="0" fontId="33" fillId="26" borderId="87" xfId="0" applyFont="1" applyFill="1" applyBorder="1" applyAlignment="1" applyProtection="1">
      <alignment horizontal="center" vertical="center"/>
      <protection locked="0"/>
    </xf>
    <xf numFmtId="0" fontId="33" fillId="26" borderId="88" xfId="0" applyFont="1" applyFill="1" applyBorder="1" applyAlignment="1" applyProtection="1">
      <alignment horizontal="center" vertical="center"/>
      <protection locked="0"/>
    </xf>
    <xf numFmtId="0" fontId="33" fillId="26" borderId="89" xfId="0" applyFont="1" applyFill="1" applyBorder="1" applyAlignment="1" applyProtection="1">
      <alignment horizontal="center" vertical="center"/>
      <protection locked="0"/>
    </xf>
    <xf numFmtId="0" fontId="33" fillId="26" borderId="49" xfId="0" applyFont="1" applyFill="1" applyBorder="1" applyAlignment="1" applyProtection="1">
      <alignment horizontal="center"/>
      <protection locked="0"/>
    </xf>
    <xf numFmtId="0" fontId="8" fillId="30" borderId="84" xfId="0" applyFont="1" applyFill="1" applyBorder="1" applyAlignment="1" applyProtection="1">
      <alignment vertical="top" wrapText="1"/>
      <protection locked="0"/>
    </xf>
    <xf numFmtId="0" fontId="8" fillId="30" borderId="86" xfId="0" applyFont="1" applyFill="1" applyBorder="1" applyAlignment="1" applyProtection="1">
      <alignment vertical="top" wrapText="1"/>
      <protection locked="0"/>
    </xf>
    <xf numFmtId="0" fontId="8" fillId="30" borderId="83" xfId="0" applyFont="1" applyFill="1" applyBorder="1" applyAlignment="1" applyProtection="1">
      <alignment vertical="top" wrapText="1"/>
      <protection locked="0"/>
    </xf>
    <xf numFmtId="0" fontId="8" fillId="30" borderId="13" xfId="0" applyFont="1" applyFill="1" applyBorder="1" applyAlignment="1" applyProtection="1">
      <alignment vertical="top" wrapText="1"/>
      <protection locked="0"/>
    </xf>
    <xf numFmtId="0" fontId="9" fillId="30" borderId="13" xfId="0" applyFont="1" applyFill="1" applyBorder="1" applyAlignment="1" applyProtection="1">
      <alignment wrapText="1"/>
      <protection locked="0"/>
    </xf>
    <xf numFmtId="0" fontId="33" fillId="26" borderId="0" xfId="0" applyFont="1" applyFill="1" applyBorder="1" applyAlignment="1" applyProtection="1">
      <alignment horizontal="center"/>
    </xf>
    <xf numFmtId="0" fontId="33" fillId="26" borderId="95" xfId="0" applyFont="1" applyFill="1" applyBorder="1" applyAlignment="1" applyProtection="1">
      <alignment horizontal="center"/>
    </xf>
    <xf numFmtId="0" fontId="33" fillId="26" borderId="87" xfId="0" applyFont="1" applyFill="1" applyBorder="1" applyAlignment="1" applyProtection="1">
      <alignment horizontal="center"/>
      <protection locked="0"/>
    </xf>
    <xf numFmtId="0" fontId="33" fillId="26" borderId="0" xfId="0" applyFont="1" applyFill="1" applyBorder="1" applyAlignment="1" applyProtection="1">
      <alignment horizontal="center"/>
      <protection locked="0"/>
    </xf>
    <xf numFmtId="0" fontId="33" fillId="26" borderId="95" xfId="0" applyFont="1" applyFill="1" applyBorder="1" applyAlignment="1" applyProtection="1">
      <alignment horizontal="center"/>
      <protection locked="0"/>
    </xf>
    <xf numFmtId="0" fontId="7" fillId="26" borderId="90" xfId="0" applyFont="1" applyFill="1" applyBorder="1" applyAlignment="1" applyProtection="1">
      <alignment vertical="center"/>
    </xf>
    <xf numFmtId="0" fontId="7" fillId="26" borderId="91" xfId="0" applyFont="1" applyFill="1" applyBorder="1" applyAlignment="1" applyProtection="1">
      <alignment vertical="center"/>
    </xf>
    <xf numFmtId="0" fontId="7" fillId="26" borderId="92" xfId="0" applyFont="1" applyFill="1" applyBorder="1" applyAlignment="1" applyProtection="1">
      <alignment vertical="center"/>
    </xf>
    <xf numFmtId="0" fontId="7" fillId="26" borderId="93" xfId="0" applyFont="1" applyFill="1" applyBorder="1" applyAlignment="1" applyProtection="1">
      <alignment vertical="center"/>
    </xf>
    <xf numFmtId="0" fontId="33" fillId="26" borderId="84" xfId="0" applyFont="1" applyFill="1" applyBorder="1" applyAlignment="1" applyProtection="1">
      <alignment horizontal="center"/>
    </xf>
    <xf numFmtId="0" fontId="33" fillId="26" borderId="94" xfId="0" applyFont="1" applyFill="1" applyBorder="1" applyAlignment="1" applyProtection="1">
      <alignment horizontal="center"/>
    </xf>
    <xf numFmtId="0" fontId="33" fillId="26" borderId="86" xfId="0" applyFont="1" applyFill="1" applyBorder="1" applyAlignment="1" applyProtection="1">
      <alignment horizontal="center"/>
    </xf>
    <xf numFmtId="0" fontId="8" fillId="30" borderId="83" xfId="0" applyFont="1" applyFill="1" applyBorder="1" applyAlignment="1" applyProtection="1">
      <alignment wrapText="1"/>
      <protection locked="0"/>
    </xf>
    <xf numFmtId="0" fontId="33" fillId="26" borderId="87" xfId="0" applyFont="1" applyFill="1" applyBorder="1" applyAlignment="1" applyProtection="1">
      <alignment horizontal="center" wrapText="1"/>
      <protection locked="0"/>
    </xf>
    <xf numFmtId="0" fontId="33" fillId="26" borderId="88" xfId="0" applyFont="1" applyFill="1" applyBorder="1" applyAlignment="1" applyProtection="1">
      <alignment horizontal="center" wrapText="1"/>
      <protection locked="0"/>
    </xf>
    <xf numFmtId="0" fontId="33" fillId="26" borderId="89" xfId="0" applyFont="1" applyFill="1" applyBorder="1" applyAlignment="1" applyProtection="1">
      <alignment horizontal="center" wrapText="1"/>
      <protection locked="0"/>
    </xf>
    <xf numFmtId="0" fontId="5" fillId="25" borderId="96" xfId="0" applyFont="1" applyFill="1" applyBorder="1" applyAlignment="1" applyProtection="1">
      <alignment vertical="center"/>
    </xf>
    <xf numFmtId="0" fontId="5" fillId="25" borderId="97" xfId="0" applyFont="1" applyFill="1" applyBorder="1" applyAlignment="1" applyProtection="1">
      <alignment vertical="center"/>
    </xf>
    <xf numFmtId="0" fontId="34" fillId="26" borderId="98" xfId="0" applyFont="1" applyFill="1" applyBorder="1" applyAlignment="1" applyProtection="1">
      <alignment horizontal="center"/>
    </xf>
    <xf numFmtId="0" fontId="34" fillId="26" borderId="99" xfId="0" applyFont="1" applyFill="1" applyBorder="1" applyAlignment="1" applyProtection="1">
      <alignment horizontal="center"/>
    </xf>
    <xf numFmtId="0" fontId="34" fillId="26" borderId="100" xfId="0" applyFont="1" applyFill="1" applyBorder="1" applyAlignment="1" applyProtection="1">
      <alignment horizontal="center"/>
    </xf>
    <xf numFmtId="0" fontId="7" fillId="26" borderId="98" xfId="0" applyFont="1" applyFill="1" applyBorder="1" applyAlignment="1" applyProtection="1">
      <alignment vertical="center"/>
    </xf>
    <xf numFmtId="0" fontId="7" fillId="26" borderId="100" xfId="0" applyFont="1" applyFill="1" applyBorder="1" applyAlignment="1" applyProtection="1">
      <alignment vertical="center"/>
    </xf>
    <xf numFmtId="0" fontId="7" fillId="26" borderId="101" xfId="0" applyFont="1" applyFill="1" applyBorder="1" applyAlignment="1" applyProtection="1">
      <alignment vertical="center"/>
    </xf>
    <xf numFmtId="0" fontId="7" fillId="26" borderId="102" xfId="0" applyFont="1" applyFill="1" applyBorder="1" applyAlignment="1" applyProtection="1">
      <alignment vertical="center"/>
    </xf>
    <xf numFmtId="0" fontId="7" fillId="26" borderId="103" xfId="0" applyFont="1" applyFill="1" applyBorder="1" applyAlignment="1" applyProtection="1">
      <alignment vertical="center"/>
    </xf>
    <xf numFmtId="0" fontId="7" fillId="26" borderId="104" xfId="0" applyFont="1" applyFill="1" applyBorder="1" applyAlignment="1" applyProtection="1">
      <alignment vertical="center"/>
    </xf>
    <xf numFmtId="0" fontId="9" fillId="25" borderId="105" xfId="0" applyNumberFormat="1" applyFont="1" applyFill="1" applyBorder="1" applyAlignment="1" applyProtection="1">
      <alignment vertical="center" wrapText="1"/>
    </xf>
    <xf numFmtId="0" fontId="9" fillId="25" borderId="106" xfId="0" applyNumberFormat="1" applyFont="1" applyFill="1" applyBorder="1" applyAlignment="1" applyProtection="1">
      <alignment vertical="center" wrapText="1"/>
    </xf>
    <xf numFmtId="0" fontId="9" fillId="25" borderId="56" xfId="0" applyNumberFormat="1" applyFont="1" applyFill="1" applyBorder="1" applyAlignment="1" applyProtection="1">
      <alignment vertical="center" wrapText="1"/>
    </xf>
    <xf numFmtId="0" fontId="9" fillId="25" borderId="59" xfId="0" applyNumberFormat="1" applyFont="1" applyFill="1" applyBorder="1" applyAlignment="1" applyProtection="1">
      <alignment vertical="center" wrapText="1"/>
    </xf>
    <xf numFmtId="0" fontId="9" fillId="25" borderId="107" xfId="0" applyNumberFormat="1" applyFont="1" applyFill="1" applyBorder="1" applyAlignment="1" applyProtection="1">
      <alignment vertical="center" wrapText="1"/>
    </xf>
    <xf numFmtId="0" fontId="9" fillId="25" borderId="60" xfId="0" applyNumberFormat="1" applyFont="1" applyFill="1" applyBorder="1" applyAlignment="1" applyProtection="1">
      <alignment vertical="center" wrapText="1"/>
    </xf>
    <xf numFmtId="165" fontId="9" fillId="25" borderId="108" xfId="0" applyNumberFormat="1" applyFont="1" applyFill="1" applyBorder="1" applyAlignment="1" applyProtection="1">
      <alignment horizontal="left" vertical="center" wrapText="1"/>
    </xf>
    <xf numFmtId="165" fontId="9" fillId="25" borderId="109" xfId="0" applyNumberFormat="1" applyFont="1" applyFill="1" applyBorder="1" applyAlignment="1" applyProtection="1">
      <alignment horizontal="left" vertical="center" wrapText="1"/>
    </xf>
    <xf numFmtId="165" fontId="9" fillId="25" borderId="57" xfId="0" applyNumberFormat="1" applyFont="1" applyFill="1" applyBorder="1" applyAlignment="1" applyProtection="1">
      <alignment horizontal="left" vertical="center" wrapText="1"/>
    </xf>
    <xf numFmtId="0" fontId="7" fillId="26" borderId="112" xfId="0" applyFont="1" applyFill="1" applyBorder="1" applyAlignment="1" applyProtection="1">
      <alignment vertical="center"/>
    </xf>
    <xf numFmtId="0" fontId="7" fillId="26" borderId="113" xfId="0" applyFont="1" applyFill="1" applyBorder="1" applyAlignment="1" applyProtection="1">
      <alignment vertical="center"/>
    </xf>
    <xf numFmtId="0" fontId="7" fillId="26" borderId="114" xfId="0" applyFont="1" applyFill="1" applyBorder="1" applyAlignment="1" applyProtection="1">
      <alignment vertical="center"/>
    </xf>
    <xf numFmtId="0" fontId="7" fillId="26" borderId="115" xfId="0" applyFont="1" applyFill="1" applyBorder="1" applyAlignment="1" applyProtection="1">
      <alignment vertical="center"/>
    </xf>
    <xf numFmtId="0" fontId="7" fillId="26" borderId="116" xfId="0" applyFont="1" applyFill="1" applyBorder="1" applyAlignment="1" applyProtection="1">
      <alignment vertical="center"/>
    </xf>
    <xf numFmtId="0" fontId="7" fillId="26" borderId="117" xfId="0" applyFont="1" applyFill="1" applyBorder="1" applyAlignment="1" applyProtection="1">
      <alignment vertical="center"/>
    </xf>
    <xf numFmtId="0" fontId="7" fillId="26" borderId="118" xfId="0" applyFont="1" applyFill="1" applyBorder="1" applyAlignment="1" applyProtection="1">
      <alignment vertical="center"/>
    </xf>
    <xf numFmtId="0" fontId="7" fillId="26" borderId="119" xfId="0" applyFont="1" applyFill="1" applyBorder="1" applyAlignment="1" applyProtection="1">
      <alignment vertical="center"/>
    </xf>
    <xf numFmtId="0" fontId="9" fillId="25" borderId="44" xfId="0" applyFont="1" applyFill="1" applyBorder="1" applyAlignment="1" applyProtection="1">
      <alignment vertical="center"/>
    </xf>
    <xf numFmtId="0" fontId="9" fillId="25" borderId="45" xfId="0" applyFont="1" applyFill="1" applyBorder="1" applyAlignment="1" applyProtection="1">
      <alignment vertical="center"/>
    </xf>
    <xf numFmtId="0" fontId="9" fillId="25" borderId="110" xfId="0" applyFont="1" applyFill="1" applyBorder="1" applyAlignment="1" applyProtection="1">
      <alignment vertical="center"/>
    </xf>
    <xf numFmtId="0" fontId="33" fillId="26" borderId="98" xfId="0" applyFont="1" applyFill="1" applyBorder="1" applyAlignment="1" applyProtection="1">
      <alignment horizontal="center"/>
    </xf>
    <xf numFmtId="0" fontId="33" fillId="26" borderId="99" xfId="0" applyFont="1" applyFill="1" applyBorder="1" applyAlignment="1" applyProtection="1">
      <alignment horizontal="center"/>
    </xf>
    <xf numFmtId="0" fontId="33" fillId="26" borderId="100" xfId="0" applyFont="1" applyFill="1" applyBorder="1" applyAlignment="1" applyProtection="1">
      <alignment horizontal="center"/>
    </xf>
    <xf numFmtId="0" fontId="9" fillId="25" borderId="26" xfId="0" applyFont="1" applyFill="1" applyBorder="1" applyAlignment="1" applyProtection="1">
      <alignment horizontal="center" vertical="center" textRotation="90" wrapText="1"/>
    </xf>
    <xf numFmtId="0" fontId="0" fillId="0" borderId="26" xfId="0" applyBorder="1" applyAlignment="1" applyProtection="1">
      <alignment horizontal="center" vertical="center" textRotation="90" wrapText="1"/>
    </xf>
    <xf numFmtId="0" fontId="0" fillId="0" borderId="71" xfId="0" applyBorder="1" applyAlignment="1" applyProtection="1">
      <alignment horizontal="center" vertical="center" textRotation="90" wrapText="1"/>
    </xf>
    <xf numFmtId="0" fontId="9" fillId="25" borderId="111" xfId="0" applyFont="1" applyFill="1" applyBorder="1" applyAlignment="1" applyProtection="1">
      <alignment horizontal="center" vertical="center" textRotation="90" wrapText="1"/>
    </xf>
    <xf numFmtId="0" fontId="0" fillId="25" borderId="106" xfId="0" applyNumberFormat="1" applyFill="1" applyBorder="1" applyAlignment="1" applyProtection="1">
      <alignment vertical="center" wrapText="1"/>
    </xf>
    <xf numFmtId="0" fontId="0" fillId="25" borderId="56" xfId="0" applyNumberFormat="1" applyFill="1" applyBorder="1" applyAlignment="1" applyProtection="1">
      <alignment vertical="center" wrapText="1"/>
    </xf>
    <xf numFmtId="0" fontId="0" fillId="25" borderId="107" xfId="0" applyNumberFormat="1" applyFill="1" applyBorder="1" applyAlignment="1" applyProtection="1">
      <alignment vertical="center" wrapText="1"/>
    </xf>
    <xf numFmtId="0" fontId="0" fillId="25" borderId="60" xfId="0" applyNumberFormat="1" applyFill="1" applyBorder="1" applyAlignment="1" applyProtection="1">
      <alignment vertical="center" wrapText="1"/>
    </xf>
    <xf numFmtId="165" fontId="0" fillId="25" borderId="109" xfId="0" applyNumberFormat="1" applyFill="1" applyBorder="1" applyAlignment="1" applyProtection="1">
      <alignment horizontal="left" vertical="center" wrapText="1"/>
    </xf>
    <xf numFmtId="165" fontId="0" fillId="25" borderId="57" xfId="0" applyNumberFormat="1" applyFill="1" applyBorder="1" applyAlignment="1" applyProtection="1">
      <alignment horizontal="left" vertical="center" wrapText="1"/>
    </xf>
    <xf numFmtId="0" fontId="33" fillId="26" borderId="120" xfId="0" applyFont="1" applyFill="1" applyBorder="1" applyAlignment="1" applyProtection="1">
      <alignment horizontal="center"/>
    </xf>
    <xf numFmtId="0" fontId="33" fillId="26" borderId="121" xfId="0" applyFont="1" applyFill="1" applyBorder="1" applyAlignment="1" applyProtection="1">
      <alignment horizontal="center"/>
    </xf>
    <xf numFmtId="0" fontId="33" fillId="26" borderId="122" xfId="0" applyFont="1" applyFill="1" applyBorder="1" applyAlignment="1" applyProtection="1">
      <alignment horizontal="center"/>
    </xf>
    <xf numFmtId="0" fontId="9" fillId="25" borderId="106" xfId="0" applyNumberFormat="1" applyFont="1" applyFill="1" applyBorder="1" applyAlignment="1" applyProtection="1">
      <alignment horizontal="left" vertical="center" wrapText="1"/>
      <protection locked="0"/>
    </xf>
    <xf numFmtId="0" fontId="9" fillId="25" borderId="56" xfId="0" applyNumberFormat="1" applyFont="1" applyFill="1" applyBorder="1" applyAlignment="1" applyProtection="1">
      <alignment horizontal="left" vertical="center" wrapText="1"/>
      <protection locked="0"/>
    </xf>
    <xf numFmtId="0" fontId="9" fillId="25" borderId="107" xfId="0" applyNumberFormat="1" applyFont="1" applyFill="1" applyBorder="1" applyAlignment="1" applyProtection="1">
      <alignment horizontal="left" vertical="center" wrapText="1"/>
      <protection locked="0"/>
    </xf>
    <xf numFmtId="0" fontId="9" fillId="25" borderId="60" xfId="0" applyNumberFormat="1" applyFont="1" applyFill="1" applyBorder="1" applyAlignment="1" applyProtection="1">
      <alignment horizontal="left" vertical="center" wrapText="1"/>
      <protection locked="0"/>
    </xf>
    <xf numFmtId="165" fontId="9" fillId="25" borderId="109" xfId="0" applyNumberFormat="1" applyFont="1" applyFill="1" applyBorder="1" applyAlignment="1" applyProtection="1">
      <alignment horizontal="left" vertical="center" wrapText="1"/>
      <protection locked="0"/>
    </xf>
    <xf numFmtId="165" fontId="9" fillId="25" borderId="57" xfId="0" applyNumberFormat="1" applyFont="1" applyFill="1" applyBorder="1" applyAlignment="1" applyProtection="1">
      <alignment horizontal="left" vertical="center" wrapText="1"/>
      <protection locked="0"/>
    </xf>
    <xf numFmtId="164" fontId="5" fillId="25" borderId="14" xfId="38" applyNumberFormat="1" applyFont="1" applyFill="1" applyBorder="1" applyAlignment="1" applyProtection="1">
      <alignment horizontal="center"/>
    </xf>
    <xf numFmtId="0" fontId="7" fillId="26" borderId="98" xfId="0" applyFont="1" applyFill="1" applyBorder="1" applyAlignment="1" applyProtection="1">
      <alignment horizontal="left" vertical="center"/>
    </xf>
    <xf numFmtId="0" fontId="7" fillId="26" borderId="99" xfId="0" applyFont="1" applyFill="1" applyBorder="1" applyAlignment="1" applyProtection="1">
      <alignment horizontal="left" vertical="center"/>
    </xf>
    <xf numFmtId="0" fontId="7" fillId="26" borderId="101" xfId="0" applyFont="1" applyFill="1" applyBorder="1" applyAlignment="1" applyProtection="1">
      <alignment horizontal="left" vertical="center"/>
    </xf>
    <xf numFmtId="0" fontId="7" fillId="26" borderId="116" xfId="0" applyFont="1" applyFill="1" applyBorder="1" applyAlignment="1" applyProtection="1">
      <alignment horizontal="left" vertical="center"/>
    </xf>
    <xf numFmtId="0" fontId="7" fillId="26" borderId="103" xfId="0" applyFont="1" applyFill="1" applyBorder="1" applyAlignment="1" applyProtection="1">
      <alignment horizontal="left" vertical="center"/>
    </xf>
    <xf numFmtId="0" fontId="7" fillId="26" borderId="123" xfId="0" applyFont="1" applyFill="1" applyBorder="1" applyAlignment="1" applyProtection="1">
      <alignment horizontal="left" vertical="center"/>
    </xf>
    <xf numFmtId="0" fontId="40" fillId="29" borderId="13" xfId="38" applyFont="1" applyFill="1" applyBorder="1" applyAlignment="1" applyProtection="1">
      <alignment horizontal="center" vertical="center"/>
    </xf>
    <xf numFmtId="0" fontId="33" fillId="26" borderId="124" xfId="38" applyFont="1" applyFill="1" applyBorder="1" applyAlignment="1" applyProtection="1">
      <alignment horizontal="center" vertical="center"/>
    </xf>
    <xf numFmtId="0" fontId="33" fillId="26" borderId="125" xfId="38" applyFont="1" applyFill="1" applyBorder="1" applyAlignment="1" applyProtection="1">
      <alignment horizontal="center" vertical="center"/>
    </xf>
    <xf numFmtId="0" fontId="33" fillId="26" borderId="126" xfId="38" applyFont="1" applyFill="1" applyBorder="1" applyAlignment="1" applyProtection="1">
      <alignment horizontal="center" vertical="center"/>
    </xf>
    <xf numFmtId="0" fontId="40" fillId="29" borderId="72" xfId="38" applyFont="1" applyFill="1" applyBorder="1" applyAlignment="1" applyProtection="1">
      <alignment horizontal="center" vertical="center"/>
    </xf>
    <xf numFmtId="0" fontId="40" fillId="29" borderId="73" xfId="38" applyFont="1" applyFill="1" applyBorder="1" applyAlignment="1" applyProtection="1">
      <alignment horizontal="center" vertical="center"/>
    </xf>
    <xf numFmtId="0" fontId="40" fillId="29" borderId="127" xfId="38" applyFont="1" applyFill="1" applyBorder="1" applyAlignment="1" applyProtection="1">
      <alignment horizontal="center" vertical="center"/>
    </xf>
    <xf numFmtId="0" fontId="40" fillId="29" borderId="84" xfId="38" applyFont="1" applyFill="1" applyBorder="1" applyAlignment="1" applyProtection="1">
      <alignment horizontal="center" vertical="center"/>
    </xf>
    <xf numFmtId="0" fontId="40" fillId="29" borderId="94" xfId="38" applyFont="1" applyFill="1" applyBorder="1" applyAlignment="1" applyProtection="1">
      <alignment horizontal="center" vertical="center"/>
    </xf>
    <xf numFmtId="0" fontId="40" fillId="29" borderId="86" xfId="38" applyFont="1" applyFill="1" applyBorder="1" applyAlignment="1" applyProtection="1">
      <alignment horizontal="center" vertical="center"/>
    </xf>
    <xf numFmtId="164" fontId="5" fillId="25" borderId="44" xfId="38" applyNumberFormat="1" applyFont="1" applyFill="1" applyBorder="1" applyAlignment="1" applyProtection="1">
      <alignment horizontal="center"/>
    </xf>
    <xf numFmtId="164" fontId="5" fillId="25" borderId="45" xfId="38" applyNumberFormat="1" applyFont="1" applyFill="1" applyBorder="1" applyAlignment="1" applyProtection="1">
      <alignment horizontal="center"/>
    </xf>
    <xf numFmtId="164" fontId="5" fillId="25" borderId="110" xfId="38" applyNumberFormat="1" applyFont="1" applyFill="1" applyBorder="1" applyAlignment="1" applyProtection="1">
      <alignment horizontal="center"/>
    </xf>
    <xf numFmtId="0" fontId="33" fillId="26" borderId="98" xfId="0" applyFont="1" applyFill="1" applyBorder="1" applyAlignment="1" applyProtection="1">
      <alignment horizontal="center" wrapText="1"/>
    </xf>
    <xf numFmtId="0" fontId="33" fillId="26" borderId="99" xfId="0" applyFont="1" applyFill="1" applyBorder="1" applyAlignment="1" applyProtection="1">
      <alignment horizontal="center" wrapText="1"/>
    </xf>
    <xf numFmtId="0" fontId="33" fillId="26" borderId="100" xfId="0" applyFont="1" applyFill="1" applyBorder="1" applyAlignment="1" applyProtection="1">
      <alignment horizontal="center" wrapText="1"/>
    </xf>
    <xf numFmtId="0" fontId="9" fillId="25" borderId="13" xfId="0" applyFont="1" applyFill="1" applyBorder="1" applyAlignment="1" applyProtection="1">
      <alignment horizontal="left" vertical="center"/>
    </xf>
    <xf numFmtId="0" fontId="7" fillId="26" borderId="99" xfId="0" applyFont="1" applyFill="1" applyBorder="1" applyAlignment="1" applyProtection="1">
      <alignment vertical="center"/>
    </xf>
    <xf numFmtId="0" fontId="7" fillId="26" borderId="123" xfId="0" applyFont="1" applyFill="1" applyBorder="1" applyAlignment="1" applyProtection="1">
      <alignment vertical="center"/>
    </xf>
    <xf numFmtId="0" fontId="7" fillId="24" borderId="0" xfId="0" applyNumberFormat="1" applyFont="1" applyFill="1" applyBorder="1" applyAlignment="1" applyProtection="1">
      <alignment vertical="center" wrapText="1"/>
    </xf>
    <xf numFmtId="0" fontId="41" fillId="26" borderId="98" xfId="0" applyFont="1" applyFill="1" applyBorder="1" applyAlignment="1" applyProtection="1">
      <alignment horizontal="center"/>
    </xf>
    <xf numFmtId="0" fontId="41" fillId="26" borderId="99" xfId="0" applyFont="1" applyFill="1" applyBorder="1" applyAlignment="1" applyProtection="1">
      <alignment horizontal="center"/>
    </xf>
    <xf numFmtId="0" fontId="41" fillId="26" borderId="100" xfId="0" applyFont="1" applyFill="1" applyBorder="1" applyAlignment="1" applyProtection="1">
      <alignment horizontal="center"/>
    </xf>
    <xf numFmtId="0" fontId="9" fillId="25" borderId="84" xfId="0" applyNumberFormat="1" applyFont="1" applyFill="1" applyBorder="1" applyAlignment="1" applyProtection="1">
      <alignment horizontal="left" vertical="center" wrapText="1"/>
    </xf>
    <xf numFmtId="0" fontId="9" fillId="25" borderId="86" xfId="0" applyNumberFormat="1" applyFont="1" applyFill="1" applyBorder="1" applyAlignment="1" applyProtection="1">
      <alignment horizontal="left" vertical="center" wrapText="1"/>
    </xf>
    <xf numFmtId="0" fontId="9" fillId="25" borderId="84" xfId="0" applyFont="1" applyFill="1" applyBorder="1" applyAlignment="1" applyProtection="1">
      <alignment horizontal="left" vertical="center" wrapText="1"/>
    </xf>
    <xf numFmtId="0" fontId="9" fillId="25" borderId="86" xfId="0" applyFont="1" applyFill="1" applyBorder="1" applyAlignment="1" applyProtection="1">
      <alignment horizontal="left" vertical="center" wrapText="1"/>
    </xf>
    <xf numFmtId="0" fontId="9" fillId="0" borderId="128" xfId="0" applyFont="1" applyBorder="1" applyAlignment="1" applyProtection="1">
      <alignment horizontal="center"/>
    </xf>
    <xf numFmtId="0" fontId="9" fillId="0" borderId="129" xfId="0" applyFont="1" applyBorder="1" applyAlignment="1" applyProtection="1">
      <alignment horizontal="center"/>
    </xf>
    <xf numFmtId="0" fontId="9" fillId="0" borderId="130" xfId="0" applyFont="1" applyBorder="1" applyAlignment="1" applyProtection="1">
      <alignment horizontal="center"/>
    </xf>
    <xf numFmtId="0" fontId="9" fillId="25" borderId="14" xfId="0" applyFont="1" applyFill="1" applyBorder="1" applyAlignment="1" applyProtection="1">
      <alignment horizontal="left" vertical="center"/>
    </xf>
    <xf numFmtId="0" fontId="9" fillId="25" borderId="26" xfId="0" applyFont="1" applyFill="1" applyBorder="1" applyAlignment="1" applyProtection="1">
      <alignment vertical="center"/>
    </xf>
    <xf numFmtId="0" fontId="9" fillId="25" borderId="61" xfId="0" applyFont="1" applyFill="1" applyBorder="1" applyAlignment="1" applyProtection="1">
      <alignment vertical="center"/>
    </xf>
    <xf numFmtId="0" fontId="9" fillId="25" borderId="106" xfId="0" applyNumberFormat="1" applyFont="1" applyFill="1" applyBorder="1" applyAlignment="1" applyProtection="1">
      <alignment horizontal="left" vertical="center" wrapText="1"/>
    </xf>
    <xf numFmtId="0" fontId="9" fillId="25" borderId="56" xfId="0" applyNumberFormat="1" applyFont="1" applyFill="1" applyBorder="1" applyAlignment="1" applyProtection="1">
      <alignment horizontal="left" vertical="center" wrapText="1"/>
    </xf>
    <xf numFmtId="0" fontId="9" fillId="25" borderId="107" xfId="0" applyNumberFormat="1" applyFont="1" applyFill="1" applyBorder="1" applyAlignment="1" applyProtection="1">
      <alignment horizontal="left" vertical="center" wrapText="1"/>
    </xf>
    <xf numFmtId="0" fontId="9" fillId="25" borderId="60" xfId="0" applyNumberFormat="1" applyFont="1" applyFill="1" applyBorder="1" applyAlignment="1" applyProtection="1">
      <alignment horizontal="left" vertical="center" wrapText="1"/>
    </xf>
  </cellXfs>
  <cellStyles count="44">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Hyperlink" xfId="34" builtinId="8"/>
    <cellStyle name="Input" xfId="35" builtinId="20" customBuiltin="1"/>
    <cellStyle name="Linked Cell" xfId="36" builtinId="24" customBuiltin="1"/>
    <cellStyle name="Neutral" xfId="37" builtinId="28" customBuiltin="1"/>
    <cellStyle name="Normal" xfId="0" builtinId="0"/>
    <cellStyle name="Normal_Annual Deliverable cost table" xfId="38" xr:uid="{00000000-0005-0000-0000-000026000000}"/>
    <cellStyle name="Note" xfId="39" builtinId="10" customBuiltin="1"/>
    <cellStyle name="Output" xfId="40" builtinId="21" customBuiltin="1"/>
    <cellStyle name="Title" xfId="41" builtinId="15" customBuiltin="1"/>
    <cellStyle name="Total" xfId="42" builtinId="25" customBuiltin="1"/>
    <cellStyle name="Warning Text" xfId="43" builtinId="11" customBuiltin="1"/>
  </cellStyles>
  <dxfs count="2">
    <dxf>
      <fill>
        <patternFill>
          <bgColor indexed="10"/>
        </patternFill>
      </fill>
    </dxf>
    <dxf>
      <fill>
        <patternFill>
          <bgColor indexed="10"/>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6.v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0</xdr:colOff>
          <xdr:row>1</xdr:row>
          <xdr:rowOff>160020</xdr:rowOff>
        </xdr:from>
        <xdr:to>
          <xdr:col>7</xdr:col>
          <xdr:colOff>7620</xdr:colOff>
          <xdr:row>4</xdr:row>
          <xdr:rowOff>83820</xdr:rowOff>
        </xdr:to>
        <xdr:sp macro="" textlink="">
          <xdr:nvSpPr>
            <xdr:cNvPr id="10276" name="Object 36" hidden="1">
              <a:extLst>
                <a:ext uri="{63B3BB69-23CF-44E3-9099-C40C66FF867C}">
                  <a14:compatExt spid="_x0000_s10276"/>
                </a:ext>
                <a:ext uri="{FF2B5EF4-FFF2-40B4-BE49-F238E27FC236}">
                  <a16:creationId xmlns:a16="http://schemas.microsoft.com/office/drawing/2014/main" id="{00000000-0008-0000-0000-00002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image" Target="../media/image1.emf"/><Relationship Id="rId5" Type="http://schemas.openxmlformats.org/officeDocument/2006/relationships/oleObject" Target="../embeddings/oleObject1.bin"/><Relationship Id="rId4" Type="http://schemas.openxmlformats.org/officeDocument/2006/relationships/vmlDrawing" Target="../drawings/vmlDrawing2.vm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G43"/>
  <sheetViews>
    <sheetView showGridLines="0" showRuler="0" topLeftCell="A10" zoomScaleNormal="100" zoomScaleSheetLayoutView="100" workbookViewId="0">
      <selection activeCell="J21" sqref="J21"/>
    </sheetView>
  </sheetViews>
  <sheetFormatPr defaultColWidth="9.125" defaultRowHeight="10.199999999999999" x14ac:dyDescent="0.2"/>
  <cols>
    <col min="1" max="1" width="2" style="9" customWidth="1"/>
    <col min="2" max="2" width="14.375" style="9" customWidth="1"/>
    <col min="3" max="3" width="109.75" style="9" customWidth="1"/>
    <col min="4" max="4" width="1.25" style="9" customWidth="1"/>
    <col min="5" max="16384" width="9.125" style="9"/>
  </cols>
  <sheetData>
    <row r="1" spans="1:7" ht="12.6" customHeight="1" x14ac:dyDescent="0.2"/>
    <row r="2" spans="1:7" ht="16.5" customHeight="1" x14ac:dyDescent="0.3">
      <c r="A2" s="228" t="s">
        <v>73</v>
      </c>
      <c r="B2" s="228"/>
      <c r="C2" s="229"/>
    </row>
    <row r="3" spans="1:7" s="157" customFormat="1" ht="16.5" customHeight="1" x14ac:dyDescent="0.2">
      <c r="A3" s="233" t="s">
        <v>25</v>
      </c>
      <c r="B3" s="234"/>
      <c r="C3" s="187"/>
    </row>
    <row r="4" spans="1:7" s="157" customFormat="1" ht="16.5" customHeight="1" x14ac:dyDescent="0.2">
      <c r="A4" s="233" t="s">
        <v>22</v>
      </c>
      <c r="B4" s="234"/>
      <c r="C4" s="188"/>
    </row>
    <row r="5" spans="1:7" s="157" customFormat="1" ht="16.5" customHeight="1" x14ac:dyDescent="0.2">
      <c r="A5" s="233" t="s">
        <v>26</v>
      </c>
      <c r="B5" s="234"/>
      <c r="C5" s="45"/>
    </row>
    <row r="6" spans="1:7" s="157" customFormat="1" ht="16.5" customHeight="1" x14ac:dyDescent="0.2">
      <c r="A6" s="233" t="s">
        <v>27</v>
      </c>
      <c r="B6" s="234"/>
      <c r="C6" s="188"/>
      <c r="E6" s="210" t="s">
        <v>80</v>
      </c>
      <c r="F6" s="210"/>
      <c r="G6" s="210"/>
    </row>
    <row r="7" spans="1:7" s="157" customFormat="1" ht="16.5" customHeight="1" x14ac:dyDescent="0.2">
      <c r="A7" s="233" t="s">
        <v>23</v>
      </c>
      <c r="B7" s="234"/>
      <c r="C7" s="188"/>
      <c r="E7" s="210"/>
      <c r="F7" s="210"/>
      <c r="G7" s="210"/>
    </row>
    <row r="8" spans="1:7" s="158" customFormat="1" ht="16.5" customHeight="1" x14ac:dyDescent="0.2">
      <c r="A8" s="235" t="s">
        <v>24</v>
      </c>
      <c r="B8" s="236"/>
      <c r="C8" s="199"/>
      <c r="E8" s="210"/>
      <c r="F8" s="210"/>
      <c r="G8" s="210"/>
    </row>
    <row r="9" spans="1:7" ht="15.75" customHeight="1" x14ac:dyDescent="0.3">
      <c r="A9" s="237" t="s">
        <v>74</v>
      </c>
      <c r="B9" s="238"/>
      <c r="C9" s="239"/>
    </row>
    <row r="10" spans="1:7" ht="26.25" customHeight="1" x14ac:dyDescent="0.25">
      <c r="A10" s="211" t="s">
        <v>104</v>
      </c>
      <c r="B10" s="212"/>
      <c r="C10" s="213"/>
    </row>
    <row r="11" spans="1:7" ht="16.5" customHeight="1" x14ac:dyDescent="0.25">
      <c r="A11" s="198">
        <v>1</v>
      </c>
      <c r="B11" s="216" t="s">
        <v>68</v>
      </c>
      <c r="C11" s="216"/>
      <c r="D11" s="197"/>
      <c r="E11" s="197"/>
    </row>
    <row r="12" spans="1:7" ht="16.5" customHeight="1" x14ac:dyDescent="0.25">
      <c r="A12" s="196">
        <v>2</v>
      </c>
      <c r="B12" s="216" t="s">
        <v>31</v>
      </c>
      <c r="C12" s="216"/>
      <c r="D12" s="197"/>
      <c r="E12" s="197"/>
    </row>
    <row r="13" spans="1:7" ht="16.5" customHeight="1" x14ac:dyDescent="0.25">
      <c r="A13" s="196">
        <v>3</v>
      </c>
      <c r="B13" s="216" t="s">
        <v>32</v>
      </c>
      <c r="C13" s="216"/>
      <c r="D13" s="197"/>
      <c r="E13" s="197"/>
    </row>
    <row r="14" spans="1:7" ht="16.5" customHeight="1" x14ac:dyDescent="0.25">
      <c r="A14" s="196">
        <v>4</v>
      </c>
      <c r="B14" s="216" t="s">
        <v>66</v>
      </c>
      <c r="C14" s="216"/>
      <c r="D14" s="197"/>
      <c r="E14" s="197"/>
    </row>
    <row r="15" spans="1:7" ht="16.5" customHeight="1" x14ac:dyDescent="0.25">
      <c r="A15" s="196">
        <v>6</v>
      </c>
      <c r="B15" s="216" t="s">
        <v>67</v>
      </c>
      <c r="C15" s="216"/>
      <c r="D15" s="197"/>
      <c r="E15" s="197"/>
    </row>
    <row r="16" spans="1:7" ht="18" customHeight="1" x14ac:dyDescent="0.25">
      <c r="A16" s="196">
        <v>7</v>
      </c>
      <c r="B16" s="216" t="s">
        <v>33</v>
      </c>
      <c r="C16" s="216"/>
      <c r="D16" s="197"/>
      <c r="E16" s="197"/>
    </row>
    <row r="17" spans="1:3" ht="15.75" customHeight="1" x14ac:dyDescent="0.3">
      <c r="A17" s="230" t="s">
        <v>46</v>
      </c>
      <c r="B17" s="231"/>
      <c r="C17" s="232"/>
    </row>
    <row r="18" spans="1:3" ht="14.25" customHeight="1" x14ac:dyDescent="0.25">
      <c r="A18" s="193">
        <v>3</v>
      </c>
      <c r="B18" s="214" t="s">
        <v>84</v>
      </c>
      <c r="C18" s="215"/>
    </row>
    <row r="19" spans="1:3" ht="14.25" customHeight="1" x14ac:dyDescent="0.3">
      <c r="A19" s="241" t="s">
        <v>20</v>
      </c>
      <c r="B19" s="242"/>
      <c r="C19" s="243"/>
    </row>
    <row r="20" spans="1:3" ht="13.2" x14ac:dyDescent="0.25">
      <c r="A20" s="192">
        <v>1</v>
      </c>
      <c r="B20" s="240" t="s">
        <v>34</v>
      </c>
      <c r="C20" s="240"/>
    </row>
    <row r="21" spans="1:3" ht="93" customHeight="1" x14ac:dyDescent="0.25">
      <c r="A21" s="193">
        <v>2</v>
      </c>
      <c r="B21" s="218" t="s">
        <v>47</v>
      </c>
      <c r="C21" s="218"/>
    </row>
    <row r="22" spans="1:3" ht="13.2" x14ac:dyDescent="0.25">
      <c r="A22" s="193">
        <v>3</v>
      </c>
      <c r="B22" s="218" t="s">
        <v>101</v>
      </c>
      <c r="C22" s="218"/>
    </row>
    <row r="23" spans="1:3" ht="13.2" x14ac:dyDescent="0.25">
      <c r="A23" s="193">
        <v>4</v>
      </c>
      <c r="B23" s="218" t="s">
        <v>102</v>
      </c>
      <c r="C23" s="218"/>
    </row>
    <row r="24" spans="1:3" ht="15.75" customHeight="1" x14ac:dyDescent="0.3">
      <c r="A24" s="222" t="s">
        <v>45</v>
      </c>
      <c r="B24" s="222"/>
      <c r="C24" s="222"/>
    </row>
    <row r="25" spans="1:3" ht="12.75" customHeight="1" x14ac:dyDescent="0.25">
      <c r="A25" s="192">
        <v>1</v>
      </c>
      <c r="B25" s="225" t="s">
        <v>35</v>
      </c>
      <c r="C25" s="225"/>
    </row>
    <row r="26" spans="1:3" ht="13.2" x14ac:dyDescent="0.25">
      <c r="A26" s="193">
        <v>2</v>
      </c>
      <c r="B26" s="226" t="s">
        <v>36</v>
      </c>
      <c r="C26" s="226"/>
    </row>
    <row r="27" spans="1:3" ht="12.75" customHeight="1" x14ac:dyDescent="0.25">
      <c r="A27" s="193">
        <v>3</v>
      </c>
      <c r="B27" s="218" t="s">
        <v>101</v>
      </c>
      <c r="C27" s="218"/>
    </row>
    <row r="28" spans="1:3" ht="13.5" customHeight="1" x14ac:dyDescent="0.2">
      <c r="A28" s="219" t="s">
        <v>50</v>
      </c>
      <c r="B28" s="220"/>
      <c r="C28" s="221"/>
    </row>
    <row r="29" spans="1:3" ht="13.2" x14ac:dyDescent="0.25">
      <c r="A29" s="192">
        <v>1</v>
      </c>
      <c r="B29" s="225" t="s">
        <v>35</v>
      </c>
      <c r="C29" s="225"/>
    </row>
    <row r="30" spans="1:3" ht="13.2" x14ac:dyDescent="0.25">
      <c r="A30" s="193">
        <v>2</v>
      </c>
      <c r="B30" s="226" t="s">
        <v>36</v>
      </c>
      <c r="C30" s="226"/>
    </row>
    <row r="31" spans="1:3" ht="12.75" customHeight="1" x14ac:dyDescent="0.25">
      <c r="A31" s="193">
        <v>3</v>
      </c>
      <c r="B31" s="218" t="s">
        <v>101</v>
      </c>
      <c r="C31" s="218"/>
    </row>
    <row r="32" spans="1:3" ht="13.5" customHeight="1" x14ac:dyDescent="0.2">
      <c r="A32" s="219" t="s">
        <v>54</v>
      </c>
      <c r="B32" s="220"/>
      <c r="C32" s="221"/>
    </row>
    <row r="33" spans="1:3" ht="64.5" customHeight="1" x14ac:dyDescent="0.25">
      <c r="A33" s="192">
        <v>1</v>
      </c>
      <c r="B33" s="223" t="s">
        <v>81</v>
      </c>
      <c r="C33" s="224"/>
    </row>
    <row r="34" spans="1:3" ht="117.75" customHeight="1" x14ac:dyDescent="0.25">
      <c r="A34" s="193">
        <v>2</v>
      </c>
      <c r="B34" s="223" t="s">
        <v>103</v>
      </c>
      <c r="C34" s="224"/>
    </row>
    <row r="35" spans="1:3" ht="54.75" customHeight="1" x14ac:dyDescent="0.25">
      <c r="A35" s="193">
        <v>3</v>
      </c>
      <c r="B35" s="223" t="s">
        <v>82</v>
      </c>
      <c r="C35" s="224"/>
    </row>
    <row r="36" spans="1:3" ht="32.25" customHeight="1" x14ac:dyDescent="0.25">
      <c r="A36" s="193">
        <v>4</v>
      </c>
      <c r="B36" s="223" t="s">
        <v>59</v>
      </c>
      <c r="C36" s="224"/>
    </row>
    <row r="37" spans="1:3" ht="15.75" customHeight="1" x14ac:dyDescent="0.25">
      <c r="A37" s="193">
        <v>5</v>
      </c>
      <c r="B37" s="218" t="s">
        <v>69</v>
      </c>
      <c r="C37" s="218"/>
    </row>
    <row r="38" spans="1:3" ht="107.25" customHeight="1" x14ac:dyDescent="0.25">
      <c r="A38" s="193">
        <v>6</v>
      </c>
      <c r="B38" s="227" t="s">
        <v>100</v>
      </c>
      <c r="C38" s="218"/>
    </row>
    <row r="39" spans="1:3" ht="13.5" customHeight="1" x14ac:dyDescent="0.2">
      <c r="A39" s="219" t="s">
        <v>21</v>
      </c>
      <c r="B39" s="220"/>
      <c r="C39" s="221"/>
    </row>
    <row r="40" spans="1:3" ht="12.75" customHeight="1" x14ac:dyDescent="0.25">
      <c r="A40" s="192">
        <v>1</v>
      </c>
      <c r="B40" s="240" t="s">
        <v>37</v>
      </c>
      <c r="C40" s="240"/>
    </row>
    <row r="41" spans="1:3" ht="27.75" customHeight="1" x14ac:dyDescent="0.25">
      <c r="A41" s="193">
        <v>2</v>
      </c>
      <c r="B41" s="218" t="s">
        <v>75</v>
      </c>
      <c r="C41" s="218"/>
    </row>
    <row r="42" spans="1:3" ht="15.75" customHeight="1" x14ac:dyDescent="0.25">
      <c r="A42" s="194">
        <v>3</v>
      </c>
      <c r="B42" s="218" t="s">
        <v>38</v>
      </c>
      <c r="C42" s="218"/>
    </row>
    <row r="43" spans="1:3" ht="43.5" customHeight="1" x14ac:dyDescent="0.25">
      <c r="A43" s="195">
        <v>4</v>
      </c>
      <c r="B43" s="217" t="s">
        <v>79</v>
      </c>
      <c r="C43" s="218"/>
    </row>
  </sheetData>
  <sheetProtection formatCells="0" formatColumns="0" formatRows="0" selectLockedCells="1"/>
  <mergeCells count="43">
    <mergeCell ref="B40:C40"/>
    <mergeCell ref="B41:C41"/>
    <mergeCell ref="A19:C19"/>
    <mergeCell ref="B26:C26"/>
    <mergeCell ref="B25:C25"/>
    <mergeCell ref="B22:C22"/>
    <mergeCell ref="B20:C20"/>
    <mergeCell ref="B23:C23"/>
    <mergeCell ref="B21:C21"/>
    <mergeCell ref="A2:C2"/>
    <mergeCell ref="A17:C17"/>
    <mergeCell ref="A3:B3"/>
    <mergeCell ref="A4:B4"/>
    <mergeCell ref="A5:B5"/>
    <mergeCell ref="A6:B6"/>
    <mergeCell ref="B12:C12"/>
    <mergeCell ref="B16:C16"/>
    <mergeCell ref="A7:B7"/>
    <mergeCell ref="A8:B8"/>
    <mergeCell ref="A9:C9"/>
    <mergeCell ref="B43:C43"/>
    <mergeCell ref="A28:C28"/>
    <mergeCell ref="A24:C24"/>
    <mergeCell ref="B33:C33"/>
    <mergeCell ref="B35:C35"/>
    <mergeCell ref="B34:C34"/>
    <mergeCell ref="B29:C29"/>
    <mergeCell ref="B30:C30"/>
    <mergeCell ref="B27:C27"/>
    <mergeCell ref="B31:C31"/>
    <mergeCell ref="A32:C32"/>
    <mergeCell ref="B42:C42"/>
    <mergeCell ref="B38:C38"/>
    <mergeCell ref="B37:C37"/>
    <mergeCell ref="B36:C36"/>
    <mergeCell ref="A39:C39"/>
    <mergeCell ref="E6:G8"/>
    <mergeCell ref="A10:C10"/>
    <mergeCell ref="B18:C18"/>
    <mergeCell ref="B11:C11"/>
    <mergeCell ref="B13:C13"/>
    <mergeCell ref="B14:C14"/>
    <mergeCell ref="B15:C15"/>
  </mergeCells>
  <phoneticPr fontId="0" type="noConversion"/>
  <hyperlinks>
    <hyperlink ref="B12:C12" location="'FINANCIAL BENEFITS'!A1" display="Financial Benefits" xr:uid="{00000000-0004-0000-0000-000000000000}"/>
    <hyperlink ref="B13:C13" location="'TOTAL DEVELOPMENT COSTS'!A1" display="Total Development Costs" xr:uid="{00000000-0004-0000-0000-000001000000}"/>
    <hyperlink ref="B14:C14" location="'CAPITAL DEVELOPMENT COSTS'!A1" display="IT Capital Bond Development Costs" xr:uid="{00000000-0004-0000-0000-000002000000}"/>
    <hyperlink ref="B15:C15" location="'SUPPORT COSTS'!A1" display="Transition and Operating Costs" xr:uid="{00000000-0004-0000-0000-000003000000}"/>
    <hyperlink ref="B16:C16" location="'FUNDING SOURCES'!A1" display="Funding Sources" xr:uid="{00000000-0004-0000-0000-000004000000}"/>
    <hyperlink ref="B11:C11" location="'PROJECT ID|INSTRUCTIONS'!A1" display="Project ID | Instructions (this worksheet)" xr:uid="{00000000-0004-0000-0000-000005000000}"/>
  </hyperlinks>
  <printOptions horizontalCentered="1"/>
  <pageMargins left="0.75" right="0.75" top="1.2" bottom="1" header="0.5" footer="0.5"/>
  <pageSetup scale="99" fitToHeight="5" orientation="landscape" r:id="rId1"/>
  <headerFooter alignWithMargins="0">
    <oddHeader>&amp;L&amp;G&amp;C&amp;"Verdana,Bold"&amp;10State of Connecticut
IT Investment Brief
PROJECT IDENTIFICATION</oddHeader>
    <oddFooter>&amp;L&amp;A&amp;Cv1.0&amp;RPage &amp;P</oddFooter>
  </headerFooter>
  <rowBreaks count="2" manualBreakCount="2">
    <brk id="18" max="2" man="1"/>
    <brk id="33" max="2" man="1"/>
  </rowBreaks>
  <drawing r:id="rId2"/>
  <legacyDrawing r:id="rId3"/>
  <legacyDrawingHF r:id="rId4"/>
  <oleObjects>
    <mc:AlternateContent xmlns:mc="http://schemas.openxmlformats.org/markup-compatibility/2006">
      <mc:Choice Requires="x14">
        <oleObject progId="Visio.Drawing.11" shapeId="10276" r:id="rId5">
          <objectPr defaultSize="0" autoPict="0" r:id="rId6">
            <anchor moveWithCells="1">
              <from>
                <xdr:col>4</xdr:col>
                <xdr:colOff>0</xdr:colOff>
                <xdr:row>1</xdr:row>
                <xdr:rowOff>160020</xdr:rowOff>
              </from>
              <to>
                <xdr:col>7</xdr:col>
                <xdr:colOff>7620</xdr:colOff>
                <xdr:row>4</xdr:row>
                <xdr:rowOff>83820</xdr:rowOff>
              </to>
            </anchor>
          </objectPr>
        </oleObject>
      </mc:Choice>
      <mc:Fallback>
        <oleObject progId="Visio.Drawing.11" shapeId="10276" r:id="rId5"/>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2:F28"/>
  <sheetViews>
    <sheetView showGridLines="0" zoomScaleNormal="100" workbookViewId="0">
      <selection activeCell="K8" sqref="K8"/>
    </sheetView>
  </sheetViews>
  <sheetFormatPr defaultColWidth="9.125" defaultRowHeight="11.4" x14ac:dyDescent="0.2"/>
  <cols>
    <col min="1" max="1" width="2" style="18" customWidth="1"/>
    <col min="2" max="2" width="53.25" style="18" customWidth="1"/>
    <col min="3" max="3" width="19" style="18" customWidth="1"/>
    <col min="4" max="4" width="16.875" style="18" customWidth="1"/>
    <col min="5" max="5" width="16.25" style="18" customWidth="1"/>
    <col min="6" max="6" width="17.25" style="18" customWidth="1"/>
    <col min="7" max="16384" width="9.125" style="18"/>
  </cols>
  <sheetData>
    <row r="2" spans="1:6" s="19" customFormat="1" ht="16.5" customHeight="1" x14ac:dyDescent="0.25">
      <c r="A2" s="249" t="s">
        <v>25</v>
      </c>
      <c r="B2" s="250"/>
      <c r="C2" s="255" t="str">
        <f>IF(ISBLANK('PROJECT ID|INSTRUCTIONS'!C3)," ",'PROJECT ID|INSTRUCTIONS'!C3)</f>
        <v xml:space="preserve"> </v>
      </c>
      <c r="D2" s="256"/>
      <c r="E2" s="256"/>
      <c r="F2" s="257"/>
    </row>
    <row r="3" spans="1:6" s="19" customFormat="1" ht="16.5" customHeight="1" x14ac:dyDescent="0.25">
      <c r="A3" s="251" t="s">
        <v>22</v>
      </c>
      <c r="B3" s="252"/>
      <c r="C3" s="258" t="str">
        <f>IF(ISBLANK('PROJECT ID|INSTRUCTIONS'!C4)," ",'PROJECT ID|INSTRUCTIONS'!C4)</f>
        <v xml:space="preserve"> </v>
      </c>
      <c r="D3" s="259"/>
      <c r="E3" s="259"/>
      <c r="F3" s="260"/>
    </row>
    <row r="4" spans="1:6" s="19" customFormat="1" ht="16.5" customHeight="1" x14ac:dyDescent="0.25">
      <c r="A4" s="253" t="s">
        <v>26</v>
      </c>
      <c r="B4" s="254"/>
      <c r="C4" s="261" t="str">
        <f>IF(ISBLANK('PROJECT ID|INSTRUCTIONS'!C5)," ",'PROJECT ID|INSTRUCTIONS'!C5)</f>
        <v xml:space="preserve"> </v>
      </c>
      <c r="D4" s="262"/>
      <c r="E4" s="262"/>
      <c r="F4" s="263"/>
    </row>
    <row r="5" spans="1:6" s="20" customFormat="1" ht="12" customHeight="1" x14ac:dyDescent="0.25"/>
    <row r="6" spans="1:6" s="20" customFormat="1" ht="18.75" customHeight="1" x14ac:dyDescent="0.3">
      <c r="A6" s="246" t="s">
        <v>20</v>
      </c>
      <c r="B6" s="247"/>
      <c r="C6" s="247"/>
      <c r="D6" s="247"/>
      <c r="E6" s="247"/>
      <c r="F6" s="248"/>
    </row>
    <row r="7" spans="1:6" ht="14.25" customHeight="1" x14ac:dyDescent="0.25">
      <c r="A7" s="30"/>
      <c r="B7" s="21"/>
      <c r="C7" s="22" t="s">
        <v>3</v>
      </c>
      <c r="D7" s="22"/>
      <c r="E7" s="22" t="s">
        <v>4</v>
      </c>
      <c r="F7" s="31"/>
    </row>
    <row r="8" spans="1:6" ht="16.5" customHeight="1" thickBot="1" x14ac:dyDescent="0.3">
      <c r="A8" s="32"/>
      <c r="B8" s="23"/>
      <c r="C8" s="24" t="s">
        <v>6</v>
      </c>
      <c r="D8" s="24" t="s">
        <v>5</v>
      </c>
      <c r="E8" s="24" t="s">
        <v>1</v>
      </c>
      <c r="F8" s="33" t="s">
        <v>2</v>
      </c>
    </row>
    <row r="9" spans="1:6" ht="18" customHeight="1" thickTop="1" x14ac:dyDescent="0.2">
      <c r="A9" s="34" t="s">
        <v>10</v>
      </c>
      <c r="B9" s="35"/>
      <c r="C9" s="25"/>
      <c r="D9" s="26"/>
      <c r="E9" s="25"/>
      <c r="F9" s="26"/>
    </row>
    <row r="10" spans="1:6" s="27" customFormat="1" ht="12" x14ac:dyDescent="0.2">
      <c r="A10" s="91"/>
      <c r="B10" s="122"/>
      <c r="C10" s="12"/>
      <c r="D10" s="15"/>
      <c r="E10" s="12"/>
      <c r="F10" s="15"/>
    </row>
    <row r="11" spans="1:6" s="27" customFormat="1" ht="12" x14ac:dyDescent="0.2">
      <c r="A11" s="91"/>
      <c r="B11" s="122"/>
      <c r="C11" s="13"/>
      <c r="D11" s="14"/>
      <c r="E11" s="13"/>
      <c r="F11" s="14"/>
    </row>
    <row r="12" spans="1:6" s="27" customFormat="1" ht="12" x14ac:dyDescent="0.2">
      <c r="A12" s="91"/>
      <c r="B12" s="122"/>
      <c r="C12" s="13"/>
      <c r="D12" s="14"/>
      <c r="E12" s="13"/>
      <c r="F12" s="14"/>
    </row>
    <row r="13" spans="1:6" s="27" customFormat="1" ht="12" x14ac:dyDescent="0.2">
      <c r="A13" s="91"/>
      <c r="B13" s="122"/>
      <c r="C13" s="13"/>
      <c r="D13" s="14"/>
      <c r="E13" s="12"/>
      <c r="F13" s="15"/>
    </row>
    <row r="14" spans="1:6" s="27" customFormat="1" ht="12" x14ac:dyDescent="0.2">
      <c r="A14" s="91"/>
      <c r="B14" s="122"/>
      <c r="C14" s="12"/>
      <c r="D14" s="15"/>
      <c r="E14" s="12"/>
      <c r="F14" s="15"/>
    </row>
    <row r="15" spans="1:6" ht="15" customHeight="1" x14ac:dyDescent="0.2">
      <c r="A15" s="34" t="s">
        <v>11</v>
      </c>
      <c r="B15" s="35"/>
      <c r="C15" s="94"/>
      <c r="D15" s="95"/>
      <c r="E15" s="94"/>
      <c r="F15" s="95"/>
    </row>
    <row r="16" spans="1:6" s="27" customFormat="1" ht="12" x14ac:dyDescent="0.2">
      <c r="A16" s="91"/>
      <c r="B16" s="122"/>
      <c r="C16" s="13"/>
      <c r="D16" s="14"/>
      <c r="E16" s="13"/>
      <c r="F16" s="14"/>
    </row>
    <row r="17" spans="1:6" s="27" customFormat="1" ht="12" x14ac:dyDescent="0.2">
      <c r="A17" s="91"/>
      <c r="B17" s="122"/>
      <c r="C17" s="13"/>
      <c r="D17" s="14"/>
      <c r="E17" s="13"/>
      <c r="F17" s="14"/>
    </row>
    <row r="18" spans="1:6" s="27" customFormat="1" ht="12" x14ac:dyDescent="0.2">
      <c r="A18" s="91"/>
      <c r="B18" s="122"/>
      <c r="C18" s="13"/>
      <c r="D18" s="14"/>
      <c r="E18" s="13"/>
      <c r="F18" s="14"/>
    </row>
    <row r="19" spans="1:6" s="27" customFormat="1" ht="12" x14ac:dyDescent="0.2">
      <c r="A19" s="91"/>
      <c r="B19" s="122"/>
      <c r="C19" s="12"/>
      <c r="D19" s="15"/>
      <c r="E19" s="12"/>
      <c r="F19" s="15"/>
    </row>
    <row r="20" spans="1:6" s="27" customFormat="1" ht="12" x14ac:dyDescent="0.2">
      <c r="A20" s="91"/>
      <c r="B20" s="122"/>
      <c r="C20" s="16"/>
      <c r="D20" s="17"/>
      <c r="E20" s="16"/>
      <c r="F20" s="17"/>
    </row>
    <row r="21" spans="1:6" ht="15" customHeight="1" x14ac:dyDescent="0.2">
      <c r="A21" s="34" t="s">
        <v>12</v>
      </c>
      <c r="B21" s="35"/>
      <c r="C21" s="92"/>
      <c r="D21" s="93"/>
      <c r="E21" s="182"/>
      <c r="F21" s="93"/>
    </row>
    <row r="22" spans="1:6" s="27" customFormat="1" ht="12" x14ac:dyDescent="0.2">
      <c r="A22" s="36"/>
      <c r="B22" s="123"/>
      <c r="C22" s="13"/>
      <c r="D22" s="14"/>
      <c r="E22" s="13"/>
      <c r="F22" s="14"/>
    </row>
    <row r="23" spans="1:6" s="27" customFormat="1" ht="12" x14ac:dyDescent="0.2">
      <c r="A23" s="36"/>
      <c r="B23" s="124"/>
      <c r="C23" s="13"/>
      <c r="D23" s="14"/>
      <c r="E23" s="13"/>
      <c r="F23" s="14"/>
    </row>
    <row r="24" spans="1:6" s="27" customFormat="1" ht="12" x14ac:dyDescent="0.2">
      <c r="A24" s="36"/>
      <c r="B24" s="124"/>
      <c r="C24" s="13"/>
      <c r="D24" s="14"/>
      <c r="E24" s="13"/>
      <c r="F24" s="14"/>
    </row>
    <row r="25" spans="1:6" s="27" customFormat="1" ht="12" x14ac:dyDescent="0.2">
      <c r="A25" s="36"/>
      <c r="B25" s="123"/>
      <c r="C25" s="12"/>
      <c r="D25" s="15"/>
      <c r="E25" s="12"/>
      <c r="F25" s="15"/>
    </row>
    <row r="26" spans="1:6" s="27" customFormat="1" ht="12.6" thickBot="1" x14ac:dyDescent="0.25">
      <c r="A26" s="36"/>
      <c r="B26" s="125"/>
      <c r="C26" s="16"/>
      <c r="D26" s="17"/>
      <c r="E26" s="16"/>
      <c r="F26" s="17"/>
    </row>
    <row r="27" spans="1:6" ht="18" customHeight="1" thickTop="1" thickBot="1" x14ac:dyDescent="0.25">
      <c r="A27" s="244" t="s">
        <v>0</v>
      </c>
      <c r="B27" s="245"/>
      <c r="C27" s="28"/>
      <c r="D27" s="29">
        <f>SUM(D9:D26)</f>
        <v>0</v>
      </c>
      <c r="E27" s="28"/>
      <c r="F27" s="29">
        <f>SUM(F9:F26)</f>
        <v>0</v>
      </c>
    </row>
    <row r="28" spans="1:6" ht="12" thickTop="1" x14ac:dyDescent="0.2"/>
  </sheetData>
  <sheetProtection formatCells="0" formatColumns="0" formatRows="0" selectLockedCells="1"/>
  <mergeCells count="8">
    <mergeCell ref="A27:B27"/>
    <mergeCell ref="A6:F6"/>
    <mergeCell ref="A2:B2"/>
    <mergeCell ref="A3:B3"/>
    <mergeCell ref="A4:B4"/>
    <mergeCell ref="C2:F2"/>
    <mergeCell ref="C3:F3"/>
    <mergeCell ref="C4:F4"/>
  </mergeCells>
  <phoneticPr fontId="1" type="noConversion"/>
  <printOptions horizontalCentered="1"/>
  <pageMargins left="0.75" right="0.75" top="1.26" bottom="0.65" header="0.5" footer="0.45"/>
  <pageSetup orientation="landscape" r:id="rId1"/>
  <headerFooter alignWithMargins="0">
    <oddHeader>&amp;L&amp;G&amp;C&amp;"Verdana,Bold"&amp;10State of Connecticut
IT Investment Brief
FINANCIAL BENEFITS</oddHeader>
    <oddFooter>&amp;L&amp;A&amp;Cv1.0&amp;RPage &amp;P</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K24"/>
  <sheetViews>
    <sheetView showGridLines="0" zoomScaleNormal="100" workbookViewId="0">
      <selection activeCell="E7" sqref="E7"/>
    </sheetView>
  </sheetViews>
  <sheetFormatPr defaultColWidth="9.125" defaultRowHeight="13.2" x14ac:dyDescent="0.25"/>
  <cols>
    <col min="1" max="2" width="10.75" style="20" customWidth="1"/>
    <col min="3" max="3" width="29.75" style="20" customWidth="1"/>
    <col min="4" max="10" width="12.75" style="20" customWidth="1"/>
    <col min="11" max="11" width="14.125" style="20" customWidth="1"/>
    <col min="12" max="16384" width="9.125" style="20"/>
  </cols>
  <sheetData>
    <row r="1" spans="1:11" ht="12" customHeight="1" x14ac:dyDescent="0.25"/>
    <row r="2" spans="1:11" ht="16.5" customHeight="1" x14ac:dyDescent="0.25">
      <c r="A2" s="264" t="s">
        <v>25</v>
      </c>
      <c r="B2" s="265"/>
      <c r="C2" s="266"/>
      <c r="D2" s="255" t="str">
        <f>IF(ISBLANK('PROJECT ID|INSTRUCTIONS'!C3)," ",'PROJECT ID|INSTRUCTIONS'!C3)</f>
        <v xml:space="preserve"> </v>
      </c>
      <c r="E2" s="256"/>
      <c r="F2" s="256"/>
      <c r="G2" s="256"/>
      <c r="H2" s="256"/>
      <c r="I2" s="257"/>
    </row>
    <row r="3" spans="1:11" ht="16.5" customHeight="1" x14ac:dyDescent="0.25">
      <c r="A3" s="267" t="s">
        <v>22</v>
      </c>
      <c r="B3" s="268"/>
      <c r="C3" s="252"/>
      <c r="D3" s="258" t="str">
        <f>IF(ISBLANK('PROJECT ID|INSTRUCTIONS'!C4)," ",'PROJECT ID|INSTRUCTIONS'!C4)</f>
        <v xml:space="preserve"> </v>
      </c>
      <c r="E3" s="259"/>
      <c r="F3" s="259"/>
      <c r="G3" s="259"/>
      <c r="H3" s="259"/>
      <c r="I3" s="260"/>
    </row>
    <row r="4" spans="1:11" ht="16.5" customHeight="1" x14ac:dyDescent="0.25">
      <c r="A4" s="269" t="s">
        <v>26</v>
      </c>
      <c r="B4" s="270"/>
      <c r="C4" s="271"/>
      <c r="D4" s="261" t="str">
        <f>IF(ISBLANK('PROJECT ID|INSTRUCTIONS'!C5)," ",'PROJECT ID|INSTRUCTIONS'!C5)</f>
        <v xml:space="preserve"> </v>
      </c>
      <c r="E4" s="262"/>
      <c r="F4" s="262"/>
      <c r="G4" s="262"/>
      <c r="H4" s="262"/>
      <c r="I4" s="263"/>
    </row>
    <row r="5" spans="1:11" s="47" customFormat="1" ht="12" customHeight="1" x14ac:dyDescent="0.2">
      <c r="A5" s="46" t="s">
        <v>48</v>
      </c>
      <c r="B5" s="46"/>
      <c r="C5" s="46"/>
      <c r="D5" s="46"/>
      <c r="E5" s="46"/>
      <c r="F5" s="46"/>
      <c r="G5" s="46"/>
    </row>
    <row r="6" spans="1:11" s="48" customFormat="1" ht="18" customHeight="1" x14ac:dyDescent="0.3">
      <c r="A6" s="275" t="s">
        <v>55</v>
      </c>
      <c r="B6" s="276"/>
      <c r="C6" s="276"/>
      <c r="D6" s="276"/>
      <c r="E6" s="276"/>
      <c r="F6" s="276"/>
      <c r="G6" s="276"/>
      <c r="H6" s="276"/>
      <c r="I6" s="276"/>
      <c r="J6" s="276"/>
      <c r="K6" s="277"/>
    </row>
    <row r="7" spans="1:11" s="48" customFormat="1" ht="39.6" x14ac:dyDescent="0.25">
      <c r="A7" s="49"/>
      <c r="B7" s="50" t="s">
        <v>14</v>
      </c>
      <c r="C7" s="51" t="s">
        <v>15</v>
      </c>
      <c r="D7" s="52" t="s">
        <v>13</v>
      </c>
      <c r="E7" s="52" t="str">
        <f>CONCATENATE("FY ",Settings!$C$1)</f>
        <v>FY 2022</v>
      </c>
      <c r="F7" s="52" t="str">
        <f>CONCATENATE("FY ",Settings!$C$1+1)</f>
        <v>FY 2023</v>
      </c>
      <c r="G7" s="52" t="str">
        <f>CONCATENATE("FY ",Settings!$C$1+2)</f>
        <v>FY 2024</v>
      </c>
      <c r="H7" s="52" t="str">
        <f>CONCATENATE("FY ",Settings!$C$1+3)</f>
        <v>FY 2025</v>
      </c>
      <c r="I7" s="52" t="str">
        <f>CONCATENATE("FY ",Settings!$C$1+4)</f>
        <v>FY 2026</v>
      </c>
      <c r="J7" s="52" t="str">
        <f>CONCATENATE("Out Years after FY",Settings!$C$1+4)</f>
        <v>Out Years after FY2026</v>
      </c>
      <c r="K7" s="53" t="s">
        <v>0</v>
      </c>
    </row>
    <row r="8" spans="1:11" ht="16.5" customHeight="1" x14ac:dyDescent="0.25">
      <c r="A8" s="278" t="s">
        <v>86</v>
      </c>
      <c r="B8" s="54">
        <v>50110</v>
      </c>
      <c r="C8" s="54" t="s">
        <v>87</v>
      </c>
      <c r="D8" s="3"/>
      <c r="E8" s="3"/>
      <c r="F8" s="3"/>
      <c r="G8" s="3"/>
      <c r="H8" s="3"/>
      <c r="I8" s="3"/>
      <c r="J8" s="3"/>
      <c r="K8" s="174">
        <f>SUM(D8:J8)</f>
        <v>0</v>
      </c>
    </row>
    <row r="9" spans="1:11" ht="16.5" customHeight="1" x14ac:dyDescent="0.25">
      <c r="A9" s="279"/>
      <c r="B9" s="54">
        <v>50130</v>
      </c>
      <c r="C9" s="54" t="s">
        <v>88</v>
      </c>
      <c r="D9" s="1"/>
      <c r="E9" s="1"/>
      <c r="F9" s="1"/>
      <c r="G9" s="1"/>
      <c r="H9" s="1"/>
      <c r="I9" s="1"/>
      <c r="J9" s="1"/>
      <c r="K9" s="93">
        <f t="shared" ref="K9:K19" si="0">SUM(D9:J9)</f>
        <v>0</v>
      </c>
    </row>
    <row r="10" spans="1:11" ht="16.5" customHeight="1" x14ac:dyDescent="0.25">
      <c r="A10" s="279"/>
      <c r="B10" s="54">
        <v>50170</v>
      </c>
      <c r="C10" s="54" t="s">
        <v>89</v>
      </c>
      <c r="D10" s="2"/>
      <c r="E10" s="2"/>
      <c r="F10" s="2"/>
      <c r="G10" s="2"/>
      <c r="H10" s="2"/>
      <c r="I10" s="2"/>
      <c r="J10" s="2"/>
      <c r="K10" s="181">
        <f t="shared" si="0"/>
        <v>0</v>
      </c>
    </row>
    <row r="11" spans="1:11" ht="16.5" customHeight="1" thickBot="1" x14ac:dyDescent="0.3">
      <c r="A11" s="280"/>
      <c r="B11" s="55" t="s">
        <v>16</v>
      </c>
      <c r="C11" s="55"/>
      <c r="D11" s="56">
        <f>SUM(D8:D10)</f>
        <v>0</v>
      </c>
      <c r="E11" s="56">
        <f t="shared" ref="E11:J11" si="1">SUM(E8:E10)</f>
        <v>0</v>
      </c>
      <c r="F11" s="56">
        <f t="shared" si="1"/>
        <v>0</v>
      </c>
      <c r="G11" s="56">
        <f t="shared" si="1"/>
        <v>0</v>
      </c>
      <c r="H11" s="56">
        <f t="shared" si="1"/>
        <v>0</v>
      </c>
      <c r="I11" s="56">
        <f t="shared" si="1"/>
        <v>0</v>
      </c>
      <c r="J11" s="56">
        <f t="shared" si="1"/>
        <v>0</v>
      </c>
      <c r="K11" s="57">
        <f t="shared" si="0"/>
        <v>0</v>
      </c>
    </row>
    <row r="12" spans="1:11" ht="16.5" customHeight="1" thickTop="1" x14ac:dyDescent="0.25">
      <c r="A12" s="281" t="s">
        <v>85</v>
      </c>
      <c r="B12" s="54">
        <v>53715</v>
      </c>
      <c r="C12" s="54" t="s">
        <v>90</v>
      </c>
      <c r="D12" s="3"/>
      <c r="E12" s="3"/>
      <c r="F12" s="3"/>
      <c r="G12" s="3"/>
      <c r="H12" s="3"/>
      <c r="I12" s="3"/>
      <c r="J12" s="3"/>
      <c r="K12" s="180">
        <f t="shared" si="0"/>
        <v>0</v>
      </c>
    </row>
    <row r="13" spans="1:11" ht="16.5" customHeight="1" x14ac:dyDescent="0.25">
      <c r="A13" s="279"/>
      <c r="B13" s="54">
        <v>53720</v>
      </c>
      <c r="C13" s="54" t="s">
        <v>91</v>
      </c>
      <c r="D13" s="1"/>
      <c r="E13" s="1"/>
      <c r="F13" s="1"/>
      <c r="G13" s="1"/>
      <c r="H13" s="1"/>
      <c r="I13" s="1"/>
      <c r="J13" s="1"/>
      <c r="K13" s="93">
        <f t="shared" si="0"/>
        <v>0</v>
      </c>
    </row>
    <row r="14" spans="1:11" ht="16.5" customHeight="1" x14ac:dyDescent="0.25">
      <c r="A14" s="279"/>
      <c r="B14" s="54">
        <v>53735</v>
      </c>
      <c r="C14" s="54" t="s">
        <v>92</v>
      </c>
      <c r="D14" s="1"/>
      <c r="E14" s="1"/>
      <c r="F14" s="1"/>
      <c r="G14" s="1"/>
      <c r="H14" s="1"/>
      <c r="I14" s="1"/>
      <c r="J14" s="1"/>
      <c r="K14" s="93">
        <f t="shared" si="0"/>
        <v>0</v>
      </c>
    </row>
    <row r="15" spans="1:11" ht="16.5" customHeight="1" x14ac:dyDescent="0.25">
      <c r="A15" s="279"/>
      <c r="B15" s="54">
        <v>53740</v>
      </c>
      <c r="C15" s="54" t="s">
        <v>93</v>
      </c>
      <c r="D15" s="1"/>
      <c r="E15" s="1"/>
      <c r="F15" s="1"/>
      <c r="G15" s="1"/>
      <c r="H15" s="1"/>
      <c r="I15" s="1"/>
      <c r="J15" s="1"/>
      <c r="K15" s="93">
        <f t="shared" si="0"/>
        <v>0</v>
      </c>
    </row>
    <row r="16" spans="1:11" ht="16.5" customHeight="1" x14ac:dyDescent="0.25">
      <c r="A16" s="279"/>
      <c r="B16" s="54">
        <v>53755</v>
      </c>
      <c r="C16" s="54" t="s">
        <v>94</v>
      </c>
      <c r="D16" s="1"/>
      <c r="E16" s="1"/>
      <c r="F16" s="1"/>
      <c r="G16" s="1"/>
      <c r="H16" s="1"/>
      <c r="I16" s="1"/>
      <c r="J16" s="1"/>
      <c r="K16" s="93">
        <f t="shared" si="0"/>
        <v>0</v>
      </c>
    </row>
    <row r="17" spans="1:11" ht="16.5" customHeight="1" x14ac:dyDescent="0.25">
      <c r="A17" s="279"/>
      <c r="B17" s="54">
        <v>53760</v>
      </c>
      <c r="C17" s="54" t="s">
        <v>95</v>
      </c>
      <c r="D17" s="1"/>
      <c r="E17" s="1"/>
      <c r="F17" s="1"/>
      <c r="G17" s="1"/>
      <c r="H17" s="1"/>
      <c r="I17" s="1"/>
      <c r="J17" s="1"/>
      <c r="K17" s="181">
        <f t="shared" si="0"/>
        <v>0</v>
      </c>
    </row>
    <row r="18" spans="1:11" ht="16.5" customHeight="1" thickBot="1" x14ac:dyDescent="0.3">
      <c r="A18" s="280"/>
      <c r="B18" s="55" t="s">
        <v>16</v>
      </c>
      <c r="C18" s="55"/>
      <c r="D18" s="56">
        <f>SUM(D12:D17)</f>
        <v>0</v>
      </c>
      <c r="E18" s="56">
        <f t="shared" ref="E18:J18" si="2">SUM(E12:E17)</f>
        <v>0</v>
      </c>
      <c r="F18" s="56">
        <f t="shared" si="2"/>
        <v>0</v>
      </c>
      <c r="G18" s="56">
        <f t="shared" si="2"/>
        <v>0</v>
      </c>
      <c r="H18" s="56">
        <f t="shared" si="2"/>
        <v>0</v>
      </c>
      <c r="I18" s="56">
        <f t="shared" si="2"/>
        <v>0</v>
      </c>
      <c r="J18" s="56">
        <f t="shared" si="2"/>
        <v>0</v>
      </c>
      <c r="K18" s="57">
        <f>SUM(D18:J18)</f>
        <v>0</v>
      </c>
    </row>
    <row r="19" spans="1:11" ht="16.5" customHeight="1" thickTop="1" x14ac:dyDescent="0.25">
      <c r="A19" s="281" t="s">
        <v>96</v>
      </c>
      <c r="B19" s="54">
        <v>55700</v>
      </c>
      <c r="C19" s="54" t="s">
        <v>97</v>
      </c>
      <c r="D19" s="1"/>
      <c r="E19" s="1"/>
      <c r="F19" s="1"/>
      <c r="G19" s="1"/>
      <c r="H19" s="1"/>
      <c r="I19" s="1"/>
      <c r="J19" s="1"/>
      <c r="K19" s="180">
        <f t="shared" si="0"/>
        <v>0</v>
      </c>
    </row>
    <row r="20" spans="1:11" ht="16.5" customHeight="1" x14ac:dyDescent="0.25">
      <c r="A20" s="278"/>
      <c r="B20" s="54">
        <v>55710</v>
      </c>
      <c r="C20" s="54" t="s">
        <v>98</v>
      </c>
      <c r="D20" s="1"/>
      <c r="E20" s="1"/>
      <c r="F20" s="1"/>
      <c r="G20" s="1"/>
      <c r="H20" s="1"/>
      <c r="I20" s="1"/>
      <c r="J20" s="1"/>
      <c r="K20" s="200"/>
    </row>
    <row r="21" spans="1:11" ht="48" customHeight="1" x14ac:dyDescent="0.25">
      <c r="A21" s="278"/>
      <c r="B21" s="54">
        <v>55730</v>
      </c>
      <c r="C21" s="54" t="s">
        <v>99</v>
      </c>
      <c r="D21" s="1"/>
      <c r="E21" s="1"/>
      <c r="F21" s="1"/>
      <c r="G21" s="1"/>
      <c r="H21" s="1"/>
      <c r="I21" s="1"/>
      <c r="J21" s="1"/>
      <c r="K21" s="200"/>
    </row>
    <row r="22" spans="1:11" ht="16.5" customHeight="1" thickBot="1" x14ac:dyDescent="0.3">
      <c r="A22" s="280"/>
      <c r="B22" s="55" t="s">
        <v>16</v>
      </c>
      <c r="C22" s="55"/>
      <c r="D22" s="56">
        <f t="shared" ref="D22:J22" si="3">SUM(D19:D21)</f>
        <v>0</v>
      </c>
      <c r="E22" s="56">
        <f t="shared" si="3"/>
        <v>0</v>
      </c>
      <c r="F22" s="56">
        <f t="shared" si="3"/>
        <v>0</v>
      </c>
      <c r="G22" s="56">
        <f t="shared" si="3"/>
        <v>0</v>
      </c>
      <c r="H22" s="56">
        <f t="shared" si="3"/>
        <v>0</v>
      </c>
      <c r="I22" s="56">
        <f t="shared" si="3"/>
        <v>0</v>
      </c>
      <c r="J22" s="56">
        <f t="shared" si="3"/>
        <v>0</v>
      </c>
      <c r="K22" s="57">
        <f>SUM(D22:J22)</f>
        <v>0</v>
      </c>
    </row>
    <row r="23" spans="1:11" ht="16.5" customHeight="1" thickTop="1" thickBot="1" x14ac:dyDescent="0.3">
      <c r="A23" s="272" t="s">
        <v>17</v>
      </c>
      <c r="B23" s="273"/>
      <c r="C23" s="274"/>
      <c r="D23" s="29">
        <f t="shared" ref="D23:J23" si="4">D11+D18+D22</f>
        <v>0</v>
      </c>
      <c r="E23" s="29">
        <f t="shared" si="4"/>
        <v>0</v>
      </c>
      <c r="F23" s="29">
        <f t="shared" si="4"/>
        <v>0</v>
      </c>
      <c r="G23" s="29">
        <f t="shared" si="4"/>
        <v>0</v>
      </c>
      <c r="H23" s="29">
        <f t="shared" si="4"/>
        <v>0</v>
      </c>
      <c r="I23" s="29">
        <f t="shared" si="4"/>
        <v>0</v>
      </c>
      <c r="J23" s="29">
        <f t="shared" si="4"/>
        <v>0</v>
      </c>
      <c r="K23" s="29">
        <f>SUM(D23:J23)</f>
        <v>0</v>
      </c>
    </row>
    <row r="24" spans="1:11" ht="13.8" thickTop="1" x14ac:dyDescent="0.25"/>
  </sheetData>
  <sheetProtection formatCells="0" formatColumns="0" formatRows="0" selectLockedCells="1"/>
  <mergeCells count="11">
    <mergeCell ref="A23:C23"/>
    <mergeCell ref="A6:K6"/>
    <mergeCell ref="A8:A11"/>
    <mergeCell ref="A12:A18"/>
    <mergeCell ref="A19:A22"/>
    <mergeCell ref="A2:C2"/>
    <mergeCell ref="A3:C3"/>
    <mergeCell ref="A4:C4"/>
    <mergeCell ref="D2:I2"/>
    <mergeCell ref="D3:I3"/>
    <mergeCell ref="D4:I4"/>
  </mergeCells>
  <phoneticPr fontId="0" type="noConversion"/>
  <printOptions horizontalCentered="1"/>
  <pageMargins left="0.75" right="0.75" top="1.27" bottom="0.64" header="0.5" footer="0.45"/>
  <pageSetup scale="86" orientation="landscape" r:id="rId1"/>
  <headerFooter alignWithMargins="0">
    <oddHeader>&amp;L&amp;G&amp;C&amp;"Verdana,Bold"&amp;10State of Connecticut
IT Investment Brief
TOTAL DEVELOPMENT COSTS</oddHeader>
    <oddFooter>&amp;L&amp;A&amp;Cv1.0&amp;RPage &amp;P</oddFooter>
  </headerFooter>
  <rowBreaks count="1" manualBreakCount="1">
    <brk id="24" max="16383" man="1"/>
  </rowBreaks>
  <ignoredErrors>
    <ignoredError sqref="F7" formula="1"/>
  </ignoredErrors>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K20"/>
  <sheetViews>
    <sheetView showGridLines="0" zoomScale="90" zoomScaleNormal="90" workbookViewId="0">
      <selection activeCell="N15" sqref="N15"/>
    </sheetView>
  </sheetViews>
  <sheetFormatPr defaultColWidth="9.125" defaultRowHeight="10.199999999999999" x14ac:dyDescent="0.2"/>
  <cols>
    <col min="1" max="2" width="10.75" style="9" customWidth="1"/>
    <col min="3" max="3" width="29.75" style="9" customWidth="1"/>
    <col min="4" max="10" width="12.75" style="9" customWidth="1"/>
    <col min="11" max="11" width="13" style="9" customWidth="1"/>
    <col min="12" max="16384" width="9.125" style="9"/>
  </cols>
  <sheetData>
    <row r="1" spans="1:11" ht="12" customHeight="1" x14ac:dyDescent="0.2"/>
    <row r="2" spans="1:11" s="61" customFormat="1" ht="16.5" customHeight="1" x14ac:dyDescent="0.2">
      <c r="A2" s="264" t="s">
        <v>25</v>
      </c>
      <c r="B2" s="265"/>
      <c r="C2" s="265"/>
      <c r="D2" s="256" t="str">
        <f>IF(ISBLANK('PROJECT ID|INSTRUCTIONS'!C3)," ",'PROJECT ID|INSTRUCTIONS'!C3)</f>
        <v xml:space="preserve"> </v>
      </c>
      <c r="E2" s="282"/>
      <c r="F2" s="282"/>
      <c r="G2" s="282"/>
      <c r="H2" s="282"/>
      <c r="I2" s="283"/>
    </row>
    <row r="3" spans="1:11" s="61" customFormat="1" ht="16.5" customHeight="1" x14ac:dyDescent="0.2">
      <c r="A3" s="267" t="s">
        <v>22</v>
      </c>
      <c r="B3" s="268"/>
      <c r="C3" s="268"/>
      <c r="D3" s="259" t="str">
        <f>IF(ISBLANK('PROJECT ID|INSTRUCTIONS'!C4)," ",'PROJECT ID|INSTRUCTIONS'!C4)</f>
        <v xml:space="preserve"> </v>
      </c>
      <c r="E3" s="284"/>
      <c r="F3" s="284"/>
      <c r="G3" s="284"/>
      <c r="H3" s="284"/>
      <c r="I3" s="285"/>
    </row>
    <row r="4" spans="1:11" s="61" customFormat="1" ht="16.5" customHeight="1" x14ac:dyDescent="0.2">
      <c r="A4" s="269" t="s">
        <v>26</v>
      </c>
      <c r="B4" s="270"/>
      <c r="C4" s="270"/>
      <c r="D4" s="262" t="str">
        <f>IF(ISBLANK('PROJECT ID|INSTRUCTIONS'!C5)," ",'PROJECT ID|INSTRUCTIONS'!C5)</f>
        <v xml:space="preserve"> </v>
      </c>
      <c r="E4" s="286"/>
      <c r="F4" s="286"/>
      <c r="G4" s="286"/>
      <c r="H4" s="286"/>
      <c r="I4" s="287"/>
    </row>
    <row r="5" spans="1:11" s="61" customFormat="1" ht="12" customHeight="1" x14ac:dyDescent="0.2">
      <c r="A5" s="62"/>
      <c r="B5" s="62"/>
      <c r="C5" s="62"/>
      <c r="D5" s="62"/>
      <c r="E5" s="63"/>
      <c r="F5" s="63"/>
      <c r="G5" s="63"/>
      <c r="H5" s="63"/>
      <c r="I5" s="63"/>
    </row>
    <row r="6" spans="1:11" ht="18" customHeight="1" x14ac:dyDescent="0.3">
      <c r="A6" s="288" t="s">
        <v>56</v>
      </c>
      <c r="B6" s="289"/>
      <c r="C6" s="289"/>
      <c r="D6" s="289"/>
      <c r="E6" s="289"/>
      <c r="F6" s="289"/>
      <c r="G6" s="289"/>
      <c r="H6" s="289"/>
      <c r="I6" s="289"/>
      <c r="J6" s="289"/>
      <c r="K6" s="290"/>
    </row>
    <row r="7" spans="1:11" ht="40.200000000000003" thickBot="1" x14ac:dyDescent="0.3">
      <c r="A7" s="64"/>
      <c r="B7" s="65" t="s">
        <v>14</v>
      </c>
      <c r="C7" s="65" t="s">
        <v>15</v>
      </c>
      <c r="D7" s="66" t="s">
        <v>13</v>
      </c>
      <c r="E7" s="66" t="str">
        <f>CONCATENATE("FY ",Settings!$C$1)</f>
        <v>FY 2022</v>
      </c>
      <c r="F7" s="66" t="str">
        <f>CONCATENATE("FY ",Settings!$C$1+1)</f>
        <v>FY 2023</v>
      </c>
      <c r="G7" s="66" t="str">
        <f>CONCATENATE("FY ",Settings!$C$1+2)</f>
        <v>FY 2024</v>
      </c>
      <c r="H7" s="66" t="str">
        <f>CONCATENATE("FY ",Settings!$C$1+3)</f>
        <v>FY 2025</v>
      </c>
      <c r="I7" s="66" t="str">
        <f>CONCATENATE("FY ",Settings!$C$1+4)</f>
        <v>FY 2026</v>
      </c>
      <c r="J7" s="66" t="str">
        <f>CONCATENATE("Out Years after FY",Settings!$C$1+4)</f>
        <v>Out Years after FY2026</v>
      </c>
      <c r="K7" s="67" t="s">
        <v>0</v>
      </c>
    </row>
    <row r="8" spans="1:11" ht="16.5" customHeight="1" thickTop="1" x14ac:dyDescent="0.2">
      <c r="A8" s="281" t="s">
        <v>85</v>
      </c>
      <c r="B8" s="54">
        <v>53715</v>
      </c>
      <c r="C8" s="54" t="s">
        <v>90</v>
      </c>
      <c r="D8" s="3"/>
      <c r="E8" s="3"/>
      <c r="F8" s="3"/>
      <c r="G8" s="3"/>
      <c r="H8" s="3"/>
      <c r="I8" s="3"/>
      <c r="J8" s="40"/>
      <c r="K8" s="179">
        <f>SUM(E8:J8)</f>
        <v>0</v>
      </c>
    </row>
    <row r="9" spans="1:11" ht="16.5" customHeight="1" x14ac:dyDescent="0.2">
      <c r="A9" s="279"/>
      <c r="B9" s="54">
        <v>53720</v>
      </c>
      <c r="C9" s="54" t="s">
        <v>91</v>
      </c>
      <c r="D9" s="1"/>
      <c r="E9" s="1"/>
      <c r="F9" s="1"/>
      <c r="G9" s="1"/>
      <c r="H9" s="1"/>
      <c r="I9" s="1"/>
      <c r="J9" s="41"/>
      <c r="K9" s="177">
        <f>SUM(E9:J9)</f>
        <v>0</v>
      </c>
    </row>
    <row r="10" spans="1:11" ht="16.5" customHeight="1" x14ac:dyDescent="0.2">
      <c r="A10" s="279"/>
      <c r="B10" s="54">
        <v>53735</v>
      </c>
      <c r="C10" s="54" t="s">
        <v>92</v>
      </c>
      <c r="D10" s="1"/>
      <c r="E10" s="1"/>
      <c r="F10" s="1"/>
      <c r="G10" s="1"/>
      <c r="H10" s="1"/>
      <c r="I10" s="1"/>
      <c r="J10" s="41"/>
      <c r="K10" s="177">
        <f t="shared" ref="K10:K13" si="0">SUM(E10:J10)</f>
        <v>0</v>
      </c>
    </row>
    <row r="11" spans="1:11" ht="16.5" customHeight="1" x14ac:dyDescent="0.2">
      <c r="A11" s="279"/>
      <c r="B11" s="54">
        <v>53740</v>
      </c>
      <c r="C11" s="54" t="s">
        <v>93</v>
      </c>
      <c r="D11" s="1"/>
      <c r="E11" s="1"/>
      <c r="F11" s="1"/>
      <c r="G11" s="1"/>
      <c r="H11" s="1"/>
      <c r="I11" s="1"/>
      <c r="J11" s="41"/>
      <c r="K11" s="177">
        <f t="shared" si="0"/>
        <v>0</v>
      </c>
    </row>
    <row r="12" spans="1:11" ht="16.5" customHeight="1" x14ac:dyDescent="0.2">
      <c r="A12" s="279"/>
      <c r="B12" s="54">
        <v>53755</v>
      </c>
      <c r="C12" s="54" t="s">
        <v>94</v>
      </c>
      <c r="D12" s="1"/>
      <c r="E12" s="1"/>
      <c r="F12" s="1"/>
      <c r="G12" s="1"/>
      <c r="H12" s="1"/>
      <c r="I12" s="1"/>
      <c r="J12" s="41"/>
      <c r="K12" s="177">
        <f t="shared" si="0"/>
        <v>0</v>
      </c>
    </row>
    <row r="13" spans="1:11" ht="16.5" customHeight="1" x14ac:dyDescent="0.2">
      <c r="A13" s="279"/>
      <c r="B13" s="54">
        <v>53760</v>
      </c>
      <c r="C13" s="54" t="s">
        <v>95</v>
      </c>
      <c r="D13" s="1"/>
      <c r="E13" s="1"/>
      <c r="F13" s="1"/>
      <c r="G13" s="1"/>
      <c r="H13" s="1"/>
      <c r="I13" s="1"/>
      <c r="J13" s="41"/>
      <c r="K13" s="177">
        <f t="shared" si="0"/>
        <v>0</v>
      </c>
    </row>
    <row r="14" spans="1:11" ht="16.5" customHeight="1" thickBot="1" x14ac:dyDescent="0.25">
      <c r="A14" s="280"/>
      <c r="B14" s="55" t="s">
        <v>16</v>
      </c>
      <c r="C14" s="55"/>
      <c r="D14" s="56">
        <f>SUM(D8:D13)</f>
        <v>0</v>
      </c>
      <c r="E14" s="56">
        <f t="shared" ref="E14:J14" si="1">SUM(E8:E13)</f>
        <v>0</v>
      </c>
      <c r="F14" s="56">
        <f t="shared" si="1"/>
        <v>0</v>
      </c>
      <c r="G14" s="56">
        <f t="shared" si="1"/>
        <v>0</v>
      </c>
      <c r="H14" s="56">
        <f t="shared" si="1"/>
        <v>0</v>
      </c>
      <c r="I14" s="56">
        <f t="shared" si="1"/>
        <v>0</v>
      </c>
      <c r="J14" s="68">
        <f t="shared" si="1"/>
        <v>0</v>
      </c>
      <c r="K14" s="58">
        <f t="shared" ref="K14:K19" si="2">SUM(E14:J14)</f>
        <v>0</v>
      </c>
    </row>
    <row r="15" spans="1:11" ht="16.5" customHeight="1" thickTop="1" x14ac:dyDescent="0.2">
      <c r="A15" s="281" t="s">
        <v>96</v>
      </c>
      <c r="B15" s="54">
        <v>55700</v>
      </c>
      <c r="C15" s="54" t="s">
        <v>97</v>
      </c>
      <c r="D15" s="1"/>
      <c r="E15" s="1"/>
      <c r="F15" s="1"/>
      <c r="G15" s="1"/>
      <c r="H15" s="1"/>
      <c r="I15" s="1"/>
      <c r="J15" s="41"/>
      <c r="K15" s="179">
        <f t="shared" si="2"/>
        <v>0</v>
      </c>
    </row>
    <row r="16" spans="1:11" ht="16.5" customHeight="1" x14ac:dyDescent="0.2">
      <c r="A16" s="278"/>
      <c r="B16" s="54">
        <v>55710</v>
      </c>
      <c r="C16" s="54" t="s">
        <v>98</v>
      </c>
      <c r="D16" s="1"/>
      <c r="E16" s="1"/>
      <c r="F16" s="1"/>
      <c r="G16" s="1"/>
      <c r="H16" s="1"/>
      <c r="I16" s="1"/>
      <c r="J16" s="41"/>
      <c r="K16" s="178">
        <f t="shared" si="2"/>
        <v>0</v>
      </c>
    </row>
    <row r="17" spans="1:11" ht="15.75" customHeight="1" x14ac:dyDescent="0.2">
      <c r="A17" s="278"/>
      <c r="B17" s="54">
        <v>55730</v>
      </c>
      <c r="C17" s="54" t="s">
        <v>99</v>
      </c>
      <c r="D17" s="1"/>
      <c r="E17" s="1"/>
      <c r="F17" s="1"/>
      <c r="G17" s="1"/>
      <c r="H17" s="1"/>
      <c r="I17" s="1"/>
      <c r="J17" s="41"/>
      <c r="K17" s="178">
        <f t="shared" si="2"/>
        <v>0</v>
      </c>
    </row>
    <row r="18" spans="1:11" ht="16.5" customHeight="1" thickBot="1" x14ac:dyDescent="0.25">
      <c r="A18" s="280"/>
      <c r="B18" s="55" t="s">
        <v>16</v>
      </c>
      <c r="C18" s="55"/>
      <c r="D18" s="56">
        <f>SUM(D15:D17)</f>
        <v>0</v>
      </c>
      <c r="E18" s="56">
        <f t="shared" ref="E18:J18" si="3">SUM(E15:E17)</f>
        <v>0</v>
      </c>
      <c r="F18" s="56">
        <f t="shared" si="3"/>
        <v>0</v>
      </c>
      <c r="G18" s="56">
        <f t="shared" si="3"/>
        <v>0</v>
      </c>
      <c r="H18" s="56">
        <f t="shared" si="3"/>
        <v>0</v>
      </c>
      <c r="I18" s="56">
        <f t="shared" si="3"/>
        <v>0</v>
      </c>
      <c r="J18" s="68">
        <f t="shared" si="3"/>
        <v>0</v>
      </c>
      <c r="K18" s="58">
        <f t="shared" si="2"/>
        <v>0</v>
      </c>
    </row>
    <row r="19" spans="1:11" ht="16.5" customHeight="1" thickTop="1" thickBot="1" x14ac:dyDescent="0.25">
      <c r="A19" s="59" t="s">
        <v>17</v>
      </c>
      <c r="B19" s="60"/>
      <c r="C19" s="69"/>
      <c r="D19" s="29">
        <f>D14+D18</f>
        <v>0</v>
      </c>
      <c r="E19" s="29">
        <f t="shared" ref="E19:J19" si="4">E14+E18</f>
        <v>0</v>
      </c>
      <c r="F19" s="29">
        <f t="shared" si="4"/>
        <v>0</v>
      </c>
      <c r="G19" s="29">
        <f t="shared" si="4"/>
        <v>0</v>
      </c>
      <c r="H19" s="29">
        <f t="shared" si="4"/>
        <v>0</v>
      </c>
      <c r="I19" s="29">
        <f t="shared" si="4"/>
        <v>0</v>
      </c>
      <c r="J19" s="29">
        <f t="shared" si="4"/>
        <v>0</v>
      </c>
      <c r="K19" s="29">
        <f t="shared" si="2"/>
        <v>0</v>
      </c>
    </row>
    <row r="20" spans="1:11" ht="3.9" customHeight="1" thickTop="1" x14ac:dyDescent="0.25">
      <c r="A20" s="20"/>
      <c r="B20" s="20"/>
      <c r="C20" s="20"/>
      <c r="D20" s="70"/>
      <c r="E20" s="70"/>
      <c r="F20" s="70"/>
      <c r="G20" s="70"/>
      <c r="H20" s="70"/>
      <c r="I20" s="70"/>
      <c r="J20" s="70"/>
      <c r="K20" s="70"/>
    </row>
  </sheetData>
  <sheetProtection formatCells="0" formatColumns="0" formatRows="0" selectLockedCells="1"/>
  <mergeCells count="9">
    <mergeCell ref="A8:A14"/>
    <mergeCell ref="A15:A18"/>
    <mergeCell ref="D2:I2"/>
    <mergeCell ref="D3:I3"/>
    <mergeCell ref="D4:I4"/>
    <mergeCell ref="A6:K6"/>
    <mergeCell ref="A2:C2"/>
    <mergeCell ref="A3:C3"/>
    <mergeCell ref="A4:C4"/>
  </mergeCells>
  <phoneticPr fontId="0" type="noConversion"/>
  <printOptions horizontalCentered="1"/>
  <pageMargins left="0.75" right="0.75" top="1.26" bottom="0.65" header="0.5" footer="0.45"/>
  <pageSetup scale="86" orientation="landscape" r:id="rId1"/>
  <headerFooter alignWithMargins="0">
    <oddHeader>&amp;L&amp;G&amp;C&amp;"Verdana,Bold"&amp;10State of Connecticut
IT Investment Brief
 CAPITAL DEVELOPMENT COSTS</oddHeader>
    <oddFooter>&amp;L&amp;A&amp;Cv1.0&amp;RPage &amp;P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E67"/>
  <sheetViews>
    <sheetView showGridLines="0" zoomScaleNormal="100" zoomScaleSheetLayoutView="100" workbookViewId="0">
      <pane ySplit="7" topLeftCell="A8" activePane="bottomLeft" state="frozen"/>
      <selection pane="bottomLeft" activeCell="A9" sqref="A9:E9"/>
    </sheetView>
  </sheetViews>
  <sheetFormatPr defaultColWidth="9.125" defaultRowHeight="13.2" x14ac:dyDescent="0.25"/>
  <cols>
    <col min="1" max="1" width="7.375" style="71" customWidth="1"/>
    <col min="2" max="2" width="9.25" style="71" customWidth="1"/>
    <col min="3" max="3" width="74.375" style="72" customWidth="1"/>
    <col min="4" max="4" width="17.625" style="72" customWidth="1"/>
    <col min="5" max="5" width="15.125" style="72" customWidth="1"/>
    <col min="6" max="16384" width="9.125" style="72"/>
  </cols>
  <sheetData>
    <row r="1" spans="1:5" ht="12" customHeight="1" x14ac:dyDescent="0.25"/>
    <row r="2" spans="1:5" ht="16.5" customHeight="1" x14ac:dyDescent="0.25">
      <c r="A2" s="298" t="s">
        <v>25</v>
      </c>
      <c r="B2" s="299"/>
      <c r="C2" s="291" t="str">
        <f>IF(ISBLANK('PROJECT ID|INSTRUCTIONS'!C3)," ",'PROJECT ID|INSTRUCTIONS'!C3)</f>
        <v xml:space="preserve"> </v>
      </c>
      <c r="D2" s="291"/>
      <c r="E2" s="292"/>
    </row>
    <row r="3" spans="1:5" ht="16.5" customHeight="1" x14ac:dyDescent="0.25">
      <c r="A3" s="300" t="s">
        <v>22</v>
      </c>
      <c r="B3" s="301"/>
      <c r="C3" s="293" t="str">
        <f>IF(ISBLANK('PROJECT ID|INSTRUCTIONS'!C4)," ",'PROJECT ID|INSTRUCTIONS'!C4)</f>
        <v xml:space="preserve"> </v>
      </c>
      <c r="D3" s="293"/>
      <c r="E3" s="294"/>
    </row>
    <row r="4" spans="1:5" ht="16.5" customHeight="1" x14ac:dyDescent="0.25">
      <c r="A4" s="302" t="s">
        <v>26</v>
      </c>
      <c r="B4" s="303"/>
      <c r="C4" s="295" t="str">
        <f>IF(ISBLANK('PROJECT ID|INSTRUCTIONS'!C5)," ",'PROJECT ID|INSTRUCTIONS'!C5)</f>
        <v xml:space="preserve"> </v>
      </c>
      <c r="D4" s="295"/>
      <c r="E4" s="296"/>
    </row>
    <row r="5" spans="1:5" ht="12" customHeight="1" x14ac:dyDescent="0.25"/>
    <row r="6" spans="1:5" ht="15.6" x14ac:dyDescent="0.25">
      <c r="A6" s="305" t="s">
        <v>71</v>
      </c>
      <c r="B6" s="306"/>
      <c r="C6" s="306"/>
      <c r="D6" s="306"/>
      <c r="E6" s="307"/>
    </row>
    <row r="7" spans="1:5" ht="15.75" customHeight="1" x14ac:dyDescent="0.25">
      <c r="A7" s="191" t="s">
        <v>44</v>
      </c>
      <c r="B7" s="183" t="s">
        <v>49</v>
      </c>
      <c r="C7" s="184" t="s">
        <v>83</v>
      </c>
      <c r="D7" s="184" t="s">
        <v>51</v>
      </c>
      <c r="E7" s="185" t="s">
        <v>43</v>
      </c>
    </row>
    <row r="8" spans="1:5" ht="3.75" customHeight="1" x14ac:dyDescent="0.25">
      <c r="A8" s="189"/>
      <c r="B8" s="189"/>
      <c r="C8" s="190"/>
      <c r="D8" s="190"/>
      <c r="E8" s="190"/>
    </row>
    <row r="9" spans="1:5" ht="13.8" x14ac:dyDescent="0.25">
      <c r="A9" s="308" t="str">
        <f>CONCATENATE("FY ",Settings!$C$1-1)</f>
        <v>FY 2021</v>
      </c>
      <c r="B9" s="309"/>
      <c r="C9" s="309"/>
      <c r="D9" s="309"/>
      <c r="E9" s="310"/>
    </row>
    <row r="10" spans="1:5" x14ac:dyDescent="0.25">
      <c r="A10" s="126">
        <v>2011</v>
      </c>
      <c r="B10" s="127">
        <v>1</v>
      </c>
      <c r="C10" s="170"/>
      <c r="D10" s="128"/>
      <c r="E10" s="129" t="s">
        <v>57</v>
      </c>
    </row>
    <row r="11" spans="1:5" x14ac:dyDescent="0.25">
      <c r="A11" s="130">
        <v>2011</v>
      </c>
      <c r="B11" s="131">
        <v>2</v>
      </c>
      <c r="C11" s="171"/>
      <c r="D11" s="133"/>
      <c r="E11" s="134" t="s">
        <v>57</v>
      </c>
    </row>
    <row r="12" spans="1:5" x14ac:dyDescent="0.25">
      <c r="A12" s="130">
        <v>2011</v>
      </c>
      <c r="B12" s="131">
        <v>3</v>
      </c>
      <c r="C12" s="172"/>
      <c r="D12" s="133"/>
      <c r="E12" s="134" t="s">
        <v>57</v>
      </c>
    </row>
    <row r="13" spans="1:5" x14ac:dyDescent="0.25">
      <c r="A13" s="130">
        <v>2011</v>
      </c>
      <c r="B13" s="131">
        <v>4</v>
      </c>
      <c r="C13" s="172"/>
      <c r="D13" s="133"/>
      <c r="E13" s="134" t="s">
        <v>57</v>
      </c>
    </row>
    <row r="14" spans="1:5" x14ac:dyDescent="0.25">
      <c r="A14" s="130">
        <v>2011</v>
      </c>
      <c r="B14" s="131">
        <v>5</v>
      </c>
      <c r="C14" s="172"/>
      <c r="D14" s="133"/>
      <c r="E14" s="134" t="s">
        <v>57</v>
      </c>
    </row>
    <row r="15" spans="1:5" x14ac:dyDescent="0.25">
      <c r="A15" s="130">
        <v>2011</v>
      </c>
      <c r="B15" s="131">
        <v>6</v>
      </c>
      <c r="C15" s="172"/>
      <c r="D15" s="133"/>
      <c r="E15" s="134" t="s">
        <v>57</v>
      </c>
    </row>
    <row r="16" spans="1:5" x14ac:dyDescent="0.25">
      <c r="A16" s="130">
        <v>2011</v>
      </c>
      <c r="B16" s="131">
        <v>7</v>
      </c>
      <c r="C16" s="172"/>
      <c r="D16" s="133"/>
      <c r="E16" s="134" t="s">
        <v>57</v>
      </c>
    </row>
    <row r="17" spans="1:5" x14ac:dyDescent="0.25">
      <c r="A17" s="130">
        <v>2011</v>
      </c>
      <c r="B17" s="131">
        <v>8</v>
      </c>
      <c r="C17" s="172"/>
      <c r="D17" s="133"/>
      <c r="E17" s="134" t="s">
        <v>57</v>
      </c>
    </row>
    <row r="18" spans="1:5" x14ac:dyDescent="0.25">
      <c r="A18" s="130">
        <v>2011</v>
      </c>
      <c r="B18" s="131">
        <v>9</v>
      </c>
      <c r="C18" s="172"/>
      <c r="D18" s="133"/>
      <c r="E18" s="134" t="s">
        <v>57</v>
      </c>
    </row>
    <row r="19" spans="1:5" x14ac:dyDescent="0.25">
      <c r="A19" s="136">
        <v>2011</v>
      </c>
      <c r="B19" s="137">
        <v>10</v>
      </c>
      <c r="C19" s="173"/>
      <c r="D19" s="138"/>
      <c r="E19" s="139" t="s">
        <v>57</v>
      </c>
    </row>
    <row r="20" spans="1:5" ht="13.8" x14ac:dyDescent="0.25">
      <c r="A20" s="311" t="str">
        <f>CONCATENATE("FY ",Settings!$C$1)</f>
        <v>FY 2022</v>
      </c>
      <c r="B20" s="312"/>
      <c r="C20" s="312"/>
      <c r="D20" s="312"/>
      <c r="E20" s="313"/>
    </row>
    <row r="21" spans="1:5" x14ac:dyDescent="0.25">
      <c r="A21" s="126">
        <v>2012</v>
      </c>
      <c r="B21" s="127">
        <v>1</v>
      </c>
      <c r="C21" s="140"/>
      <c r="D21" s="164"/>
      <c r="E21" s="141" t="s">
        <v>76</v>
      </c>
    </row>
    <row r="22" spans="1:5" x14ac:dyDescent="0.25">
      <c r="A22" s="130">
        <v>2012</v>
      </c>
      <c r="B22" s="131">
        <v>2</v>
      </c>
      <c r="C22" s="132"/>
      <c r="D22" s="165"/>
      <c r="E22" s="142" t="s">
        <v>76</v>
      </c>
    </row>
    <row r="23" spans="1:5" x14ac:dyDescent="0.25">
      <c r="A23" s="130">
        <v>2012</v>
      </c>
      <c r="B23" s="131">
        <v>3</v>
      </c>
      <c r="C23" s="135"/>
      <c r="D23" s="165"/>
      <c r="E23" s="142" t="s">
        <v>76</v>
      </c>
    </row>
    <row r="24" spans="1:5" x14ac:dyDescent="0.25">
      <c r="A24" s="130">
        <v>2012</v>
      </c>
      <c r="B24" s="131">
        <v>4</v>
      </c>
      <c r="C24" s="143"/>
      <c r="D24" s="165"/>
      <c r="E24" s="142" t="s">
        <v>76</v>
      </c>
    </row>
    <row r="25" spans="1:5" x14ac:dyDescent="0.25">
      <c r="A25" s="130">
        <v>2012</v>
      </c>
      <c r="B25" s="131">
        <v>5</v>
      </c>
      <c r="C25" s="135"/>
      <c r="D25" s="165"/>
      <c r="E25" s="142" t="s">
        <v>76</v>
      </c>
    </row>
    <row r="26" spans="1:5" x14ac:dyDescent="0.25">
      <c r="A26" s="130">
        <v>2012</v>
      </c>
      <c r="B26" s="131">
        <v>6</v>
      </c>
      <c r="C26" s="135"/>
      <c r="D26" s="165"/>
      <c r="E26" s="142" t="s">
        <v>76</v>
      </c>
    </row>
    <row r="27" spans="1:5" x14ac:dyDescent="0.25">
      <c r="A27" s="130">
        <v>2012</v>
      </c>
      <c r="B27" s="131">
        <v>7</v>
      </c>
      <c r="C27" s="135"/>
      <c r="D27" s="165"/>
      <c r="E27" s="142" t="s">
        <v>76</v>
      </c>
    </row>
    <row r="28" spans="1:5" x14ac:dyDescent="0.25">
      <c r="A28" s="130">
        <v>2012</v>
      </c>
      <c r="B28" s="131">
        <v>8</v>
      </c>
      <c r="C28" s="135"/>
      <c r="D28" s="165"/>
      <c r="E28" s="142" t="s">
        <v>76</v>
      </c>
    </row>
    <row r="29" spans="1:5" x14ac:dyDescent="0.25">
      <c r="A29" s="130">
        <v>2012</v>
      </c>
      <c r="B29" s="131">
        <v>9</v>
      </c>
      <c r="C29" s="135"/>
      <c r="D29" s="165"/>
      <c r="E29" s="142" t="s">
        <v>76</v>
      </c>
    </row>
    <row r="30" spans="1:5" x14ac:dyDescent="0.25">
      <c r="A30" s="130">
        <v>2012</v>
      </c>
      <c r="B30" s="131">
        <v>10</v>
      </c>
      <c r="C30" s="135"/>
      <c r="D30" s="165"/>
      <c r="E30" s="142" t="s">
        <v>76</v>
      </c>
    </row>
    <row r="31" spans="1:5" x14ac:dyDescent="0.25">
      <c r="A31" s="130">
        <v>2012</v>
      </c>
      <c r="B31" s="131">
        <v>11</v>
      </c>
      <c r="C31" s="143"/>
      <c r="D31" s="165"/>
      <c r="E31" s="142" t="s">
        <v>76</v>
      </c>
    </row>
    <row r="32" spans="1:5" x14ac:dyDescent="0.25">
      <c r="A32" s="130">
        <v>2012</v>
      </c>
      <c r="B32" s="131">
        <v>12</v>
      </c>
      <c r="C32" s="143"/>
      <c r="D32" s="165"/>
      <c r="E32" s="142" t="s">
        <v>76</v>
      </c>
    </row>
    <row r="33" spans="1:5" x14ac:dyDescent="0.25">
      <c r="A33" s="130">
        <v>2012</v>
      </c>
      <c r="B33" s="131">
        <v>13</v>
      </c>
      <c r="C33" s="143"/>
      <c r="D33" s="165"/>
      <c r="E33" s="142" t="s">
        <v>76</v>
      </c>
    </row>
    <row r="34" spans="1:5" x14ac:dyDescent="0.25">
      <c r="A34" s="130">
        <v>2012</v>
      </c>
      <c r="B34" s="131">
        <v>14</v>
      </c>
      <c r="C34" s="143"/>
      <c r="D34" s="165"/>
      <c r="E34" s="142" t="s">
        <v>76</v>
      </c>
    </row>
    <row r="35" spans="1:5" ht="13.8" thickBot="1" x14ac:dyDescent="0.3">
      <c r="A35" s="144">
        <v>2012</v>
      </c>
      <c r="B35" s="145">
        <v>15</v>
      </c>
      <c r="C35" s="146"/>
      <c r="D35" s="166"/>
      <c r="E35" s="147" t="s">
        <v>76</v>
      </c>
    </row>
    <row r="36" spans="1:5" ht="14.4" thickTop="1" thickBot="1" x14ac:dyDescent="0.3">
      <c r="A36" s="297" t="s">
        <v>39</v>
      </c>
      <c r="B36" s="297"/>
      <c r="C36" s="297"/>
      <c r="D36" s="186">
        <f>SUM(D21:D35)</f>
        <v>0</v>
      </c>
      <c r="E36" s="73"/>
    </row>
    <row r="37" spans="1:5" ht="15.75" customHeight="1" thickTop="1" x14ac:dyDescent="0.25">
      <c r="A37" s="304" t="str">
        <f>CONCATENATE("FY ",Settings!$C$1+1, "+")</f>
        <v>FY 2023+</v>
      </c>
      <c r="B37" s="304"/>
      <c r="C37" s="304"/>
      <c r="D37" s="304"/>
      <c r="E37" s="304"/>
    </row>
    <row r="38" spans="1:5" x14ac:dyDescent="0.25">
      <c r="A38" s="148">
        <v>2013</v>
      </c>
      <c r="B38" s="149">
        <v>1</v>
      </c>
      <c r="C38" s="150"/>
      <c r="D38" s="167"/>
      <c r="E38" s="141" t="s">
        <v>76</v>
      </c>
    </row>
    <row r="39" spans="1:5" x14ac:dyDescent="0.25">
      <c r="A39" s="151">
        <v>2013</v>
      </c>
      <c r="B39" s="152">
        <v>2</v>
      </c>
      <c r="C39" s="143"/>
      <c r="D39" s="168"/>
      <c r="E39" s="142" t="s">
        <v>76</v>
      </c>
    </row>
    <row r="40" spans="1:5" x14ac:dyDescent="0.25">
      <c r="A40" s="151">
        <v>2013</v>
      </c>
      <c r="B40" s="152">
        <v>3</v>
      </c>
      <c r="C40" s="135"/>
      <c r="D40" s="168"/>
      <c r="E40" s="142" t="s">
        <v>76</v>
      </c>
    </row>
    <row r="41" spans="1:5" x14ac:dyDescent="0.25">
      <c r="A41" s="151">
        <v>2013</v>
      </c>
      <c r="B41" s="152">
        <v>4</v>
      </c>
      <c r="C41" s="143"/>
      <c r="D41" s="168"/>
      <c r="E41" s="142" t="s">
        <v>76</v>
      </c>
    </row>
    <row r="42" spans="1:5" x14ac:dyDescent="0.25">
      <c r="A42" s="151">
        <v>2013</v>
      </c>
      <c r="B42" s="152">
        <v>5</v>
      </c>
      <c r="C42" s="132"/>
      <c r="D42" s="168"/>
      <c r="E42" s="142" t="s">
        <v>76</v>
      </c>
    </row>
    <row r="43" spans="1:5" x14ac:dyDescent="0.25">
      <c r="A43" s="151">
        <v>2013</v>
      </c>
      <c r="B43" s="152">
        <v>6</v>
      </c>
      <c r="C43" s="135"/>
      <c r="D43" s="168"/>
      <c r="E43" s="142" t="s">
        <v>76</v>
      </c>
    </row>
    <row r="44" spans="1:5" x14ac:dyDescent="0.25">
      <c r="A44" s="151">
        <v>2013</v>
      </c>
      <c r="B44" s="152">
        <v>7</v>
      </c>
      <c r="C44" s="153"/>
      <c r="D44" s="168"/>
      <c r="E44" s="142" t="s">
        <v>76</v>
      </c>
    </row>
    <row r="45" spans="1:5" x14ac:dyDescent="0.25">
      <c r="A45" s="151">
        <v>2014</v>
      </c>
      <c r="B45" s="152">
        <v>1</v>
      </c>
      <c r="C45" s="153"/>
      <c r="D45" s="168"/>
      <c r="E45" s="142" t="s">
        <v>76</v>
      </c>
    </row>
    <row r="46" spans="1:5" x14ac:dyDescent="0.25">
      <c r="A46" s="151">
        <v>2014</v>
      </c>
      <c r="B46" s="152">
        <v>2</v>
      </c>
      <c r="C46" s="153"/>
      <c r="D46" s="168"/>
      <c r="E46" s="142" t="s">
        <v>76</v>
      </c>
    </row>
    <row r="47" spans="1:5" x14ac:dyDescent="0.25">
      <c r="A47" s="151">
        <v>2014</v>
      </c>
      <c r="B47" s="152">
        <v>3</v>
      </c>
      <c r="C47" s="153"/>
      <c r="D47" s="168"/>
      <c r="E47" s="142" t="s">
        <v>76</v>
      </c>
    </row>
    <row r="48" spans="1:5" x14ac:dyDescent="0.25">
      <c r="A48" s="151">
        <v>2014</v>
      </c>
      <c r="B48" s="152">
        <v>4</v>
      </c>
      <c r="C48" s="153"/>
      <c r="D48" s="168"/>
      <c r="E48" s="142" t="s">
        <v>76</v>
      </c>
    </row>
    <row r="49" spans="1:5" x14ac:dyDescent="0.25">
      <c r="A49" s="151">
        <v>2014</v>
      </c>
      <c r="B49" s="152">
        <v>5</v>
      </c>
      <c r="C49" s="153"/>
      <c r="D49" s="168"/>
      <c r="E49" s="142" t="s">
        <v>76</v>
      </c>
    </row>
    <row r="50" spans="1:5" x14ac:dyDescent="0.25">
      <c r="A50" s="151">
        <v>2014</v>
      </c>
      <c r="B50" s="152">
        <v>6</v>
      </c>
      <c r="C50" s="153"/>
      <c r="D50" s="168"/>
      <c r="E50" s="142" t="s">
        <v>76</v>
      </c>
    </row>
    <row r="51" spans="1:5" x14ac:dyDescent="0.25">
      <c r="A51" s="151">
        <v>2014</v>
      </c>
      <c r="B51" s="152">
        <v>7</v>
      </c>
      <c r="C51" s="153"/>
      <c r="D51" s="168"/>
      <c r="E51" s="142" t="s">
        <v>76</v>
      </c>
    </row>
    <row r="52" spans="1:5" x14ac:dyDescent="0.25">
      <c r="A52" s="151">
        <v>2015</v>
      </c>
      <c r="B52" s="152">
        <v>1</v>
      </c>
      <c r="C52" s="153"/>
      <c r="D52" s="168"/>
      <c r="E52" s="142" t="s">
        <v>76</v>
      </c>
    </row>
    <row r="53" spans="1:5" x14ac:dyDescent="0.25">
      <c r="A53" s="151">
        <v>2015</v>
      </c>
      <c r="B53" s="152">
        <v>2</v>
      </c>
      <c r="C53" s="153"/>
      <c r="D53" s="168"/>
      <c r="E53" s="142" t="s">
        <v>76</v>
      </c>
    </row>
    <row r="54" spans="1:5" x14ac:dyDescent="0.25">
      <c r="A54" s="151">
        <v>2015</v>
      </c>
      <c r="B54" s="152">
        <v>3</v>
      </c>
      <c r="C54" s="153"/>
      <c r="D54" s="168"/>
      <c r="E54" s="142" t="s">
        <v>76</v>
      </c>
    </row>
    <row r="55" spans="1:5" x14ac:dyDescent="0.25">
      <c r="A55" s="151">
        <v>2015</v>
      </c>
      <c r="B55" s="152">
        <v>4</v>
      </c>
      <c r="C55" s="153"/>
      <c r="D55" s="168"/>
      <c r="E55" s="142" t="s">
        <v>76</v>
      </c>
    </row>
    <row r="56" spans="1:5" x14ac:dyDescent="0.25">
      <c r="A56" s="151">
        <v>2015</v>
      </c>
      <c r="B56" s="152">
        <v>5</v>
      </c>
      <c r="C56" s="153"/>
      <c r="D56" s="168"/>
      <c r="E56" s="142" t="s">
        <v>76</v>
      </c>
    </row>
    <row r="57" spans="1:5" x14ac:dyDescent="0.25">
      <c r="A57" s="151">
        <v>2015</v>
      </c>
      <c r="B57" s="152">
        <v>6</v>
      </c>
      <c r="C57" s="153"/>
      <c r="D57" s="168"/>
      <c r="E57" s="142" t="s">
        <v>76</v>
      </c>
    </row>
    <row r="58" spans="1:5" x14ac:dyDescent="0.25">
      <c r="A58" s="151">
        <v>2015</v>
      </c>
      <c r="B58" s="152">
        <v>7</v>
      </c>
      <c r="C58" s="153"/>
      <c r="D58" s="168"/>
      <c r="E58" s="142" t="s">
        <v>76</v>
      </c>
    </row>
    <row r="59" spans="1:5" x14ac:dyDescent="0.25">
      <c r="A59" s="151">
        <v>2016</v>
      </c>
      <c r="B59" s="152">
        <v>1</v>
      </c>
      <c r="C59" s="153"/>
      <c r="D59" s="168"/>
      <c r="E59" s="142" t="s">
        <v>76</v>
      </c>
    </row>
    <row r="60" spans="1:5" x14ac:dyDescent="0.25">
      <c r="A60" s="151">
        <v>2016</v>
      </c>
      <c r="B60" s="152">
        <v>2</v>
      </c>
      <c r="C60" s="153"/>
      <c r="D60" s="168"/>
      <c r="E60" s="142" t="s">
        <v>76</v>
      </c>
    </row>
    <row r="61" spans="1:5" x14ac:dyDescent="0.25">
      <c r="A61" s="151">
        <v>2016</v>
      </c>
      <c r="B61" s="152">
        <v>3</v>
      </c>
      <c r="C61" s="153"/>
      <c r="D61" s="168"/>
      <c r="E61" s="142" t="s">
        <v>76</v>
      </c>
    </row>
    <row r="62" spans="1:5" x14ac:dyDescent="0.25">
      <c r="A62" s="151">
        <v>2016</v>
      </c>
      <c r="B62" s="152">
        <v>4</v>
      </c>
      <c r="C62" s="153"/>
      <c r="D62" s="168"/>
      <c r="E62" s="142" t="s">
        <v>76</v>
      </c>
    </row>
    <row r="63" spans="1:5" x14ac:dyDescent="0.25">
      <c r="A63" s="151">
        <v>2016</v>
      </c>
      <c r="B63" s="152">
        <v>5</v>
      </c>
      <c r="C63" s="153"/>
      <c r="D63" s="168"/>
      <c r="E63" s="142" t="s">
        <v>76</v>
      </c>
    </row>
    <row r="64" spans="1:5" x14ac:dyDescent="0.25">
      <c r="A64" s="151">
        <v>2016</v>
      </c>
      <c r="B64" s="152">
        <v>6</v>
      </c>
      <c r="C64" s="153"/>
      <c r="D64" s="168"/>
      <c r="E64" s="142" t="s">
        <v>76</v>
      </c>
    </row>
    <row r="65" spans="1:5" ht="13.8" thickBot="1" x14ac:dyDescent="0.3">
      <c r="A65" s="154">
        <v>2016</v>
      </c>
      <c r="B65" s="155">
        <v>7</v>
      </c>
      <c r="C65" s="156"/>
      <c r="D65" s="169"/>
      <c r="E65" s="147" t="s">
        <v>76</v>
      </c>
    </row>
    <row r="66" spans="1:5" ht="16.5" customHeight="1" thickTop="1" thickBot="1" x14ac:dyDescent="0.3">
      <c r="A66" s="314" t="s">
        <v>39</v>
      </c>
      <c r="B66" s="315"/>
      <c r="C66" s="316"/>
      <c r="D66" s="186">
        <f>SUM(D38:D65)</f>
        <v>0</v>
      </c>
      <c r="E66" s="73"/>
    </row>
    <row r="67" spans="1:5" ht="13.8" thickTop="1" x14ac:dyDescent="0.25"/>
  </sheetData>
  <sheetProtection formatCells="0" formatColumns="0" formatRows="0" selectLockedCells="1"/>
  <mergeCells count="12">
    <mergeCell ref="A37:E37"/>
    <mergeCell ref="A6:E6"/>
    <mergeCell ref="A9:E9"/>
    <mergeCell ref="A20:E20"/>
    <mergeCell ref="A66:C66"/>
    <mergeCell ref="C2:E2"/>
    <mergeCell ref="C3:E3"/>
    <mergeCell ref="C4:E4"/>
    <mergeCell ref="A36:C36"/>
    <mergeCell ref="A2:B2"/>
    <mergeCell ref="A3:B3"/>
    <mergeCell ref="A4:B4"/>
  </mergeCells>
  <phoneticPr fontId="32" type="noConversion"/>
  <dataValidations count="1">
    <dataValidation type="list" allowBlank="1" showInputMessage="1" showErrorMessage="1" sqref="E38:E65 E10:E19 E21:E35" xr:uid="{00000000-0002-0000-0400-000000000000}">
      <formula1>"Select…,Not Started, Done, In Process, Deferred, Canceled"</formula1>
    </dataValidation>
  </dataValidations>
  <printOptions horizontalCentered="1"/>
  <pageMargins left="0.75" right="0.75" top="1.2" bottom="0.65" header="0.5" footer="0.5"/>
  <pageSetup fitToHeight="0" orientation="landscape" r:id="rId1"/>
  <headerFooter alignWithMargins="0">
    <oddHeader>&amp;L&amp;G&amp;C&amp;"Verdana,Bold"&amp;10Commonwealth of Massachusetts
Investment Brief for IT Project
OBJECTIVES&amp;R&amp;G</oddHeader>
    <oddFooter>&amp;L&amp;A&amp;Cv1.0&amp;RPage &amp;P</oddFooter>
  </headerFooter>
  <rowBreaks count="1" manualBreakCount="1">
    <brk id="36" max="4" man="1"/>
  </row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O28"/>
  <sheetViews>
    <sheetView showGridLines="0" tabSelected="1" topLeftCell="A2" zoomScaleNormal="100" workbookViewId="0">
      <selection activeCell="N4" sqref="N4"/>
    </sheetView>
  </sheetViews>
  <sheetFormatPr defaultColWidth="9.125" defaultRowHeight="11.4" x14ac:dyDescent="0.2"/>
  <cols>
    <col min="1" max="2" width="10.75" style="18" customWidth="1"/>
    <col min="3" max="3" width="29.75" style="18" customWidth="1"/>
    <col min="4" max="5" width="12.75" style="18" customWidth="1"/>
    <col min="6" max="6" width="13.125" style="18" customWidth="1"/>
    <col min="7" max="10" width="12.75" style="18" customWidth="1"/>
    <col min="11" max="11" width="11.875" style="18" customWidth="1"/>
    <col min="12" max="12" width="1.125" style="18" customWidth="1"/>
    <col min="13" max="15" width="12.75" style="18" customWidth="1"/>
    <col min="16" max="16384" width="9.125" style="18"/>
  </cols>
  <sheetData>
    <row r="1" spans="1:15" ht="12" customHeight="1" x14ac:dyDescent="0.2"/>
    <row r="2" spans="1:15" s="61" customFormat="1" ht="16.5" customHeight="1" x14ac:dyDescent="0.2">
      <c r="A2" s="249" t="s">
        <v>25</v>
      </c>
      <c r="B2" s="321"/>
      <c r="C2" s="250"/>
      <c r="D2" s="255" t="str">
        <f>IF(ISBLANK('PROJECT ID|INSTRUCTIONS'!C3)," ",'PROJECT ID|INSTRUCTIONS'!C3)</f>
        <v xml:space="preserve"> </v>
      </c>
      <c r="E2" s="256"/>
      <c r="F2" s="256"/>
      <c r="G2" s="256"/>
      <c r="H2" s="256"/>
      <c r="I2" s="256"/>
      <c r="J2" s="256"/>
      <c r="K2" s="257"/>
    </row>
    <row r="3" spans="1:15" s="61" customFormat="1" ht="16.5" customHeight="1" x14ac:dyDescent="0.2">
      <c r="A3" s="251" t="s">
        <v>22</v>
      </c>
      <c r="B3" s="268"/>
      <c r="C3" s="252"/>
      <c r="D3" s="258" t="str">
        <f>IF(ISBLANK('PROJECT ID|INSTRUCTIONS'!C4)," ",'PROJECT ID|INSTRUCTIONS'!C4)</f>
        <v xml:space="preserve"> </v>
      </c>
      <c r="E3" s="259"/>
      <c r="F3" s="259"/>
      <c r="G3" s="259"/>
      <c r="H3" s="259"/>
      <c r="I3" s="259"/>
      <c r="J3" s="259"/>
      <c r="K3" s="260"/>
    </row>
    <row r="4" spans="1:15" s="61" customFormat="1" ht="16.5" customHeight="1" x14ac:dyDescent="0.2">
      <c r="A4" s="253" t="s">
        <v>26</v>
      </c>
      <c r="B4" s="322"/>
      <c r="C4" s="254"/>
      <c r="D4" s="261" t="str">
        <f>IF(ISBLANK('PROJECT ID|INSTRUCTIONS'!C5)," ",'PROJECT ID|INSTRUCTIONS'!C5)</f>
        <v xml:space="preserve"> </v>
      </c>
      <c r="E4" s="262"/>
      <c r="F4" s="262"/>
      <c r="G4" s="262"/>
      <c r="H4" s="262"/>
      <c r="I4" s="262"/>
      <c r="J4" s="262"/>
      <c r="K4" s="263"/>
    </row>
    <row r="5" spans="1:15" s="47" customFormat="1" ht="12" customHeight="1" x14ac:dyDescent="0.2"/>
    <row r="6" spans="1:15" ht="16.5" customHeight="1" x14ac:dyDescent="0.2">
      <c r="A6" s="320" t="s">
        <v>52</v>
      </c>
      <c r="B6" s="320"/>
      <c r="C6" s="320"/>
      <c r="D6" s="320"/>
      <c r="E6" s="320"/>
      <c r="F6" s="202"/>
      <c r="G6" s="47"/>
      <c r="H6" s="74"/>
      <c r="I6" s="47"/>
      <c r="J6" s="47"/>
      <c r="K6" s="47"/>
    </row>
    <row r="7" spans="1:15" ht="16.5" customHeight="1" x14ac:dyDescent="0.2">
      <c r="A7" s="320" t="s">
        <v>53</v>
      </c>
      <c r="B7" s="320"/>
      <c r="C7" s="320"/>
      <c r="D7" s="320"/>
      <c r="E7" s="320"/>
      <c r="F7" s="203"/>
      <c r="G7" s="47"/>
      <c r="H7" s="47"/>
      <c r="I7" s="47"/>
      <c r="J7" s="47"/>
      <c r="K7" s="47"/>
    </row>
    <row r="8" spans="1:15" ht="12" customHeight="1" x14ac:dyDescent="0.2">
      <c r="A8" s="47"/>
      <c r="B8" s="47"/>
      <c r="C8" s="47"/>
      <c r="D8" s="47"/>
      <c r="E8" s="47"/>
      <c r="F8" s="47"/>
      <c r="G8" s="47"/>
      <c r="H8" s="47"/>
      <c r="I8" s="47"/>
      <c r="J8" s="47"/>
      <c r="K8" s="47"/>
    </row>
    <row r="9" spans="1:15" ht="31.5" customHeight="1" x14ac:dyDescent="0.3">
      <c r="A9" s="288" t="s">
        <v>28</v>
      </c>
      <c r="B9" s="289"/>
      <c r="C9" s="289"/>
      <c r="D9" s="289"/>
      <c r="E9" s="289"/>
      <c r="F9" s="289"/>
      <c r="G9" s="289"/>
      <c r="H9" s="289"/>
      <c r="I9" s="289"/>
      <c r="J9" s="289"/>
      <c r="K9" s="290"/>
      <c r="M9" s="317" t="s">
        <v>70</v>
      </c>
      <c r="N9" s="318"/>
      <c r="O9" s="319"/>
    </row>
    <row r="10" spans="1:15" ht="13.2" x14ac:dyDescent="0.25">
      <c r="A10" s="75"/>
      <c r="B10" s="76"/>
      <c r="C10" s="77"/>
      <c r="D10" s="78" t="s">
        <v>18</v>
      </c>
      <c r="E10" s="78" t="s">
        <v>19</v>
      </c>
      <c r="F10" s="79" t="str">
        <f>IF(OR(ISBLANK($F$7),ISBLANK($F$6)),"(c)",IF($F$7-$F$6&gt;1,"(c)",""))</f>
        <v>(c)</v>
      </c>
      <c r="G10" s="79" t="str">
        <f>IF(OR(ISBLANK($F$7),ISBLANK($F$6)),"(d)",IF($F$7-$F$6&gt;2,"(d)",""))</f>
        <v>(d)</v>
      </c>
      <c r="H10" s="79" t="str">
        <f>IF(OR(ISBLANK($F$7),ISBLANK($F$6)),"(e)",IF($F$7-$F$6&gt;3,"(e)",""))</f>
        <v>(e)</v>
      </c>
      <c r="I10" s="79" t="str">
        <f>IF(OR(ISBLANK($F$7),ISBLANK($F$6)),"(f)",IF($F$7-$F$6&gt;4,"(f)",""))</f>
        <v>(f)</v>
      </c>
      <c r="J10" s="79" t="str">
        <f>IF(OR(ISBLANK($F$7),ISBLANK($F$6)),"(g)",IF($F$7-$F$6&gt;5,"(g)",""))</f>
        <v>(g)</v>
      </c>
      <c r="K10" s="80" t="str">
        <f>IF(OR(ISBLANK($F$7),ISBLANK($F$6)),"(h)",IF($F$7-$F$6&gt;5,"(h)",IF($F$7-$F$6&lt;1,"(c)",CHOOSE($F$7-$F$6,"(c)","(d)","(e)","(f)","(g)"))))</f>
        <v>(h)</v>
      </c>
      <c r="M10" s="81" t="s">
        <v>63</v>
      </c>
      <c r="N10" s="78" t="s">
        <v>64</v>
      </c>
      <c r="O10" s="82" t="s">
        <v>65</v>
      </c>
    </row>
    <row r="11" spans="1:15" ht="52.8" customHeight="1" x14ac:dyDescent="0.25">
      <c r="A11" s="83"/>
      <c r="B11" s="84" t="s">
        <v>14</v>
      </c>
      <c r="C11" s="84" t="s">
        <v>15</v>
      </c>
      <c r="D11" s="85" t="s">
        <v>58</v>
      </c>
      <c r="E11" s="85" t="str">
        <f>CONCATENATE("Transition FY"&amp;IF(ISBLANK($F$6),1,RIGHT($F$6,2))&amp;" Support Costs")</f>
        <v>Transition FY1 Support Costs</v>
      </c>
      <c r="F11" s="85" t="str">
        <f>IF(ISBLANK($F$7),CONCATENATE("Transition FY"&amp;IF(ISBLANK($F$6),2,RIGHT($F$6,2)+1)&amp;" Support Costs"),IF(ISBLANK($F$6),"Transition FY2 Support Costs",IF($F$7-$F$6&gt;1,CONCATENATE("Transition FY"&amp;RIGHT($F$6,2)+1&amp;" Support Costs"),"")))</f>
        <v>Transition FY2 Support Costs</v>
      </c>
      <c r="G11" s="85" t="str">
        <f>IF(ISBLANK($F$7),CONCATENATE("Transition FY"&amp;IF(ISBLANK($F$6),3,RIGHT($F$6,2)+2)&amp;" Support Costs"),IF(ISBLANK($F$6),"Transition FY3 Support Costs",IF($F$7-$F$6&gt;2,CONCATENATE("Transition FY"&amp;RIGHT($F$6,2)+2&amp;" Support Costs"),"")))</f>
        <v>Transition FY3 Support Costs</v>
      </c>
      <c r="H11" s="85" t="str">
        <f>IF(ISBLANK($F$7),CONCATENATE("Transition FY"&amp;IF(ISBLANK($F$6),4,RIGHT($F$6,2)+3)&amp;" Support Costs"),IF(ISBLANK($F$6),"Transition FY4 Support Costs",IF($F$7-$F$6&gt;3,CONCATENATE("Transition FY"&amp;RIGHT($F$6,2)+3&amp;" Support Costs"),"")))</f>
        <v>Transition FY4 Support Costs</v>
      </c>
      <c r="I11" s="85" t="str">
        <f>IF(ISBLANK($F$7),CONCATENATE("Transition FY"&amp;IF(ISBLANK($F$6),5,RIGHT($F$6,2)+4)&amp;" Support Costs"),IF(ISBLANK($F$6),"Transition FY5 Support Costs",IF($F$7-$F$6&gt;4,CONCATENATE("Transition FY"&amp;RIGHT($F$6,2)+4&amp;" Support Costs"),"")))</f>
        <v>Transition FY5 Support Costs</v>
      </c>
      <c r="J11" s="85" t="str">
        <f>IF(ISBLANK($F$7),CONCATENATE("Transition FY"&amp;IF(ISBLANK($F$6),6,RIGHT($F$6,2)+5)&amp;" Support Costs"),IF(ISBLANK($F$6),"Transition FY6 Support Costs",IF($F$7-$F$6&gt;5,CONCATENATE("Transition FY"&amp;RIGHT($F$6,2)+5&amp;" Support Costs"),"")))</f>
        <v>Transition FY6 Support Costs</v>
      </c>
      <c r="K11" s="86" t="str">
        <f>CONCATENATE("Steady State "&amp;IF(ISBLANK($F$7),"","FY" &amp; RIGHT($F$7,2))&amp;" Support Costs")</f>
        <v>Steady State  Support Costs</v>
      </c>
      <c r="L11" s="87"/>
      <c r="M11" s="88" t="s">
        <v>61</v>
      </c>
      <c r="N11" s="79" t="s">
        <v>72</v>
      </c>
      <c r="O11" s="80" t="s">
        <v>62</v>
      </c>
    </row>
    <row r="12" spans="1:15" ht="16.5" customHeight="1" x14ac:dyDescent="0.2">
      <c r="A12" s="278" t="s">
        <v>86</v>
      </c>
      <c r="B12" s="54">
        <v>50110</v>
      </c>
      <c r="C12" s="54" t="s">
        <v>87</v>
      </c>
      <c r="D12" s="204"/>
      <c r="E12" s="204"/>
      <c r="F12" s="3"/>
      <c r="G12" s="3"/>
      <c r="H12" s="3"/>
      <c r="I12" s="3"/>
      <c r="J12" s="3"/>
      <c r="K12" s="207"/>
      <c r="L12" s="89"/>
      <c r="M12" s="42"/>
      <c r="N12" s="39"/>
      <c r="O12" s="174">
        <f>M12*N12</f>
        <v>0</v>
      </c>
    </row>
    <row r="13" spans="1:15" ht="16.5" customHeight="1" x14ac:dyDescent="0.2">
      <c r="A13" s="279"/>
      <c r="B13" s="54">
        <v>50130</v>
      </c>
      <c r="C13" s="54" t="s">
        <v>88</v>
      </c>
      <c r="D13" s="205"/>
      <c r="E13" s="205"/>
      <c r="F13" s="1"/>
      <c r="G13" s="1"/>
      <c r="H13" s="1"/>
      <c r="I13" s="1"/>
      <c r="J13" s="1"/>
      <c r="K13" s="208"/>
      <c r="M13" s="43"/>
      <c r="N13" s="37"/>
      <c r="O13" s="174">
        <f>M13*N13</f>
        <v>0</v>
      </c>
    </row>
    <row r="14" spans="1:15" ht="16.5" customHeight="1" x14ac:dyDescent="0.2">
      <c r="A14" s="279"/>
      <c r="B14" s="54">
        <v>50170</v>
      </c>
      <c r="C14" s="54" t="s">
        <v>89</v>
      </c>
      <c r="D14" s="206"/>
      <c r="E14" s="206"/>
      <c r="F14" s="2"/>
      <c r="G14" s="2"/>
      <c r="H14" s="2"/>
      <c r="I14" s="2"/>
      <c r="J14" s="2"/>
      <c r="K14" s="209"/>
      <c r="M14" s="44"/>
      <c r="N14" s="38"/>
      <c r="O14" s="174">
        <f>M14*N14</f>
        <v>0</v>
      </c>
    </row>
    <row r="15" spans="1:15" ht="16.5" customHeight="1" thickBot="1" x14ac:dyDescent="0.3">
      <c r="A15" s="280"/>
      <c r="B15" s="55" t="s">
        <v>16</v>
      </c>
      <c r="C15" s="55"/>
      <c r="D15" s="56">
        <f t="shared" ref="D15:K15" si="0">SUM(D12:D14)</f>
        <v>0</v>
      </c>
      <c r="E15" s="56">
        <f t="shared" si="0"/>
        <v>0</v>
      </c>
      <c r="F15" s="56">
        <f t="shared" si="0"/>
        <v>0</v>
      </c>
      <c r="G15" s="56">
        <f t="shared" si="0"/>
        <v>0</v>
      </c>
      <c r="H15" s="56">
        <f t="shared" si="0"/>
        <v>0</v>
      </c>
      <c r="I15" s="56">
        <f t="shared" si="0"/>
        <v>0</v>
      </c>
      <c r="J15" s="56">
        <f t="shared" si="0"/>
        <v>0</v>
      </c>
      <c r="K15" s="56">
        <f t="shared" si="0"/>
        <v>0</v>
      </c>
      <c r="M15" s="90">
        <f>SUM(M12:M14)</f>
        <v>0</v>
      </c>
      <c r="N15" s="176" t="s">
        <v>60</v>
      </c>
      <c r="O15" s="57">
        <f>SUM(O12:O14)</f>
        <v>0</v>
      </c>
    </row>
    <row r="16" spans="1:15" ht="16.5" customHeight="1" thickTop="1" x14ac:dyDescent="0.2">
      <c r="A16" s="281" t="s">
        <v>85</v>
      </c>
      <c r="B16" s="54">
        <v>53715</v>
      </c>
      <c r="C16" s="54" t="s">
        <v>90</v>
      </c>
      <c r="D16" s="204"/>
      <c r="E16" s="204"/>
      <c r="F16" s="3"/>
      <c r="G16" s="3"/>
      <c r="H16" s="3"/>
      <c r="I16" s="3"/>
      <c r="J16" s="3"/>
      <c r="K16" s="207"/>
      <c r="M16" s="42"/>
      <c r="N16" s="39"/>
      <c r="O16" s="174">
        <f t="shared" ref="O16:O21" si="1">M16*N16</f>
        <v>0</v>
      </c>
    </row>
    <row r="17" spans="1:15" ht="16.5" customHeight="1" x14ac:dyDescent="0.2">
      <c r="A17" s="279"/>
      <c r="B17" s="54">
        <v>53720</v>
      </c>
      <c r="C17" s="54" t="s">
        <v>91</v>
      </c>
      <c r="D17" s="205"/>
      <c r="E17" s="205"/>
      <c r="F17" s="1"/>
      <c r="G17" s="1"/>
      <c r="H17" s="1"/>
      <c r="I17" s="1"/>
      <c r="J17" s="1"/>
      <c r="K17" s="208"/>
      <c r="M17" s="43"/>
      <c r="N17" s="37"/>
      <c r="O17" s="174">
        <f t="shared" si="1"/>
        <v>0</v>
      </c>
    </row>
    <row r="18" spans="1:15" ht="16.5" customHeight="1" x14ac:dyDescent="0.2">
      <c r="A18" s="279"/>
      <c r="B18" s="54">
        <v>53735</v>
      </c>
      <c r="C18" s="54" t="s">
        <v>92</v>
      </c>
      <c r="D18" s="205"/>
      <c r="E18" s="205"/>
      <c r="F18" s="1"/>
      <c r="G18" s="1"/>
      <c r="H18" s="1"/>
      <c r="I18" s="1"/>
      <c r="J18" s="1"/>
      <c r="K18" s="208"/>
      <c r="M18" s="43"/>
      <c r="N18" s="37"/>
      <c r="O18" s="174">
        <f t="shared" si="1"/>
        <v>0</v>
      </c>
    </row>
    <row r="19" spans="1:15" ht="16.5" customHeight="1" x14ac:dyDescent="0.2">
      <c r="A19" s="279"/>
      <c r="B19" s="54">
        <v>53740</v>
      </c>
      <c r="C19" s="54" t="s">
        <v>93</v>
      </c>
      <c r="D19" s="205"/>
      <c r="E19" s="205"/>
      <c r="F19" s="1"/>
      <c r="G19" s="1"/>
      <c r="H19" s="1"/>
      <c r="I19" s="1"/>
      <c r="J19" s="1"/>
      <c r="K19" s="208"/>
      <c r="M19" s="43"/>
      <c r="N19" s="37"/>
      <c r="O19" s="174">
        <f t="shared" si="1"/>
        <v>0</v>
      </c>
    </row>
    <row r="20" spans="1:15" ht="16.5" customHeight="1" x14ac:dyDescent="0.2">
      <c r="A20" s="279"/>
      <c r="B20" s="54">
        <v>53755</v>
      </c>
      <c r="C20" s="54" t="s">
        <v>94</v>
      </c>
      <c r="D20" s="205"/>
      <c r="E20" s="205"/>
      <c r="F20" s="1"/>
      <c r="G20" s="1"/>
      <c r="H20" s="1"/>
      <c r="I20" s="1"/>
      <c r="J20" s="1"/>
      <c r="K20" s="208"/>
      <c r="M20" s="43"/>
      <c r="N20" s="37"/>
      <c r="O20" s="174">
        <f t="shared" si="1"/>
        <v>0</v>
      </c>
    </row>
    <row r="21" spans="1:15" ht="16.5" customHeight="1" x14ac:dyDescent="0.2">
      <c r="A21" s="279"/>
      <c r="B21" s="54">
        <v>53760</v>
      </c>
      <c r="C21" s="54" t="s">
        <v>95</v>
      </c>
      <c r="D21" s="205"/>
      <c r="E21" s="205"/>
      <c r="F21" s="1"/>
      <c r="G21" s="1"/>
      <c r="H21" s="1"/>
      <c r="I21" s="1"/>
      <c r="J21" s="1"/>
      <c r="K21" s="208"/>
      <c r="M21" s="43"/>
      <c r="N21" s="37"/>
      <c r="O21" s="174">
        <f t="shared" si="1"/>
        <v>0</v>
      </c>
    </row>
    <row r="22" spans="1:15" ht="16.5" customHeight="1" thickBot="1" x14ac:dyDescent="0.3">
      <c r="A22" s="280"/>
      <c r="B22" s="55" t="s">
        <v>16</v>
      </c>
      <c r="C22" s="55"/>
      <c r="D22" s="56">
        <f t="shared" ref="D22:K22" si="2">SUM(D16:D21)</f>
        <v>0</v>
      </c>
      <c r="E22" s="56">
        <f t="shared" si="2"/>
        <v>0</v>
      </c>
      <c r="F22" s="56">
        <f t="shared" si="2"/>
        <v>0</v>
      </c>
      <c r="G22" s="56">
        <f t="shared" si="2"/>
        <v>0</v>
      </c>
      <c r="H22" s="56">
        <f t="shared" si="2"/>
        <v>0</v>
      </c>
      <c r="I22" s="56">
        <f t="shared" si="2"/>
        <v>0</v>
      </c>
      <c r="J22" s="56">
        <f t="shared" si="2"/>
        <v>0</v>
      </c>
      <c r="K22" s="56">
        <f t="shared" si="2"/>
        <v>0</v>
      </c>
      <c r="M22" s="90">
        <f>SUM(M16:M21)</f>
        <v>0</v>
      </c>
      <c r="N22" s="176" t="s">
        <v>60</v>
      </c>
      <c r="O22" s="57">
        <f>SUM(O16:O21)</f>
        <v>0</v>
      </c>
    </row>
    <row r="23" spans="1:15" ht="16.5" customHeight="1" thickTop="1" x14ac:dyDescent="0.2">
      <c r="A23" s="281" t="s">
        <v>96</v>
      </c>
      <c r="B23" s="54">
        <v>55700</v>
      </c>
      <c r="C23" s="54" t="s">
        <v>97</v>
      </c>
      <c r="D23" s="205"/>
      <c r="E23" s="205"/>
      <c r="F23" s="1"/>
      <c r="G23" s="1"/>
      <c r="H23" s="1"/>
      <c r="I23" s="1"/>
      <c r="J23" s="1"/>
      <c r="K23" s="208"/>
      <c r="M23" s="43"/>
      <c r="N23" s="37"/>
      <c r="O23" s="174">
        <f>M23*N23</f>
        <v>0</v>
      </c>
    </row>
    <row r="24" spans="1:15" ht="16.5" customHeight="1" x14ac:dyDescent="0.2">
      <c r="A24" s="278"/>
      <c r="B24" s="54">
        <v>55710</v>
      </c>
      <c r="C24" s="54" t="s">
        <v>98</v>
      </c>
      <c r="D24" s="205"/>
      <c r="E24" s="205"/>
      <c r="F24" s="1"/>
      <c r="G24" s="1"/>
      <c r="H24" s="1"/>
      <c r="I24" s="1"/>
      <c r="J24" s="1"/>
      <c r="K24" s="208"/>
      <c r="M24" s="43"/>
      <c r="N24" s="37"/>
      <c r="O24" s="174"/>
    </row>
    <row r="25" spans="1:15" ht="16.5" customHeight="1" x14ac:dyDescent="0.2">
      <c r="A25" s="278"/>
      <c r="B25" s="54">
        <v>55730</v>
      </c>
      <c r="C25" s="54" t="s">
        <v>99</v>
      </c>
      <c r="D25" s="205"/>
      <c r="E25" s="205"/>
      <c r="F25" s="1"/>
      <c r="G25" s="1"/>
      <c r="H25" s="1"/>
      <c r="I25" s="1"/>
      <c r="J25" s="1"/>
      <c r="K25" s="208"/>
      <c r="M25" s="43"/>
      <c r="N25" s="37"/>
      <c r="O25" s="174">
        <f>M25*N25</f>
        <v>0</v>
      </c>
    </row>
    <row r="26" spans="1:15" ht="16.5" customHeight="1" thickBot="1" x14ac:dyDescent="0.3">
      <c r="A26" s="280"/>
      <c r="B26" s="55" t="s">
        <v>16</v>
      </c>
      <c r="C26" s="55"/>
      <c r="D26" s="56">
        <f t="shared" ref="D26:K26" si="3">SUM(D23:D25)</f>
        <v>0</v>
      </c>
      <c r="E26" s="56">
        <f t="shared" si="3"/>
        <v>0</v>
      </c>
      <c r="F26" s="56">
        <f t="shared" si="3"/>
        <v>0</v>
      </c>
      <c r="G26" s="56">
        <f t="shared" si="3"/>
        <v>0</v>
      </c>
      <c r="H26" s="56">
        <f t="shared" si="3"/>
        <v>0</v>
      </c>
      <c r="I26" s="56">
        <f t="shared" si="3"/>
        <v>0</v>
      </c>
      <c r="J26" s="56">
        <f t="shared" si="3"/>
        <v>0</v>
      </c>
      <c r="K26" s="56">
        <f t="shared" si="3"/>
        <v>0</v>
      </c>
      <c r="M26" s="90">
        <f>SUM(M23:M25)</f>
        <v>0</v>
      </c>
      <c r="N26" s="176" t="s">
        <v>60</v>
      </c>
      <c r="O26" s="57">
        <f>SUM(O23:O25)</f>
        <v>0</v>
      </c>
    </row>
    <row r="27" spans="1:15" ht="16.5" customHeight="1" thickTop="1" thickBot="1" x14ac:dyDescent="0.3">
      <c r="A27" s="69" t="s">
        <v>17</v>
      </c>
      <c r="B27" s="69"/>
      <c r="C27" s="69"/>
      <c r="D27" s="56">
        <f t="shared" ref="D27:K27" si="4">D15+D22+D26</f>
        <v>0</v>
      </c>
      <c r="E27" s="56">
        <f t="shared" si="4"/>
        <v>0</v>
      </c>
      <c r="F27" s="29">
        <f t="shared" si="4"/>
        <v>0</v>
      </c>
      <c r="G27" s="29">
        <f t="shared" si="4"/>
        <v>0</v>
      </c>
      <c r="H27" s="29">
        <f t="shared" si="4"/>
        <v>0</v>
      </c>
      <c r="I27" s="29">
        <f t="shared" si="4"/>
        <v>0</v>
      </c>
      <c r="J27" s="29">
        <f t="shared" si="4"/>
        <v>0</v>
      </c>
      <c r="K27" s="56">
        <f t="shared" si="4"/>
        <v>0</v>
      </c>
      <c r="M27" s="29">
        <f>M15+M22+M26</f>
        <v>0</v>
      </c>
      <c r="N27" s="175"/>
      <c r="O27" s="29">
        <f>O15+O22+O26</f>
        <v>0</v>
      </c>
    </row>
    <row r="28" spans="1:15" ht="3.9" customHeight="1" thickTop="1" x14ac:dyDescent="0.25">
      <c r="A28" s="20"/>
      <c r="B28" s="20"/>
      <c r="C28" s="20"/>
      <c r="D28" s="70"/>
      <c r="E28" s="70"/>
      <c r="F28" s="70"/>
      <c r="G28" s="70"/>
      <c r="H28" s="70"/>
      <c r="I28" s="70"/>
      <c r="J28" s="70"/>
      <c r="K28" s="70"/>
    </row>
  </sheetData>
  <sheetProtection formatCells="0" formatColumns="0" formatRows="0" selectLockedCells="1"/>
  <mergeCells count="13">
    <mergeCell ref="A16:A22"/>
    <mergeCell ref="A23:A26"/>
    <mergeCell ref="D2:K2"/>
    <mergeCell ref="D3:K3"/>
    <mergeCell ref="D4:K4"/>
    <mergeCell ref="A2:C2"/>
    <mergeCell ref="A3:C3"/>
    <mergeCell ref="A4:C4"/>
    <mergeCell ref="M9:O9"/>
    <mergeCell ref="A6:E6"/>
    <mergeCell ref="A7:E7"/>
    <mergeCell ref="A9:K9"/>
    <mergeCell ref="A12:A15"/>
  </mergeCells>
  <phoneticPr fontId="0" type="noConversion"/>
  <dataValidations count="2">
    <dataValidation type="whole" allowBlank="1" showInputMessage="1" showErrorMessage="1" errorTitle="Invalid Fiscal Year" error="Please enter a valid Fiscal Year" sqref="F7" xr:uid="{00000000-0002-0000-0500-000000000000}">
      <formula1>2009</formula1>
      <formula2>2030</formula2>
    </dataValidation>
    <dataValidation type="whole" allowBlank="1" showInputMessage="1" showErrorMessage="1" errorTitle="Invalid Fiscal Year" error="Please enter a valid Fiscal Year" sqref="F6" xr:uid="{233D74F0-258C-40E0-8602-27DAA3871794}">
      <formula1>2009</formula1>
      <formula2>2030</formula2>
    </dataValidation>
  </dataValidations>
  <printOptions horizontalCentered="1"/>
  <pageMargins left="0.75" right="0.75" top="1.2" bottom="0.65" header="0.5" footer="0.45"/>
  <pageSetup scale="69" orientation="landscape" r:id="rId1"/>
  <headerFooter alignWithMargins="0">
    <oddHeader>&amp;L&amp;G&amp;C&amp;"Verdana,Bold"&amp;10State of Connecticut
IT Investment Brief
TRANSITION AND OPERATING COSTS</oddHeader>
    <oddFooter>&amp;L&amp;A&amp;Cv1.0&amp;RPage &amp;P</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L25"/>
  <sheetViews>
    <sheetView showGridLines="0" zoomScaleNormal="100" workbookViewId="0">
      <selection activeCell="K7" sqref="K7"/>
    </sheetView>
  </sheetViews>
  <sheetFormatPr defaultColWidth="9.125" defaultRowHeight="13.2" x14ac:dyDescent="0.25"/>
  <cols>
    <col min="1" max="1" width="1.625" style="19" customWidth="1"/>
    <col min="2" max="2" width="27.375" style="19" customWidth="1"/>
    <col min="3" max="9" width="12.75" style="19" customWidth="1"/>
    <col min="10" max="10" width="14.125" style="19" customWidth="1"/>
    <col min="11" max="11" width="14" style="19" customWidth="1"/>
    <col min="12" max="12" width="14.125" style="19" customWidth="1"/>
    <col min="13" max="16384" width="9.125" style="19"/>
  </cols>
  <sheetData>
    <row r="1" spans="1:12" ht="12" customHeight="1" x14ac:dyDescent="0.25"/>
    <row r="2" spans="1:12" s="61" customFormat="1" ht="16.5" customHeight="1" x14ac:dyDescent="0.2">
      <c r="A2" s="298" t="s">
        <v>25</v>
      </c>
      <c r="B2" s="299"/>
      <c r="C2" s="337" t="str">
        <f>IF(ISBLANK('PROJECT ID|INSTRUCTIONS'!C3)," ",'PROJECT ID|INSTRUCTIONS'!C3)</f>
        <v xml:space="preserve"> </v>
      </c>
      <c r="D2" s="337"/>
      <c r="E2" s="337"/>
      <c r="F2" s="337"/>
      <c r="G2" s="337"/>
      <c r="H2" s="337"/>
      <c r="I2" s="338"/>
    </row>
    <row r="3" spans="1:12" s="61" customFormat="1" ht="16.5" customHeight="1" x14ac:dyDescent="0.2">
      <c r="A3" s="300" t="s">
        <v>22</v>
      </c>
      <c r="B3" s="301"/>
      <c r="C3" s="339" t="str">
        <f>IF(ISBLANK('PROJECT ID|INSTRUCTIONS'!C4)," ",'PROJECT ID|INSTRUCTIONS'!C4)</f>
        <v xml:space="preserve"> </v>
      </c>
      <c r="D3" s="339"/>
      <c r="E3" s="339"/>
      <c r="F3" s="339"/>
      <c r="G3" s="339"/>
      <c r="H3" s="339"/>
      <c r="I3" s="340"/>
    </row>
    <row r="4" spans="1:12" s="61" customFormat="1" ht="16.5" customHeight="1" x14ac:dyDescent="0.2">
      <c r="A4" s="302" t="s">
        <v>26</v>
      </c>
      <c r="B4" s="303"/>
      <c r="C4" s="262" t="str">
        <f>IF(ISBLANK('PROJECT ID|INSTRUCTIONS'!C5)," ",'PROJECT ID|INSTRUCTIONS'!C5)</f>
        <v xml:space="preserve"> </v>
      </c>
      <c r="D4" s="262"/>
      <c r="E4" s="262"/>
      <c r="F4" s="262"/>
      <c r="G4" s="262"/>
      <c r="H4" s="262"/>
      <c r="I4" s="263"/>
    </row>
    <row r="5" spans="1:12" s="100" customFormat="1" ht="12" customHeight="1" x14ac:dyDescent="0.2">
      <c r="A5" s="96"/>
      <c r="B5" s="96"/>
      <c r="C5" s="323"/>
      <c r="D5" s="323"/>
      <c r="E5" s="323"/>
      <c r="F5" s="323"/>
      <c r="G5" s="323"/>
      <c r="H5" s="323"/>
      <c r="I5" s="97"/>
      <c r="J5" s="98"/>
      <c r="K5" s="99"/>
    </row>
    <row r="6" spans="1:12" s="100" customFormat="1" ht="15" customHeight="1" x14ac:dyDescent="0.3">
      <c r="A6" s="324" t="s">
        <v>21</v>
      </c>
      <c r="B6" s="325"/>
      <c r="C6" s="325"/>
      <c r="D6" s="325"/>
      <c r="E6" s="325"/>
      <c r="F6" s="325"/>
      <c r="G6" s="325"/>
      <c r="H6" s="325"/>
      <c r="I6" s="325"/>
      <c r="J6" s="325"/>
      <c r="K6" s="325"/>
      <c r="L6" s="326"/>
    </row>
    <row r="7" spans="1:12" ht="39" customHeight="1" x14ac:dyDescent="0.25">
      <c r="A7" s="159"/>
      <c r="B7" s="160" t="s">
        <v>21</v>
      </c>
      <c r="C7" s="161" t="s">
        <v>30</v>
      </c>
      <c r="D7" s="162" t="str">
        <f>CONCATENATE("FY ",Settings!$C$1)</f>
        <v>FY 2022</v>
      </c>
      <c r="E7" s="162" t="str">
        <f>CONCATENATE("FY ",Settings!$C$1+1)</f>
        <v>FY 2023</v>
      </c>
      <c r="F7" s="162" t="str">
        <f>CONCATENATE("FY ",Settings!$C$1+2)</f>
        <v>FY 2024</v>
      </c>
      <c r="G7" s="162" t="str">
        <f>CONCATENATE("FY ",Settings!$C$1+3)</f>
        <v>FY 2025</v>
      </c>
      <c r="H7" s="162" t="str">
        <f>CONCATENATE("FY ",Settings!$C$1+4)</f>
        <v>FY 2026</v>
      </c>
      <c r="I7" s="162" t="str">
        <f>CONCATENATE("Out Years after FY",Settings!$C$1+4)</f>
        <v>Out Years after FY2026</v>
      </c>
      <c r="J7" s="162" t="str">
        <f>CONCATENATE("Total FY",Settings!$C$1," - FY",Settings!$C$1+4)</f>
        <v>Total FY2022 - FY2026</v>
      </c>
      <c r="K7" s="162" t="str">
        <f>CONCATENATE("Total FY",Settings!$C$1," - Out Years")</f>
        <v>Total FY2022 - Out Years</v>
      </c>
      <c r="L7" s="163" t="s">
        <v>29</v>
      </c>
    </row>
    <row r="8" spans="1:12" ht="16.5" customHeight="1" x14ac:dyDescent="0.25">
      <c r="A8" s="101"/>
      <c r="B8" s="201" t="s">
        <v>105</v>
      </c>
      <c r="C8" s="6"/>
      <c r="D8" s="6"/>
      <c r="E8" s="6"/>
      <c r="F8" s="6"/>
      <c r="G8" s="6"/>
      <c r="H8" s="6"/>
      <c r="I8" s="118"/>
      <c r="J8" s="115">
        <f>SUM(D8:H8)</f>
        <v>0</v>
      </c>
      <c r="K8" s="109">
        <f>SUM(D8:I8)</f>
        <v>0</v>
      </c>
      <c r="L8" s="110">
        <f>SUM(C8:I8)</f>
        <v>0</v>
      </c>
    </row>
    <row r="9" spans="1:12" ht="16.5" customHeight="1" x14ac:dyDescent="0.25">
      <c r="A9" s="101"/>
      <c r="B9" s="201" t="s">
        <v>106</v>
      </c>
      <c r="C9" s="4"/>
      <c r="D9" s="4"/>
      <c r="E9" s="4"/>
      <c r="F9" s="4"/>
      <c r="G9" s="4"/>
      <c r="H9" s="4"/>
      <c r="I9" s="4"/>
      <c r="J9" s="116">
        <f t="shared" ref="J9:J17" si="0">SUM(D9:H9)</f>
        <v>0</v>
      </c>
      <c r="K9" s="111">
        <f t="shared" ref="K9:K17" si="1">SUM(D9:I9)</f>
        <v>0</v>
      </c>
      <c r="L9" s="112">
        <f t="shared" ref="L9:L18" si="2">SUM(C9:I9)</f>
        <v>0</v>
      </c>
    </row>
    <row r="10" spans="1:12" ht="16.5" customHeight="1" x14ac:dyDescent="0.25">
      <c r="A10" s="101"/>
      <c r="B10" s="201" t="s">
        <v>107</v>
      </c>
      <c r="C10" s="4"/>
      <c r="D10" s="4"/>
      <c r="E10" s="4"/>
      <c r="F10" s="4"/>
      <c r="G10" s="4"/>
      <c r="H10" s="4"/>
      <c r="I10" s="4"/>
      <c r="J10" s="116">
        <f t="shared" si="0"/>
        <v>0</v>
      </c>
      <c r="K10" s="111">
        <f t="shared" si="1"/>
        <v>0</v>
      </c>
      <c r="L10" s="112">
        <f t="shared" si="2"/>
        <v>0</v>
      </c>
    </row>
    <row r="11" spans="1:12" ht="16.5" customHeight="1" x14ac:dyDescent="0.25">
      <c r="A11" s="101"/>
      <c r="B11" s="102" t="s">
        <v>7</v>
      </c>
      <c r="C11" s="4"/>
      <c r="D11" s="4"/>
      <c r="E11" s="4"/>
      <c r="F11" s="4"/>
      <c r="G11" s="4"/>
      <c r="H11" s="4"/>
      <c r="I11" s="4"/>
      <c r="J11" s="116">
        <f t="shared" si="0"/>
        <v>0</v>
      </c>
      <c r="K11" s="111">
        <f t="shared" si="1"/>
        <v>0</v>
      </c>
      <c r="L11" s="112">
        <f t="shared" si="2"/>
        <v>0</v>
      </c>
    </row>
    <row r="12" spans="1:12" ht="16.5" customHeight="1" x14ac:dyDescent="0.25">
      <c r="A12" s="101"/>
      <c r="B12" s="102" t="s">
        <v>8</v>
      </c>
      <c r="C12" s="5"/>
      <c r="D12" s="5"/>
      <c r="E12" s="5"/>
      <c r="F12" s="5"/>
      <c r="G12" s="5"/>
      <c r="H12" s="5"/>
      <c r="I12" s="5"/>
      <c r="J12" s="116">
        <f t="shared" si="0"/>
        <v>0</v>
      </c>
      <c r="K12" s="111">
        <f t="shared" si="1"/>
        <v>0</v>
      </c>
      <c r="L12" s="112">
        <f t="shared" si="2"/>
        <v>0</v>
      </c>
    </row>
    <row r="13" spans="1:12" ht="22.2" customHeight="1" x14ac:dyDescent="0.25">
      <c r="A13" s="103"/>
      <c r="B13" s="120" t="s">
        <v>9</v>
      </c>
      <c r="C13" s="121">
        <f>'CAPITAL DEV. COSTS-THIS REQUEST'!D19</f>
        <v>0</v>
      </c>
      <c r="D13" s="121">
        <f>'CAPITAL DEV. COSTS-THIS REQUEST'!E19</f>
        <v>0</v>
      </c>
      <c r="E13" s="121">
        <f>'CAPITAL DEV. COSTS-THIS REQUEST'!F19</f>
        <v>0</v>
      </c>
      <c r="F13" s="121">
        <f>'CAPITAL DEV. COSTS-THIS REQUEST'!G19</f>
        <v>0</v>
      </c>
      <c r="G13" s="121">
        <f>'CAPITAL DEV. COSTS-THIS REQUEST'!H19</f>
        <v>0</v>
      </c>
      <c r="H13" s="121">
        <f>'CAPITAL DEV. COSTS-THIS REQUEST'!I19</f>
        <v>0</v>
      </c>
      <c r="I13" s="121">
        <f>'CAPITAL DEV. COSTS-THIS REQUEST'!J19</f>
        <v>0</v>
      </c>
      <c r="J13" s="116">
        <f t="shared" si="0"/>
        <v>0</v>
      </c>
      <c r="K13" s="111">
        <f t="shared" si="1"/>
        <v>0</v>
      </c>
      <c r="L13" s="112">
        <f t="shared" si="2"/>
        <v>0</v>
      </c>
    </row>
    <row r="14" spans="1:12" ht="16.5" customHeight="1" x14ac:dyDescent="0.25">
      <c r="A14" s="335" t="s">
        <v>77</v>
      </c>
      <c r="B14" s="336"/>
      <c r="C14" s="6"/>
      <c r="D14" s="6"/>
      <c r="E14" s="6"/>
      <c r="F14" s="6"/>
      <c r="G14" s="6"/>
      <c r="H14" s="6"/>
      <c r="I14" s="6"/>
      <c r="J14" s="116">
        <f t="shared" si="0"/>
        <v>0</v>
      </c>
      <c r="K14" s="111">
        <f t="shared" si="1"/>
        <v>0</v>
      </c>
      <c r="L14" s="112">
        <f t="shared" si="2"/>
        <v>0</v>
      </c>
    </row>
    <row r="15" spans="1:12" ht="16.5" customHeight="1" x14ac:dyDescent="0.25">
      <c r="A15" s="101"/>
      <c r="B15" s="8"/>
      <c r="C15" s="4"/>
      <c r="D15" s="4"/>
      <c r="E15" s="4"/>
      <c r="F15" s="4"/>
      <c r="G15" s="4"/>
      <c r="H15" s="4"/>
      <c r="I15" s="4"/>
      <c r="J15" s="116">
        <f t="shared" si="0"/>
        <v>0</v>
      </c>
      <c r="K15" s="111">
        <f t="shared" si="1"/>
        <v>0</v>
      </c>
      <c r="L15" s="112">
        <f t="shared" si="2"/>
        <v>0</v>
      </c>
    </row>
    <row r="16" spans="1:12" ht="16.5" customHeight="1" x14ac:dyDescent="0.25">
      <c r="A16" s="101"/>
      <c r="B16" s="8"/>
      <c r="C16" s="4"/>
      <c r="D16" s="4"/>
      <c r="E16" s="4"/>
      <c r="F16" s="4"/>
      <c r="G16" s="4"/>
      <c r="H16" s="4"/>
      <c r="I16" s="4"/>
      <c r="J16" s="116">
        <f>SUM(D16:H16)</f>
        <v>0</v>
      </c>
      <c r="K16" s="111">
        <f>SUM(D16:I16)</f>
        <v>0</v>
      </c>
      <c r="L16" s="112">
        <f>SUM(C16:I16)</f>
        <v>0</v>
      </c>
    </row>
    <row r="17" spans="1:12" ht="16.5" customHeight="1" x14ac:dyDescent="0.25">
      <c r="A17" s="101"/>
      <c r="B17" s="8"/>
      <c r="C17" s="4"/>
      <c r="D17" s="4"/>
      <c r="E17" s="4"/>
      <c r="F17" s="4"/>
      <c r="G17" s="4"/>
      <c r="H17" s="4"/>
      <c r="I17" s="4"/>
      <c r="J17" s="116">
        <f t="shared" si="0"/>
        <v>0</v>
      </c>
      <c r="K17" s="111">
        <f t="shared" si="1"/>
        <v>0</v>
      </c>
      <c r="L17" s="112">
        <f t="shared" si="2"/>
        <v>0</v>
      </c>
    </row>
    <row r="18" spans="1:12" ht="16.5" customHeight="1" thickBot="1" x14ac:dyDescent="0.3">
      <c r="A18" s="101"/>
      <c r="B18" s="10"/>
      <c r="C18" s="5"/>
      <c r="D18" s="5"/>
      <c r="E18" s="5"/>
      <c r="F18" s="5"/>
      <c r="G18" s="5"/>
      <c r="H18" s="5"/>
      <c r="I18" s="119"/>
      <c r="J18" s="117">
        <f>SUM(D18:H18)</f>
        <v>0</v>
      </c>
      <c r="K18" s="113">
        <f>SUM(D18:I18)</f>
        <v>0</v>
      </c>
      <c r="L18" s="114">
        <f t="shared" si="2"/>
        <v>0</v>
      </c>
    </row>
    <row r="19" spans="1:12" ht="16.5" customHeight="1" thickTop="1" thickBot="1" x14ac:dyDescent="0.3">
      <c r="A19" s="334" t="s">
        <v>41</v>
      </c>
      <c r="B19" s="334"/>
      <c r="C19" s="11">
        <f t="shared" ref="C19:L19" si="3">SUM(C8:C18)</f>
        <v>0</v>
      </c>
      <c r="D19" s="11">
        <f t="shared" si="3"/>
        <v>0</v>
      </c>
      <c r="E19" s="11">
        <f t="shared" si="3"/>
        <v>0</v>
      </c>
      <c r="F19" s="11">
        <f t="shared" si="3"/>
        <v>0</v>
      </c>
      <c r="G19" s="11">
        <f t="shared" si="3"/>
        <v>0</v>
      </c>
      <c r="H19" s="11">
        <f t="shared" si="3"/>
        <v>0</v>
      </c>
      <c r="I19" s="11">
        <f t="shared" si="3"/>
        <v>0</v>
      </c>
      <c r="J19" s="11">
        <f>SUM(J8:J18)</f>
        <v>0</v>
      </c>
      <c r="K19" s="11">
        <f t="shared" si="3"/>
        <v>0</v>
      </c>
      <c r="L19" s="11">
        <f t="shared" si="3"/>
        <v>0</v>
      </c>
    </row>
    <row r="20" spans="1:12" ht="12.6" customHeight="1" thickTop="1" x14ac:dyDescent="0.25">
      <c r="A20" s="104"/>
      <c r="B20" s="105"/>
      <c r="C20" s="106"/>
      <c r="D20" s="106"/>
      <c r="E20" s="106"/>
      <c r="F20" s="106"/>
      <c r="G20" s="106"/>
      <c r="H20" s="106"/>
      <c r="I20" s="106"/>
    </row>
    <row r="21" spans="1:12" ht="26.25" customHeight="1" x14ac:dyDescent="0.25">
      <c r="A21" s="327" t="s">
        <v>40</v>
      </c>
      <c r="B21" s="328"/>
      <c r="C21" s="7">
        <f>'TOTAL DEVELOPMENT COSTS'!D23</f>
        <v>0</v>
      </c>
      <c r="D21" s="7">
        <f>'TOTAL DEVELOPMENT COSTS'!E23</f>
        <v>0</v>
      </c>
      <c r="E21" s="7">
        <f>'TOTAL DEVELOPMENT COSTS'!F23</f>
        <v>0</v>
      </c>
      <c r="F21" s="7">
        <f>'TOTAL DEVELOPMENT COSTS'!G23</f>
        <v>0</v>
      </c>
      <c r="G21" s="7">
        <f>'TOTAL DEVELOPMENT COSTS'!H23</f>
        <v>0</v>
      </c>
      <c r="H21" s="7">
        <f>'TOTAL DEVELOPMENT COSTS'!I23</f>
        <v>0</v>
      </c>
      <c r="I21" s="7">
        <f>'TOTAL DEVELOPMENT COSTS'!J23</f>
        <v>0</v>
      </c>
    </row>
    <row r="22" spans="1:12" s="107" customFormat="1" ht="8.25" customHeight="1" x14ac:dyDescent="0.25">
      <c r="A22" s="104"/>
      <c r="B22" s="105"/>
      <c r="C22" s="106"/>
      <c r="D22" s="106"/>
      <c r="E22" s="106"/>
      <c r="F22" s="106"/>
      <c r="G22" s="106"/>
      <c r="H22" s="106"/>
      <c r="I22" s="106"/>
      <c r="L22" s="108"/>
    </row>
    <row r="23" spans="1:12" ht="37.5" customHeight="1" thickBot="1" x14ac:dyDescent="0.3">
      <c r="A23" s="329" t="s">
        <v>78</v>
      </c>
      <c r="B23" s="330"/>
      <c r="C23" s="176"/>
      <c r="D23" s="7">
        <f t="shared" ref="D23:I23" si="4">D21-D19</f>
        <v>0</v>
      </c>
      <c r="E23" s="7">
        <f t="shared" si="4"/>
        <v>0</v>
      </c>
      <c r="F23" s="7">
        <f t="shared" si="4"/>
        <v>0</v>
      </c>
      <c r="G23" s="7">
        <f t="shared" si="4"/>
        <v>0</v>
      </c>
      <c r="H23" s="7">
        <f t="shared" si="4"/>
        <v>0</v>
      </c>
      <c r="I23" s="7">
        <f t="shared" si="4"/>
        <v>0</v>
      </c>
    </row>
    <row r="24" spans="1:12" ht="14.4" thickTop="1" thickBot="1" x14ac:dyDescent="0.3"/>
    <row r="25" spans="1:12" ht="13.8" thickBot="1" x14ac:dyDescent="0.3">
      <c r="C25" s="331" t="str">
        <f>IF(AND(D23=0,E23=0,F23=0,G23=0,H23=0,I23=0),"","Total Funding Source Must Equal Total Development Cost")</f>
        <v/>
      </c>
      <c r="D25" s="332"/>
      <c r="E25" s="332"/>
      <c r="F25" s="332"/>
      <c r="G25" s="332"/>
      <c r="H25" s="332"/>
      <c r="I25" s="333"/>
    </row>
  </sheetData>
  <sheetProtection formatCells="0" formatColumns="0" formatRows="0" selectLockedCells="1"/>
  <mergeCells count="13">
    <mergeCell ref="A2:B2"/>
    <mergeCell ref="A3:B3"/>
    <mergeCell ref="A4:B4"/>
    <mergeCell ref="C2:I2"/>
    <mergeCell ref="C3:I3"/>
    <mergeCell ref="C4:I4"/>
    <mergeCell ref="C5:H5"/>
    <mergeCell ref="A6:L6"/>
    <mergeCell ref="A21:B21"/>
    <mergeCell ref="A23:B23"/>
    <mergeCell ref="C25:I25"/>
    <mergeCell ref="A19:B19"/>
    <mergeCell ref="A14:B14"/>
  </mergeCells>
  <phoneticPr fontId="1" type="noConversion"/>
  <conditionalFormatting sqref="C25:I25">
    <cfRule type="cellIs" dxfId="1" priority="1" stopIfTrue="1" operator="notEqual">
      <formula>""</formula>
    </cfRule>
  </conditionalFormatting>
  <conditionalFormatting sqref="C23:I23">
    <cfRule type="cellIs" dxfId="0" priority="2" stopIfTrue="1" operator="notEqual">
      <formula>0</formula>
    </cfRule>
  </conditionalFormatting>
  <printOptions horizontalCentered="1"/>
  <pageMargins left="0.25" right="0.25" top="1.27" bottom="0.65" header="0.5" footer="0.45"/>
  <pageSetup scale="91" orientation="landscape" r:id="rId1"/>
  <headerFooter alignWithMargins="0">
    <oddHeader>&amp;L&amp;G&amp;C&amp;"Verdana,Bold"&amp;10State of Connecticut
IT Investment Brief
FUNDING SOURCES</oddHeader>
    <oddFooter>&amp;L&amp;A&amp;Cv1.0&amp;RPage &amp;P</oddFooter>
  </headerFooter>
  <ignoredErrors>
    <ignoredError sqref="J11:K11" formulaRange="1"/>
  </ignoredErrors>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dimension ref="B1:C1"/>
  <sheetViews>
    <sheetView workbookViewId="0">
      <selection activeCell="K13" sqref="K13"/>
    </sheetView>
  </sheetViews>
  <sheetFormatPr defaultRowHeight="10.199999999999999" x14ac:dyDescent="0.2"/>
  <cols>
    <col min="2" max="2" width="23.875" bestFit="1" customWidth="1"/>
  </cols>
  <sheetData>
    <row r="1" spans="2:3" x14ac:dyDescent="0.2">
      <c r="B1" t="s">
        <v>42</v>
      </c>
      <c r="C1">
        <v>2022</v>
      </c>
    </row>
  </sheetData>
  <phoneticPr fontId="0" type="noConversion"/>
  <pageMargins left="0.75" right="0.75" top="1" bottom="1" header="0.5" footer="0.5"/>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8C05C0E29910FF4F9EC82C6669937906" ma:contentTypeVersion="0" ma:contentTypeDescription="Create a new document." ma:contentTypeScope="" ma:versionID="19e267efc9da14fe1b6628a4e6a6be98">
  <xsd:schema xmlns:xsd="http://www.w3.org/2001/XMLSchema" xmlns:xs="http://www.w3.org/2001/XMLSchema" xmlns:p="http://schemas.microsoft.com/office/2006/metadata/properties" xmlns:ns2="7e107623-bf91-40a7-b10d-76ef238cfdbc" targetNamespace="http://schemas.microsoft.com/office/2006/metadata/properties" ma:root="true" ma:fieldsID="920e31c13a2d15cf54738574582af873" ns2:_="">
    <xsd:import namespace="7e107623-bf91-40a7-b10d-76ef238cfdbc"/>
    <xsd:element name="properties">
      <xsd:complexType>
        <xsd:sequence>
          <xsd:element name="documentManagement">
            <xsd:complexType>
              <xsd:all>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107623-bf91-40a7-b10d-76ef238cfdbc"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dlc_DocId xmlns="7e107623-bf91-40a7-b10d-76ef238cfdbc">AQNQQMUUWWNC-73-4691</_dlc_DocId>
    <_dlc_DocIdUrl xmlns="7e107623-bf91-40a7-b10d-76ef238cfdbc">
      <Url>https://spopm.ct.gov/ITCIP/_layouts/DocIdRedir.aspx?ID=AQNQQMUUWWNC-73-4691</Url>
      <Description>AQNQQMUUWWNC-73-4691</Description>
    </_dlc_DocIdUrl>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75C36488-873B-4C94-8801-BED4B68E3BAC}">
  <ds:schemaRefs>
    <ds:schemaRef ds:uri="http://schemas.microsoft.com/sharepoint/v3/contenttype/forms"/>
  </ds:schemaRefs>
</ds:datastoreItem>
</file>

<file path=customXml/itemProps2.xml><?xml version="1.0" encoding="utf-8"?>
<ds:datastoreItem xmlns:ds="http://schemas.openxmlformats.org/officeDocument/2006/customXml" ds:itemID="{CE40165A-8934-4D54-9514-B43BD286E1E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e107623-bf91-40a7-b10d-76ef238cfd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D30C99F-5C6F-4F81-8238-2C888DFEC851}">
  <ds:schemaRefs>
    <ds:schemaRef ds:uri="http://schemas.openxmlformats.org/package/2006/metadata/core-properties"/>
    <ds:schemaRef ds:uri="http://schemas.microsoft.com/office/2006/metadata/properties"/>
    <ds:schemaRef ds:uri="http://purl.org/dc/dcmitype/"/>
    <ds:schemaRef ds:uri="http://www.w3.org/XML/1998/namespace"/>
    <ds:schemaRef ds:uri="7e107623-bf91-40a7-b10d-76ef238cfdbc"/>
    <ds:schemaRef ds:uri="http://schemas.microsoft.com/office/2006/documentManagement/types"/>
    <ds:schemaRef ds:uri="http://schemas.microsoft.com/office/infopath/2007/PartnerControls"/>
    <ds:schemaRef ds:uri="http://purl.org/dc/terms/"/>
    <ds:schemaRef ds:uri="http://purl.org/dc/elements/1.1/"/>
  </ds:schemaRefs>
</ds:datastoreItem>
</file>

<file path=customXml/itemProps4.xml><?xml version="1.0" encoding="utf-8"?>
<ds:datastoreItem xmlns:ds="http://schemas.openxmlformats.org/officeDocument/2006/customXml" ds:itemID="{588E258B-C9DE-4C6B-A8FB-2E6C600E6911}">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8</vt:i4>
      </vt:variant>
    </vt:vector>
  </HeadingPairs>
  <TitlesOfParts>
    <vt:vector size="16" baseType="lpstr">
      <vt:lpstr>PROJECT ID|INSTRUCTIONS</vt:lpstr>
      <vt:lpstr>FINANCIAL BENEFITS</vt:lpstr>
      <vt:lpstr>TOTAL DEVELOPMENT COSTS</vt:lpstr>
      <vt:lpstr>CAPITAL DEV. COSTS-THIS REQUEST</vt:lpstr>
      <vt:lpstr> OBJECTIVES</vt:lpstr>
      <vt:lpstr>SUPPORT COSTS</vt:lpstr>
      <vt:lpstr>FUNDING SOURCES</vt:lpstr>
      <vt:lpstr>Settings</vt:lpstr>
      <vt:lpstr>'PROJECT ID|INSTRUCTIONS'!OLE_LINK2</vt:lpstr>
      <vt:lpstr>' OBJECTIVES'!Print_Area</vt:lpstr>
      <vt:lpstr>'PROJECT ID|INSTRUCTIONS'!Print_Area</vt:lpstr>
      <vt:lpstr>' OBJECTIVES'!Print_Titles</vt:lpstr>
      <vt:lpstr>'CAPITAL DEV. COSTS-THIS REQUEST'!Print_Titles</vt:lpstr>
      <vt:lpstr>'FINANCIAL BENEFITS'!Print_Titles</vt:lpstr>
      <vt:lpstr>'SUPPORT COSTS'!Print_Titles</vt:lpstr>
      <vt:lpstr>'TOTAL DEVELOPMENT COSTS'!Print_Titles</vt:lpstr>
    </vt:vector>
  </TitlesOfParts>
  <Company>ITMA,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Jeff Lazarus</dc:creator>
  <cp:lastModifiedBy>Hadfield, Jim</cp:lastModifiedBy>
  <cp:lastPrinted>2012-10-26T11:58:45Z</cp:lastPrinted>
  <dcterms:created xsi:type="dcterms:W3CDTF">2009-11-16T15:45:40Z</dcterms:created>
  <dcterms:modified xsi:type="dcterms:W3CDTF">2021-02-19T18:15:22Z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ItemGuid">
    <vt:lpwstr>46eac32e-26ce-4440-80c0-5cb1cd846292</vt:lpwstr>
  </property>
  <property fmtid="{D5CDD505-2E9C-101B-9397-08002B2CF9AE}" pid="3" name="ContentTypeId">
    <vt:lpwstr>0x0101008C05C0E29910FF4F9EC82C6669937906</vt:lpwstr>
  </property>
</Properties>
</file>