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<sst xmlns="http://schemas.openxmlformats.org/spreadsheetml/2006/main" count="34" uniqueCount="17">
  <si>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Mental Health</t>
  </si>
  <si>
    <t>Substance Abuse</t>
  </si>
  <si>
    <t>Healthcare</t>
  </si>
  <si>
    <t>Supported Living</t>
  </si>
  <si>
    <t>Total</t>
  </si>
  <si>
    <t>N/A</t>
  </si>
  <si>
    <t>Institution (Prison)</t>
  </si>
  <si>
    <t>Residential (Group Home)</t>
  </si>
  <si>
    <t>NonResidential (Community)</t>
  </si>
  <si>
    <t>P/IM Annual</t>
  </si>
  <si>
    <t>P/IM, Daily</t>
  </si>
  <si>
    <t>Data</t>
  </si>
  <si>
    <t>PROJECTED COST SAVINGS WORKGROUP</t>
  </si>
  <si>
    <t>Additional Considerations</t>
  </si>
  <si>
    <t>Source of Data</t>
  </si>
  <si>
    <t>Description of Data</t>
  </si>
  <si>
    <t>DRAFT FISCAL DATA TEMPLATE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</si>
</sst>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0" xfId="0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1.57421875" style="2" customWidth="1"/>
    <col min="2" max="2" width="14.8515625" style="7" bestFit="1" customWidth="1"/>
    <col min="3" max="3" width="13.8515625" style="7" bestFit="1" customWidth="1"/>
    <col min="4" max="4" width="10.140625" style="7" bestFit="1" customWidth="1"/>
    <col min="5" max="5" width="1.57421875" style="7" customWidth="1"/>
    <col min="6" max="6" width="12.7109375" style="1" bestFit="1" customWidth="1"/>
    <col min="7" max="8" width="11.140625" style="1" customWidth="1"/>
    <col min="9" max="9" width="1.57421875" style="1" customWidth="1"/>
    <col min="10" max="10" width="12.7109375" style="1" bestFit="1" customWidth="1"/>
    <col min="11" max="11" width="11.57421875" style="0" bestFit="1" customWidth="1"/>
    <col min="12" max="12" width="10.140625" style="0" bestFit="1" customWidth="1"/>
    <col min="13" max="13" width="25.421875" style="0" customWidth="1"/>
    <col min="14" max="14" width="22.140625" style="0" customWidth="1"/>
  </cols>
  <sheetData>
    <row r="1" ht="15">
      <c r="A1" s="7"/>
    </row>
    <row r="2" spans="1:14" ht="18.75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ht="18.75">
      <c r="A3" s="21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30">
      <c r="A4" s="8" t="s">
        <v>15</v>
      </c>
      <c r="B4" s="20" t="s">
        <v>11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8" t="s">
        <v>14</v>
      </c>
      <c r="N4" s="8" t="s">
        <v>13</v>
      </c>
    </row>
    <row r="5" spans="1:14" s="3" customFormat="1" ht="15">
      <c r="A5" s="9"/>
      <c r="B5" s="20" t="s">
        <v>6</v>
      </c>
      <c r="C5" s="20"/>
      <c r="D5" s="20"/>
      <c r="E5" s="9"/>
      <c r="F5" s="20" t="s">
        <v>7</v>
      </c>
      <c r="G5" s="20"/>
      <c r="H5" s="20"/>
      <c r="I5" s="9"/>
      <c r="J5" s="20" t="s">
        <v>8</v>
      </c>
      <c r="K5" s="20"/>
      <c r="L5" s="20"/>
      <c r="M5" s="12"/>
      <c r="N5" s="12"/>
    </row>
    <row r="6" spans="1:14" s="5" customFormat="1" ht="12">
      <c r="A6" s="13"/>
      <c r="B6" s="13" t="s">
        <v>4</v>
      </c>
      <c r="C6" s="13" t="s">
        <v>9</v>
      </c>
      <c r="D6" s="13" t="s">
        <v>10</v>
      </c>
      <c r="E6" s="13"/>
      <c r="F6" s="13" t="s">
        <v>4</v>
      </c>
      <c r="G6" s="13" t="s">
        <v>9</v>
      </c>
      <c r="H6" s="13" t="s">
        <v>10</v>
      </c>
      <c r="I6" s="13"/>
      <c r="J6" s="13" t="s">
        <v>4</v>
      </c>
      <c r="K6" s="13" t="s">
        <v>9</v>
      </c>
      <c r="L6" s="13" t="s">
        <v>10</v>
      </c>
      <c r="M6" s="14"/>
      <c r="N6" s="14"/>
    </row>
    <row r="7" spans="1:14" ht="15">
      <c r="A7" s="9" t="s">
        <v>0</v>
      </c>
      <c r="B7" s="15">
        <f>17803398+15311891.87</f>
        <v>33115289.869999997</v>
      </c>
      <c r="C7" s="15">
        <f>B7/3500</f>
        <v>9461.51139142857</v>
      </c>
      <c r="D7" s="15">
        <f>B7/3500/365</f>
        <v>25.921949017612523</v>
      </c>
      <c r="E7" s="16"/>
      <c r="F7" s="15">
        <v>590457</v>
      </c>
      <c r="G7" s="15">
        <f>590457/53</f>
        <v>11140.698113207547</v>
      </c>
      <c r="H7" s="15">
        <f>F7/53/365</f>
        <v>30.522460584130265</v>
      </c>
      <c r="I7" s="16"/>
      <c r="J7" s="17" t="s">
        <v>5</v>
      </c>
      <c r="K7" s="18" t="s">
        <v>5</v>
      </c>
      <c r="L7" s="18" t="s">
        <v>5</v>
      </c>
      <c r="M7" s="11"/>
      <c r="N7" s="11"/>
    </row>
    <row r="8" spans="1:14" ht="15">
      <c r="A8" s="9" t="s">
        <v>1</v>
      </c>
      <c r="B8" s="15">
        <f>5804183+27036426.2</f>
        <v>32840609.2</v>
      </c>
      <c r="C8" s="15">
        <f>B8/6180</f>
        <v>5314.014433656957</v>
      </c>
      <c r="D8" s="15">
        <f>B8/6180/365</f>
        <v>14.558943653854678</v>
      </c>
      <c r="E8" s="16"/>
      <c r="F8" s="15">
        <v>4192617</v>
      </c>
      <c r="G8" s="15">
        <f>F8/753</f>
        <v>5567.8844621513945</v>
      </c>
      <c r="H8" s="15">
        <f>F8/753/365</f>
        <v>15.254477978496972</v>
      </c>
      <c r="I8" s="16"/>
      <c r="J8" s="15">
        <f>275000+1123765+951406-8950+204056+550000+75000</f>
        <v>3170277</v>
      </c>
      <c r="K8" s="15">
        <f>J8/4409</f>
        <v>719.0467226128374</v>
      </c>
      <c r="L8" s="15">
        <f>J8/4409/365</f>
        <v>1.9699910208570885</v>
      </c>
      <c r="M8" s="11"/>
      <c r="N8" s="11"/>
    </row>
    <row r="9" spans="1:14" ht="15">
      <c r="A9" s="9" t="s">
        <v>3</v>
      </c>
      <c r="B9" s="15">
        <f>80899287-22825487</f>
        <v>58073800</v>
      </c>
      <c r="C9" s="15">
        <f>B9/18492</f>
        <v>3140.4823707549212</v>
      </c>
      <c r="D9" s="15">
        <f>B9/18492/365</f>
        <v>8.60406128973951</v>
      </c>
      <c r="E9" s="16"/>
      <c r="F9" s="15">
        <v>8303913</v>
      </c>
      <c r="G9" s="15">
        <f>F9/4048</f>
        <v>2051.3619071146245</v>
      </c>
      <c r="H9" s="15">
        <f>F9/4048/365</f>
        <v>5.620169608533218</v>
      </c>
      <c r="I9" s="16"/>
      <c r="J9" s="17" t="s">
        <v>5</v>
      </c>
      <c r="K9" s="18" t="s">
        <v>5</v>
      </c>
      <c r="L9" s="18" t="s">
        <v>5</v>
      </c>
      <c r="M9" s="11"/>
      <c r="N9" s="11"/>
    </row>
    <row r="10" spans="1:14" ht="15">
      <c r="A10" s="9" t="s">
        <v>2</v>
      </c>
      <c r="B10" s="15">
        <v>74192301</v>
      </c>
      <c r="C10" s="15">
        <f>B10/18492</f>
        <v>4012.1296236210255</v>
      </c>
      <c r="D10" s="15">
        <f>B10/18492/365</f>
        <v>10.992135955126097</v>
      </c>
      <c r="E10" s="16"/>
      <c r="F10" s="17" t="s">
        <v>5</v>
      </c>
      <c r="G10" s="17" t="s">
        <v>5</v>
      </c>
      <c r="H10" s="17" t="s">
        <v>5</v>
      </c>
      <c r="I10" s="16"/>
      <c r="J10" s="17" t="s">
        <v>5</v>
      </c>
      <c r="K10" s="18" t="s">
        <v>5</v>
      </c>
      <c r="L10" s="18" t="s">
        <v>5</v>
      </c>
      <c r="M10" s="11"/>
      <c r="N10" s="11"/>
    </row>
    <row r="11" spans="1:14" ht="15">
      <c r="A11" s="9"/>
      <c r="B11" s="9"/>
      <c r="C11" s="19"/>
      <c r="D11" s="9"/>
      <c r="E11" s="9"/>
      <c r="F11" s="16"/>
      <c r="G11" s="16"/>
      <c r="H11" s="16"/>
      <c r="I11" s="16"/>
      <c r="J11" s="16"/>
      <c r="K11" s="11"/>
      <c r="L11" s="11"/>
      <c r="M11" s="11"/>
      <c r="N11" s="11"/>
    </row>
    <row r="12" spans="1:14" ht="15">
      <c r="A12" s="9"/>
      <c r="B12" s="9"/>
      <c r="C12" s="9"/>
      <c r="D12" s="9"/>
      <c r="E12" s="9"/>
      <c r="F12" s="10"/>
      <c r="G12" s="10"/>
      <c r="H12" s="10"/>
      <c r="I12" s="10"/>
      <c r="J12" s="10"/>
      <c r="K12" s="11"/>
      <c r="L12" s="11"/>
      <c r="M12" s="11"/>
      <c r="N12" s="11"/>
    </row>
    <row r="13" spans="1:5" ht="15">
      <c r="A13" s="6"/>
      <c r="B13" s="6"/>
      <c r="C13" s="6"/>
      <c r="D13" s="6"/>
      <c r="E13" s="6"/>
    </row>
    <row r="14" spans="1:5" ht="15">
      <c r="A14" s="6"/>
      <c r="B14" s="6"/>
      <c r="C14" s="6"/>
      <c r="D14" s="6"/>
      <c r="E14" s="6"/>
    </row>
    <row r="15" spans="1:5" ht="15">
      <c r="A15" s="6"/>
      <c r="B15" s="6"/>
      <c r="C15" s="6"/>
      <c r="D15" s="6"/>
      <c r="E15" s="6"/>
    </row>
    <row r="16" spans="1:5" ht="15">
      <c r="A16" s="6"/>
      <c r="B16" s="6"/>
      <c r="C16" s="6"/>
      <c r="D16" s="6"/>
      <c r="E16" s="6"/>
    </row>
    <row r="17" spans="1:5" ht="15">
      <c r="A17" s="4"/>
      <c r="B17" s="4"/>
      <c r="C17" s="4"/>
      <c r="D17" s="4"/>
      <c r="E17" s="4"/>
    </row>
    <row r="18" spans="1:5" ht="15">
      <c r="A18" s="4"/>
      <c r="B18" s="4"/>
      <c r="C18" s="4"/>
      <c r="D18" s="4"/>
      <c r="E18" s="4"/>
    </row>
  </sheetData>
  <sheetProtection/>
  <mergeCells count="6">
    <mergeCell ref="F5:H5"/>
    <mergeCell ref="B5:D5"/>
    <mergeCell ref="J5:L5"/>
    <mergeCell ref="B4:L4"/>
    <mergeCell ref="A2:N2"/>
    <mergeCell ref="A3:N3"/>
  </mergeCells>
  <printOptions/>
  <pageMargins left="0.7" right="0.7" top="0.75" bottom="0.75" header="0.3" footer="0.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Dept. of Correction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SparksM</dc:creator>
  <cp:keywords/>
  <dc:description/>
  <cp:lastModifiedBy>Susan Simmat</cp:lastModifiedBy>
  <cp:lastPrinted>2010-11-18T20:58:28Z</cp:lastPrinted>
  <dcterms:created xsi:type="dcterms:W3CDTF">2010-11-01T11:06:08Z</dcterms:created>
  <dcterms:modified xsi:type="dcterms:W3CDTF">2010-11-23T14:48:46Z</dcterms:modified>
  <cp:category/>
  <cp:version/>
  <cp:contentType/>
  <cp:contentStatus/>
</cp:coreProperties>
</file>