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50" activeTab="0"/>
  </bookViews>
  <sheets>
    <sheet name="Template" sheetId="1" r:id="rId1"/>
  </sheets>
  <externalReferences>
    <externalReference r:id="rId4"/>
  </externalReferences>
  <definedNames>
    <definedName name="_Fill" hidden="1">'[1]Summary'!#REF!</definedName>
    <definedName name="BUDGETBQ">#REF!</definedName>
    <definedName name="budppcumul">#REF!</definedName>
    <definedName name="comparison">#REF!</definedName>
    <definedName name="databc">#REF!</definedName>
    <definedName name="datapc">#REF!</definedName>
    <definedName name="long">#REF!</definedName>
    <definedName name="PAIDBQ">#REF!</definedName>
    <definedName name="PRINT_AREA_MI">#REF!</definedName>
    <definedName name="_xlnm.Print_Titles" localSheetId="0">'Template'!$4:$4</definedName>
    <definedName name="PS_BACKUP">#REF!</definedName>
    <definedName name="PS_BACKUP_ALL">#REF!</definedName>
    <definedName name="PS_BUDGET">#REF!</definedName>
    <definedName name="PSBACKUP_PRINTALL">#REF!</definedName>
    <definedName name="PSBACKUP_PRINTOUT">#REF!</definedName>
  </definedNames>
  <calcPr fullCalcOnLoad="1"/>
</workbook>
</file>

<file path=xl/sharedStrings.xml><?xml version="1.0" encoding="utf-8"?>
<sst xmlns="http://schemas.openxmlformats.org/spreadsheetml/2006/main" count="47" uniqueCount="31">
  <si>
    <t>Level 5</t>
  </si>
  <si>
    <t>Level 4</t>
  </si>
  <si>
    <t>Level 3</t>
  </si>
  <si>
    <t>Level 2</t>
  </si>
  <si>
    <t>Level 1</t>
  </si>
  <si>
    <t>FY 2004</t>
  </si>
  <si>
    <t>FY 2005</t>
  </si>
  <si>
    <t>FY 2006</t>
  </si>
  <si>
    <t>FY 2007</t>
  </si>
  <si>
    <t>Average Census</t>
  </si>
  <si>
    <t>Total Days of Care</t>
  </si>
  <si>
    <t>Personal Services</t>
  </si>
  <si>
    <t>Admin</t>
  </si>
  <si>
    <t>XX</t>
  </si>
  <si>
    <t>Food Service</t>
  </si>
  <si>
    <t>Maint</t>
  </si>
  <si>
    <t>Clinical/ Medical</t>
  </si>
  <si>
    <t>XXX</t>
  </si>
  <si>
    <t>Care and Custody</t>
  </si>
  <si>
    <t>XXXX</t>
  </si>
  <si>
    <t>Education</t>
  </si>
  <si>
    <t>Other Expenses</t>
  </si>
  <si>
    <t>Workers' Compensation</t>
  </si>
  <si>
    <t>DCF cost per day</t>
  </si>
  <si>
    <t>Annualized</t>
  </si>
  <si>
    <t>Fringe benefits (OSC)</t>
  </si>
  <si>
    <t>Grand Total Cost</t>
  </si>
  <si>
    <t>Total Cost per day</t>
  </si>
  <si>
    <t>Total PS</t>
  </si>
  <si>
    <t>Total OE</t>
  </si>
  <si>
    <t>Total  Cost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</si>
</sst>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&quot;$&quot;#,##0.00"/>
    <numFmt numFmtId="168" formatCode="_(* #,##0.0_);_(* \(#,##0.0\);_(* &quot;-&quot;?_);_(@_)"/>
    <numFmt numFmtId="169" formatCode="0.000"/>
    <numFmt numFmtId="170" formatCode="&quot;$&quot;#,##0.00;\(&quot;$&quot;#,##0.00\)"/>
    <numFmt numFmtId="171" formatCode="#,##0.0000000000000"/>
    <numFmt numFmtId="172" formatCode="#,##0.000000000000"/>
    <numFmt numFmtId="173" formatCode="_(&quot;$&quot;* #,##0.00000_);_(&quot;$&quot;* \(#,##0.00000\);_(&quot;$&quot;* &quot;-&quot;?????_);_(@_)"/>
    <numFmt numFmtId="174" formatCode="#,##0.00;\(#,##0.00\)"/>
    <numFmt numFmtId="175" formatCode="mm/dd/yy"/>
    <numFmt numFmtId="176" formatCode="_(&quot;$&quot;* #,##0.0_);_(&quot;$&quot;* \(#,##0.0\);_(&quot;$&quot;* &quot;-&quot;_);_(@_)"/>
    <numFmt numFmtId="177" formatCode="_(&quot;$&quot;* #,##0.00_);_(&quot;$&quot;* \(#,##0.00\);_(&quot;$&quot;* &quot;-&quot;_);_(@_)"/>
    <numFmt numFmtId="178" formatCode="_(* #,##0.0_);_(* \(#,##0.0\);_(* &quot;-&quot;_);_(@_)"/>
    <numFmt numFmtId="179" formatCode="_(* #,##0.00_);_(* \(#,##0.00\);_(* &quot;-&quot;_);_(@_)"/>
    <numFmt numFmtId="180" formatCode="mmmm\-yy"/>
    <numFmt numFmtId="181" formatCode="General_)"/>
    <numFmt numFmtId="182" formatCode="&quot;$&quot;#,##0.0_);\(&quot;$&quot;#,##0.0\)"/>
    <numFmt numFmtId="183" formatCode="&quot;$&quot;#,##0.000_);\(&quot;$&quot;#,##0.000\)"/>
    <numFmt numFmtId="184" formatCode="&quot;$&quot;#,##0.0000_);\(&quot;$&quot;#,##0.0000\)"/>
    <numFmt numFmtId="185" formatCode="&quot;$&quot;#,##0.00000_);\(&quot;$&quot;#,##0.00000\)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&quot;$&quot;#,##0.0_);[Red]\(&quot;$&quot;#,##0.0\)"/>
    <numFmt numFmtId="189" formatCode="0.0%"/>
    <numFmt numFmtId="190" formatCode="0.0"/>
    <numFmt numFmtId="191" formatCode="0.0000"/>
    <numFmt numFmtId="192" formatCode="#,##0.0_);\(#,##0.0\)"/>
    <numFmt numFmtId="193" formatCode="mm/dd/yy_)"/>
    <numFmt numFmtId="194" formatCode="hh:mm\ AM/PM_)"/>
    <numFmt numFmtId="195" formatCode="dd\-mmm\-yy_)"/>
    <numFmt numFmtId="196" formatCode="0.00_)"/>
    <numFmt numFmtId="197" formatCode="0_)"/>
    <numFmt numFmtId="198" formatCode="#,##0.0"/>
    <numFmt numFmtId="199" formatCode="#,##0.000"/>
    <numFmt numFmtId="200" formatCode="0.0_)"/>
    <numFmt numFmtId="201" formatCode="0.00_);\(0.00\)"/>
    <numFmt numFmtId="202" formatCode="m/d/yy\ h:mm\ AM/PM"/>
    <numFmt numFmtId="203" formatCode="_(* #,##0.000_);_(* \(#,##0.000\);_(* &quot;-&quot;??_);_(@_)"/>
    <numFmt numFmtId="204" formatCode="0.00000"/>
    <numFmt numFmtId="205" formatCode="#,##0.0_);[Red]\(#,##0.0\)"/>
    <numFmt numFmtId="206" formatCode="m/d/yy"/>
    <numFmt numFmtId="207" formatCode="mmm\-yyyy"/>
    <numFmt numFmtId="208" formatCode="_(&quot;$&quot;* #,##0.000_);_(&quot;$&quot;* \(#,##0.000\);_(&quot;$&quot;* &quot;-&quot;??_);_(@_)"/>
    <numFmt numFmtId="209" formatCode="mmmm\ d\,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_(&quot;$&quot;* #,##0.000_);_(&quot;$&quot;* \(#,##0.000\);_(&quot;$&quot;* &quot;-&quot;???_);_(@_)"/>
    <numFmt numFmtId="214" formatCode="_(&quot;$&quot;* #,##0.0_);_(&quot;$&quot;* \(#,##0.0\);_(&quot;$&quot;* &quot;-&quot;?_);_(@_)"/>
    <numFmt numFmtId="215" formatCode="000000"/>
    <numFmt numFmtId="216" formatCode="000"/>
    <numFmt numFmtId="217" formatCode="0000"/>
    <numFmt numFmtId="218" formatCode="0\ \ \ \ "/>
    <numFmt numFmtId="219" formatCode="_(&quot;$&quot;* #,##0.000_);_(&quot;$&quot;* \(#,##0.000\);_(&quot;$&quot;* &quot;-&quot;_);_(@_)"/>
    <numFmt numFmtId="220" formatCode="m/d"/>
    <numFmt numFmtId="221" formatCode="[$€-2]\ #,##0.00_);[Red]\([$€-2]\ #,##0.00\)"/>
    <numFmt numFmtId="222" formatCode="#,##0.00;[Red]#,##0.00"/>
    <numFmt numFmtId="223" formatCode="&quot;$&quot;#,##0.0"/>
    <numFmt numFmtId="224" formatCode="_(* #,##0.000_);_(* \(#,##0.000\);_(* &quot;-&quot;_);_(@_)"/>
    <numFmt numFmtId="225" formatCode="&quot;$&quot;#,##0.0000"/>
    <numFmt numFmtId="226" formatCode="&quot;$&quot;#,##0.00000"/>
    <numFmt numFmtId="227" formatCode="[$$-409]#,##0.00_);\([$$-409]#,##0.00\)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sz val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3" fontId="3" fillId="0" borderId="0">
      <alignment horizontal="left" vertical="center"/>
      <protection/>
    </xf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0" xfId="42" applyNumberFormat="1" applyFont="1" applyAlignment="1">
      <alignment/>
    </xf>
    <xf numFmtId="164" fontId="6" fillId="0" borderId="0" xfId="42" applyNumberFormat="1" applyFont="1" applyFill="1" applyAlignment="1">
      <alignment/>
    </xf>
    <xf numFmtId="0" fontId="6" fillId="0" borderId="0" xfId="0" applyFont="1" applyFill="1" applyAlignment="1">
      <alignment/>
    </xf>
    <xf numFmtId="165" fontId="6" fillId="0" borderId="0" xfId="42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166" fontId="6" fillId="0" borderId="0" xfId="42" applyNumberFormat="1" applyFont="1" applyAlignment="1">
      <alignment/>
    </xf>
    <xf numFmtId="166" fontId="6" fillId="0" borderId="0" xfId="42" applyNumberFormat="1" applyFont="1" applyFill="1" applyAlignment="1">
      <alignment/>
    </xf>
    <xf numFmtId="0" fontId="6" fillId="0" borderId="11" xfId="0" applyFont="1" applyBorder="1" applyAlignment="1">
      <alignment/>
    </xf>
    <xf numFmtId="166" fontId="6" fillId="0" borderId="11" xfId="42" applyNumberFormat="1" applyFont="1" applyBorder="1" applyAlignment="1">
      <alignment/>
    </xf>
    <xf numFmtId="167" fontId="6" fillId="0" borderId="0" xfId="42" applyNumberFormat="1" applyFont="1" applyAlignment="1">
      <alignment/>
    </xf>
    <xf numFmtId="0" fontId="7" fillId="0" borderId="11" xfId="0" applyFont="1" applyBorder="1" applyAlignment="1">
      <alignment/>
    </xf>
    <xf numFmtId="166" fontId="7" fillId="0" borderId="11" xfId="42" applyNumberFormat="1" applyFont="1" applyBorder="1" applyAlignment="1">
      <alignment/>
    </xf>
    <xf numFmtId="227" fontId="6" fillId="0" borderId="0" xfId="42" applyNumberFormat="1" applyFont="1" applyAlignment="1">
      <alignment/>
    </xf>
    <xf numFmtId="10" fontId="6" fillId="0" borderId="0" xfId="0" applyNumberFormat="1" applyFont="1" applyAlignment="1">
      <alignment/>
    </xf>
    <xf numFmtId="164" fontId="6" fillId="0" borderId="0" xfId="42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KES" xfId="56"/>
    <cellStyle name="Neutral" xfId="57"/>
    <cellStyle name="Note" xfId="58"/>
    <cellStyle name="Output" xfId="59"/>
    <cellStyle name="Percent" xfId="60"/>
    <cellStyle name="R00L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Y2005%20CFSR%20Active%20Files\CFSR%20Schedules\Riverview%20%20fy05%20cfs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S Posting"/>
      <sheetName val="Riverview PS-Proj"/>
      <sheetName val="Personal Services Detail"/>
      <sheetName val="Population Census"/>
      <sheetName val="OE Posting"/>
      <sheetName val="Other Expense Detail"/>
      <sheetName val="Payroll Date Sched"/>
      <sheetName val="Schedule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27.421875" style="2" bestFit="1" customWidth="1"/>
    <col min="2" max="4" width="12.421875" style="2" hidden="1" customWidth="1"/>
    <col min="5" max="5" width="14.421875" style="2" hidden="1" customWidth="1"/>
    <col min="6" max="6" width="14.00390625" style="2" bestFit="1" customWidth="1"/>
    <col min="7" max="7" width="13.421875" style="2" customWidth="1"/>
    <col min="8" max="8" width="12.421875" style="2" customWidth="1"/>
    <col min="9" max="9" width="13.00390625" style="2" customWidth="1"/>
    <col min="10" max="10" width="13.140625" style="2" customWidth="1"/>
    <col min="11" max="16384" width="9.140625" style="2" customWidth="1"/>
  </cols>
  <sheetData>
    <row r="1" spans="1:9" ht="18.75">
      <c r="A1" s="1"/>
      <c r="H1" s="3"/>
      <c r="I1" s="3"/>
    </row>
    <row r="3" ht="15.75">
      <c r="D3" s="4"/>
    </row>
    <row r="4" spans="1:10" ht="16.5" thickBot="1">
      <c r="A4" s="5"/>
      <c r="B4" s="5" t="s">
        <v>5</v>
      </c>
      <c r="C4" s="5" t="s">
        <v>6</v>
      </c>
      <c r="D4" s="5" t="s">
        <v>7</v>
      </c>
      <c r="E4" s="6" t="s">
        <v>8</v>
      </c>
      <c r="F4" s="23" t="s">
        <v>0</v>
      </c>
      <c r="G4" s="23" t="s">
        <v>1</v>
      </c>
      <c r="H4" s="23" t="s">
        <v>2</v>
      </c>
      <c r="I4" s="23" t="s">
        <v>3</v>
      </c>
      <c r="J4" s="23" t="s">
        <v>4</v>
      </c>
    </row>
    <row r="5" spans="1:8" ht="15.75">
      <c r="A5" s="2" t="s">
        <v>9</v>
      </c>
      <c r="B5" s="7">
        <f>B6/366</f>
        <v>85.69945355191257</v>
      </c>
      <c r="C5" s="7">
        <f>C6/365</f>
        <v>88.55068493150685</v>
      </c>
      <c r="D5" s="7">
        <f>D6/365</f>
        <v>80.32876712328768</v>
      </c>
      <c r="E5" s="7">
        <f>E6/365</f>
        <v>71.53150684931506</v>
      </c>
      <c r="F5" s="8"/>
      <c r="G5" s="8"/>
      <c r="H5" s="21"/>
    </row>
    <row r="6" spans="1:9" s="9" customFormat="1" ht="15.75">
      <c r="A6" s="9" t="s">
        <v>10</v>
      </c>
      <c r="B6" s="10">
        <v>31366</v>
      </c>
      <c r="C6" s="10">
        <v>32321</v>
      </c>
      <c r="D6" s="10">
        <v>29320</v>
      </c>
      <c r="E6" s="11">
        <v>26109</v>
      </c>
      <c r="F6" s="11"/>
      <c r="G6" s="11"/>
      <c r="H6" s="11"/>
      <c r="I6" s="2"/>
    </row>
    <row r="8" spans="1:8" ht="15.75">
      <c r="A8" s="2" t="s">
        <v>11</v>
      </c>
      <c r="B8" s="12">
        <v>21576500</v>
      </c>
      <c r="C8" s="12">
        <v>24031547</v>
      </c>
      <c r="D8" s="12">
        <v>24726915</v>
      </c>
      <c r="E8" s="12">
        <v>25534755</v>
      </c>
      <c r="F8" s="12"/>
      <c r="G8" s="12"/>
      <c r="H8" s="12"/>
    </row>
    <row r="9" spans="1:8" ht="15.75">
      <c r="A9" s="2" t="s">
        <v>12</v>
      </c>
      <c r="B9" s="12" t="s">
        <v>13</v>
      </c>
      <c r="C9" s="12"/>
      <c r="D9" s="12"/>
      <c r="E9" s="12"/>
      <c r="F9" s="12"/>
      <c r="G9" s="12"/>
      <c r="H9" s="12"/>
    </row>
    <row r="10" spans="1:8" ht="15.75">
      <c r="A10" s="2" t="s">
        <v>14</v>
      </c>
      <c r="B10" s="12" t="s">
        <v>13</v>
      </c>
      <c r="C10" s="12"/>
      <c r="D10" s="12"/>
      <c r="E10" s="12"/>
      <c r="F10" s="12"/>
      <c r="G10" s="12"/>
      <c r="H10" s="12"/>
    </row>
    <row r="11" spans="1:8" ht="15.75">
      <c r="A11" s="2" t="s">
        <v>15</v>
      </c>
      <c r="B11" s="12" t="s">
        <v>13</v>
      </c>
      <c r="C11" s="12"/>
      <c r="D11" s="12"/>
      <c r="E11" s="12"/>
      <c r="F11" s="12"/>
      <c r="G11" s="12"/>
      <c r="H11" s="12"/>
    </row>
    <row r="12" spans="1:8" ht="15.75">
      <c r="A12" s="2" t="s">
        <v>16</v>
      </c>
      <c r="B12" s="12" t="s">
        <v>17</v>
      </c>
      <c r="C12" s="12"/>
      <c r="D12" s="12"/>
      <c r="E12" s="12"/>
      <c r="F12" s="12"/>
      <c r="G12" s="12"/>
      <c r="H12" s="12"/>
    </row>
    <row r="13" spans="1:8" ht="15.75">
      <c r="A13" s="2" t="s">
        <v>18</v>
      </c>
      <c r="B13" s="12" t="s">
        <v>19</v>
      </c>
      <c r="C13" s="12"/>
      <c r="D13" s="12"/>
      <c r="E13" s="12"/>
      <c r="F13" s="12"/>
      <c r="G13" s="12"/>
      <c r="H13" s="12"/>
    </row>
    <row r="14" spans="1:8" ht="15.75">
      <c r="A14" s="2" t="s">
        <v>20</v>
      </c>
      <c r="B14" s="12" t="s">
        <v>13</v>
      </c>
      <c r="C14" s="12"/>
      <c r="D14" s="12"/>
      <c r="E14" s="12"/>
      <c r="F14" s="12"/>
      <c r="G14" s="12"/>
      <c r="H14" s="12"/>
    </row>
    <row r="15" spans="1:10" ht="15.75">
      <c r="A15" s="22" t="s">
        <v>28</v>
      </c>
      <c r="B15" s="12"/>
      <c r="C15" s="12"/>
      <c r="D15" s="12"/>
      <c r="E15" s="12"/>
      <c r="F15" s="12">
        <f>SUM(F8:F14)</f>
        <v>0</v>
      </c>
      <c r="G15" s="12">
        <f>SUM(G8:G14)</f>
        <v>0</v>
      </c>
      <c r="H15" s="12">
        <f>SUM(H8:H14)</f>
        <v>0</v>
      </c>
      <c r="I15" s="12">
        <f>SUM(I8:I14)</f>
        <v>0</v>
      </c>
      <c r="J15" s="12">
        <f>SUM(J8:J14)</f>
        <v>0</v>
      </c>
    </row>
    <row r="16" spans="1:8" ht="15.75">
      <c r="A16" s="2" t="s">
        <v>21</v>
      </c>
      <c r="B16" s="12">
        <v>2526671</v>
      </c>
      <c r="C16" s="12">
        <v>3130063</v>
      </c>
      <c r="D16" s="12">
        <v>3680426</v>
      </c>
      <c r="E16" s="12">
        <v>4031581</v>
      </c>
      <c r="F16" s="12"/>
      <c r="G16" s="12"/>
      <c r="H16" s="12"/>
    </row>
    <row r="17" spans="1:8" ht="15.75">
      <c r="A17" s="2" t="s">
        <v>12</v>
      </c>
      <c r="B17" s="12" t="s">
        <v>13</v>
      </c>
      <c r="C17" s="12"/>
      <c r="D17" s="12"/>
      <c r="E17" s="12"/>
      <c r="F17" s="12"/>
      <c r="G17" s="12"/>
      <c r="H17" s="12"/>
    </row>
    <row r="18" spans="1:8" ht="15.75">
      <c r="A18" s="2" t="s">
        <v>14</v>
      </c>
      <c r="B18" s="12" t="s">
        <v>13</v>
      </c>
      <c r="C18" s="12"/>
      <c r="D18" s="12"/>
      <c r="E18" s="12"/>
      <c r="F18" s="12"/>
      <c r="G18" s="12"/>
      <c r="H18" s="12"/>
    </row>
    <row r="19" spans="1:8" ht="15.75">
      <c r="A19" s="2" t="s">
        <v>15</v>
      </c>
      <c r="B19" s="12" t="s">
        <v>13</v>
      </c>
      <c r="C19" s="12"/>
      <c r="D19" s="12"/>
      <c r="E19" s="12"/>
      <c r="F19" s="12"/>
      <c r="G19" s="12"/>
      <c r="H19" s="12"/>
    </row>
    <row r="20" spans="1:8" ht="15.75">
      <c r="A20" s="2" t="s">
        <v>16</v>
      </c>
      <c r="B20" s="12" t="s">
        <v>17</v>
      </c>
      <c r="C20" s="12"/>
      <c r="D20" s="12"/>
      <c r="E20" s="12"/>
      <c r="F20" s="12"/>
      <c r="G20" s="12"/>
      <c r="H20" s="12"/>
    </row>
    <row r="21" spans="1:8" ht="15.75">
      <c r="A21" s="2" t="s">
        <v>18</v>
      </c>
      <c r="B21" s="12" t="s">
        <v>19</v>
      </c>
      <c r="C21" s="12"/>
      <c r="D21" s="12"/>
      <c r="E21" s="12"/>
      <c r="F21" s="12"/>
      <c r="G21" s="12"/>
      <c r="H21" s="12"/>
    </row>
    <row r="22" spans="1:8" ht="15.75">
      <c r="A22" s="2" t="s">
        <v>20</v>
      </c>
      <c r="B22" s="12" t="s">
        <v>13</v>
      </c>
      <c r="C22" s="12"/>
      <c r="D22" s="12"/>
      <c r="E22" s="12"/>
      <c r="F22" s="12"/>
      <c r="G22" s="12"/>
      <c r="H22" s="12"/>
    </row>
    <row r="23" spans="1:10" ht="15.75">
      <c r="A23" s="22" t="s">
        <v>29</v>
      </c>
      <c r="B23" s="12"/>
      <c r="C23" s="12"/>
      <c r="D23" s="12"/>
      <c r="E23" s="12"/>
      <c r="F23" s="12">
        <f>SUM(F17:F22)</f>
        <v>0</v>
      </c>
      <c r="G23" s="12">
        <f>SUM(G17:G22)</f>
        <v>0</v>
      </c>
      <c r="H23" s="12">
        <f>SUM(H17:H22)</f>
        <v>0</v>
      </c>
      <c r="I23" s="12">
        <f>SUM(I17:I22)</f>
        <v>0</v>
      </c>
      <c r="J23" s="12">
        <f>SUM(J17:J22)</f>
        <v>0</v>
      </c>
    </row>
    <row r="24" spans="1:8" ht="15.75">
      <c r="A24" s="9" t="s">
        <v>22</v>
      </c>
      <c r="B24" s="13">
        <v>1792289.01</v>
      </c>
      <c r="C24" s="13">
        <v>2061945.34</v>
      </c>
      <c r="D24" s="13">
        <v>2770764.3</v>
      </c>
      <c r="E24" s="12">
        <v>2211239.3059054627</v>
      </c>
      <c r="F24" s="12"/>
      <c r="G24" s="12"/>
      <c r="H24" s="12"/>
    </row>
    <row r="25" spans="1:10" ht="16.5" thickBot="1">
      <c r="A25" s="14" t="s">
        <v>30</v>
      </c>
      <c r="B25" s="15">
        <f>SUM(B8:B24)</f>
        <v>25895460.01</v>
      </c>
      <c r="C25" s="15">
        <f>SUM(C8:C24)</f>
        <v>29223555.34</v>
      </c>
      <c r="D25" s="15">
        <f>SUM(D8:D24)</f>
        <v>31178105.3</v>
      </c>
      <c r="E25" s="15">
        <f>SUM(E8:E24)</f>
        <v>31777575.30590546</v>
      </c>
      <c r="F25" s="15">
        <f>F15+F23+F24</f>
        <v>0</v>
      </c>
      <c r="G25" s="15"/>
      <c r="H25" s="15"/>
      <c r="I25" s="14"/>
      <c r="J25" s="14"/>
    </row>
    <row r="26" spans="1:10" ht="15.75">
      <c r="A26" s="2" t="s">
        <v>23</v>
      </c>
      <c r="B26" s="16">
        <f aca="true" t="shared" si="0" ref="B26:J26">B25/B6</f>
        <v>825.5901297583371</v>
      </c>
      <c r="C26" s="16">
        <f t="shared" si="0"/>
        <v>904.166187308561</v>
      </c>
      <c r="D26" s="16">
        <f t="shared" si="0"/>
        <v>1063.3733049113234</v>
      </c>
      <c r="E26" s="16">
        <f t="shared" si="0"/>
        <v>1217.111927147936</v>
      </c>
      <c r="F26" s="16" t="e">
        <f t="shared" si="0"/>
        <v>#DIV/0!</v>
      </c>
      <c r="G26" s="16" t="e">
        <f t="shared" si="0"/>
        <v>#DIV/0!</v>
      </c>
      <c r="H26" s="16" t="e">
        <f t="shared" si="0"/>
        <v>#DIV/0!</v>
      </c>
      <c r="I26" s="16" t="e">
        <f t="shared" si="0"/>
        <v>#DIV/0!</v>
      </c>
      <c r="J26" s="16" t="e">
        <f t="shared" si="0"/>
        <v>#DIV/0!</v>
      </c>
    </row>
    <row r="27" spans="1:10" ht="15.75">
      <c r="A27" s="2" t="s">
        <v>24</v>
      </c>
      <c r="B27" s="12">
        <f aca="true" t="shared" si="1" ref="B27:J27">B25/B5</f>
        <v>302165.9874915514</v>
      </c>
      <c r="C27" s="12">
        <f t="shared" si="1"/>
        <v>330020.65836762474</v>
      </c>
      <c r="D27" s="12">
        <f t="shared" si="1"/>
        <v>388131.256292633</v>
      </c>
      <c r="E27" s="12">
        <f t="shared" si="1"/>
        <v>444245.85340899666</v>
      </c>
      <c r="F27" s="12" t="e">
        <f t="shared" si="1"/>
        <v>#DIV/0!</v>
      </c>
      <c r="G27" s="12" t="e">
        <f t="shared" si="1"/>
        <v>#DIV/0!</v>
      </c>
      <c r="H27" s="12" t="e">
        <f t="shared" si="1"/>
        <v>#DIV/0!</v>
      </c>
      <c r="I27" s="12" t="e">
        <f t="shared" si="1"/>
        <v>#DIV/0!</v>
      </c>
      <c r="J27" s="12" t="e">
        <f t="shared" si="1"/>
        <v>#DIV/0!</v>
      </c>
    </row>
    <row r="28" spans="2:5" ht="15.75">
      <c r="B28" s="16"/>
      <c r="C28" s="16"/>
      <c r="D28" s="16"/>
      <c r="E28" s="12"/>
    </row>
    <row r="29" spans="1:8" ht="15.75">
      <c r="A29" s="2" t="s">
        <v>25</v>
      </c>
      <c r="B29" s="12">
        <v>9329430</v>
      </c>
      <c r="C29" s="12">
        <v>11720531.14</v>
      </c>
      <c r="D29" s="12">
        <v>12960236.480000002</v>
      </c>
      <c r="E29" s="12">
        <v>13724301.6</v>
      </c>
      <c r="F29" s="12"/>
      <c r="G29" s="12"/>
      <c r="H29" s="12"/>
    </row>
    <row r="30" spans="1:10" ht="16.5" thickBot="1">
      <c r="A30" s="17" t="s">
        <v>26</v>
      </c>
      <c r="B30" s="18">
        <f>SUM(B29,B25)</f>
        <v>35224890.010000005</v>
      </c>
      <c r="C30" s="18">
        <f>SUM(C29,C25)</f>
        <v>40944086.480000004</v>
      </c>
      <c r="D30" s="18">
        <f>SUM(D29,D25)</f>
        <v>44138341.78</v>
      </c>
      <c r="E30" s="18">
        <f>SUM(E29,E25)</f>
        <v>45501876.90590546</v>
      </c>
      <c r="F30" s="18">
        <f>SUM(F29,F25)</f>
        <v>0</v>
      </c>
      <c r="G30" s="18"/>
      <c r="H30" s="18"/>
      <c r="I30" s="14"/>
      <c r="J30" s="14"/>
    </row>
    <row r="31" spans="1:10" ht="15.75">
      <c r="A31" s="2" t="s">
        <v>27</v>
      </c>
      <c r="B31" s="16">
        <f aca="true" t="shared" si="2" ref="B31:J31">B30/B6</f>
        <v>1123.0278011222345</v>
      </c>
      <c r="C31" s="16">
        <f t="shared" si="2"/>
        <v>1266.7951635159804</v>
      </c>
      <c r="D31" s="16">
        <f t="shared" si="2"/>
        <v>1505.4004699863574</v>
      </c>
      <c r="E31" s="16">
        <f t="shared" si="2"/>
        <v>1742.7659774754093</v>
      </c>
      <c r="F31" s="19" t="e">
        <f t="shared" si="2"/>
        <v>#DIV/0!</v>
      </c>
      <c r="G31" s="19" t="e">
        <f t="shared" si="2"/>
        <v>#DIV/0!</v>
      </c>
      <c r="H31" s="19" t="e">
        <f t="shared" si="2"/>
        <v>#DIV/0!</v>
      </c>
      <c r="I31" s="19" t="e">
        <f t="shared" si="2"/>
        <v>#DIV/0!</v>
      </c>
      <c r="J31" s="19" t="e">
        <f t="shared" si="2"/>
        <v>#DIV/0!</v>
      </c>
    </row>
    <row r="32" spans="1:10" ht="15.75">
      <c r="A32" s="2" t="s">
        <v>24</v>
      </c>
      <c r="B32" s="12">
        <f aca="true" t="shared" si="3" ref="B32:J32">B30/B5</f>
        <v>411028.1752107378</v>
      </c>
      <c r="C32" s="12">
        <f t="shared" si="3"/>
        <v>462380.23468333285</v>
      </c>
      <c r="D32" s="12">
        <f t="shared" si="3"/>
        <v>549471.1715450204</v>
      </c>
      <c r="E32" s="12">
        <f t="shared" si="3"/>
        <v>636109.5817785244</v>
      </c>
      <c r="F32" s="12" t="e">
        <f t="shared" si="3"/>
        <v>#DIV/0!</v>
      </c>
      <c r="G32" s="12" t="e">
        <f t="shared" si="3"/>
        <v>#DIV/0!</v>
      </c>
      <c r="H32" s="12" t="e">
        <f t="shared" si="3"/>
        <v>#DIV/0!</v>
      </c>
      <c r="I32" s="12" t="e">
        <f t="shared" si="3"/>
        <v>#DIV/0!</v>
      </c>
      <c r="J32" s="12" t="e">
        <f t="shared" si="3"/>
        <v>#DIV/0!</v>
      </c>
    </row>
    <row r="33" spans="3:8" ht="15.75">
      <c r="C33" s="20">
        <f>(C31-B31)/B31</f>
        <v>0.12801763433646096</v>
      </c>
      <c r="D33" s="20">
        <f>(D31-C31)/C31</f>
        <v>0.18835350287265837</v>
      </c>
      <c r="E33" s="20">
        <f>(E31-D31)/D31</f>
        <v>0.157675988696352</v>
      </c>
      <c r="F33" s="20"/>
      <c r="G33" s="20"/>
      <c r="H33" s="20"/>
    </row>
  </sheetData>
  <sheetProtection/>
  <printOptions gridLines="1"/>
  <pageMargins left="0.75" right="0.75" top="0.5" bottom="0.5" header="0.5" footer="0.5"/>
  <pageSetup fitToHeight="1" fitToWidth="1" horizontalDpi="600" verticalDpi="600" orientation="portrait" paperSize="5" scale="96" r:id="rId1"/>
  <headerFooter alignWithMargins="0">
    <oddFooter>&amp;L&amp;P Of &amp;N&amp;R&amp;Z&amp;F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CHILDREN AND FAMILIES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JHOWARD</dc:creator>
  <cp:keywords/>
  <dc:description/>
  <cp:lastModifiedBy>Wanda Dupuy</cp:lastModifiedBy>
  <cp:lastPrinted>2011-01-20T21:03:47Z</cp:lastPrinted>
  <dcterms:created xsi:type="dcterms:W3CDTF">2011-01-20T20:59:38Z</dcterms:created>
  <dcterms:modified xsi:type="dcterms:W3CDTF">2011-01-21T16:58:06Z</dcterms:modified>
  <cp:category/>
  <cp:version/>
  <cp:contentType/>
  <cp:contentStatus/>
</cp:coreProperties>
</file>