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9060" activeTab="0"/>
  </bookViews>
  <sheets>
    <sheet name="Benefit to Total Salary" sheetId="1" r:id="rId1"/>
    <sheet name="Benefit Cost per CLA Residen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<sst xmlns="http://schemas.openxmlformats.org/spreadsheetml/2006/main" count="52" uniqueCount="47">
  <si>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 xml:space="preserve">Average Employee Benefit cost per CLA Resident </t>
  </si>
  <si>
    <t>Year</t>
  </si>
  <si>
    <t>Social Security</t>
  </si>
  <si>
    <t>Increase percentage of Social Security  per CLA Resident</t>
  </si>
  <si>
    <t>Unemployment</t>
  </si>
  <si>
    <t>Increase percentage of Unemployment  per CLA Resident</t>
  </si>
  <si>
    <t>Workers Comp</t>
  </si>
  <si>
    <t>Increase percentage of Workers Comp  per CLA Resident</t>
  </si>
  <si>
    <t>Health Insurance</t>
  </si>
  <si>
    <t>Increase percentage of Health Insurance per CLA Resident</t>
  </si>
  <si>
    <t>Retirement</t>
  </si>
  <si>
    <t>Increase percentage of Retirement  Benefitsper CLA Resident</t>
  </si>
  <si>
    <t>Other</t>
  </si>
  <si>
    <t>Increase percentage of Other Benefits  per CLA Resident</t>
  </si>
  <si>
    <t>Total</t>
  </si>
  <si>
    <t>Increase percentage of Total Benefits  per CLA Resident</t>
  </si>
  <si>
    <t>2006 Cost per CLA Resident</t>
  </si>
  <si>
    <t>2007 Cost per CLA Resident</t>
  </si>
  <si>
    <t xml:space="preserve"> </t>
  </si>
  <si>
    <t>2008 Cost per CLA Resident</t>
  </si>
  <si>
    <t>2009 Cost per CLA Resident</t>
  </si>
  <si>
    <t>Total Increase cost per CLA Resident from 2006 -2009</t>
  </si>
  <si>
    <t>**  DDS calculated the cost of Benefits based on a per cla resident basis in order to factor in growth to the system.</t>
  </si>
  <si>
    <t>This should provide a more realistic measure of the increased benefits cost to providers.</t>
  </si>
  <si>
    <t>Benefit</t>
  </si>
  <si>
    <t>Sum of  Social Security</t>
  </si>
  <si>
    <t>Sum of Unemployment</t>
  </si>
  <si>
    <t>Sum of Workers Comp</t>
  </si>
  <si>
    <t>Sum of Insurance</t>
  </si>
  <si>
    <t>Sum of Retirement</t>
  </si>
  <si>
    <t xml:space="preserve">Sum of Other Benefits </t>
  </si>
  <si>
    <t xml:space="preserve">Total </t>
  </si>
  <si>
    <t>2006 Percentage of Benefit to Salary</t>
  </si>
  <si>
    <t>2006 Total Benefit Cost</t>
  </si>
  <si>
    <t>2009 Total Benefit Cost</t>
  </si>
  <si>
    <t>2009 Percentage of Benefit to Salary</t>
  </si>
  <si>
    <t>2008 Percentage of Benefit to Salary</t>
  </si>
  <si>
    <t>2008 Total Benefit Cost</t>
  </si>
  <si>
    <t>2007 Percentage of Benefit to Salary</t>
  </si>
  <si>
    <t>2007 Total Benefit Cost</t>
  </si>
  <si>
    <t>Total Salary</t>
  </si>
  <si>
    <t>Percentage Increase of Salaries</t>
  </si>
  <si>
    <t>Percentage of Benefit Increase from 2006-2009</t>
  </si>
  <si>
    <t>Percentage of Salary Increase from 2006-2009</t>
  </si>
  <si>
    <t>Average Benefit Costs Compared to Total Agency Salary</t>
  </si>
  <si>
    <t>Percentage of Benefit Increase to Salary  from 2006-2009</t>
  </si>
  <si>
    <t>Total Agency Salary from FY2006-2009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</si>
</sst>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34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0" xfId="0" applyFont="1" applyBorder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2" max="2" width="24.28125" style="0" customWidth="1"/>
    <col min="3" max="3" width="19.28125" style="0" customWidth="1"/>
    <col min="4" max="4" width="18.28125" style="0" customWidth="1"/>
    <col min="5" max="5" width="14.28125" style="0" customWidth="1"/>
    <col min="6" max="6" width="19.57421875" style="0" customWidth="1"/>
    <col min="7" max="7" width="12.421875" style="0" customWidth="1"/>
    <col min="8" max="8" width="18.8515625" style="0" customWidth="1"/>
    <col min="9" max="9" width="12.140625" style="0" customWidth="1"/>
    <col min="10" max="10" width="17.57421875" style="0" customWidth="1"/>
    <col min="11" max="11" width="13.57421875" style="0" customWidth="1"/>
    <col min="12" max="12" width="16.140625" style="0" customWidth="1"/>
  </cols>
  <sheetData>
    <row r="2" spans="3:10" ht="26.25">
      <c r="C2" s="22" t="s">
        <v>44</v>
      </c>
      <c r="D2" s="22"/>
      <c r="E2" s="22"/>
      <c r="F2" s="22"/>
      <c r="G2" s="22"/>
      <c r="H2" s="22"/>
      <c r="I2" s="22"/>
      <c r="J2" s="22"/>
    </row>
    <row r="3" spans="2:10" ht="15">
      <c r="B3" t="s">
        <v>18</v>
      </c>
      <c r="C3" s="6"/>
      <c r="D3" s="6"/>
      <c r="E3" s="6"/>
      <c r="F3" s="6"/>
      <c r="G3" s="6"/>
      <c r="H3" s="6"/>
      <c r="I3" s="6"/>
      <c r="J3" s="6"/>
    </row>
    <row r="4" spans="2:12" ht="64.5" customHeight="1">
      <c r="B4" s="8" t="s">
        <v>24</v>
      </c>
      <c r="C4" s="9" t="s">
        <v>33</v>
      </c>
      <c r="D4" s="9" t="s">
        <v>32</v>
      </c>
      <c r="E4" s="9" t="s">
        <v>39</v>
      </c>
      <c r="F4" s="9" t="s">
        <v>38</v>
      </c>
      <c r="G4" s="9" t="s">
        <v>37</v>
      </c>
      <c r="H4" s="9" t="s">
        <v>36</v>
      </c>
      <c r="I4" s="9" t="s">
        <v>34</v>
      </c>
      <c r="J4" s="9" t="s">
        <v>35</v>
      </c>
      <c r="K4" s="9" t="s">
        <v>42</v>
      </c>
      <c r="L4" s="9" t="s">
        <v>45</v>
      </c>
    </row>
    <row r="5" spans="2:12" ht="15">
      <c r="B5" s="10" t="s">
        <v>25</v>
      </c>
      <c r="C5" s="1">
        <v>44900510</v>
      </c>
      <c r="D5" s="3">
        <v>0.07148999435174956</v>
      </c>
      <c r="E5" s="1">
        <v>48721777</v>
      </c>
      <c r="F5" s="3">
        <v>0.06900942201047162</v>
      </c>
      <c r="G5" s="1">
        <v>54178730</v>
      </c>
      <c r="H5" s="3">
        <v>0.07031237359771399</v>
      </c>
      <c r="I5" s="1">
        <v>60439324</v>
      </c>
      <c r="J5" s="3">
        <v>0.06991929602244261</v>
      </c>
      <c r="K5" s="11">
        <f>(+I5-C5)/C5</f>
        <v>0.3460721047489216</v>
      </c>
      <c r="L5" s="3">
        <f>(+J5-D5)/D5</f>
        <v>-0.02197088338794242</v>
      </c>
    </row>
    <row r="6" spans="2:12" ht="15">
      <c r="B6" s="10" t="s">
        <v>26</v>
      </c>
      <c r="C6" s="1">
        <v>6148374</v>
      </c>
      <c r="D6" s="3">
        <v>0.009789359241853687</v>
      </c>
      <c r="E6" s="1">
        <v>6296875</v>
      </c>
      <c r="F6" s="3">
        <v>0.008918880446872626</v>
      </c>
      <c r="G6" s="1">
        <v>6205169</v>
      </c>
      <c r="H6" s="3">
        <v>0.008052978742118046</v>
      </c>
      <c r="I6" s="1">
        <v>8140546</v>
      </c>
      <c r="J6" s="3">
        <v>0.009417399267376173</v>
      </c>
      <c r="K6" s="11">
        <f aca="true" t="shared" si="0" ref="K6:K11">(+I6-C6)/C6</f>
        <v>0.3240160731926848</v>
      </c>
      <c r="L6" s="3">
        <f aca="true" t="shared" si="1" ref="L6:L11">(+J6-D6)/D6</f>
        <v>-0.03799635556198883</v>
      </c>
    </row>
    <row r="7" spans="2:12" ht="15">
      <c r="B7" s="10" t="s">
        <v>27</v>
      </c>
      <c r="C7" s="1">
        <v>19533580</v>
      </c>
      <c r="D7" s="3">
        <v>0.031101106064707243</v>
      </c>
      <c r="E7" s="1">
        <v>20477467</v>
      </c>
      <c r="F7" s="3">
        <v>0.02900424099696746</v>
      </c>
      <c r="G7" s="1">
        <v>22312398</v>
      </c>
      <c r="H7" s="3">
        <v>0.028956707992913205</v>
      </c>
      <c r="I7" s="1">
        <v>24084303</v>
      </c>
      <c r="J7" s="3">
        <v>0.02786195144987397</v>
      </c>
      <c r="K7" s="11">
        <f t="shared" si="0"/>
        <v>0.23296922530329822</v>
      </c>
      <c r="L7" s="3">
        <f t="shared" si="1"/>
        <v>-0.10414917746314444</v>
      </c>
    </row>
    <row r="8" spans="2:12" ht="15">
      <c r="B8" s="10" t="s">
        <v>28</v>
      </c>
      <c r="C8" s="1">
        <v>65981265</v>
      </c>
      <c r="D8" s="3">
        <v>0.10505449185702548</v>
      </c>
      <c r="E8" s="1">
        <v>76311816</v>
      </c>
      <c r="F8" s="3">
        <v>0.10808789496182498</v>
      </c>
      <c r="G8" s="1">
        <v>85942660</v>
      </c>
      <c r="H8" s="3">
        <v>0.1115351433653264</v>
      </c>
      <c r="I8" s="1">
        <v>100056997</v>
      </c>
      <c r="J8" s="3">
        <v>0.11575104301894</v>
      </c>
      <c r="K8" s="11">
        <f t="shared" si="0"/>
        <v>0.5164455698144012</v>
      </c>
      <c r="L8" s="3">
        <f t="shared" si="1"/>
        <v>0.10181907477570835</v>
      </c>
    </row>
    <row r="9" spans="2:12" ht="15">
      <c r="B9" s="10" t="s">
        <v>29</v>
      </c>
      <c r="C9" s="1">
        <v>17920123</v>
      </c>
      <c r="D9" s="3">
        <v>0.028532181306017625</v>
      </c>
      <c r="E9" s="1">
        <v>22262452</v>
      </c>
      <c r="F9" s="3">
        <v>0.031532489979909144</v>
      </c>
      <c r="G9" s="1">
        <v>20728320</v>
      </c>
      <c r="H9" s="3">
        <v>0.026900914434372432</v>
      </c>
      <c r="I9" s="1">
        <v>25633191</v>
      </c>
      <c r="J9" s="3">
        <v>0.029653784174171305</v>
      </c>
      <c r="K9" s="11">
        <f t="shared" si="0"/>
        <v>0.43041378678036973</v>
      </c>
      <c r="L9" s="3">
        <f t="shared" si="1"/>
        <v>0.03931009887130946</v>
      </c>
    </row>
    <row r="10" spans="2:12" ht="15.75" thickBot="1">
      <c r="B10" s="12" t="s">
        <v>30</v>
      </c>
      <c r="C10" s="13">
        <v>1359870</v>
      </c>
      <c r="D10" s="14">
        <v>0.0021651669127837007</v>
      </c>
      <c r="E10" s="13">
        <v>3784207</v>
      </c>
      <c r="F10" s="14">
        <v>0.0053599428000744055</v>
      </c>
      <c r="G10" s="13">
        <v>2597757</v>
      </c>
      <c r="H10" s="14">
        <v>0.0033713315299209986</v>
      </c>
      <c r="I10" s="13">
        <v>2528068</v>
      </c>
      <c r="J10" s="14">
        <v>0.002924598145023337</v>
      </c>
      <c r="K10" s="15">
        <f t="shared" si="0"/>
        <v>0.8590512328384331</v>
      </c>
      <c r="L10" s="14">
        <f t="shared" si="1"/>
        <v>0.3507495093130048</v>
      </c>
    </row>
    <row r="11" spans="2:12" ht="15">
      <c r="B11" s="16" t="s">
        <v>31</v>
      </c>
      <c r="C11" s="17">
        <f>SUM(C5:C10)</f>
        <v>155843722</v>
      </c>
      <c r="D11" s="18">
        <v>0.2481322997341373</v>
      </c>
      <c r="E11" s="17">
        <v>177854594</v>
      </c>
      <c r="F11" s="18">
        <v>0.2519128711961202</v>
      </c>
      <c r="G11" s="17">
        <v>191965034</v>
      </c>
      <c r="H11" s="18">
        <v>0.24912944966236505</v>
      </c>
      <c r="I11" s="17">
        <v>220882429</v>
      </c>
      <c r="J11" s="18">
        <v>0.2555280720778274</v>
      </c>
      <c r="K11" s="19">
        <f t="shared" si="0"/>
        <v>0.4173328650351408</v>
      </c>
      <c r="L11" s="18">
        <f t="shared" si="1"/>
        <v>0.029805762295413936</v>
      </c>
    </row>
    <row r="15" spans="2:5" ht="15">
      <c r="B15" s="23" t="s">
        <v>46</v>
      </c>
      <c r="C15" s="24"/>
      <c r="D15" s="24"/>
      <c r="E15" s="25"/>
    </row>
    <row r="17" spans="2:12" ht="60" customHeight="1">
      <c r="B17" s="2" t="s">
        <v>1</v>
      </c>
      <c r="C17" s="8" t="s">
        <v>40</v>
      </c>
      <c r="D17" s="8" t="s">
        <v>41</v>
      </c>
      <c r="E17" s="9" t="s">
        <v>43</v>
      </c>
      <c r="F17" t="s">
        <v>18</v>
      </c>
      <c r="L17" t="s">
        <v>18</v>
      </c>
    </row>
    <row r="18" spans="2:5" ht="15">
      <c r="B18" s="8">
        <v>2006</v>
      </c>
      <c r="C18" s="20">
        <v>628067052</v>
      </c>
      <c r="D18" s="11"/>
      <c r="E18" s="10"/>
    </row>
    <row r="19" spans="2:12" ht="15">
      <c r="B19" s="10">
        <v>2007</v>
      </c>
      <c r="C19" s="20">
        <v>706016303</v>
      </c>
      <c r="D19" s="11">
        <f>(+C19-C18)/C18</f>
        <v>0.12410975986048063</v>
      </c>
      <c r="E19" s="10"/>
      <c r="L19" s="7" t="s">
        <v>18</v>
      </c>
    </row>
    <row r="20" spans="2:5" ht="15">
      <c r="B20" s="10">
        <v>2008</v>
      </c>
      <c r="C20" s="20">
        <v>770543323</v>
      </c>
      <c r="D20" s="11">
        <f>(+C20-C19)/C19</f>
        <v>0.09139593480463865</v>
      </c>
      <c r="E20" s="10"/>
    </row>
    <row r="21" spans="2:5" ht="15">
      <c r="B21" s="10">
        <v>2009</v>
      </c>
      <c r="C21" s="20">
        <v>864415511</v>
      </c>
      <c r="D21" s="11">
        <f>(+C21-C20)/C20</f>
        <v>0.1218259703225019</v>
      </c>
      <c r="E21" s="11">
        <f>(+C21-C18)/C18</f>
        <v>0.3763108703877687</v>
      </c>
    </row>
    <row r="22" spans="2:4" ht="15">
      <c r="B22" s="21"/>
      <c r="C22" s="21"/>
      <c r="D22" s="21"/>
    </row>
  </sheetData>
  <sheetProtection/>
  <mergeCells count="2">
    <mergeCell ref="C2:J2"/>
    <mergeCell ref="B15:E1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6"/>
  <sheetViews>
    <sheetView zoomScalePageLayoutView="0" workbookViewId="0" topLeftCell="C1">
      <selection activeCell="I22" sqref="I22"/>
    </sheetView>
  </sheetViews>
  <sheetFormatPr defaultColWidth="9.140625" defaultRowHeight="15"/>
  <cols>
    <col min="2" max="2" width="15.8515625" style="0" customWidth="1"/>
    <col min="4" max="4" width="15.421875" style="0" customWidth="1"/>
    <col min="5" max="5" width="15.57421875" style="0" customWidth="1"/>
    <col min="6" max="6" width="15.421875" style="0" customWidth="1"/>
    <col min="8" max="9" width="11.28125" style="0" customWidth="1"/>
    <col min="10" max="10" width="10.7109375" style="0" customWidth="1"/>
    <col min="11" max="11" width="10.8515625" style="0" customWidth="1"/>
    <col min="12" max="12" width="11.28125" style="0" customWidth="1"/>
    <col min="13" max="13" width="12.7109375" style="0" customWidth="1"/>
    <col min="14" max="14" width="11.7109375" style="0" customWidth="1"/>
    <col min="16" max="16" width="11.28125" style="0" customWidth="1"/>
    <col min="18" max="18" width="10.8515625" style="0" customWidth="1"/>
  </cols>
  <sheetData>
    <row r="4" spans="2:17" ht="26.25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8"/>
      <c r="L4" s="28"/>
      <c r="M4" s="28"/>
      <c r="N4" s="28"/>
      <c r="O4" s="28"/>
      <c r="P4" s="28"/>
      <c r="Q4" s="28"/>
    </row>
    <row r="5" ht="3.75" customHeight="1"/>
    <row r="6" spans="1:16" ht="126.75" customHeight="1">
      <c r="A6" s="29" t="s">
        <v>1</v>
      </c>
      <c r="B6" s="29"/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</row>
    <row r="7" spans="1:16" ht="15">
      <c r="A7" s="30" t="s">
        <v>16</v>
      </c>
      <c r="B7" s="30"/>
      <c r="C7" s="1">
        <v>4016.994989024561</v>
      </c>
      <c r="D7" s="1"/>
      <c r="E7" s="1">
        <v>550.0586102175439</v>
      </c>
      <c r="F7" s="1"/>
      <c r="G7" s="1">
        <v>1747.5640338456144</v>
      </c>
      <c r="H7" s="1"/>
      <c r="I7" s="1">
        <v>5902.979936442106</v>
      </c>
      <c r="J7" s="1"/>
      <c r="K7" s="1">
        <v>1603.2175674666667</v>
      </c>
      <c r="L7" s="1"/>
      <c r="M7" s="1">
        <v>121.66205598596491</v>
      </c>
      <c r="N7" s="1"/>
      <c r="O7" s="1">
        <v>13942.477192982456</v>
      </c>
      <c r="P7" s="2"/>
    </row>
    <row r="8" spans="1:16" ht="15">
      <c r="A8" s="30" t="s">
        <v>17</v>
      </c>
      <c r="B8" s="30"/>
      <c r="C8" s="1">
        <v>4315.939716121002</v>
      </c>
      <c r="D8" s="3">
        <f>(+C8-C7)/C7</f>
        <v>0.07441999004560192</v>
      </c>
      <c r="E8" s="1">
        <v>557.7984747959713</v>
      </c>
      <c r="F8" s="3">
        <f>(+E8-E7)/E7</f>
        <v>0.014070981591155041</v>
      </c>
      <c r="G8" s="1">
        <v>1813.9632532462267</v>
      </c>
      <c r="H8" s="3">
        <f>(+G8-G7)/G7</f>
        <v>0.03799529980855525</v>
      </c>
      <c r="I8" s="1">
        <v>6759.958641978887</v>
      </c>
      <c r="J8" s="3">
        <f>(+I8-I7)/I7</f>
        <v>0.14517730277994237</v>
      </c>
      <c r="K8" s="1">
        <v>1972.0832588892936</v>
      </c>
      <c r="L8" s="3">
        <f>(+K8-K7)/K7</f>
        <v>0.23007837420687208</v>
      </c>
      <c r="M8" s="1">
        <v>335.2178489984696</v>
      </c>
      <c r="N8" s="3">
        <f>(+M8-M7)/M7</f>
        <v>1.7553196128556365</v>
      </c>
      <c r="O8" s="1">
        <v>15754.961194029851</v>
      </c>
      <c r="P8" s="4">
        <f>(+O8-O7)/O7</f>
        <v>0.12999727207440984</v>
      </c>
    </row>
    <row r="9" spans="1:16" ht="15">
      <c r="A9" s="30" t="s">
        <v>19</v>
      </c>
      <c r="B9" s="30"/>
      <c r="C9" s="1">
        <v>4622.1392264237675</v>
      </c>
      <c r="D9" s="3">
        <f aca="true" t="shared" si="0" ref="D9:F10">(+C9-C8)/C8</f>
        <v>0.07094619722306174</v>
      </c>
      <c r="E9" s="1">
        <v>529.3803498437254</v>
      </c>
      <c r="F9" s="3">
        <f t="shared" si="0"/>
        <v>-0.050946939147943196</v>
      </c>
      <c r="G9" s="1">
        <v>1903.5331767905823</v>
      </c>
      <c r="H9" s="3">
        <f>(+G9-G8)/G8</f>
        <v>0.0493780253729304</v>
      </c>
      <c r="I9" s="1">
        <v>7332.009074579652</v>
      </c>
      <c r="J9" s="3">
        <f>(+I9-I8)/I8</f>
        <v>0.08462336278928857</v>
      </c>
      <c r="K9" s="1">
        <v>1768.3910451548848</v>
      </c>
      <c r="L9" s="3">
        <f>(+K9-K8)/K8</f>
        <v>-0.1032878367666542</v>
      </c>
      <c r="M9" s="1">
        <v>221.62192673059943</v>
      </c>
      <c r="N9" s="3">
        <f>(+M9-M8)/M8</f>
        <v>-0.33887193837458457</v>
      </c>
      <c r="O9" s="1">
        <v>16377.074799523212</v>
      </c>
      <c r="P9" s="4">
        <f>(+O9-O8)/O8</f>
        <v>0.03948683832551131</v>
      </c>
    </row>
    <row r="10" spans="1:16" ht="15">
      <c r="A10" s="30" t="s">
        <v>20</v>
      </c>
      <c r="B10" s="30"/>
      <c r="C10" s="1">
        <v>4574.195338232805</v>
      </c>
      <c r="D10" s="3">
        <f t="shared" si="0"/>
        <v>-0.010372662060216175</v>
      </c>
      <c r="E10" s="1">
        <v>616.0963607711711</v>
      </c>
      <c r="F10" s="3">
        <f t="shared" si="0"/>
        <v>0.16380662968137094</v>
      </c>
      <c r="G10" s="1">
        <v>1822.7587473874846</v>
      </c>
      <c r="H10" s="3">
        <f>(+G10-G9)/G9</f>
        <v>-0.04243394882104756</v>
      </c>
      <c r="I10" s="1">
        <v>7572.55738391405</v>
      </c>
      <c r="J10" s="3">
        <f>(+I10-I9)/I9</f>
        <v>0.032807966668833954</v>
      </c>
      <c r="K10" s="1">
        <v>1939.982366054112</v>
      </c>
      <c r="L10" s="3">
        <f>(+K10-K9)/K9</f>
        <v>0.09703245295737083</v>
      </c>
      <c r="M10" s="1">
        <v>191.33034744623433</v>
      </c>
      <c r="N10" s="3">
        <f>(+M10-M9)/M9</f>
        <v>-0.13668132811238992</v>
      </c>
      <c r="O10" s="1">
        <v>16716.920543805856</v>
      </c>
      <c r="P10" s="4">
        <f>(+O10-O9)/O9</f>
        <v>0.020751309280979645</v>
      </c>
    </row>
    <row r="11" spans="1:16" ht="6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</row>
    <row r="12" spans="1:16" ht="33" customHeight="1">
      <c r="A12" s="26" t="s">
        <v>21</v>
      </c>
      <c r="B12" s="26"/>
      <c r="C12" s="1">
        <f>+C10-C7</f>
        <v>557.2003492082436</v>
      </c>
      <c r="D12" s="3">
        <f>+C12/C7</f>
        <v>0.13871074042428602</v>
      </c>
      <c r="E12" s="1">
        <f>+E10-E7</f>
        <v>66.03775055362723</v>
      </c>
      <c r="F12" s="3">
        <f>+E12/E7</f>
        <v>0.12005584373546997</v>
      </c>
      <c r="G12" s="1">
        <f>+G10-G7</f>
        <v>75.19471354187021</v>
      </c>
      <c r="H12" s="3">
        <f>+G12/G7</f>
        <v>0.04302830230283462</v>
      </c>
      <c r="I12" s="1">
        <f>+I10-I7</f>
        <v>1669.5774474719437</v>
      </c>
      <c r="J12" s="3">
        <f>+I12/I7</f>
        <v>0.2828363750933305</v>
      </c>
      <c r="K12" s="1">
        <f>+K10-K7</f>
        <v>336.7647985874453</v>
      </c>
      <c r="L12" s="3">
        <f>+K12/K7</f>
        <v>0.2100555816136584</v>
      </c>
      <c r="M12" s="1">
        <f>+M10-M7</f>
        <v>69.66829146026942</v>
      </c>
      <c r="N12" s="3">
        <f>+M12/M7</f>
        <v>0.5726377948791729</v>
      </c>
      <c r="O12" s="1">
        <f>+O10-O7</f>
        <v>2774.4433508233997</v>
      </c>
      <c r="P12" s="3">
        <f>+O12/O7</f>
        <v>0.19899213837120966</v>
      </c>
    </row>
    <row r="13" ht="15">
      <c r="P13" t="s">
        <v>18</v>
      </c>
    </row>
    <row r="15" ht="15">
      <c r="B15" t="s">
        <v>22</v>
      </c>
    </row>
    <row r="16" ht="15">
      <c r="B16" t="s">
        <v>23</v>
      </c>
    </row>
  </sheetData>
  <sheetProtection/>
  <mergeCells count="8">
    <mergeCell ref="A12:B12"/>
    <mergeCell ref="B4:Q4"/>
    <mergeCell ref="A6:B6"/>
    <mergeCell ref="A7:B7"/>
    <mergeCell ref="A8:B8"/>
    <mergeCell ref="A9:B9"/>
    <mergeCell ref="A10:B10"/>
    <mergeCell ref="A11:P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masonp</dc:creator>
  <cp:keywords/>
  <dc:description/>
  <cp:lastModifiedBy>Susan Simmat</cp:lastModifiedBy>
  <cp:lastPrinted>2010-11-30T14:45:47Z</cp:lastPrinted>
  <dcterms:created xsi:type="dcterms:W3CDTF">2010-11-15T18:19:30Z</dcterms:created>
  <dcterms:modified xsi:type="dcterms:W3CDTF">2010-11-30T14:49:19Z</dcterms:modified>
  <cp:category/>
  <cp:version/>
  <cp:contentType/>
  <cp:contentStatus/>
</cp:coreProperties>
</file>