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855" windowHeight="9060"/>
  </bookViews>
  <sheets>
    <sheet name="Benefit to Total Salary" sheetId="2" r:id="rId1"/>
    <sheet name="Benefit Cost per CLA Resident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1" i="2"/>
  <c r="L11"/>
  <c r="L10"/>
  <c r="L9"/>
  <c r="L8"/>
  <c r="L7"/>
  <c r="L6"/>
  <c r="L5"/>
  <c r="O12" i="1"/>
  <c r="P12" s="1"/>
  <c r="N12"/>
  <c r="M12"/>
  <c r="K12"/>
  <c r="L12" s="1"/>
  <c r="I12"/>
  <c r="J12" s="1"/>
  <c r="G12"/>
  <c r="H12" s="1"/>
  <c r="F12"/>
  <c r="E12"/>
  <c r="C12"/>
  <c r="D12" s="1"/>
  <c r="P10"/>
  <c r="N10"/>
  <c r="L10"/>
  <c r="J10"/>
  <c r="H10"/>
  <c r="F10"/>
  <c r="D10"/>
  <c r="P9"/>
  <c r="N9"/>
  <c r="L9"/>
  <c r="J9"/>
  <c r="H9"/>
  <c r="F9"/>
  <c r="D9"/>
  <c r="P8"/>
  <c r="N8"/>
  <c r="L8"/>
  <c r="J8"/>
  <c r="H8"/>
  <c r="F8"/>
  <c r="D8"/>
  <c r="E21" i="2"/>
  <c r="K10"/>
  <c r="K9"/>
  <c r="K8"/>
  <c r="K7"/>
  <c r="K6"/>
  <c r="K5"/>
  <c r="D21"/>
  <c r="D20"/>
  <c r="D19"/>
  <c r="C11"/>
</calcChain>
</file>

<file path=xl/sharedStrings.xml><?xml version="1.0" encoding="utf-8"?>
<sst xmlns="http://schemas.openxmlformats.org/spreadsheetml/2006/main" count="52" uniqueCount="47">
  <si>
    <t xml:space="preserve">Average Employee Benefit cost per CLA Resident </t>
  </si>
  <si>
    <t>Year</t>
  </si>
  <si>
    <t>Social Security</t>
  </si>
  <si>
    <t>Increase percentage of Social Security  per CLA Resident</t>
  </si>
  <si>
    <t>Unemployment</t>
  </si>
  <si>
    <t>Increase percentage of Unemployment  per CLA Resident</t>
  </si>
  <si>
    <t>Workers Comp</t>
  </si>
  <si>
    <t>Increase percentage of Workers Comp  per CLA Resident</t>
  </si>
  <si>
    <t>Health Insurance</t>
  </si>
  <si>
    <t>Increase percentage of Health Insurance per CLA Resident</t>
  </si>
  <si>
    <t>Retirement</t>
  </si>
  <si>
    <t>Increase percentage of Retirement  Benefitsper CLA Resident</t>
  </si>
  <si>
    <t>Other</t>
  </si>
  <si>
    <t>Increase percentage of Other Benefits  per CLA Resident</t>
  </si>
  <si>
    <t>Total</t>
  </si>
  <si>
    <t>Increase percentage of Total Benefits  per CLA Resident</t>
  </si>
  <si>
    <t>2006 Cost per CLA Resident</t>
  </si>
  <si>
    <t>2007 Cost per CLA Resident</t>
  </si>
  <si>
    <t xml:space="preserve"> </t>
  </si>
  <si>
    <t>2008 Cost per CLA Resident</t>
  </si>
  <si>
    <t>2009 Cost per CLA Resident</t>
  </si>
  <si>
    <t>Total Increase cost per CLA Resident from 2006 -2009</t>
  </si>
  <si>
    <t>**  DDS calculated the cost of Benefits based on a per cla resident basis in order to factor in growth to the system.</t>
  </si>
  <si>
    <t>This should provide a more realistic measure of the increased benefits cost to providers.</t>
  </si>
  <si>
    <t>Benefit</t>
  </si>
  <si>
    <t>Sum of  Social Security</t>
  </si>
  <si>
    <t>Sum of Unemployment</t>
  </si>
  <si>
    <t>Sum of Workers Comp</t>
  </si>
  <si>
    <t>Sum of Insurance</t>
  </si>
  <si>
    <t>Sum of Retirement</t>
  </si>
  <si>
    <t xml:space="preserve">Sum of Other Benefits </t>
  </si>
  <si>
    <t xml:space="preserve">Total </t>
  </si>
  <si>
    <t>2006 Percentage of Benefit to Salary</t>
  </si>
  <si>
    <t>2006 Total Benefit Cost</t>
  </si>
  <si>
    <t>2009 Total Benefit Cost</t>
  </si>
  <si>
    <t>2009 Percentage of Benefit to Salary</t>
  </si>
  <si>
    <t>2008 Percentage of Benefit to Salary</t>
  </si>
  <si>
    <t>2008 Total Benefit Cost</t>
  </si>
  <si>
    <t>2007 Percentage of Benefit to Salary</t>
  </si>
  <si>
    <t>2007 Total Benefit Cost</t>
  </si>
  <si>
    <t>Total Salary</t>
  </si>
  <si>
    <t>Percentage Increase of Salaries</t>
  </si>
  <si>
    <t>Percentage of Benefit Increase from 2006-2009</t>
  </si>
  <si>
    <t>Percentage of Salary Increase from 2006-2009</t>
  </si>
  <si>
    <t>Average Benefit Costs Compared to Total Agency Salary</t>
  </si>
  <si>
    <t>Percentage of Benefit Increase to Salary  from 2006-2009</t>
  </si>
  <si>
    <t>Total Agency Salary from FY2006-2009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</si>
</sst>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.00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10" fontId="0" fillId="0" borderId="0" xfId="0" applyNumberFormat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6" xfId="0" applyBorder="1"/>
    <xf numFmtId="164" fontId="0" fillId="0" borderId="6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6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164" fontId="0" fillId="0" borderId="1" xfId="0" applyNumberFormat="1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2" borderId="2" xfId="0" applyFill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L22"/>
  <sheetViews>
    <sheetView tabSelected="1" workbookViewId="0">
      <selection activeCell="G18" sqref="G18"/>
    </sheetView>
  </sheetViews>
  <sheetFormatPr defaultRowHeight="15"/>
  <cols>
    <col min="2" max="2" width="24.28515625" customWidth="1"/>
    <col min="3" max="3" width="19.28515625" customWidth="1"/>
    <col min="4" max="4" width="18.28515625" customWidth="1"/>
    <col min="5" max="5" width="14.28515625" customWidth="1"/>
    <col min="6" max="6" width="19.5703125" customWidth="1"/>
    <col min="7" max="7" width="12.42578125" customWidth="1"/>
    <col min="8" max="8" width="18.85546875" customWidth="1"/>
    <col min="9" max="9" width="12.140625" customWidth="1"/>
    <col min="10" max="10" width="17.5703125" customWidth="1"/>
    <col min="11" max="11" width="13.5703125" customWidth="1"/>
    <col min="12" max="12" width="16.140625" customWidth="1"/>
  </cols>
  <sheetData>
    <row r="2" spans="2:12" ht="26.25">
      <c r="C2" s="22" t="s">
        <v>44</v>
      </c>
      <c r="D2" s="22"/>
      <c r="E2" s="22"/>
      <c r="F2" s="22"/>
      <c r="G2" s="22"/>
      <c r="H2" s="22"/>
      <c r="I2" s="22"/>
      <c r="J2" s="22"/>
    </row>
    <row r="3" spans="2:12">
      <c r="B3" t="s">
        <v>18</v>
      </c>
      <c r="C3" s="6"/>
      <c r="D3" s="6"/>
      <c r="E3" s="6"/>
      <c r="F3" s="6"/>
      <c r="G3" s="6"/>
      <c r="H3" s="6"/>
      <c r="I3" s="6"/>
      <c r="J3" s="6"/>
    </row>
    <row r="4" spans="2:12" ht="64.5" customHeight="1">
      <c r="B4" s="8" t="s">
        <v>24</v>
      </c>
      <c r="C4" s="9" t="s">
        <v>33</v>
      </c>
      <c r="D4" s="9" t="s">
        <v>32</v>
      </c>
      <c r="E4" s="9" t="s">
        <v>39</v>
      </c>
      <c r="F4" s="9" t="s">
        <v>38</v>
      </c>
      <c r="G4" s="9" t="s">
        <v>37</v>
      </c>
      <c r="H4" s="9" t="s">
        <v>36</v>
      </c>
      <c r="I4" s="9" t="s">
        <v>34</v>
      </c>
      <c r="J4" s="9" t="s">
        <v>35</v>
      </c>
      <c r="K4" s="9" t="s">
        <v>42</v>
      </c>
      <c r="L4" s="9" t="s">
        <v>45</v>
      </c>
    </row>
    <row r="5" spans="2:12">
      <c r="B5" s="10" t="s">
        <v>25</v>
      </c>
      <c r="C5" s="1">
        <v>44900510</v>
      </c>
      <c r="D5" s="3">
        <v>7.1489994351749561E-2</v>
      </c>
      <c r="E5" s="1">
        <v>48721777</v>
      </c>
      <c r="F5" s="3">
        <v>6.9009422010471624E-2</v>
      </c>
      <c r="G5" s="1">
        <v>54178730</v>
      </c>
      <c r="H5" s="3">
        <v>7.0312373597713987E-2</v>
      </c>
      <c r="I5" s="1">
        <v>60439324</v>
      </c>
      <c r="J5" s="3">
        <v>6.9919296022442609E-2</v>
      </c>
      <c r="K5" s="11">
        <f>(+I5-C5)/C5</f>
        <v>0.34607210474892158</v>
      </c>
      <c r="L5" s="3">
        <f>(+J5-D5)/D5</f>
        <v>-2.1970883387942421E-2</v>
      </c>
    </row>
    <row r="6" spans="2:12">
      <c r="B6" s="10" t="s">
        <v>26</v>
      </c>
      <c r="C6" s="1">
        <v>6148374</v>
      </c>
      <c r="D6" s="3">
        <v>9.7893592418536873E-3</v>
      </c>
      <c r="E6" s="1">
        <v>6296875</v>
      </c>
      <c r="F6" s="3">
        <v>8.9188804468726263E-3</v>
      </c>
      <c r="G6" s="1">
        <v>6205169</v>
      </c>
      <c r="H6" s="3">
        <v>8.0529787421180464E-3</v>
      </c>
      <c r="I6" s="1">
        <v>8140546</v>
      </c>
      <c r="J6" s="3">
        <v>9.4173992673761732E-3</v>
      </c>
      <c r="K6" s="11">
        <f t="shared" ref="K6:K11" si="0">(+I6-C6)/C6</f>
        <v>0.32401607319268477</v>
      </c>
      <c r="L6" s="3">
        <f t="shared" ref="L6:L11" si="1">(+J6-D6)/D6</f>
        <v>-3.7996355561988833E-2</v>
      </c>
    </row>
    <row r="7" spans="2:12">
      <c r="B7" s="10" t="s">
        <v>27</v>
      </c>
      <c r="C7" s="1">
        <v>19533580</v>
      </c>
      <c r="D7" s="3">
        <v>3.1101106064707243E-2</v>
      </c>
      <c r="E7" s="1">
        <v>20477467</v>
      </c>
      <c r="F7" s="3">
        <v>2.9004240996967461E-2</v>
      </c>
      <c r="G7" s="1">
        <v>22312398</v>
      </c>
      <c r="H7" s="3">
        <v>2.8956707992913205E-2</v>
      </c>
      <c r="I7" s="1">
        <v>24084303</v>
      </c>
      <c r="J7" s="3">
        <v>2.7861951449873971E-2</v>
      </c>
      <c r="K7" s="11">
        <f t="shared" si="0"/>
        <v>0.23296922530329822</v>
      </c>
      <c r="L7" s="3">
        <f t="shared" si="1"/>
        <v>-0.10414917746314444</v>
      </c>
    </row>
    <row r="8" spans="2:12">
      <c r="B8" s="10" t="s">
        <v>28</v>
      </c>
      <c r="C8" s="1">
        <v>65981265</v>
      </c>
      <c r="D8" s="3">
        <v>0.10505449185702548</v>
      </c>
      <c r="E8" s="1">
        <v>76311816</v>
      </c>
      <c r="F8" s="3">
        <v>0.10808789496182498</v>
      </c>
      <c r="G8" s="1">
        <v>85942660</v>
      </c>
      <c r="H8" s="3">
        <v>0.1115351433653264</v>
      </c>
      <c r="I8" s="1">
        <v>100056997</v>
      </c>
      <c r="J8" s="3">
        <v>0.11575104301894</v>
      </c>
      <c r="K8" s="11">
        <f t="shared" si="0"/>
        <v>0.51644556981440115</v>
      </c>
      <c r="L8" s="3">
        <f t="shared" si="1"/>
        <v>0.10181907477570835</v>
      </c>
    </row>
    <row r="9" spans="2:12">
      <c r="B9" s="10" t="s">
        <v>29</v>
      </c>
      <c r="C9" s="1">
        <v>17920123</v>
      </c>
      <c r="D9" s="3">
        <v>2.8532181306017625E-2</v>
      </c>
      <c r="E9" s="1">
        <v>22262452</v>
      </c>
      <c r="F9" s="3">
        <v>3.1532489979909144E-2</v>
      </c>
      <c r="G9" s="1">
        <v>20728320</v>
      </c>
      <c r="H9" s="3">
        <v>2.6900914434372432E-2</v>
      </c>
      <c r="I9" s="1">
        <v>25633191</v>
      </c>
      <c r="J9" s="3">
        <v>2.9653784174171305E-2</v>
      </c>
      <c r="K9" s="11">
        <f t="shared" si="0"/>
        <v>0.43041378678036973</v>
      </c>
      <c r="L9" s="3">
        <f t="shared" si="1"/>
        <v>3.9310098871309457E-2</v>
      </c>
    </row>
    <row r="10" spans="2:12" ht="15.75" thickBot="1">
      <c r="B10" s="12" t="s">
        <v>30</v>
      </c>
      <c r="C10" s="13">
        <v>1359870</v>
      </c>
      <c r="D10" s="14">
        <v>2.1651669127837007E-3</v>
      </c>
      <c r="E10" s="13">
        <v>3784207</v>
      </c>
      <c r="F10" s="14">
        <v>5.3599428000744055E-3</v>
      </c>
      <c r="G10" s="13">
        <v>2597757</v>
      </c>
      <c r="H10" s="14">
        <v>3.3713315299209986E-3</v>
      </c>
      <c r="I10" s="13">
        <v>2528068</v>
      </c>
      <c r="J10" s="14">
        <v>2.9245981450233371E-3</v>
      </c>
      <c r="K10" s="15">
        <f t="shared" si="0"/>
        <v>0.8590512328384331</v>
      </c>
      <c r="L10" s="14">
        <f t="shared" si="1"/>
        <v>0.3507495093130048</v>
      </c>
    </row>
    <row r="11" spans="2:12">
      <c r="B11" s="16" t="s">
        <v>31</v>
      </c>
      <c r="C11" s="17">
        <f>SUM(C5:C10)</f>
        <v>155843722</v>
      </c>
      <c r="D11" s="18">
        <v>0.24813229973413731</v>
      </c>
      <c r="E11" s="17">
        <v>177854594</v>
      </c>
      <c r="F11" s="18">
        <v>0.25191287119612021</v>
      </c>
      <c r="G11" s="17">
        <v>191965034</v>
      </c>
      <c r="H11" s="18">
        <v>0.24912944966236505</v>
      </c>
      <c r="I11" s="17">
        <v>220882429</v>
      </c>
      <c r="J11" s="18">
        <v>0.25552807207782741</v>
      </c>
      <c r="K11" s="19">
        <f t="shared" si="0"/>
        <v>0.41733286503514078</v>
      </c>
      <c r="L11" s="18">
        <f t="shared" si="1"/>
        <v>2.9805762295413936E-2</v>
      </c>
    </row>
    <row r="15" spans="2:12">
      <c r="B15" s="23" t="s">
        <v>46</v>
      </c>
      <c r="C15" s="24"/>
      <c r="D15" s="24"/>
      <c r="E15" s="25"/>
    </row>
    <row r="17" spans="2:12" ht="60" customHeight="1">
      <c r="B17" s="2" t="s">
        <v>1</v>
      </c>
      <c r="C17" s="8" t="s">
        <v>40</v>
      </c>
      <c r="D17" s="8" t="s">
        <v>41</v>
      </c>
      <c r="E17" s="9" t="s">
        <v>43</v>
      </c>
      <c r="F17" t="s">
        <v>18</v>
      </c>
      <c r="L17" t="s">
        <v>18</v>
      </c>
    </row>
    <row r="18" spans="2:12">
      <c r="B18" s="8">
        <v>2006</v>
      </c>
      <c r="C18" s="20">
        <v>628067052</v>
      </c>
      <c r="D18" s="11"/>
      <c r="E18" s="10"/>
    </row>
    <row r="19" spans="2:12">
      <c r="B19" s="10">
        <v>2007</v>
      </c>
      <c r="C19" s="20">
        <v>706016303</v>
      </c>
      <c r="D19" s="11">
        <f>(+C19-C18)/C18</f>
        <v>0.12410975986048063</v>
      </c>
      <c r="E19" s="10"/>
      <c r="L19" s="7" t="s">
        <v>18</v>
      </c>
    </row>
    <row r="20" spans="2:12">
      <c r="B20" s="10">
        <v>2008</v>
      </c>
      <c r="C20" s="20">
        <v>770543323</v>
      </c>
      <c r="D20" s="11">
        <f t="shared" ref="D20:D21" si="2">(+C20-C19)/C19</f>
        <v>9.1395934804638645E-2</v>
      </c>
      <c r="E20" s="10"/>
    </row>
    <row r="21" spans="2:12">
      <c r="B21" s="10">
        <v>2009</v>
      </c>
      <c r="C21" s="20">
        <v>864415511</v>
      </c>
      <c r="D21" s="11">
        <f t="shared" si="2"/>
        <v>0.12182597032250191</v>
      </c>
      <c r="E21" s="11">
        <f>(+C21-C18)/C18</f>
        <v>0.37631087038776873</v>
      </c>
    </row>
    <row r="22" spans="2:12">
      <c r="B22" s="21"/>
      <c r="C22" s="21"/>
      <c r="D22" s="21"/>
    </row>
  </sheetData>
  <mergeCells count="2">
    <mergeCell ref="C2:J2"/>
    <mergeCell ref="B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Q16"/>
  <sheetViews>
    <sheetView topLeftCell="C1" workbookViewId="0">
      <selection activeCell="I22" sqref="I22"/>
    </sheetView>
  </sheetViews>
  <sheetFormatPr defaultRowHeight="15"/>
  <cols>
    <col min="2" max="2" width="15.85546875" customWidth="1"/>
    <col min="4" max="4" width="15.42578125" customWidth="1"/>
    <col min="5" max="5" width="15.5703125" customWidth="1"/>
    <col min="6" max="6" width="15.42578125" customWidth="1"/>
    <col min="8" max="9" width="11.28515625" customWidth="1"/>
    <col min="10" max="10" width="10.7109375" customWidth="1"/>
    <col min="11" max="11" width="10.85546875" customWidth="1"/>
    <col min="12" max="12" width="11.28515625" customWidth="1"/>
    <col min="13" max="13" width="12.7109375" customWidth="1"/>
    <col min="14" max="14" width="11.7109375" customWidth="1"/>
    <col min="16" max="16" width="11.28515625" customWidth="1"/>
    <col min="18" max="18" width="10.85546875" customWidth="1"/>
  </cols>
  <sheetData>
    <row r="4" spans="1:17" ht="26.25"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8"/>
      <c r="L4" s="28"/>
      <c r="M4" s="28"/>
      <c r="N4" s="28"/>
      <c r="O4" s="28"/>
      <c r="P4" s="28"/>
      <c r="Q4" s="28"/>
    </row>
    <row r="5" spans="1:17" ht="3.75" customHeight="1"/>
    <row r="6" spans="1:17" ht="126.75" customHeight="1">
      <c r="A6" s="29" t="s">
        <v>1</v>
      </c>
      <c r="B6" s="29"/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15</v>
      </c>
    </row>
    <row r="7" spans="1:17">
      <c r="A7" s="30" t="s">
        <v>16</v>
      </c>
      <c r="B7" s="30"/>
      <c r="C7" s="1">
        <v>4016.9949890245612</v>
      </c>
      <c r="D7" s="1"/>
      <c r="E7" s="1">
        <v>550.0586102175439</v>
      </c>
      <c r="F7" s="1"/>
      <c r="G7" s="1">
        <v>1747.5640338456144</v>
      </c>
      <c r="H7" s="1"/>
      <c r="I7" s="1">
        <v>5902.979936442106</v>
      </c>
      <c r="J7" s="1"/>
      <c r="K7" s="1">
        <v>1603.2175674666667</v>
      </c>
      <c r="L7" s="1"/>
      <c r="M7" s="1">
        <v>121.66205598596491</v>
      </c>
      <c r="N7" s="1"/>
      <c r="O7" s="1">
        <v>13942.477192982456</v>
      </c>
      <c r="P7" s="2"/>
    </row>
    <row r="8" spans="1:17">
      <c r="A8" s="30" t="s">
        <v>17</v>
      </c>
      <c r="B8" s="30"/>
      <c r="C8" s="1">
        <v>4315.9397161210018</v>
      </c>
      <c r="D8" s="3">
        <f>(+C8-C7)/C7</f>
        <v>7.4419990045601916E-2</v>
      </c>
      <c r="E8" s="1">
        <v>557.79847479597129</v>
      </c>
      <c r="F8" s="3">
        <f>(+E8-E7)/E7</f>
        <v>1.4070981591155041E-2</v>
      </c>
      <c r="G8" s="1">
        <v>1813.9632532462267</v>
      </c>
      <c r="H8" s="3">
        <f>(+G8-G7)/G7</f>
        <v>3.7995299808555247E-2</v>
      </c>
      <c r="I8" s="1">
        <v>6759.9586419788866</v>
      </c>
      <c r="J8" s="3">
        <f>(+I8-I7)/I7</f>
        <v>0.14517730277994237</v>
      </c>
      <c r="K8" s="1">
        <v>1972.0832588892936</v>
      </c>
      <c r="L8" s="3">
        <f>(+K8-K7)/K7</f>
        <v>0.23007837420687208</v>
      </c>
      <c r="M8" s="1">
        <v>335.21784899846961</v>
      </c>
      <c r="N8" s="3">
        <f>(+M8-M7)/M7</f>
        <v>1.7553196128556365</v>
      </c>
      <c r="O8" s="1">
        <v>15754.961194029851</v>
      </c>
      <c r="P8" s="4">
        <f>(+O8-O7)/O7</f>
        <v>0.12999727207440984</v>
      </c>
    </row>
    <row r="9" spans="1:17">
      <c r="A9" s="30" t="s">
        <v>19</v>
      </c>
      <c r="B9" s="30"/>
      <c r="C9" s="1">
        <v>4622.1392264237675</v>
      </c>
      <c r="D9" s="3">
        <f t="shared" ref="D9:F10" si="0">(+C9-C8)/C8</f>
        <v>7.0946197223061738E-2</v>
      </c>
      <c r="E9" s="1">
        <v>529.38034984372541</v>
      </c>
      <c r="F9" s="3">
        <f t="shared" si="0"/>
        <v>-5.0946939147943196E-2</v>
      </c>
      <c r="G9" s="1">
        <v>1903.5331767905823</v>
      </c>
      <c r="H9" s="3">
        <f t="shared" ref="H9:H10" si="1">(+G9-G8)/G8</f>
        <v>4.9378025372930401E-2</v>
      </c>
      <c r="I9" s="1">
        <v>7332.0090745796524</v>
      </c>
      <c r="J9" s="3">
        <f t="shared" ref="J9:J10" si="2">(+I9-I8)/I8</f>
        <v>8.4623362789288573E-2</v>
      </c>
      <c r="K9" s="1">
        <v>1768.3910451548848</v>
      </c>
      <c r="L9" s="3">
        <f t="shared" ref="L9:L10" si="3">(+K9-K8)/K8</f>
        <v>-0.10328783676665421</v>
      </c>
      <c r="M9" s="1">
        <v>221.62192673059943</v>
      </c>
      <c r="N9" s="3">
        <f t="shared" ref="N9:N10" si="4">(+M9-M8)/M8</f>
        <v>-0.33887193837458457</v>
      </c>
      <c r="O9" s="1">
        <v>16377.074799523212</v>
      </c>
      <c r="P9" s="4">
        <f t="shared" ref="P9:P10" si="5">(+O9-O8)/O8</f>
        <v>3.9486838325511309E-2</v>
      </c>
    </row>
    <row r="10" spans="1:17">
      <c r="A10" s="30" t="s">
        <v>20</v>
      </c>
      <c r="B10" s="30"/>
      <c r="C10" s="1">
        <v>4574.1953382328047</v>
      </c>
      <c r="D10" s="3">
        <f t="shared" si="0"/>
        <v>-1.0372662060216175E-2</v>
      </c>
      <c r="E10" s="1">
        <v>616.09636077117113</v>
      </c>
      <c r="F10" s="3">
        <f t="shared" si="0"/>
        <v>0.16380662968137094</v>
      </c>
      <c r="G10" s="1">
        <v>1822.7587473874846</v>
      </c>
      <c r="H10" s="3">
        <f t="shared" si="1"/>
        <v>-4.2433948821047562E-2</v>
      </c>
      <c r="I10" s="1">
        <v>7572.5573839140498</v>
      </c>
      <c r="J10" s="3">
        <f t="shared" si="2"/>
        <v>3.2807966668833954E-2</v>
      </c>
      <c r="K10" s="1">
        <v>1939.9823660541119</v>
      </c>
      <c r="L10" s="3">
        <f t="shared" si="3"/>
        <v>9.7032452957370827E-2</v>
      </c>
      <c r="M10" s="1">
        <v>191.33034744623433</v>
      </c>
      <c r="N10" s="3">
        <f t="shared" si="4"/>
        <v>-0.13668132811238992</v>
      </c>
      <c r="O10" s="1">
        <v>16716.920543805856</v>
      </c>
      <c r="P10" s="4">
        <f t="shared" si="5"/>
        <v>2.0751309280979645E-2</v>
      </c>
    </row>
    <row r="11" spans="1:17" ht="6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</row>
    <row r="12" spans="1:17" ht="33" customHeight="1">
      <c r="A12" s="26" t="s">
        <v>21</v>
      </c>
      <c r="B12" s="26"/>
      <c r="C12" s="1">
        <f>+C10-C7</f>
        <v>557.20034920824355</v>
      </c>
      <c r="D12" s="3">
        <f>+C12/C7</f>
        <v>0.13871074042428602</v>
      </c>
      <c r="E12" s="1">
        <f>+E10-E7</f>
        <v>66.037750553627234</v>
      </c>
      <c r="F12" s="3">
        <f>+E12/E7</f>
        <v>0.12005584373546997</v>
      </c>
      <c r="G12" s="1">
        <f>+G10-G7</f>
        <v>75.194713541870215</v>
      </c>
      <c r="H12" s="3">
        <f>+G12/G7</f>
        <v>4.3028302302834623E-2</v>
      </c>
      <c r="I12" s="1">
        <f>+I10-I7</f>
        <v>1669.5774474719437</v>
      </c>
      <c r="J12" s="3">
        <f>+I12/I7</f>
        <v>0.28283637509333048</v>
      </c>
      <c r="K12" s="1">
        <f>+K10-K7</f>
        <v>336.76479858744528</v>
      </c>
      <c r="L12" s="3">
        <f>+K12/K7</f>
        <v>0.21005558161365839</v>
      </c>
      <c r="M12" s="1">
        <f>+M10-M7</f>
        <v>69.668291460269415</v>
      </c>
      <c r="N12" s="3">
        <f>+M12/M7</f>
        <v>0.57263779487917288</v>
      </c>
      <c r="O12" s="1">
        <f>+O10-O7</f>
        <v>2774.4433508233997</v>
      </c>
      <c r="P12" s="3">
        <f>+O12/O7</f>
        <v>0.19899213837120966</v>
      </c>
    </row>
    <row r="13" spans="1:17">
      <c r="P13" t="s">
        <v>18</v>
      </c>
    </row>
    <row r="15" spans="1:17">
      <c r="B15" t="s">
        <v>22</v>
      </c>
    </row>
    <row r="16" spans="1:17">
      <c r="B16" t="s">
        <v>23</v>
      </c>
    </row>
  </sheetData>
  <mergeCells count="8">
    <mergeCell ref="A12:B12"/>
    <mergeCell ref="B4:Q4"/>
    <mergeCell ref="A6:B6"/>
    <mergeCell ref="A7:B7"/>
    <mergeCell ref="A8:B8"/>
    <mergeCell ref="A9:B9"/>
    <mergeCell ref="A10:B10"/>
    <mergeCell ref="A11:P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Benefit to Total Salary</vt:lpstr>
      <vt:lpstr>Benefit Cost per CLA Resident</vt:lpstr>
      <vt:lpstr>Sheet3</vt:lpstr>
    </vt:vector>
  </TitlesOfParts>
  <Company>State of Connecticut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masonp</dc:creator>
  <cp:lastModifiedBy>Susan Simmat</cp:lastModifiedBy>
  <dcterms:created xsi:type="dcterms:W3CDTF">2010-11-15T18:19:30Z</dcterms:created>
  <dcterms:modified xsi:type="dcterms:W3CDTF">2010-11-29T17:48:59Z</dcterms:modified>
</cp:coreProperties>
</file>