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moserra\Downloads\"/>
    </mc:Choice>
  </mc:AlternateContent>
  <xr:revisionPtr revIDLastSave="0" documentId="8_{A9D5D366-214D-4EFD-AABA-E2DC066371E0}" xr6:coauthVersionLast="47" xr6:coauthVersionMax="47" xr10:uidLastSave="{00000000-0000-0000-0000-000000000000}"/>
  <bookViews>
    <workbookView xWindow="28680" yWindow="-30" windowWidth="29040" windowHeight="15720" tabRatio="964" xr2:uid="{00000000-000D-0000-FFFF-FFFF00000000}"/>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 l="1"/>
  <c r="E15" i="2"/>
  <c r="D22" i="2"/>
  <c r="E22" i="2"/>
  <c r="D26" i="2"/>
  <c r="E26" i="2"/>
  <c r="D27" i="2"/>
  <c r="E27" i="2"/>
  <c r="C3" i="5" l="1"/>
  <c r="K15" i="6" l="1"/>
  <c r="K16" i="6"/>
  <c r="K17" i="6"/>
  <c r="K10" i="6"/>
  <c r="K11" i="6"/>
  <c r="K12" i="6"/>
  <c r="K13" i="6"/>
  <c r="K9" i="6"/>
  <c r="K8" i="6"/>
  <c r="F15" i="2" l="1"/>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8" i="6"/>
  <c r="H14" i="6"/>
  <c r="H18" i="6"/>
  <c r="I14" i="6"/>
  <c r="I19" i="6" s="1"/>
  <c r="I18" i="6"/>
  <c r="J14" i="6"/>
  <c r="J19" i="6" s="1"/>
  <c r="J18" i="6"/>
  <c r="J14" i="5"/>
  <c r="K14" i="5"/>
  <c r="L14" i="5"/>
  <c r="J15" i="5"/>
  <c r="K15" i="5"/>
  <c r="L15" i="5"/>
  <c r="J16" i="5"/>
  <c r="K16" i="5"/>
  <c r="L16" i="5"/>
  <c r="J17" i="5"/>
  <c r="K17" i="5"/>
  <c r="L17" i="5"/>
  <c r="J18" i="5"/>
  <c r="K18" i="5"/>
  <c r="L18" i="5"/>
  <c r="G15" i="2"/>
  <c r="K15" i="2"/>
  <c r="F22" i="2"/>
  <c r="G22" i="2"/>
  <c r="K22"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K27" i="2" l="1"/>
  <c r="G19" i="6"/>
  <c r="K11" i="1"/>
  <c r="K22" i="1"/>
  <c r="K18" i="6"/>
  <c r="I27" i="2"/>
  <c r="G27" i="2"/>
  <c r="H27" i="2"/>
  <c r="J27" i="2"/>
  <c r="F27" i="2"/>
  <c r="E19" i="6"/>
  <c r="K14" i="6"/>
  <c r="K18" i="1"/>
  <c r="H19" i="6"/>
  <c r="G13" i="5" s="1"/>
  <c r="G19" i="5" s="1"/>
  <c r="D19" i="6"/>
  <c r="C13" i="5" s="1"/>
  <c r="C19" i="5" s="1"/>
  <c r="O22" i="2"/>
  <c r="O15" i="2"/>
  <c r="I13" i="5"/>
  <c r="I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<sst xmlns="http://schemas.openxmlformats.org/spreadsheetml/2006/main" count="229" uniqueCount="108">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</sst>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26">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lignment horizontal="right" vertical="center" indent="1"/>
    </xf>
    <xf numFmtId="0" fontId="9" fillId="24" borderId="10" xfId="0" applyFont="1" applyFill="1" applyBorder="1" applyAlignment="1" applyProtection="1">
      <alignment vertical="center" wrapText="1"/>
      <protection locked="0"/>
    </xf>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xf numFmtId="0" fontId="9" fillId="0" borderId="0" xfId="0" applyFont="1"/>
    <xf numFmtId="0" fontId="8" fillId="0" borderId="0" xfId="0" applyFont="1"/>
    <xf numFmtId="0" fontId="3" fillId="26" borderId="0" xfId="0" applyFont="1" applyFill="1" applyAlignment="1">
      <alignment horizontal="right"/>
    </xf>
    <xf numFmtId="0" fontId="3" fillId="26" borderId="21" xfId="0" applyFont="1" applyFill="1" applyBorder="1" applyAlignment="1">
      <alignment horizontal="centerContinuous" wrapText="1"/>
    </xf>
    <xf numFmtId="0" fontId="2" fillId="26" borderId="22" xfId="0" applyFont="1" applyFill="1" applyBorder="1" applyAlignment="1">
      <alignment horizontal="right"/>
    </xf>
    <xf numFmtId="0" fontId="3" fillId="26" borderId="23" xfId="0" applyFont="1" applyFill="1" applyBorder="1" applyAlignment="1">
      <alignment horizontal="center" wrapText="1"/>
    </xf>
    <xf numFmtId="49" fontId="5" fillId="25" borderId="24" xfId="0" applyNumberFormat="1" applyFont="1" applyFill="1" applyBorder="1" applyAlignment="1">
      <alignment horizontal="center" vertical="center"/>
    </xf>
    <xf numFmtId="3" fontId="5" fillId="25" borderId="25" xfId="0" applyNumberFormat="1" applyFont="1" applyFill="1" applyBorder="1" applyAlignment="1">
      <alignment horizontal="right" vertical="center" indent="1"/>
    </xf>
    <xf numFmtId="0" fontId="4" fillId="0" borderId="0" xfId="0" applyFont="1" applyAlignment="1">
      <alignment wrapText="1"/>
    </xf>
    <xf numFmtId="49" fontId="5" fillId="25" borderId="14" xfId="0" applyNumberFormat="1" applyFont="1" applyFill="1" applyBorder="1" applyAlignment="1">
      <alignment horizontal="center" vertical="center"/>
    </xf>
    <xf numFmtId="3" fontId="5" fillId="25" borderId="14" xfId="0" applyNumberFormat="1" applyFont="1" applyFill="1" applyBorder="1" applyAlignment="1">
      <alignment horizontal="right" vertical="center" indent="1"/>
    </xf>
    <xf numFmtId="0" fontId="12" fillId="26" borderId="26" xfId="0" applyFont="1" applyFill="1" applyBorder="1" applyAlignment="1">
      <alignment vertical="top"/>
    </xf>
    <xf numFmtId="0" fontId="3" fillId="26" borderId="27" xfId="0" applyFont="1" applyFill="1" applyBorder="1" applyAlignment="1">
      <alignment horizontal="centerContinuous" wrapText="1"/>
    </xf>
    <xf numFmtId="0" fontId="3" fillId="26" borderId="28" xfId="0" applyFont="1" applyFill="1" applyBorder="1" applyAlignment="1">
      <alignment horizontal="right"/>
    </xf>
    <xf numFmtId="0" fontId="3" fillId="26" borderId="29" xfId="0" applyFont="1" applyFill="1" applyBorder="1" applyAlignment="1">
      <alignment horizontal="center" wrapText="1"/>
    </xf>
    <xf numFmtId="0" fontId="5" fillId="25" borderId="26" xfId="0" applyFont="1" applyFill="1" applyBorder="1" applyAlignment="1">
      <alignment vertical="center"/>
    </xf>
    <xf numFmtId="0" fontId="5" fillId="25" borderId="0" xfId="0" applyFont="1" applyFill="1" applyAlignment="1">
      <alignment vertical="center"/>
    </xf>
    <xf numFmtId="0" fontId="5" fillId="25" borderId="26" xfId="0" applyFont="1" applyFill="1" applyBorder="1" applyAlignment="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Border="1" applyAlignment="1" applyProtection="1">
      <alignment horizontal="left" vertical="center" wrapText="1"/>
      <protection locked="0"/>
    </xf>
    <xf numFmtId="49" fontId="13" fillId="0" borderId="0" xfId="0" applyNumberFormat="1" applyFont="1" applyAlignment="1">
      <alignment vertical="center"/>
    </xf>
    <xf numFmtId="49" fontId="8" fillId="0" borderId="0" xfId="0" applyNumberFormat="1" applyFont="1" applyAlignment="1">
      <alignment vertical="center"/>
    </xf>
    <xf numFmtId="0" fontId="8" fillId="0" borderId="0" xfId="0" applyFont="1" applyAlignment="1">
      <alignment wrapText="1"/>
    </xf>
    <xf numFmtId="0" fontId="7" fillId="26" borderId="36" xfId="0" applyFont="1" applyFill="1" applyBorder="1" applyAlignment="1">
      <alignment horizontal="center"/>
    </xf>
    <xf numFmtId="0" fontId="7" fillId="26" borderId="37" xfId="0" applyFont="1" applyFill="1" applyBorder="1" applyAlignment="1">
      <alignment horizontal="center"/>
    </xf>
    <xf numFmtId="0" fontId="7" fillId="26" borderId="38" xfId="0" applyFont="1" applyFill="1" applyBorder="1" applyAlignment="1">
      <alignment horizontal="center"/>
    </xf>
    <xf numFmtId="0" fontId="7" fillId="26" borderId="38" xfId="0" applyFont="1" applyFill="1" applyBorder="1" applyAlignment="1">
      <alignment horizontal="center" wrapText="1"/>
    </xf>
    <xf numFmtId="0" fontId="7" fillId="26" borderId="39" xfId="0" applyFont="1" applyFill="1" applyBorder="1" applyAlignment="1">
      <alignment horizontal="center" wrapText="1"/>
    </xf>
    <xf numFmtId="0" fontId="9" fillId="25" borderId="0" xfId="0" applyFont="1" applyFill="1" applyAlignment="1">
      <alignment vertical="center"/>
    </xf>
    <xf numFmtId="0" fontId="9" fillId="25" borderId="40" xfId="0" applyFont="1" applyFill="1" applyBorder="1" applyAlignment="1">
      <alignment vertical="center"/>
    </xf>
    <xf numFmtId="3" fontId="5" fillId="25" borderId="41" xfId="0" applyNumberFormat="1" applyFont="1" applyFill="1" applyBorder="1" applyAlignment="1">
      <alignment horizontal="right" vertical="center" indent="1"/>
    </xf>
    <xf numFmtId="3" fontId="5" fillId="25" borderId="42" xfId="0" applyNumberFormat="1" applyFont="1" applyFill="1" applyBorder="1" applyAlignment="1">
      <alignment horizontal="right" vertical="center" indent="1"/>
    </xf>
    <xf numFmtId="3" fontId="5" fillId="25" borderId="43" xfId="0" applyNumberFormat="1" applyFont="1" applyFill="1" applyBorder="1" applyAlignment="1">
      <alignment horizontal="right" vertical="center" indent="1"/>
    </xf>
    <xf numFmtId="0" fontId="9" fillId="25" borderId="44" xfId="0" applyFont="1" applyFill="1" applyBorder="1" applyAlignment="1">
      <alignment vertical="center"/>
    </xf>
    <xf numFmtId="0" fontId="9" fillId="25" borderId="45" xfId="0" applyFont="1" applyFill="1" applyBorder="1" applyAlignment="1">
      <alignment vertical="center"/>
    </xf>
    <xf numFmtId="49" fontId="9" fillId="0" borderId="0" xfId="0" applyNumberFormat="1" applyFont="1" applyAlignment="1">
      <alignment vertical="center"/>
    </xf>
    <xf numFmtId="0" fontId="9" fillId="0" borderId="0" xfId="0" applyFont="1" applyAlignment="1">
      <alignment vertical="center" wrapText="1"/>
    </xf>
    <xf numFmtId="0" fontId="0" fillId="0" borderId="0" xfId="0" applyAlignment="1">
      <alignment vertical="center" wrapText="1"/>
    </xf>
    <xf numFmtId="0" fontId="7" fillId="26" borderId="46" xfId="0" applyFont="1" applyFill="1" applyBorder="1" applyAlignment="1">
      <alignment horizontal="center"/>
    </xf>
    <xf numFmtId="0" fontId="7" fillId="26" borderId="47" xfId="0" applyFont="1" applyFill="1" applyBorder="1" applyAlignment="1">
      <alignment horizontal="center"/>
    </xf>
    <xf numFmtId="0" fontId="7" fillId="26" borderId="47" xfId="0" applyFont="1" applyFill="1" applyBorder="1" applyAlignment="1">
      <alignment horizontal="center" wrapText="1"/>
    </xf>
    <xf numFmtId="0" fontId="7" fillId="26" borderId="48" xfId="0" applyFont="1" applyFill="1" applyBorder="1" applyAlignment="1">
      <alignment horizontal="center" wrapText="1"/>
    </xf>
    <xf numFmtId="3" fontId="5" fillId="25" borderId="50" xfId="0" applyNumberFormat="1" applyFont="1" applyFill="1" applyBorder="1" applyAlignment="1">
      <alignment horizontal="right" vertical="center" indent="1"/>
    </xf>
    <xf numFmtId="0" fontId="9" fillId="25" borderId="14" xfId="0" applyFont="1" applyFill="1" applyBorder="1" applyAlignment="1">
      <alignment vertical="center"/>
    </xf>
    <xf numFmtId="3" fontId="8" fillId="0" borderId="0" xfId="0" applyNumberFormat="1" applyFont="1" applyAlignment="1">
      <alignment horizontal="right" vertical="center" indent="1"/>
    </xf>
    <xf numFmtId="0" fontId="19" fillId="0" borderId="0" xfId="38" applyAlignment="1">
      <alignment horizontal="center"/>
    </xf>
    <xf numFmtId="0" fontId="19" fillId="0" borderId="0" xfId="38"/>
    <xf numFmtId="164" fontId="35" fillId="27" borderId="14" xfId="38" applyNumberFormat="1" applyFont="1" applyFill="1" applyBorder="1"/>
    <xf numFmtId="0" fontId="8" fillId="0" borderId="0" xfId="0" applyFont="1" applyAlignment="1">
      <alignment vertical="center"/>
    </xf>
    <xf numFmtId="0" fontId="7" fillId="26" borderId="51" xfId="0" applyFont="1" applyFill="1" applyBorder="1" applyAlignment="1">
      <alignment horizontal="left"/>
    </xf>
    <xf numFmtId="0" fontId="7" fillId="26" borderId="21" xfId="0" applyFont="1" applyFill="1" applyBorder="1" applyAlignment="1">
      <alignment horizontal="left" vertical="center"/>
    </xf>
    <xf numFmtId="0" fontId="7" fillId="26" borderId="21" xfId="0" applyFont="1" applyFill="1" applyBorder="1" applyAlignment="1">
      <alignment horizontal="right"/>
    </xf>
    <xf numFmtId="0" fontId="7" fillId="26" borderId="21" xfId="0" applyFont="1" applyFill="1" applyBorder="1" applyAlignment="1">
      <alignment horizontal="center" wrapText="1"/>
    </xf>
    <xf numFmtId="0" fontId="3" fillId="26" borderId="21" xfId="0" applyFont="1" applyFill="1" applyBorder="1" applyAlignment="1">
      <alignment horizontal="center" wrapText="1"/>
    </xf>
    <xf numFmtId="0" fontId="3" fillId="26" borderId="27" xfId="0" applyFont="1" applyFill="1" applyBorder="1" applyAlignment="1">
      <alignment horizontal="center" wrapText="1"/>
    </xf>
    <xf numFmtId="0" fontId="7" fillId="26" borderId="51" xfId="0" applyFont="1" applyFill="1" applyBorder="1" applyAlignment="1">
      <alignment horizontal="center" wrapText="1"/>
    </xf>
    <xf numFmtId="0" fontId="7" fillId="26" borderId="27" xfId="0" applyFont="1" applyFill="1" applyBorder="1" applyAlignment="1">
      <alignment horizontal="center" wrapText="1"/>
    </xf>
    <xf numFmtId="0" fontId="7" fillId="26" borderId="52" xfId="0" applyFont="1" applyFill="1" applyBorder="1" applyAlignment="1">
      <alignment horizontal="center"/>
    </xf>
    <xf numFmtId="0" fontId="7" fillId="26" borderId="53" xfId="0" applyFont="1" applyFill="1" applyBorder="1" applyAlignment="1">
      <alignment horizontal="center"/>
    </xf>
    <xf numFmtId="0" fontId="3" fillId="26" borderId="53" xfId="0" applyFont="1" applyFill="1" applyBorder="1" applyAlignment="1">
      <alignment horizontal="center" wrapText="1"/>
    </xf>
    <xf numFmtId="0" fontId="3" fillId="26" borderId="54" xfId="0" applyFont="1" applyFill="1" applyBorder="1" applyAlignment="1">
      <alignment horizontal="center" wrapText="1"/>
    </xf>
    <xf numFmtId="0" fontId="3" fillId="26" borderId="51" xfId="0" applyFont="1" applyFill="1" applyBorder="1" applyAlignment="1">
      <alignment horizontal="center" wrapText="1"/>
    </xf>
    <xf numFmtId="0" fontId="6" fillId="0" borderId="0" xfId="0" applyFont="1"/>
    <xf numFmtId="3" fontId="5" fillId="25" borderId="55" xfId="0" applyNumberFormat="1" applyFont="1" applyFill="1" applyBorder="1" applyAlignment="1">
      <alignment horizontal="right" vertical="center" indent="1"/>
    </xf>
    <xf numFmtId="0" fontId="5" fillId="25" borderId="58" xfId="0" applyFont="1" applyFill="1" applyBorder="1" applyAlignment="1">
      <alignment vertical="center" wrapText="1"/>
    </xf>
    <xf numFmtId="49" fontId="5" fillId="25" borderId="15" xfId="0" applyNumberFormat="1" applyFont="1" applyFill="1" applyBorder="1" applyAlignment="1">
      <alignment horizontal="center" vertical="center"/>
    </xf>
    <xf numFmtId="3" fontId="5" fillId="25" borderId="18" xfId="0" applyNumberFormat="1" applyFont="1" applyFill="1" applyBorder="1" applyAlignment="1">
      <alignment horizontal="right" vertical="center" indent="1"/>
    </xf>
    <xf numFmtId="49" fontId="5" fillId="25" borderId="59" xfId="0" applyNumberFormat="1" applyFont="1" applyFill="1" applyBorder="1" applyAlignment="1">
      <alignment horizontal="center" vertical="center"/>
    </xf>
    <xf numFmtId="3" fontId="5" fillId="25" borderId="60" xfId="0" applyNumberFormat="1" applyFont="1" applyFill="1" applyBorder="1" applyAlignment="1">
      <alignment horizontal="right" vertical="center" indent="1"/>
    </xf>
    <xf numFmtId="0" fontId="7" fillId="0" borderId="0" xfId="0" applyFont="1" applyAlignment="1">
      <alignment vertical="center"/>
    </xf>
    <xf numFmtId="49" fontId="7" fillId="24" borderId="0" xfId="0" applyNumberFormat="1" applyFont="1" applyFill="1" applyAlignment="1">
      <alignment vertical="center"/>
    </xf>
    <xf numFmtId="49" fontId="7" fillId="0" borderId="0" xfId="0" applyNumberFormat="1" applyFont="1" applyAlignment="1">
      <alignment vertical="center"/>
    </xf>
    <xf numFmtId="0" fontId="9" fillId="25" borderId="26" xfId="0" applyFont="1" applyFill="1" applyBorder="1" applyAlignment="1">
      <alignment vertical="center"/>
    </xf>
    <xf numFmtId="0" fontId="9" fillId="25" borderId="61" xfId="0" applyFont="1" applyFill="1" applyBorder="1" applyAlignment="1">
      <alignment vertical="center"/>
    </xf>
    <xf numFmtId="0" fontId="11" fillId="25" borderId="26" xfId="0" applyFont="1" applyFill="1" applyBorder="1" applyAlignment="1">
      <alignment vertical="center" wrapText="1"/>
    </xf>
    <xf numFmtId="0" fontId="9" fillId="24" borderId="26" xfId="0" applyFont="1" applyFill="1" applyBorder="1" applyAlignment="1">
      <alignment horizontal="left" vertical="center" wrapText="1"/>
    </xf>
    <xf numFmtId="0" fontId="9" fillId="24" borderId="0" xfId="0" applyFont="1" applyFill="1" applyAlignment="1">
      <alignment horizontal="left" vertical="center" wrapText="1"/>
    </xf>
    <xf numFmtId="3" fontId="9" fillId="24" borderId="0" xfId="0" applyNumberFormat="1" applyFont="1" applyFill="1" applyAlignment="1">
      <alignment horizontal="right" vertical="center" indent="1"/>
    </xf>
    <xf numFmtId="0" fontId="9" fillId="24" borderId="0" xfId="0" applyFont="1" applyFill="1"/>
    <xf numFmtId="3" fontId="9" fillId="24" borderId="0" xfId="0" applyNumberFormat="1" applyFont="1" applyFill="1"/>
    <xf numFmtId="3" fontId="9" fillId="25" borderId="62" xfId="0" applyNumberFormat="1" applyFont="1" applyFill="1" applyBorder="1" applyAlignment="1">
      <alignment horizontal="right" vertical="center" indent="1"/>
    </xf>
    <xf numFmtId="3" fontId="9" fillId="25" borderId="63" xfId="0" applyNumberFormat="1" applyFont="1" applyFill="1" applyBorder="1" applyAlignment="1">
      <alignment horizontal="right" vertical="center" indent="1"/>
    </xf>
    <xf numFmtId="3" fontId="9" fillId="25" borderId="10" xfId="0" applyNumberFormat="1" applyFont="1" applyFill="1" applyBorder="1" applyAlignment="1">
      <alignment horizontal="right" vertical="center" indent="1"/>
    </xf>
    <xf numFmtId="3" fontId="9" fillId="25" borderId="18" xfId="0" applyNumberFormat="1" applyFont="1" applyFill="1" applyBorder="1" applyAlignment="1">
      <alignment horizontal="right" vertical="center" indent="1"/>
    </xf>
    <xf numFmtId="3" fontId="9" fillId="25" borderId="64" xfId="0" applyNumberFormat="1" applyFont="1" applyFill="1" applyBorder="1" applyAlignment="1">
      <alignment horizontal="right" vertical="center" indent="1"/>
    </xf>
    <xf numFmtId="3" fontId="9" fillId="25" borderId="65" xfId="0" applyNumberFormat="1" applyFont="1" applyFill="1" applyBorder="1" applyAlignment="1">
      <alignment horizontal="right" vertical="center" indent="1"/>
    </xf>
    <xf numFmtId="3" fontId="9" fillId="25" borderId="66" xfId="0" applyNumberFormat="1" applyFont="1" applyFill="1" applyBorder="1" applyAlignment="1">
      <alignment horizontal="right" vertical="center" indent="1"/>
    </xf>
    <xf numFmtId="3" fontId="9" fillId="25" borderId="30" xfId="0" applyNumberFormat="1" applyFont="1" applyFill="1" applyBorder="1" applyAlignment="1">
      <alignment horizontal="right" vertical="center" indent="1"/>
    </xf>
    <xf numFmtId="3" fontId="9" fillId="25" borderId="67" xfId="0" applyNumberFormat="1" applyFont="1" applyFill="1" applyBorder="1" applyAlignment="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Alignment="1">
      <alignment vertical="center" wrapText="1"/>
    </xf>
    <xf numFmtId="3" fontId="9" fillId="28" borderId="10" xfId="0" applyNumberFormat="1" applyFont="1" applyFill="1" applyBorder="1" applyAlignment="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lignment horizontal="center" wrapText="1"/>
    </xf>
    <xf numFmtId="0" fontId="19" fillId="25" borderId="62" xfId="38" applyFill="1" applyBorder="1" applyAlignment="1">
      <alignment horizontal="center" wrapText="1"/>
    </xf>
    <xf numFmtId="164" fontId="19" fillId="27" borderId="62" xfId="38" applyNumberFormat="1" applyFill="1" applyBorder="1" applyAlignment="1">
      <alignment wrapText="1"/>
    </xf>
    <xf numFmtId="164" fontId="19" fillId="0" borderId="63" xfId="38" applyNumberFormat="1" applyBorder="1" applyAlignment="1" applyProtection="1">
      <alignment horizontal="center" wrapText="1"/>
      <protection locked="0"/>
    </xf>
    <xf numFmtId="0" fontId="19" fillId="25" borderId="15" xfId="38" applyFill="1" applyBorder="1" applyAlignment="1">
      <alignment horizontal="center" wrapText="1"/>
    </xf>
    <xf numFmtId="0" fontId="19" fillId="25" borderId="10" xfId="38" applyFill="1" applyBorder="1" applyAlignment="1">
      <alignment horizontal="center" wrapText="1"/>
    </xf>
    <xf numFmtId="164" fontId="19" fillId="0" borderId="10" xfId="38" applyNumberFormat="1" applyBorder="1" applyAlignment="1" applyProtection="1">
      <alignment horizontal="left" wrapText="1"/>
      <protection locked="0"/>
    </xf>
    <xf numFmtId="164" fontId="19" fillId="27" borderId="10" xfId="38" applyNumberFormat="1" applyFill="1" applyBorder="1" applyAlignment="1">
      <alignment wrapText="1"/>
    </xf>
    <xf numFmtId="164" fontId="19" fillId="0" borderId="18" xfId="38" applyNumberFormat="1"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25" borderId="33" xfId="38" applyFill="1" applyBorder="1" applyAlignment="1">
      <alignment horizontal="center" wrapText="1"/>
    </xf>
    <xf numFmtId="0" fontId="19" fillId="25" borderId="34" xfId="38" applyFill="1" applyBorder="1" applyAlignment="1">
      <alignment horizontal="center" wrapText="1"/>
    </xf>
    <xf numFmtId="164" fontId="19" fillId="27" borderId="34" xfId="38" applyNumberFormat="1" applyFill="1" applyBorder="1" applyAlignment="1">
      <alignment wrapText="1"/>
    </xf>
    <xf numFmtId="164" fontId="19" fillId="0" borderId="69" xfId="38" applyNumberFormat="1" applyBorder="1" applyAlignment="1" applyProtection="1">
      <alignment horizontal="center" wrapText="1"/>
      <protection locked="0"/>
    </xf>
    <xf numFmtId="164" fontId="19" fillId="0" borderId="62" xfId="38" applyNumberFormat="1" applyBorder="1" applyAlignment="1" applyProtection="1">
      <alignment wrapText="1"/>
      <protection locked="0"/>
    </xf>
    <xf numFmtId="0" fontId="19" fillId="25" borderId="70" xfId="38" applyFill="1" applyBorder="1" applyAlignment="1">
      <alignment horizontal="center" wrapText="1"/>
    </xf>
    <xf numFmtId="0" fontId="19" fillId="25" borderId="64" xfId="38" applyFill="1" applyBorder="1" applyAlignment="1">
      <alignment horizontal="center" wrapText="1"/>
    </xf>
    <xf numFmtId="164" fontId="19" fillId="0" borderId="64" xfId="38" applyNumberForma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0" fontId="9" fillId="0" borderId="0" xfId="0" applyFont="1" applyAlignment="1">
      <alignment vertical="center"/>
    </xf>
    <xf numFmtId="0" fontId="7" fillId="26" borderId="72" xfId="0" applyFont="1" applyFill="1" applyBorder="1" applyAlignment="1">
      <alignment vertical="top"/>
    </xf>
    <xf numFmtId="0" fontId="7" fillId="26" borderId="73" xfId="0" applyFont="1" applyFill="1" applyBorder="1" applyAlignment="1">
      <alignment horizontal="left"/>
    </xf>
    <xf numFmtId="0" fontId="7" fillId="26" borderId="74" xfId="0" applyFont="1" applyFill="1" applyBorder="1" applyAlignment="1">
      <alignment horizontal="center" wrapText="1"/>
    </xf>
    <xf numFmtId="0" fontId="7" fillId="26" borderId="75" xfId="0" applyFont="1" applyFill="1" applyBorder="1" applyAlignment="1">
      <alignment horizontal="center" wrapText="1"/>
    </xf>
    <xf numFmtId="0" fontId="7" fillId="26" borderId="76" xfId="0" applyFont="1" applyFill="1" applyBorder="1" applyAlignment="1">
      <alignment horizontal="center" wrapText="1"/>
    </xf>
    <xf numFmtId="3" fontId="42" fillId="0" borderId="62" xfId="38" applyNumberFormat="1" applyFont="1" applyBorder="1" applyAlignment="1" applyProtection="1">
      <alignment wrapText="1"/>
      <protection locked="0"/>
    </xf>
    <xf numFmtId="3" fontId="42" fillId="0" borderId="10" xfId="38" applyNumberFormat="1" applyFont="1" applyBorder="1" applyAlignment="1" applyProtection="1">
      <alignment wrapText="1"/>
      <protection locked="0"/>
    </xf>
    <xf numFmtId="3" fontId="42" fillId="0" borderId="64" xfId="38" applyNumberFormat="1" applyFont="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Border="1" applyAlignment="1" applyProtection="1">
      <alignment wrapText="1"/>
      <protection locked="0"/>
    </xf>
    <xf numFmtId="0" fontId="19" fillId="0" borderId="10" xfId="38" applyBorder="1" applyAlignment="1" applyProtection="1">
      <alignment horizontal="left" wrapText="1"/>
      <protection locked="0"/>
    </xf>
    <xf numFmtId="0" fontId="19" fillId="0" borderId="10" xfId="38" applyBorder="1" applyAlignment="1" applyProtection="1">
      <alignment wrapText="1"/>
      <protection locked="0"/>
    </xf>
    <xf numFmtId="0" fontId="19" fillId="0" borderId="34" xfId="38" applyBorder="1" applyAlignment="1" applyProtection="1">
      <alignment wrapText="1"/>
      <protection locked="0"/>
    </xf>
    <xf numFmtId="3" fontId="5" fillId="25" borderId="17" xfId="0" applyNumberFormat="1" applyFont="1" applyFill="1" applyBorder="1" applyAlignment="1">
      <alignment horizontal="right" vertical="center" indent="1"/>
    </xf>
    <xf numFmtId="164" fontId="19" fillId="27" borderId="14" xfId="38" applyNumberFormat="1" applyFill="1" applyBorder="1" applyAlignment="1">
      <alignment wrapText="1"/>
    </xf>
    <xf numFmtId="164" fontId="19" fillId="27" borderId="43" xfId="38" applyNumberFormat="1" applyFill="1" applyBorder="1" applyAlignment="1">
      <alignment wrapText="1"/>
    </xf>
    <xf numFmtId="3" fontId="5" fillId="25" borderId="35" xfId="0" applyNumberFormat="1" applyFont="1" applyFill="1" applyBorder="1" applyAlignment="1">
      <alignment horizontal="right" vertical="center" indent="1"/>
    </xf>
    <xf numFmtId="3" fontId="5" fillId="25" borderId="77" xfId="0" applyNumberFormat="1" applyFont="1" applyFill="1" applyBorder="1" applyAlignment="1">
      <alignment horizontal="right" vertical="center" indent="1"/>
    </xf>
    <xf numFmtId="3" fontId="5" fillId="25" borderId="78" xfId="0" applyNumberFormat="1" applyFont="1" applyFill="1" applyBorder="1" applyAlignment="1">
      <alignment horizontal="right" vertical="center" indent="1"/>
    </xf>
    <xf numFmtId="3" fontId="5" fillId="25" borderId="79" xfId="0" applyNumberFormat="1" applyFont="1" applyFill="1" applyBorder="1" applyAlignment="1">
      <alignment horizontal="right" vertical="center" indent="1"/>
    </xf>
    <xf numFmtId="3" fontId="5" fillId="25" borderId="69" xfId="0" applyNumberFormat="1" applyFont="1" applyFill="1" applyBorder="1" applyAlignment="1">
      <alignment horizontal="right" vertical="center" indent="1"/>
    </xf>
    <xf numFmtId="49" fontId="5" fillId="25" borderId="30" xfId="0" applyNumberFormat="1" applyFont="1" applyFill="1" applyBorder="1" applyAlignment="1">
      <alignment horizontal="center" vertical="center"/>
    </xf>
    <xf numFmtId="0" fontId="40" fillId="29" borderId="38" xfId="38" applyFont="1" applyFill="1" applyBorder="1" applyAlignment="1">
      <alignment horizontal="center" vertical="center"/>
    </xf>
    <xf numFmtId="0" fontId="40" fillId="29" borderId="38" xfId="38" applyFont="1" applyFill="1" applyBorder="1" applyAlignment="1">
      <alignment horizontal="center" vertical="center" wrapText="1"/>
    </xf>
    <xf numFmtId="0" fontId="40" fillId="29" borderId="80" xfId="38" applyFont="1" applyFill="1" applyBorder="1" applyAlignment="1">
      <alignment horizontal="center" vertical="center" wrapText="1"/>
    </xf>
    <xf numFmtId="3" fontId="5" fillId="25" borderId="14" xfId="38" applyNumberFormat="1" applyFont="1" applyFill="1" applyBorder="1"/>
    <xf numFmtId="0" fontId="9" fillId="0" borderId="81"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40" fillId="0" borderId="0" xfId="38" applyFont="1" applyAlignment="1">
      <alignment horizontal="center" vertical="center"/>
    </xf>
    <xf numFmtId="0" fontId="40" fillId="0" borderId="0" xfId="38" applyFont="1" applyAlignment="1">
      <alignment horizontal="center" vertical="center" wrapText="1"/>
    </xf>
    <xf numFmtId="0" fontId="40" fillId="29" borderId="82" xfId="38" applyFont="1" applyFill="1" applyBorder="1" applyAlignment="1">
      <alignment horizontal="center" vertical="center"/>
    </xf>
    <xf numFmtId="0" fontId="37" fillId="26" borderId="83" xfId="0" applyFont="1" applyFill="1" applyBorder="1" applyProtection="1">
      <protection locked="0"/>
    </xf>
    <xf numFmtId="0" fontId="37" fillId="26" borderId="13" xfId="0" applyFont="1" applyFill="1" applyBorder="1" applyProtection="1">
      <protection locked="0"/>
    </xf>
    <xf numFmtId="0" fontId="37" fillId="26" borderId="84" xfId="0" applyFont="1" applyFill="1" applyBorder="1" applyProtection="1">
      <protection locked="0"/>
    </xf>
    <xf numFmtId="0" fontId="37" fillId="26" borderId="72" xfId="0" applyFont="1" applyFill="1" applyBorder="1" applyProtection="1">
      <protection locked="0"/>
    </xf>
    <xf numFmtId="0" fontId="44" fillId="0" borderId="0" xfId="0" applyFont="1"/>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lignment horizontal="right" vertical="center" indent="1"/>
    </xf>
    <xf numFmtId="0" fontId="5" fillId="0" borderId="56" xfId="0" applyFont="1" applyBorder="1" applyAlignment="1" applyProtection="1">
      <alignment horizontal="right" vertical="center" indent="1"/>
      <protection locked="0"/>
    </xf>
    <xf numFmtId="0" fontId="5" fillId="0" borderId="57" xfId="0" applyFont="1" applyBorder="1" applyAlignment="1" applyProtection="1">
      <alignment horizontal="right" vertical="center" indent="1"/>
      <protection locked="0"/>
    </xf>
    <xf numFmtId="3" fontId="5" fillId="0" borderId="12" xfId="0" applyNumberFormat="1" applyFont="1" applyBorder="1" applyAlignment="1" applyProtection="1">
      <alignment horizontal="right" vertical="center" indent="1"/>
      <protection locked="0"/>
    </xf>
    <xf numFmtId="3" fontId="5" fillId="0" borderId="10" xfId="0" applyNumberFormat="1" applyFont="1" applyBorder="1" applyAlignment="1" applyProtection="1">
      <alignment horizontal="right" vertical="center" indent="1"/>
      <protection locked="0"/>
    </xf>
    <xf numFmtId="3" fontId="5" fillId="0" borderId="11" xfId="0" applyNumberFormat="1" applyFont="1" applyBorder="1" applyAlignment="1" applyProtection="1">
      <alignment horizontal="right" vertical="center" indent="1"/>
      <protection locked="0"/>
    </xf>
    <xf numFmtId="3" fontId="5" fillId="0" borderId="17" xfId="0" applyNumberFormat="1" applyFont="1" applyBorder="1" applyAlignment="1" applyProtection="1">
      <alignment horizontal="right" vertical="center" indent="1"/>
      <protection locked="0"/>
    </xf>
    <xf numFmtId="3" fontId="5" fillId="0" borderId="18" xfId="0" applyNumberFormat="1" applyFont="1" applyBorder="1" applyAlignment="1" applyProtection="1">
      <alignment horizontal="right" vertical="center" indent="1"/>
      <protection locked="0"/>
    </xf>
    <xf numFmtId="3" fontId="5" fillId="0" borderId="20" xfId="0" applyNumberFormat="1" applyFont="1" applyBorder="1" applyAlignment="1" applyProtection="1">
      <alignment horizontal="right" vertical="center" indent="1"/>
      <protection locked="0"/>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Alignment="1">
      <alignment horizontal="center"/>
    </xf>
    <xf numFmtId="0" fontId="33" fillId="26" borderId="95" xfId="0" applyFont="1" applyFill="1" applyBorder="1" applyAlignment="1">
      <alignment horizontal="center"/>
    </xf>
    <xf numFmtId="0" fontId="33" fillId="26" borderId="87" xfId="0" applyFont="1" applyFill="1" applyBorder="1" applyAlignment="1" applyProtection="1">
      <alignment horizontal="center"/>
      <protection locked="0"/>
    </xf>
    <xf numFmtId="0" fontId="33" fillId="26" borderId="0" xfId="0" applyFont="1" applyFill="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lignment vertical="center"/>
    </xf>
    <xf numFmtId="0" fontId="7" fillId="26" borderId="91" xfId="0" applyFont="1" applyFill="1" applyBorder="1" applyAlignment="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lignment vertical="center"/>
    </xf>
    <xf numFmtId="0" fontId="7" fillId="26" borderId="93" xfId="0" applyFont="1" applyFill="1" applyBorder="1" applyAlignment="1">
      <alignment vertical="center"/>
    </xf>
    <xf numFmtId="0" fontId="33" fillId="26" borderId="84" xfId="0" applyFont="1" applyFill="1" applyBorder="1" applyAlignment="1">
      <alignment horizontal="center"/>
    </xf>
    <xf numFmtId="0" fontId="33" fillId="26" borderId="94" xfId="0" applyFont="1" applyFill="1" applyBorder="1" applyAlignment="1">
      <alignment horizontal="center"/>
    </xf>
    <xf numFmtId="0" fontId="33" fillId="26" borderId="86" xfId="0" applyFont="1" applyFill="1" applyBorder="1" applyAlignment="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lignment vertical="center"/>
    </xf>
    <xf numFmtId="0" fontId="5" fillId="25" borderId="97" xfId="0" applyFont="1" applyFill="1" applyBorder="1" applyAlignment="1">
      <alignment vertical="center"/>
    </xf>
    <xf numFmtId="0" fontId="34" fillId="26" borderId="98" xfId="0" applyFont="1" applyFill="1" applyBorder="1" applyAlignment="1">
      <alignment horizontal="center"/>
    </xf>
    <xf numFmtId="0" fontId="34" fillId="26" borderId="99" xfId="0" applyFont="1" applyFill="1" applyBorder="1" applyAlignment="1">
      <alignment horizontal="center"/>
    </xf>
    <xf numFmtId="0" fontId="34" fillId="26" borderId="100" xfId="0" applyFont="1" applyFill="1" applyBorder="1" applyAlignment="1">
      <alignment horizontal="center"/>
    </xf>
    <xf numFmtId="0" fontId="7" fillId="26" borderId="98" xfId="0" applyFont="1" applyFill="1" applyBorder="1" applyAlignment="1">
      <alignment vertical="center"/>
    </xf>
    <xf numFmtId="0" fontId="7" fillId="26" borderId="100" xfId="0" applyFont="1" applyFill="1" applyBorder="1" applyAlignment="1">
      <alignment vertical="center"/>
    </xf>
    <xf numFmtId="0" fontId="7" fillId="26" borderId="101" xfId="0" applyFont="1" applyFill="1" applyBorder="1" applyAlignment="1">
      <alignment vertical="center"/>
    </xf>
    <xf numFmtId="0" fontId="7" fillId="26" borderId="102" xfId="0" applyFont="1" applyFill="1" applyBorder="1" applyAlignment="1">
      <alignment vertical="center"/>
    </xf>
    <xf numFmtId="0" fontId="7" fillId="26" borderId="103" xfId="0" applyFont="1" applyFill="1" applyBorder="1" applyAlignment="1">
      <alignment vertical="center"/>
    </xf>
    <xf numFmtId="0" fontId="7" fillId="26" borderId="104" xfId="0" applyFont="1" applyFill="1" applyBorder="1" applyAlignment="1">
      <alignment vertical="center"/>
    </xf>
    <xf numFmtId="0" fontId="9" fillId="25" borderId="105" xfId="0" applyFont="1" applyFill="1" applyBorder="1" applyAlignment="1">
      <alignment vertical="center" wrapText="1"/>
    </xf>
    <xf numFmtId="0" fontId="9" fillId="25" borderId="106" xfId="0" applyFont="1" applyFill="1" applyBorder="1" applyAlignment="1">
      <alignment vertical="center" wrapText="1"/>
    </xf>
    <xf numFmtId="0" fontId="9" fillId="25" borderId="56" xfId="0" applyFont="1" applyFill="1" applyBorder="1" applyAlignment="1">
      <alignment vertical="center" wrapText="1"/>
    </xf>
    <xf numFmtId="0" fontId="9" fillId="25" borderId="59" xfId="0" applyFont="1" applyFill="1" applyBorder="1" applyAlignment="1">
      <alignment vertical="center" wrapText="1"/>
    </xf>
    <xf numFmtId="0" fontId="9" fillId="25" borderId="107" xfId="0" applyFont="1" applyFill="1" applyBorder="1" applyAlignment="1">
      <alignment vertical="center" wrapText="1"/>
    </xf>
    <xf numFmtId="0" fontId="9" fillId="25" borderId="60" xfId="0" applyFont="1" applyFill="1" applyBorder="1" applyAlignment="1">
      <alignment vertical="center" wrapText="1"/>
    </xf>
    <xf numFmtId="165" fontId="9" fillId="25" borderId="108" xfId="0" applyNumberFormat="1" applyFont="1" applyFill="1" applyBorder="1" applyAlignment="1">
      <alignment horizontal="left" vertical="center" wrapText="1"/>
    </xf>
    <xf numFmtId="165" fontId="9" fillId="25" borderId="109" xfId="0" applyNumberFormat="1" applyFont="1" applyFill="1" applyBorder="1" applyAlignment="1">
      <alignment horizontal="left" vertical="center" wrapText="1"/>
    </xf>
    <xf numFmtId="165" fontId="9" fillId="25" borderId="57" xfId="0" applyNumberFormat="1" applyFont="1" applyFill="1" applyBorder="1" applyAlignment="1">
      <alignment horizontal="left" vertical="center" wrapText="1"/>
    </xf>
    <xf numFmtId="0" fontId="9" fillId="25" borderId="44" xfId="0" applyFont="1" applyFill="1" applyBorder="1" applyAlignment="1">
      <alignment vertical="center"/>
    </xf>
    <xf numFmtId="0" fontId="9" fillId="25" borderId="45" xfId="0" applyFont="1" applyFill="1" applyBorder="1" applyAlignment="1">
      <alignment vertical="center"/>
    </xf>
    <xf numFmtId="0" fontId="9" fillId="25" borderId="110" xfId="0" applyFont="1" applyFill="1" applyBorder="1" applyAlignment="1">
      <alignment vertical="center"/>
    </xf>
    <xf numFmtId="0" fontId="33" fillId="26" borderId="98" xfId="0" applyFont="1" applyFill="1" applyBorder="1" applyAlignment="1">
      <alignment horizontal="center"/>
    </xf>
    <xf numFmtId="0" fontId="33" fillId="26" borderId="99" xfId="0" applyFont="1" applyFill="1" applyBorder="1" applyAlignment="1">
      <alignment horizontal="center"/>
    </xf>
    <xf numFmtId="0" fontId="33" fillId="26" borderId="100" xfId="0" applyFont="1" applyFill="1" applyBorder="1" applyAlignment="1">
      <alignment horizontal="center"/>
    </xf>
    <xf numFmtId="0" fontId="9" fillId="25" borderId="26" xfId="0" applyFont="1" applyFill="1" applyBorder="1" applyAlignment="1">
      <alignment horizontal="center" vertical="center" textRotation="90" wrapText="1"/>
    </xf>
    <xf numFmtId="0" fontId="0" fillId="0" borderId="26" xfId="0" applyBorder="1" applyAlignment="1">
      <alignment horizontal="center" vertical="center" textRotation="90" wrapText="1"/>
    </xf>
    <xf numFmtId="0" fontId="0" fillId="0" borderId="71" xfId="0" applyBorder="1" applyAlignment="1">
      <alignment horizontal="center" vertical="center" textRotation="90" wrapText="1"/>
    </xf>
    <xf numFmtId="0" fontId="9" fillId="25" borderId="111" xfId="0" applyFont="1" applyFill="1" applyBorder="1" applyAlignment="1">
      <alignment horizontal="center" vertical="center" textRotation="90" wrapText="1"/>
    </xf>
    <xf numFmtId="0" fontId="7" fillId="26" borderId="112" xfId="0" applyFont="1" applyFill="1" applyBorder="1" applyAlignment="1">
      <alignment vertical="center"/>
    </xf>
    <xf numFmtId="0" fontId="7" fillId="26" borderId="113" xfId="0" applyFont="1" applyFill="1" applyBorder="1" applyAlignment="1">
      <alignment vertical="center"/>
    </xf>
    <xf numFmtId="0" fontId="7" fillId="26" borderId="114" xfId="0" applyFont="1" applyFill="1" applyBorder="1" applyAlignment="1">
      <alignment vertical="center"/>
    </xf>
    <xf numFmtId="0" fontId="7" fillId="26" borderId="115" xfId="0" applyFont="1" applyFill="1" applyBorder="1" applyAlignment="1">
      <alignment vertical="center"/>
    </xf>
    <xf numFmtId="0" fontId="7" fillId="26" borderId="116" xfId="0" applyFont="1" applyFill="1" applyBorder="1" applyAlignment="1">
      <alignment vertical="center"/>
    </xf>
    <xf numFmtId="0" fontId="7" fillId="26" borderId="117" xfId="0" applyFont="1" applyFill="1" applyBorder="1" applyAlignment="1">
      <alignment vertical="center"/>
    </xf>
    <xf numFmtId="0" fontId="7" fillId="26" borderId="118" xfId="0" applyFont="1" applyFill="1" applyBorder="1" applyAlignment="1">
      <alignment vertical="center"/>
    </xf>
    <xf numFmtId="0" fontId="7" fillId="26" borderId="119" xfId="0" applyFont="1" applyFill="1" applyBorder="1" applyAlignment="1">
      <alignment vertical="center"/>
    </xf>
    <xf numFmtId="0" fontId="0" fillId="25" borderId="106" xfId="0" applyFill="1" applyBorder="1" applyAlignment="1">
      <alignment vertical="center" wrapText="1"/>
    </xf>
    <xf numFmtId="0" fontId="0" fillId="25" borderId="56" xfId="0" applyFill="1" applyBorder="1" applyAlignment="1">
      <alignment vertical="center" wrapText="1"/>
    </xf>
    <xf numFmtId="0" fontId="0" fillId="25" borderId="107" xfId="0" applyFill="1" applyBorder="1" applyAlignment="1">
      <alignment vertical="center" wrapText="1"/>
    </xf>
    <xf numFmtId="0" fontId="0" fillId="25" borderId="60" xfId="0" applyFill="1" applyBorder="1" applyAlignment="1">
      <alignment vertical="center" wrapText="1"/>
    </xf>
    <xf numFmtId="165" fontId="0" fillId="25" borderId="109" xfId="0" applyNumberFormat="1" applyFill="1" applyBorder="1" applyAlignment="1">
      <alignment horizontal="left" vertical="center" wrapText="1"/>
    </xf>
    <xf numFmtId="165" fontId="0" fillId="25" borderId="57" xfId="0" applyNumberFormat="1" applyFill="1" applyBorder="1" applyAlignment="1">
      <alignment horizontal="left" vertical="center" wrapText="1"/>
    </xf>
    <xf numFmtId="0" fontId="33" fillId="26" borderId="120" xfId="0" applyFont="1" applyFill="1" applyBorder="1" applyAlignment="1">
      <alignment horizontal="center"/>
    </xf>
    <xf numFmtId="0" fontId="33" fillId="26" borderId="121" xfId="0" applyFont="1" applyFill="1" applyBorder="1" applyAlignment="1">
      <alignment horizontal="center"/>
    </xf>
    <xf numFmtId="0" fontId="33" fillId="26" borderId="122" xfId="0" applyFont="1" applyFill="1" applyBorder="1" applyAlignment="1">
      <alignment horizontal="center"/>
    </xf>
    <xf numFmtId="0" fontId="40" fillId="29" borderId="13" xfId="38" applyFont="1" applyFill="1" applyBorder="1" applyAlignment="1">
      <alignment horizontal="center" vertical="center"/>
    </xf>
    <xf numFmtId="0" fontId="33" fillId="26" borderId="124" xfId="38" applyFont="1" applyFill="1" applyBorder="1" applyAlignment="1">
      <alignment horizontal="center" vertical="center"/>
    </xf>
    <xf numFmtId="0" fontId="33" fillId="26" borderId="125" xfId="38" applyFont="1" applyFill="1" applyBorder="1" applyAlignment="1">
      <alignment horizontal="center" vertical="center"/>
    </xf>
    <xf numFmtId="0" fontId="33" fillId="26" borderId="126" xfId="38" applyFont="1" applyFill="1" applyBorder="1" applyAlignment="1">
      <alignment horizontal="center" vertical="center"/>
    </xf>
    <xf numFmtId="0" fontId="40" fillId="29" borderId="72" xfId="38" applyFont="1" applyFill="1" applyBorder="1" applyAlignment="1">
      <alignment horizontal="center" vertical="center"/>
    </xf>
    <xf numFmtId="0" fontId="40" fillId="29" borderId="73" xfId="38" applyFont="1" applyFill="1" applyBorder="1" applyAlignment="1">
      <alignment horizontal="center" vertical="center"/>
    </xf>
    <xf numFmtId="0" fontId="40" fillId="29" borderId="127" xfId="38" applyFont="1" applyFill="1" applyBorder="1" applyAlignment="1">
      <alignment horizontal="center" vertical="center"/>
    </xf>
    <xf numFmtId="0" fontId="40" fillId="29" borderId="84" xfId="38" applyFont="1" applyFill="1" applyBorder="1" applyAlignment="1">
      <alignment horizontal="center" vertical="center"/>
    </xf>
    <xf numFmtId="0" fontId="40" fillId="29" borderId="94" xfId="38" applyFont="1" applyFill="1" applyBorder="1" applyAlignment="1">
      <alignment horizontal="center" vertical="center"/>
    </xf>
    <xf numFmtId="0" fontId="40" fillId="29" borderId="86" xfId="38" applyFont="1" applyFill="1" applyBorder="1" applyAlignment="1">
      <alignment horizontal="center" vertical="center"/>
    </xf>
    <xf numFmtId="164" fontId="5" fillId="25" borderId="44" xfId="38" applyNumberFormat="1" applyFont="1" applyFill="1" applyBorder="1" applyAlignment="1">
      <alignment horizontal="center"/>
    </xf>
    <xf numFmtId="164" fontId="5" fillId="25" borderId="45" xfId="38" applyNumberFormat="1" applyFont="1" applyFill="1" applyBorder="1" applyAlignment="1">
      <alignment horizontal="center"/>
    </xf>
    <xf numFmtId="164" fontId="5" fillId="25" borderId="110" xfId="38" applyNumberFormat="1" applyFont="1" applyFill="1" applyBorder="1" applyAlignment="1">
      <alignment horizontal="center"/>
    </xf>
    <xf numFmtId="0" fontId="9" fillId="25" borderId="106" xfId="0" applyFont="1" applyFill="1" applyBorder="1" applyAlignment="1" applyProtection="1">
      <alignment horizontal="left" vertical="center" wrapText="1"/>
      <protection locked="0"/>
    </xf>
    <xf numFmtId="0" fontId="9" fillId="25" borderId="56" xfId="0" applyFont="1" applyFill="1" applyBorder="1" applyAlignment="1" applyProtection="1">
      <alignment horizontal="left" vertical="center" wrapText="1"/>
      <protection locked="0"/>
    </xf>
    <xf numFmtId="0" fontId="9" fillId="25" borderId="107" xfId="0" applyFont="1" applyFill="1" applyBorder="1" applyAlignment="1" applyProtection="1">
      <alignment horizontal="left" vertical="center" wrapText="1"/>
      <protection locked="0"/>
    </xf>
    <xf numFmtId="0" fontId="9" fillId="25" borderId="60" xfId="0"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lignment horizontal="center"/>
    </xf>
    <xf numFmtId="0" fontId="7" fillId="26" borderId="98" xfId="0" applyFont="1" applyFill="1" applyBorder="1" applyAlignment="1">
      <alignment horizontal="left" vertical="center"/>
    </xf>
    <xf numFmtId="0" fontId="7" fillId="26" borderId="99" xfId="0" applyFont="1" applyFill="1" applyBorder="1" applyAlignment="1">
      <alignment horizontal="left" vertical="center"/>
    </xf>
    <xf numFmtId="0" fontId="7" fillId="26" borderId="101" xfId="0" applyFont="1" applyFill="1" applyBorder="1" applyAlignment="1">
      <alignment horizontal="left" vertical="center"/>
    </xf>
    <xf numFmtId="0" fontId="7" fillId="26" borderId="116" xfId="0" applyFont="1" applyFill="1" applyBorder="1" applyAlignment="1">
      <alignment horizontal="left" vertical="center"/>
    </xf>
    <xf numFmtId="0" fontId="7" fillId="26" borderId="103" xfId="0" applyFont="1" applyFill="1" applyBorder="1" applyAlignment="1">
      <alignment horizontal="left" vertical="center"/>
    </xf>
    <xf numFmtId="0" fontId="7" fillId="26" borderId="123" xfId="0" applyFont="1" applyFill="1" applyBorder="1" applyAlignment="1">
      <alignment horizontal="left" vertical="center"/>
    </xf>
    <xf numFmtId="0" fontId="7" fillId="26" borderId="99" xfId="0" applyFont="1" applyFill="1" applyBorder="1" applyAlignment="1">
      <alignment vertical="center"/>
    </xf>
    <xf numFmtId="0" fontId="7" fillId="26" borderId="123" xfId="0" applyFont="1" applyFill="1" applyBorder="1" applyAlignment="1">
      <alignment vertical="center"/>
    </xf>
    <xf numFmtId="0" fontId="33" fillId="26" borderId="98" xfId="0" applyFont="1" applyFill="1" applyBorder="1" applyAlignment="1">
      <alignment horizontal="center" wrapText="1"/>
    </xf>
    <xf numFmtId="0" fontId="33" fillId="26" borderId="99" xfId="0" applyFont="1" applyFill="1" applyBorder="1" applyAlignment="1">
      <alignment horizontal="center" wrapText="1"/>
    </xf>
    <xf numFmtId="0" fontId="33" fillId="26" borderId="100" xfId="0" applyFont="1" applyFill="1" applyBorder="1" applyAlignment="1">
      <alignment horizontal="center" wrapText="1"/>
    </xf>
    <xf numFmtId="0" fontId="9" fillId="25" borderId="13" xfId="0" applyFont="1" applyFill="1" applyBorder="1" applyAlignment="1">
      <alignment horizontal="left" vertical="center"/>
    </xf>
    <xf numFmtId="0" fontId="9" fillId="25" borderId="106" xfId="0" applyFont="1" applyFill="1" applyBorder="1" applyAlignment="1">
      <alignment horizontal="left" vertical="center" wrapText="1"/>
    </xf>
    <xf numFmtId="0" fontId="9" fillId="25" borderId="56" xfId="0" applyFont="1" applyFill="1" applyBorder="1" applyAlignment="1">
      <alignment horizontal="left" vertical="center" wrapText="1"/>
    </xf>
    <xf numFmtId="0" fontId="9" fillId="25" borderId="107" xfId="0" applyFont="1" applyFill="1" applyBorder="1" applyAlignment="1">
      <alignment horizontal="left" vertical="center" wrapText="1"/>
    </xf>
    <xf numFmtId="0" fontId="9" fillId="25" borderId="60" xfId="0" applyFont="1" applyFill="1" applyBorder="1" applyAlignment="1">
      <alignment horizontal="left" vertical="center" wrapText="1"/>
    </xf>
    <xf numFmtId="0" fontId="7" fillId="24" borderId="0" xfId="0" applyFont="1" applyFill="1" applyAlignment="1">
      <alignment vertical="center" wrapText="1"/>
    </xf>
    <xf numFmtId="0" fontId="41" fillId="26" borderId="98" xfId="0" applyFont="1" applyFill="1" applyBorder="1" applyAlignment="1">
      <alignment horizontal="center"/>
    </xf>
    <xf numFmtId="0" fontId="41" fillId="26" borderId="99" xfId="0" applyFont="1" applyFill="1" applyBorder="1" applyAlignment="1">
      <alignment horizontal="center"/>
    </xf>
    <xf numFmtId="0" fontId="41" fillId="26" borderId="100" xfId="0" applyFont="1" applyFill="1" applyBorder="1" applyAlignment="1">
      <alignment horizontal="center"/>
    </xf>
    <xf numFmtId="0" fontId="9" fillId="25" borderId="84" xfId="0" applyFont="1" applyFill="1" applyBorder="1" applyAlignment="1">
      <alignment horizontal="left" vertical="center" wrapText="1"/>
    </xf>
    <xf numFmtId="0" fontId="9" fillId="25" borderId="86" xfId="0" applyFont="1" applyFill="1" applyBorder="1" applyAlignment="1">
      <alignment horizontal="left" vertical="center" wrapText="1"/>
    </xf>
    <xf numFmtId="0" fontId="9" fillId="0" borderId="128" xfId="0" applyFont="1" applyBorder="1" applyAlignment="1">
      <alignment horizontal="center"/>
    </xf>
    <xf numFmtId="0" fontId="9" fillId="0" borderId="129" xfId="0" applyFont="1" applyBorder="1" applyAlignment="1">
      <alignment horizontal="center"/>
    </xf>
    <xf numFmtId="0" fontId="9" fillId="0" borderId="130" xfId="0" applyFont="1" applyBorder="1" applyAlignment="1">
      <alignment horizontal="center"/>
    </xf>
    <xf numFmtId="0" fontId="9" fillId="25" borderId="14" xfId="0" applyFont="1" applyFill="1" applyBorder="1" applyAlignment="1">
      <alignment horizontal="left" vertical="center"/>
    </xf>
    <xf numFmtId="0" fontId="9" fillId="25" borderId="26" xfId="0" applyFont="1" applyFill="1" applyBorder="1" applyAlignment="1">
      <alignment vertical="center"/>
    </xf>
    <xf numFmtId="0" fontId="9" fillId="25" borderId="61" xfId="0" applyFont="1" applyFill="1" applyBorder="1" applyAlignment="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border>
        <left style="thin">
          <color indexed="64"/>
        </left>
        <right style="thin">
          <color indexed="64"/>
        </right>
        <top style="thin">
          <color indexed="64"/>
        </top>
        <bottom style="thin">
          <color indexed="64"/>
        </bottom>
      </border>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161925</xdr:rowOff>
        </xdr:from>
        <xdr:to>
          <xdr:col>7</xdr:col>
          <xdr:colOff>9525</xdr:colOff>
          <xdr:row>4</xdr:row>
          <xdr:rowOff>85725</xdr:rowOff>
        </xdr:to>
        <xdr:sp macro="" textlink="">
          <xdr:nvSpPr>
            <xdr:cNvPr id="10276" name="Object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showGridLines="0" tabSelected="1" showRuler="0" zoomScaleNormal="100" zoomScaleSheetLayoutView="100" workbookViewId="0">
      <selection activeCell="B12" sqref="B12:C12"/>
    </sheetView>
  </sheetViews>
  <sheetFormatPr defaultColWidth="9.140625" defaultRowHeight="10.5" x14ac:dyDescent="0.15"/>
  <cols>
    <col min="1" max="1" width="2" customWidth="1"/>
    <col min="2" max="2" width="14.42578125" customWidth="1"/>
    <col min="3" max="3" width="109.7109375" customWidth="1"/>
    <col min="4" max="4" width="1.28515625" customWidth="1"/>
  </cols>
  <sheetData>
    <row r="1" spans="1:7" ht="12.6" customHeight="1" x14ac:dyDescent="0.15"/>
    <row r="2" spans="1:7" ht="16.5" customHeight="1" x14ac:dyDescent="0.25">
      <c r="A2" s="204" t="s">
        <v>73</v>
      </c>
      <c r="B2" s="204"/>
      <c r="C2" s="205"/>
    </row>
    <row r="3" spans="1:7" s="73" customFormat="1" ht="16.5" customHeight="1" x14ac:dyDescent="0.15">
      <c r="A3" s="209" t="s">
        <v>25</v>
      </c>
      <c r="B3" s="210"/>
      <c r="C3" s="177"/>
    </row>
    <row r="4" spans="1:7" s="73" customFormat="1" ht="16.5" customHeight="1" x14ac:dyDescent="0.15">
      <c r="A4" s="209" t="s">
        <v>22</v>
      </c>
      <c r="B4" s="210"/>
      <c r="C4" s="178"/>
    </row>
    <row r="5" spans="1:7" s="73" customFormat="1" ht="16.5" customHeight="1" x14ac:dyDescent="0.15">
      <c r="A5" s="209" t="s">
        <v>26</v>
      </c>
      <c r="B5" s="210"/>
      <c r="C5" s="44"/>
    </row>
    <row r="6" spans="1:7" s="73" customFormat="1" ht="16.5" customHeight="1" x14ac:dyDescent="0.15">
      <c r="A6" s="209" t="s">
        <v>27</v>
      </c>
      <c r="B6" s="210"/>
      <c r="C6" s="178"/>
      <c r="E6" s="225" t="s">
        <v>80</v>
      </c>
      <c r="F6" s="225"/>
      <c r="G6" s="225"/>
    </row>
    <row r="7" spans="1:7" s="73" customFormat="1" ht="16.5" customHeight="1" x14ac:dyDescent="0.15">
      <c r="A7" s="209" t="s">
        <v>23</v>
      </c>
      <c r="B7" s="210"/>
      <c r="C7" s="178"/>
      <c r="E7" s="225"/>
      <c r="F7" s="225"/>
      <c r="G7" s="225"/>
    </row>
    <row r="8" spans="1:7" s="148" customFormat="1" ht="16.5" customHeight="1" x14ac:dyDescent="0.15">
      <c r="A8" s="212" t="s">
        <v>24</v>
      </c>
      <c r="B8" s="213"/>
      <c r="C8" s="187"/>
      <c r="E8" s="225"/>
      <c r="F8" s="225"/>
      <c r="G8" s="225"/>
    </row>
    <row r="9" spans="1:7" ht="15.75" customHeight="1" x14ac:dyDescent="0.25">
      <c r="A9" s="214" t="s">
        <v>74</v>
      </c>
      <c r="B9" s="215"/>
      <c r="C9" s="216"/>
    </row>
    <row r="10" spans="1:7" ht="26.25" customHeight="1" x14ac:dyDescent="0.2">
      <c r="A10" s="226" t="s">
        <v>104</v>
      </c>
      <c r="B10" s="227"/>
      <c r="C10" s="228"/>
    </row>
    <row r="11" spans="1:7" ht="16.5" customHeight="1" x14ac:dyDescent="0.2">
      <c r="A11" s="185">
        <v>1</v>
      </c>
      <c r="B11" s="211" t="s">
        <v>68</v>
      </c>
      <c r="C11" s="211"/>
      <c r="D11" s="186"/>
      <c r="E11" s="186"/>
    </row>
    <row r="12" spans="1:7" ht="16.5" customHeight="1" x14ac:dyDescent="0.2">
      <c r="A12" s="184">
        <v>2</v>
      </c>
      <c r="B12" s="211" t="s">
        <v>31</v>
      </c>
      <c r="C12" s="211"/>
      <c r="D12" s="186"/>
      <c r="E12" s="186"/>
    </row>
    <row r="13" spans="1:7" ht="16.5" customHeight="1" x14ac:dyDescent="0.2">
      <c r="A13" s="184">
        <v>3</v>
      </c>
      <c r="B13" s="211" t="s">
        <v>32</v>
      </c>
      <c r="C13" s="211"/>
      <c r="D13" s="186"/>
      <c r="E13" s="186"/>
    </row>
    <row r="14" spans="1:7" ht="16.5" customHeight="1" x14ac:dyDescent="0.2">
      <c r="A14" s="184">
        <v>4</v>
      </c>
      <c r="B14" s="211" t="s">
        <v>66</v>
      </c>
      <c r="C14" s="211"/>
      <c r="D14" s="186"/>
      <c r="E14" s="186"/>
    </row>
    <row r="15" spans="1:7" ht="16.5" customHeight="1" x14ac:dyDescent="0.2">
      <c r="A15" s="184">
        <v>6</v>
      </c>
      <c r="B15" s="211" t="s">
        <v>67</v>
      </c>
      <c r="C15" s="211"/>
      <c r="D15" s="186"/>
      <c r="E15" s="186"/>
    </row>
    <row r="16" spans="1:7" ht="18" customHeight="1" x14ac:dyDescent="0.2">
      <c r="A16" s="184">
        <v>7</v>
      </c>
      <c r="B16" s="211" t="s">
        <v>33</v>
      </c>
      <c r="C16" s="211"/>
      <c r="D16" s="186"/>
      <c r="E16" s="186"/>
    </row>
    <row r="17" spans="1:3" ht="15.75" customHeight="1" x14ac:dyDescent="0.25">
      <c r="A17" s="206" t="s">
        <v>46</v>
      </c>
      <c r="B17" s="207"/>
      <c r="C17" s="208"/>
    </row>
    <row r="18" spans="1:3" ht="14.25" customHeight="1" x14ac:dyDescent="0.2">
      <c r="A18" s="183">
        <v>3</v>
      </c>
      <c r="B18" s="229" t="s">
        <v>84</v>
      </c>
      <c r="C18" s="230"/>
    </row>
    <row r="19" spans="1:3" ht="14.25" customHeight="1" x14ac:dyDescent="0.25">
      <c r="A19" s="199" t="s">
        <v>20</v>
      </c>
      <c r="B19" s="200"/>
      <c r="C19" s="201"/>
    </row>
    <row r="20" spans="1:3" ht="12.75" x14ac:dyDescent="0.2">
      <c r="A20" s="182">
        <v>1</v>
      </c>
      <c r="B20" s="197" t="s">
        <v>34</v>
      </c>
      <c r="C20" s="197"/>
    </row>
    <row r="21" spans="1:3" ht="93" customHeight="1" x14ac:dyDescent="0.2">
      <c r="A21" s="183">
        <v>2</v>
      </c>
      <c r="B21" s="198" t="s">
        <v>47</v>
      </c>
      <c r="C21" s="198"/>
    </row>
    <row r="22" spans="1:3" ht="12.75" x14ac:dyDescent="0.2">
      <c r="A22" s="183">
        <v>3</v>
      </c>
      <c r="B22" s="198" t="s">
        <v>101</v>
      </c>
      <c r="C22" s="198"/>
    </row>
    <row r="23" spans="1:3" ht="12.75" x14ac:dyDescent="0.2">
      <c r="A23" s="183">
        <v>4</v>
      </c>
      <c r="B23" s="198" t="s">
        <v>102</v>
      </c>
      <c r="C23" s="198"/>
    </row>
    <row r="24" spans="1:3" ht="15.75" customHeight="1" x14ac:dyDescent="0.25">
      <c r="A24" s="221" t="s">
        <v>45</v>
      </c>
      <c r="B24" s="221"/>
      <c r="C24" s="221"/>
    </row>
    <row r="25" spans="1:3" ht="12.75" customHeight="1" x14ac:dyDescent="0.2">
      <c r="A25" s="182">
        <v>1</v>
      </c>
      <c r="B25" s="203" t="s">
        <v>35</v>
      </c>
      <c r="C25" s="203"/>
    </row>
    <row r="26" spans="1:3" ht="12.75" x14ac:dyDescent="0.2">
      <c r="A26" s="183">
        <v>2</v>
      </c>
      <c r="B26" s="202" t="s">
        <v>36</v>
      </c>
      <c r="C26" s="202"/>
    </row>
    <row r="27" spans="1:3" ht="12.75" customHeight="1" x14ac:dyDescent="0.2">
      <c r="A27" s="183">
        <v>3</v>
      </c>
      <c r="B27" s="198" t="s">
        <v>101</v>
      </c>
      <c r="C27" s="198"/>
    </row>
    <row r="28" spans="1:3" ht="13.5" customHeight="1" x14ac:dyDescent="0.15">
      <c r="A28" s="218" t="s">
        <v>50</v>
      </c>
      <c r="B28" s="219"/>
      <c r="C28" s="220"/>
    </row>
    <row r="29" spans="1:3" ht="12.75" x14ac:dyDescent="0.2">
      <c r="A29" s="182">
        <v>1</v>
      </c>
      <c r="B29" s="203" t="s">
        <v>35</v>
      </c>
      <c r="C29" s="203"/>
    </row>
    <row r="30" spans="1:3" ht="12.75" x14ac:dyDescent="0.2">
      <c r="A30" s="183">
        <v>2</v>
      </c>
      <c r="B30" s="202" t="s">
        <v>36</v>
      </c>
      <c r="C30" s="202"/>
    </row>
    <row r="31" spans="1:3" ht="12.75" customHeight="1" x14ac:dyDescent="0.2">
      <c r="A31" s="183">
        <v>3</v>
      </c>
      <c r="B31" s="198" t="s">
        <v>101</v>
      </c>
      <c r="C31" s="198"/>
    </row>
    <row r="32" spans="1:3" ht="13.5" customHeight="1" x14ac:dyDescent="0.15">
      <c r="A32" s="218" t="s">
        <v>54</v>
      </c>
      <c r="B32" s="219"/>
      <c r="C32" s="220"/>
    </row>
    <row r="33" spans="1:3" ht="64.5" customHeight="1" x14ac:dyDescent="0.2">
      <c r="A33" s="182">
        <v>1</v>
      </c>
      <c r="B33" s="222" t="s">
        <v>81</v>
      </c>
      <c r="C33" s="223"/>
    </row>
    <row r="34" spans="1:3" ht="117.75" customHeight="1" x14ac:dyDescent="0.2">
      <c r="A34" s="183">
        <v>2</v>
      </c>
      <c r="B34" s="222" t="s">
        <v>103</v>
      </c>
      <c r="C34" s="223"/>
    </row>
    <row r="35" spans="1:3" ht="54.75" customHeight="1" x14ac:dyDescent="0.2">
      <c r="A35" s="183">
        <v>3</v>
      </c>
      <c r="B35" s="222" t="s">
        <v>82</v>
      </c>
      <c r="C35" s="223"/>
    </row>
    <row r="36" spans="1:3" ht="32.25" customHeight="1" x14ac:dyDescent="0.2">
      <c r="A36" s="183">
        <v>4</v>
      </c>
      <c r="B36" s="222" t="s">
        <v>59</v>
      </c>
      <c r="C36" s="223"/>
    </row>
    <row r="37" spans="1:3" ht="15.75" customHeight="1" x14ac:dyDescent="0.2">
      <c r="A37" s="183">
        <v>5</v>
      </c>
      <c r="B37" s="198" t="s">
        <v>69</v>
      </c>
      <c r="C37" s="198"/>
    </row>
    <row r="38" spans="1:3" ht="107.25" customHeight="1" x14ac:dyDescent="0.2">
      <c r="A38" s="183">
        <v>6</v>
      </c>
      <c r="B38" s="224" t="s">
        <v>100</v>
      </c>
      <c r="C38" s="198"/>
    </row>
    <row r="39" spans="1:3" ht="13.5" customHeight="1" x14ac:dyDescent="0.15">
      <c r="A39" s="218" t="s">
        <v>21</v>
      </c>
      <c r="B39" s="219"/>
      <c r="C39" s="220"/>
    </row>
    <row r="40" spans="1:3" ht="12.75" customHeight="1" x14ac:dyDescent="0.2">
      <c r="A40" s="182">
        <v>1</v>
      </c>
      <c r="B40" s="197" t="s">
        <v>37</v>
      </c>
      <c r="C40" s="197"/>
    </row>
    <row r="41" spans="1:3" ht="27.75" customHeight="1" x14ac:dyDescent="0.2">
      <c r="A41" s="183">
        <v>2</v>
      </c>
      <c r="B41" s="198" t="s">
        <v>75</v>
      </c>
      <c r="C41" s="198"/>
    </row>
    <row r="42" spans="1:3" ht="15.75" customHeight="1" x14ac:dyDescent="0.2">
      <c r="A42" s="184">
        <v>3</v>
      </c>
      <c r="B42" s="198" t="s">
        <v>38</v>
      </c>
      <c r="C42" s="198"/>
    </row>
    <row r="43" spans="1:3" ht="43.5" customHeight="1" x14ac:dyDescent="0.2">
      <c r="A43" s="185">
        <v>4</v>
      </c>
      <c r="B43" s="217" t="s">
        <v>79</v>
      </c>
      <c r="C43" s="198"/>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xr:uid="{00000000-0004-0000-0000-000000000000}"/>
    <hyperlink ref="B13:C13" location="'TOTAL DEVELOPMENT COSTS'!A1" display="Total Development Costs" xr:uid="{00000000-0004-0000-0000-000001000000}"/>
    <hyperlink ref="B14:C14" location="'CAPITAL DEVELOPMENT COSTS'!A1" display="IT Capital Bond Development Costs" xr:uid="{00000000-0004-0000-0000-000002000000}"/>
    <hyperlink ref="B15:C15" location="'SUPPORT COSTS'!A1" display="Transition and Operating Costs" xr:uid="{00000000-0004-0000-0000-000003000000}"/>
    <hyperlink ref="B16:C16" location="'FUNDING SOURCES'!A1" display="Funding Sources" xr:uid="{00000000-0004-0000-0000-000004000000}"/>
    <hyperlink ref="B11:C11" location="'PROJECT ID|INSTRUCTIONS'!A1" display="Project ID | Instructions (this worksheet)" xr:uid="{00000000-0004-0000-0000-000005000000}"/>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161925</xdr:rowOff>
              </from>
              <to>
                <xdr:col>7</xdr:col>
                <xdr:colOff>9525</xdr:colOff>
                <xdr:row>4</xdr:row>
                <xdr:rowOff>85725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8"/>
  <sheetViews>
    <sheetView showGridLines="0" zoomScaleNormal="100" workbookViewId="0"/>
  </sheetViews>
  <sheetFormatPr defaultColWidth="9.140625" defaultRowHeight="12" x14ac:dyDescent="0.2"/>
  <cols>
    <col min="1" max="1" width="2" style="17" customWidth="1"/>
    <col min="2" max="2" width="53.28515625" style="17" customWidth="1"/>
    <col min="3" max="3" width="19" style="17" customWidth="1"/>
    <col min="4" max="4" width="16.85546875" style="17" customWidth="1"/>
    <col min="5" max="5" width="16.28515625" style="17" customWidth="1"/>
    <col min="6" max="6" width="17.28515625" style="17" customWidth="1"/>
    <col min="7" max="16384" width="9.140625" style="17"/>
  </cols>
  <sheetData>
    <row r="2" spans="1:6" s="18" customFormat="1" ht="16.5" customHeight="1" x14ac:dyDescent="0.2">
      <c r="A2" s="236" t="s">
        <v>25</v>
      </c>
      <c r="B2" s="237"/>
      <c r="C2" s="242" t="str">
        <f>IF(ISBLANK('PROJECT ID|INSTRUCTIONS'!C3)," ",'PROJECT ID|INSTRUCTIONS'!C3)</f>
        <v xml:space="preserve"> </v>
      </c>
      <c r="D2" s="243"/>
      <c r="E2" s="243"/>
      <c r="F2" s="244"/>
    </row>
    <row r="3" spans="1:6" s="18" customFormat="1" ht="16.5" customHeight="1" x14ac:dyDescent="0.2">
      <c r="A3" s="238" t="s">
        <v>22</v>
      </c>
      <c r="B3" s="239"/>
      <c r="C3" s="245" t="str">
        <f>IF(ISBLANK('PROJECT ID|INSTRUCTIONS'!C4)," ",'PROJECT ID|INSTRUCTIONS'!C4)</f>
        <v xml:space="preserve"> </v>
      </c>
      <c r="D3" s="246"/>
      <c r="E3" s="246"/>
      <c r="F3" s="247"/>
    </row>
    <row r="4" spans="1:6" s="18" customFormat="1" ht="16.5" customHeight="1" x14ac:dyDescent="0.2">
      <c r="A4" s="240" t="s">
        <v>26</v>
      </c>
      <c r="B4" s="241"/>
      <c r="C4" s="248" t="str">
        <f>IF(ISBLANK('PROJECT ID|INSTRUCTIONS'!C5)," ",'PROJECT ID|INSTRUCTIONS'!C5)</f>
        <v xml:space="preserve"> </v>
      </c>
      <c r="D4" s="249"/>
      <c r="E4" s="249"/>
      <c r="F4" s="250"/>
    </row>
    <row r="5" spans="1:6" s="19" customFormat="1" ht="12" customHeight="1" x14ac:dyDescent="0.2"/>
    <row r="6" spans="1:6" s="19" customFormat="1" ht="18.75" customHeight="1" x14ac:dyDescent="0.25">
      <c r="A6" s="233" t="s">
        <v>20</v>
      </c>
      <c r="B6" s="234"/>
      <c r="C6" s="234"/>
      <c r="D6" s="234"/>
      <c r="E6" s="234"/>
      <c r="F6" s="235"/>
    </row>
    <row r="7" spans="1:6" ht="14.25" customHeight="1" x14ac:dyDescent="0.2">
      <c r="A7" s="29"/>
      <c r="B7" s="20"/>
      <c r="C7" s="21" t="s">
        <v>3</v>
      </c>
      <c r="D7" s="21"/>
      <c r="E7" s="21" t="s">
        <v>4</v>
      </c>
      <c r="F7" s="30"/>
    </row>
    <row r="8" spans="1:6" ht="16.5" customHeight="1" thickBot="1" x14ac:dyDescent="0.25">
      <c r="A8" s="31"/>
      <c r="B8" s="22"/>
      <c r="C8" s="23" t="s">
        <v>6</v>
      </c>
      <c r="D8" s="23" t="s">
        <v>5</v>
      </c>
      <c r="E8" s="23" t="s">
        <v>1</v>
      </c>
      <c r="F8" s="32" t="s">
        <v>2</v>
      </c>
    </row>
    <row r="9" spans="1:6" ht="18" customHeight="1" thickTop="1" x14ac:dyDescent="0.2">
      <c r="A9" s="33" t="s">
        <v>10</v>
      </c>
      <c r="B9" s="34"/>
      <c r="C9" s="24"/>
      <c r="D9" s="25"/>
      <c r="E9" s="24"/>
      <c r="F9" s="25"/>
    </row>
    <row r="10" spans="1:6" s="26" customFormat="1" x14ac:dyDescent="0.2">
      <c r="A10" s="89"/>
      <c r="B10" s="118"/>
      <c r="C10" s="11"/>
      <c r="D10" s="14"/>
      <c r="E10" s="11"/>
      <c r="F10" s="14"/>
    </row>
    <row r="11" spans="1:6" s="26" customFormat="1" x14ac:dyDescent="0.2">
      <c r="A11" s="89"/>
      <c r="B11" s="118"/>
      <c r="C11" s="12"/>
      <c r="D11" s="13"/>
      <c r="E11" s="12"/>
      <c r="F11" s="13"/>
    </row>
    <row r="12" spans="1:6" s="26" customFormat="1" x14ac:dyDescent="0.2">
      <c r="A12" s="89"/>
      <c r="B12" s="118"/>
      <c r="C12" s="12"/>
      <c r="D12" s="13"/>
      <c r="E12" s="12"/>
      <c r="F12" s="13"/>
    </row>
    <row r="13" spans="1:6" s="26" customFormat="1" x14ac:dyDescent="0.2">
      <c r="A13" s="89"/>
      <c r="B13" s="118"/>
      <c r="C13" s="12"/>
      <c r="D13" s="13"/>
      <c r="E13" s="11"/>
      <c r="F13" s="14"/>
    </row>
    <row r="14" spans="1:6" s="26" customFormat="1" x14ac:dyDescent="0.2">
      <c r="A14" s="89"/>
      <c r="B14" s="118"/>
      <c r="C14" s="11"/>
      <c r="D14" s="14"/>
      <c r="E14" s="11"/>
      <c r="F14" s="14"/>
    </row>
    <row r="15" spans="1:6" ht="15" customHeight="1" x14ac:dyDescent="0.2">
      <c r="A15" s="33" t="s">
        <v>11</v>
      </c>
      <c r="B15" s="34"/>
      <c r="C15" s="92"/>
      <c r="D15" s="93"/>
      <c r="E15" s="92"/>
      <c r="F15" s="93"/>
    </row>
    <row r="16" spans="1:6" s="26" customFormat="1" x14ac:dyDescent="0.2">
      <c r="A16" s="89"/>
      <c r="B16" s="118"/>
      <c r="C16" s="12"/>
      <c r="D16" s="13"/>
      <c r="E16" s="12"/>
      <c r="F16" s="13"/>
    </row>
    <row r="17" spans="1:6" s="26" customFormat="1" x14ac:dyDescent="0.2">
      <c r="A17" s="89"/>
      <c r="B17" s="118"/>
      <c r="C17" s="12"/>
      <c r="D17" s="13"/>
      <c r="E17" s="12"/>
      <c r="F17" s="13"/>
    </row>
    <row r="18" spans="1:6" s="26" customFormat="1" x14ac:dyDescent="0.2">
      <c r="A18" s="89"/>
      <c r="B18" s="118"/>
      <c r="C18" s="12"/>
      <c r="D18" s="13"/>
      <c r="E18" s="12"/>
      <c r="F18" s="13"/>
    </row>
    <row r="19" spans="1:6" s="26" customFormat="1" x14ac:dyDescent="0.2">
      <c r="A19" s="89"/>
      <c r="B19" s="118"/>
      <c r="C19" s="11"/>
      <c r="D19" s="14"/>
      <c r="E19" s="11"/>
      <c r="F19" s="14"/>
    </row>
    <row r="20" spans="1:6" s="26" customFormat="1" x14ac:dyDescent="0.2">
      <c r="A20" s="89"/>
      <c r="B20" s="118"/>
      <c r="C20" s="15"/>
      <c r="D20" s="16"/>
      <c r="E20" s="15"/>
      <c r="F20" s="16"/>
    </row>
    <row r="21" spans="1:6" ht="15" customHeight="1" x14ac:dyDescent="0.2">
      <c r="A21" s="33" t="s">
        <v>12</v>
      </c>
      <c r="B21" s="34"/>
      <c r="C21" s="90"/>
      <c r="D21" s="91"/>
      <c r="E21" s="172"/>
      <c r="F21" s="91"/>
    </row>
    <row r="22" spans="1:6" s="26" customFormat="1" x14ac:dyDescent="0.2">
      <c r="A22" s="35"/>
      <c r="B22" s="119"/>
      <c r="C22" s="12"/>
      <c r="D22" s="13"/>
      <c r="E22" s="12"/>
      <c r="F22" s="13"/>
    </row>
    <row r="23" spans="1:6" s="26" customFormat="1" x14ac:dyDescent="0.2">
      <c r="A23" s="35"/>
      <c r="B23" s="120"/>
      <c r="C23" s="12"/>
      <c r="D23" s="13"/>
      <c r="E23" s="12"/>
      <c r="F23" s="13"/>
    </row>
    <row r="24" spans="1:6" s="26" customFormat="1" x14ac:dyDescent="0.2">
      <c r="A24" s="35"/>
      <c r="B24" s="120"/>
      <c r="C24" s="12"/>
      <c r="D24" s="13"/>
      <c r="E24" s="12"/>
      <c r="F24" s="13"/>
    </row>
    <row r="25" spans="1:6" s="26" customFormat="1" x14ac:dyDescent="0.2">
      <c r="A25" s="35"/>
      <c r="B25" s="119"/>
      <c r="C25" s="11"/>
      <c r="D25" s="14"/>
      <c r="E25" s="11"/>
      <c r="F25" s="14"/>
    </row>
    <row r="26" spans="1:6" s="26" customFormat="1" ht="12.75" thickBot="1" x14ac:dyDescent="0.25">
      <c r="A26" s="35"/>
      <c r="B26" s="121"/>
      <c r="C26" s="15"/>
      <c r="D26" s="16"/>
      <c r="E26" s="15"/>
      <c r="F26" s="16"/>
    </row>
    <row r="27" spans="1:6" ht="18" customHeight="1" thickTop="1" thickBot="1" x14ac:dyDescent="0.25">
      <c r="A27" s="231" t="s">
        <v>0</v>
      </c>
      <c r="B27" s="232"/>
      <c r="C27" s="27"/>
      <c r="D27" s="28">
        <f>SUM(D9:D26)</f>
        <v>0</v>
      </c>
      <c r="E27" s="27"/>
      <c r="F27" s="28">
        <f>SUM(F9:F26)</f>
        <v>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
  <sheetViews>
    <sheetView showGridLines="0" zoomScaleNormal="100" workbookViewId="0">
      <selection activeCell="Q28" sqref="Q28"/>
    </sheetView>
  </sheetViews>
  <sheetFormatPr defaultColWidth="9.140625" defaultRowHeight="12.75" x14ac:dyDescent="0.2"/>
  <cols>
    <col min="1" max="2" width="10.7109375" style="19" customWidth="1"/>
    <col min="3" max="3" width="29.7109375" style="19" customWidth="1"/>
    <col min="4" max="10" width="12.7109375" style="19" customWidth="1"/>
    <col min="11" max="11" width="14.140625" style="19" customWidth="1"/>
    <col min="12" max="16384" width="9.140625" style="19"/>
  </cols>
  <sheetData>
    <row r="1" spans="1:11" ht="12" customHeight="1" x14ac:dyDescent="0.2"/>
    <row r="2" spans="1:11" ht="16.5" customHeight="1" x14ac:dyDescent="0.2">
      <c r="A2" s="261" t="s">
        <v>25</v>
      </c>
      <c r="B2" s="262"/>
      <c r="C2" s="263"/>
      <c r="D2" s="242" t="str">
        <f>IF(ISBLANK('PROJECT ID|INSTRUCTIONS'!C3)," ",'PROJECT ID|INSTRUCTIONS'!C3)</f>
        <v xml:space="preserve"> </v>
      </c>
      <c r="E2" s="243"/>
      <c r="F2" s="243"/>
      <c r="G2" s="243"/>
      <c r="H2" s="243"/>
      <c r="I2" s="244"/>
    </row>
    <row r="3" spans="1:11" ht="16.5" customHeight="1" x14ac:dyDescent="0.2">
      <c r="A3" s="264" t="s">
        <v>22</v>
      </c>
      <c r="B3" s="265"/>
      <c r="C3" s="239"/>
      <c r="D3" s="245" t="str">
        <f>IF(ISBLANK('PROJECT ID|INSTRUCTIONS'!C4)," ",'PROJECT ID|INSTRUCTIONS'!C4)</f>
        <v xml:space="preserve"> </v>
      </c>
      <c r="E3" s="246"/>
      <c r="F3" s="246"/>
      <c r="G3" s="246"/>
      <c r="H3" s="246"/>
      <c r="I3" s="247"/>
    </row>
    <row r="4" spans="1:11" ht="16.5" customHeight="1" x14ac:dyDescent="0.2">
      <c r="A4" s="266" t="s">
        <v>26</v>
      </c>
      <c r="B4" s="267"/>
      <c r="C4" s="268"/>
      <c r="D4" s="248" t="str">
        <f>IF(ISBLANK('PROJECT ID|INSTRUCTIONS'!C5)," ",'PROJECT ID|INSTRUCTIONS'!C5)</f>
        <v xml:space="preserve"> </v>
      </c>
      <c r="E4" s="249"/>
      <c r="F4" s="249"/>
      <c r="G4" s="249"/>
      <c r="H4" s="249"/>
      <c r="I4" s="250"/>
    </row>
    <row r="5" spans="1:11" s="46" customFormat="1" ht="12" customHeight="1" x14ac:dyDescent="0.15">
      <c r="A5" s="45" t="s">
        <v>48</v>
      </c>
      <c r="B5" s="45"/>
      <c r="C5" s="45"/>
      <c r="D5" s="45"/>
      <c r="E5" s="45"/>
      <c r="F5" s="45"/>
      <c r="G5" s="45"/>
    </row>
    <row r="6" spans="1:11" s="47" customFormat="1" ht="18" customHeight="1" x14ac:dyDescent="0.25">
      <c r="A6" s="254" t="s">
        <v>55</v>
      </c>
      <c r="B6" s="255"/>
      <c r="C6" s="255"/>
      <c r="D6" s="255"/>
      <c r="E6" s="255"/>
      <c r="F6" s="255"/>
      <c r="G6" s="255"/>
      <c r="H6" s="255"/>
      <c r="I6" s="255"/>
      <c r="J6" s="255"/>
      <c r="K6" s="256"/>
    </row>
    <row r="7" spans="1:11" s="47" customFormat="1" ht="25.5" x14ac:dyDescent="0.2">
      <c r="A7" s="48"/>
      <c r="B7" s="49" t="s">
        <v>14</v>
      </c>
      <c r="C7" s="50" t="s">
        <v>15</v>
      </c>
      <c r="D7" s="51" t="s">
        <v>13</v>
      </c>
      <c r="E7" s="51" t="str">
        <f>CONCATENATE("FY ",Settings!$C$1)</f>
        <v>FY 2025</v>
      </c>
      <c r="F7" s="51" t="str">
        <f>CONCATENATE("FY ",Settings!$C$1+1)</f>
        <v>FY 2026</v>
      </c>
      <c r="G7" s="51" t="str">
        <f>CONCATENATE("FY ",Settings!$C$1+2)</f>
        <v>FY 2027</v>
      </c>
      <c r="H7" s="51" t="str">
        <f>CONCATENATE("FY ",Settings!$C$1+3)</f>
        <v>FY 2028</v>
      </c>
      <c r="I7" s="51" t="str">
        <f>CONCATENATE("FY ",Settings!$C$1+4)</f>
        <v>FY 2029</v>
      </c>
      <c r="J7" s="51" t="str">
        <f>CONCATENATE("Out Years after FY",Settings!$C$1+4)</f>
        <v>Out Years after FY2029</v>
      </c>
      <c r="K7" s="52" t="s">
        <v>0</v>
      </c>
    </row>
    <row r="8" spans="1:11" ht="16.5" customHeight="1" x14ac:dyDescent="0.2">
      <c r="A8" s="257" t="s">
        <v>86</v>
      </c>
      <c r="B8" s="53">
        <v>50110</v>
      </c>
      <c r="C8" s="53" t="s">
        <v>87</v>
      </c>
      <c r="D8" s="3"/>
      <c r="E8" s="3"/>
      <c r="F8" s="3"/>
      <c r="G8" s="3"/>
      <c r="H8" s="3"/>
      <c r="I8" s="3"/>
      <c r="J8" s="3"/>
      <c r="K8" s="164">
        <f>SUM(D8:J8)</f>
        <v>0</v>
      </c>
    </row>
    <row r="9" spans="1:11" ht="16.5" customHeight="1" x14ac:dyDescent="0.2">
      <c r="A9" s="258"/>
      <c r="B9" s="53">
        <v>50130</v>
      </c>
      <c r="C9" s="53" t="s">
        <v>88</v>
      </c>
      <c r="D9" s="1"/>
      <c r="E9" s="1"/>
      <c r="F9" s="1"/>
      <c r="G9" s="1"/>
      <c r="H9" s="1"/>
      <c r="I9" s="1"/>
      <c r="J9" s="1"/>
      <c r="K9" s="91">
        <f t="shared" ref="K9:K19" si="0">SUM(D9:J9)</f>
        <v>0</v>
      </c>
    </row>
    <row r="10" spans="1:11" ht="16.5" customHeight="1" x14ac:dyDescent="0.2">
      <c r="A10" s="258"/>
      <c r="B10" s="53">
        <v>50170</v>
      </c>
      <c r="C10" s="53" t="s">
        <v>89</v>
      </c>
      <c r="D10" s="2"/>
      <c r="E10" s="2"/>
      <c r="F10" s="2"/>
      <c r="G10" s="2"/>
      <c r="H10" s="2"/>
      <c r="I10" s="2"/>
      <c r="J10" s="2"/>
      <c r="K10" s="171">
        <f t="shared" si="0"/>
        <v>0</v>
      </c>
    </row>
    <row r="11" spans="1:11" ht="16.5" customHeight="1" thickBot="1" x14ac:dyDescent="0.25">
      <c r="A11" s="259"/>
      <c r="B11" s="54" t="s">
        <v>16</v>
      </c>
      <c r="C11" s="54"/>
      <c r="D11" s="55">
        <f>SUM(D8:D10)</f>
        <v>0</v>
      </c>
      <c r="E11" s="55">
        <f t="shared" ref="E11:J11" si="1">SUM(E8:E10)</f>
        <v>0</v>
      </c>
      <c r="F11" s="55">
        <f t="shared" si="1"/>
        <v>0</v>
      </c>
      <c r="G11" s="55">
        <f t="shared" si="1"/>
        <v>0</v>
      </c>
      <c r="H11" s="55">
        <f t="shared" si="1"/>
        <v>0</v>
      </c>
      <c r="I11" s="55">
        <f t="shared" si="1"/>
        <v>0</v>
      </c>
      <c r="J11" s="55">
        <f t="shared" si="1"/>
        <v>0</v>
      </c>
      <c r="K11" s="56">
        <f t="shared" si="0"/>
        <v>0</v>
      </c>
    </row>
    <row r="12" spans="1:11" ht="16.5" customHeight="1" thickTop="1" x14ac:dyDescent="0.2">
      <c r="A12" s="260" t="s">
        <v>85</v>
      </c>
      <c r="B12" s="53">
        <v>53715</v>
      </c>
      <c r="C12" s="53" t="s">
        <v>90</v>
      </c>
      <c r="D12" s="3"/>
      <c r="E12" s="3"/>
      <c r="F12" s="3"/>
      <c r="G12" s="3"/>
      <c r="H12" s="3"/>
      <c r="I12" s="3"/>
      <c r="J12" s="3"/>
      <c r="K12" s="170">
        <f t="shared" si="0"/>
        <v>0</v>
      </c>
    </row>
    <row r="13" spans="1:11" ht="16.5" customHeight="1" x14ac:dyDescent="0.2">
      <c r="A13" s="258"/>
      <c r="B13" s="53">
        <v>53720</v>
      </c>
      <c r="C13" s="53" t="s">
        <v>91</v>
      </c>
      <c r="D13" s="1"/>
      <c r="E13" s="1"/>
      <c r="F13" s="1"/>
      <c r="G13" s="1"/>
      <c r="H13" s="1"/>
      <c r="I13" s="1"/>
      <c r="J13" s="1"/>
      <c r="K13" s="91">
        <f t="shared" si="0"/>
        <v>0</v>
      </c>
    </row>
    <row r="14" spans="1:11" ht="16.5" customHeight="1" x14ac:dyDescent="0.2">
      <c r="A14" s="258"/>
      <c r="B14" s="53">
        <v>53735</v>
      </c>
      <c r="C14" s="53" t="s">
        <v>92</v>
      </c>
      <c r="D14" s="1"/>
      <c r="E14" s="1"/>
      <c r="F14" s="1"/>
      <c r="G14" s="1"/>
      <c r="H14" s="1"/>
      <c r="I14" s="1"/>
      <c r="J14" s="1"/>
      <c r="K14" s="91">
        <f t="shared" si="0"/>
        <v>0</v>
      </c>
    </row>
    <row r="15" spans="1:11" ht="16.5" customHeight="1" x14ac:dyDescent="0.2">
      <c r="A15" s="258"/>
      <c r="B15" s="53">
        <v>53740</v>
      </c>
      <c r="C15" s="53" t="s">
        <v>93</v>
      </c>
      <c r="D15" s="1"/>
      <c r="E15" s="1"/>
      <c r="F15" s="1"/>
      <c r="G15" s="1"/>
      <c r="H15" s="1"/>
      <c r="I15" s="1"/>
      <c r="J15" s="1"/>
      <c r="K15" s="91">
        <f t="shared" si="0"/>
        <v>0</v>
      </c>
    </row>
    <row r="16" spans="1:11" ht="16.5" customHeight="1" x14ac:dyDescent="0.2">
      <c r="A16" s="258"/>
      <c r="B16" s="53">
        <v>53755</v>
      </c>
      <c r="C16" s="53" t="s">
        <v>94</v>
      </c>
      <c r="D16" s="1"/>
      <c r="E16" s="1"/>
      <c r="F16" s="1"/>
      <c r="G16" s="1"/>
      <c r="H16" s="1"/>
      <c r="I16" s="1"/>
      <c r="J16" s="1"/>
      <c r="K16" s="91">
        <f t="shared" si="0"/>
        <v>0</v>
      </c>
    </row>
    <row r="17" spans="1:11" ht="16.5" customHeight="1" x14ac:dyDescent="0.2">
      <c r="A17" s="258"/>
      <c r="B17" s="53">
        <v>53760</v>
      </c>
      <c r="C17" s="53" t="s">
        <v>95</v>
      </c>
      <c r="D17" s="1"/>
      <c r="E17" s="1"/>
      <c r="F17" s="1"/>
      <c r="G17" s="1"/>
      <c r="H17" s="1"/>
      <c r="I17" s="1"/>
      <c r="J17" s="1"/>
      <c r="K17" s="171">
        <f t="shared" si="0"/>
        <v>0</v>
      </c>
    </row>
    <row r="18" spans="1:11" ht="16.5" customHeight="1" thickBot="1" x14ac:dyDescent="0.25">
      <c r="A18" s="259"/>
      <c r="B18" s="54" t="s">
        <v>16</v>
      </c>
      <c r="C18" s="54"/>
      <c r="D18" s="55">
        <f>SUM(D12:D17)</f>
        <v>0</v>
      </c>
      <c r="E18" s="55">
        <f t="shared" ref="E18:J18" si="2">SUM(E12:E17)</f>
        <v>0</v>
      </c>
      <c r="F18" s="55">
        <f t="shared" si="2"/>
        <v>0</v>
      </c>
      <c r="G18" s="55">
        <f t="shared" si="2"/>
        <v>0</v>
      </c>
      <c r="H18" s="55">
        <f t="shared" si="2"/>
        <v>0</v>
      </c>
      <c r="I18" s="55">
        <f t="shared" si="2"/>
        <v>0</v>
      </c>
      <c r="J18" s="55">
        <f t="shared" si="2"/>
        <v>0</v>
      </c>
      <c r="K18" s="56">
        <f>SUM(D18:J18)</f>
        <v>0</v>
      </c>
    </row>
    <row r="19" spans="1:11" ht="16.5" customHeight="1" thickTop="1" x14ac:dyDescent="0.2">
      <c r="A19" s="260" t="s">
        <v>96</v>
      </c>
      <c r="B19" s="53">
        <v>55700</v>
      </c>
      <c r="C19" s="53" t="s">
        <v>97</v>
      </c>
      <c r="D19" s="1"/>
      <c r="E19" s="1"/>
      <c r="F19" s="1"/>
      <c r="G19" s="1"/>
      <c r="H19" s="1"/>
      <c r="I19" s="1"/>
      <c r="J19" s="1"/>
      <c r="K19" s="170">
        <f t="shared" si="0"/>
        <v>0</v>
      </c>
    </row>
    <row r="20" spans="1:11" ht="16.5" customHeight="1" x14ac:dyDescent="0.2">
      <c r="A20" s="257"/>
      <c r="B20" s="53">
        <v>55710</v>
      </c>
      <c r="C20" s="53" t="s">
        <v>98</v>
      </c>
      <c r="D20" s="1"/>
      <c r="E20" s="1"/>
      <c r="F20" s="1"/>
      <c r="G20" s="1"/>
      <c r="H20" s="1"/>
      <c r="I20" s="1"/>
      <c r="J20" s="1"/>
      <c r="K20" s="188"/>
    </row>
    <row r="21" spans="1:11" ht="48" customHeight="1" x14ac:dyDescent="0.2">
      <c r="A21" s="257"/>
      <c r="B21" s="53">
        <v>55730</v>
      </c>
      <c r="C21" s="53" t="s">
        <v>99</v>
      </c>
      <c r="D21" s="1"/>
      <c r="E21" s="1"/>
      <c r="F21" s="1"/>
      <c r="G21" s="1"/>
      <c r="H21" s="1"/>
      <c r="I21" s="1"/>
      <c r="J21" s="1"/>
      <c r="K21" s="188"/>
    </row>
    <row r="22" spans="1:11" ht="16.5" customHeight="1" thickBot="1" x14ac:dyDescent="0.25">
      <c r="A22" s="259"/>
      <c r="B22" s="54" t="s">
        <v>16</v>
      </c>
      <c r="C22" s="54"/>
      <c r="D22" s="55">
        <f t="shared" ref="D22:J22" si="3">SUM(D19:D21)</f>
        <v>0</v>
      </c>
      <c r="E22" s="55">
        <f t="shared" si="3"/>
        <v>0</v>
      </c>
      <c r="F22" s="55">
        <f t="shared" si="3"/>
        <v>0</v>
      </c>
      <c r="G22" s="55">
        <f t="shared" si="3"/>
        <v>0</v>
      </c>
      <c r="H22" s="55">
        <f t="shared" si="3"/>
        <v>0</v>
      </c>
      <c r="I22" s="55">
        <f t="shared" si="3"/>
        <v>0</v>
      </c>
      <c r="J22" s="55">
        <f t="shared" si="3"/>
        <v>0</v>
      </c>
      <c r="K22" s="56">
        <f>SUM(D22:J22)</f>
        <v>0</v>
      </c>
    </row>
    <row r="23" spans="1:11" ht="16.5" customHeight="1" thickTop="1" thickBot="1" x14ac:dyDescent="0.25">
      <c r="A23" s="251" t="s">
        <v>17</v>
      </c>
      <c r="B23" s="252"/>
      <c r="C23" s="253"/>
      <c r="D23" s="28">
        <f t="shared" ref="D23:J23" si="4">D11+D18+D22</f>
        <v>0</v>
      </c>
      <c r="E23" s="28">
        <f t="shared" si="4"/>
        <v>0</v>
      </c>
      <c r="F23" s="28">
        <f t="shared" si="4"/>
        <v>0</v>
      </c>
      <c r="G23" s="28">
        <f t="shared" si="4"/>
        <v>0</v>
      </c>
      <c r="H23" s="28">
        <f t="shared" si="4"/>
        <v>0</v>
      </c>
      <c r="I23" s="28">
        <f t="shared" si="4"/>
        <v>0</v>
      </c>
      <c r="J23" s="28">
        <f t="shared" si="4"/>
        <v>0</v>
      </c>
      <c r="K23" s="28">
        <f>SUM(D23:J23)</f>
        <v>0</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0"/>
  <sheetViews>
    <sheetView showGridLines="0" zoomScale="90" zoomScaleNormal="90" workbookViewId="0">
      <selection activeCell="N15" sqref="N15"/>
    </sheetView>
  </sheetViews>
  <sheetFormatPr defaultColWidth="9.140625" defaultRowHeight="10.5" x14ac:dyDescent="0.15"/>
  <cols>
    <col min="1" max="2" width="10.7109375" customWidth="1"/>
    <col min="3" max="3" width="29.7109375" customWidth="1"/>
    <col min="4" max="10" width="12.7109375" customWidth="1"/>
    <col min="11" max="11" width="13" customWidth="1"/>
  </cols>
  <sheetData>
    <row r="1" spans="1:11" ht="12" customHeight="1" x14ac:dyDescent="0.15"/>
    <row r="2" spans="1:11" s="60" customFormat="1" ht="16.5" customHeight="1" x14ac:dyDescent="0.15">
      <c r="A2" s="261" t="s">
        <v>25</v>
      </c>
      <c r="B2" s="262"/>
      <c r="C2" s="262"/>
      <c r="D2" s="243" t="str">
        <f>IF(ISBLANK('PROJECT ID|INSTRUCTIONS'!C3)," ",'PROJECT ID|INSTRUCTIONS'!C3)</f>
        <v xml:space="preserve"> </v>
      </c>
      <c r="E2" s="269"/>
      <c r="F2" s="269"/>
      <c r="G2" s="269"/>
      <c r="H2" s="269"/>
      <c r="I2" s="270"/>
    </row>
    <row r="3" spans="1:11" s="60" customFormat="1" ht="16.5" customHeight="1" x14ac:dyDescent="0.15">
      <c r="A3" s="264" t="s">
        <v>22</v>
      </c>
      <c r="B3" s="265"/>
      <c r="C3" s="265"/>
      <c r="D3" s="246" t="str">
        <f>IF(ISBLANK('PROJECT ID|INSTRUCTIONS'!C4)," ",'PROJECT ID|INSTRUCTIONS'!C4)</f>
        <v xml:space="preserve"> </v>
      </c>
      <c r="E3" s="271"/>
      <c r="F3" s="271"/>
      <c r="G3" s="271"/>
      <c r="H3" s="271"/>
      <c r="I3" s="272"/>
    </row>
    <row r="4" spans="1:11" s="60" customFormat="1" ht="16.5" customHeight="1" x14ac:dyDescent="0.15">
      <c r="A4" s="266" t="s">
        <v>26</v>
      </c>
      <c r="B4" s="267"/>
      <c r="C4" s="267"/>
      <c r="D4" s="249" t="str">
        <f>IF(ISBLANK('PROJECT ID|INSTRUCTIONS'!C5)," ",'PROJECT ID|INSTRUCTIONS'!C5)</f>
        <v xml:space="preserve"> </v>
      </c>
      <c r="E4" s="273"/>
      <c r="F4" s="273"/>
      <c r="G4" s="273"/>
      <c r="H4" s="273"/>
      <c r="I4" s="274"/>
    </row>
    <row r="5" spans="1:11" s="60" customFormat="1" ht="12" customHeight="1" x14ac:dyDescent="0.15">
      <c r="A5" s="61"/>
      <c r="B5" s="61"/>
      <c r="C5" s="61"/>
      <c r="D5" s="61"/>
      <c r="E5" s="62"/>
      <c r="F5" s="62"/>
      <c r="G5" s="62"/>
      <c r="H5" s="62"/>
      <c r="I5" s="62"/>
    </row>
    <row r="6" spans="1:11" ht="18" customHeight="1" x14ac:dyDescent="0.25">
      <c r="A6" s="275" t="s">
        <v>56</v>
      </c>
      <c r="B6" s="276"/>
      <c r="C6" s="276"/>
      <c r="D6" s="276"/>
      <c r="E6" s="276"/>
      <c r="F6" s="276"/>
      <c r="G6" s="276"/>
      <c r="H6" s="276"/>
      <c r="I6" s="276"/>
      <c r="J6" s="276"/>
      <c r="K6" s="277"/>
    </row>
    <row r="7" spans="1:11" ht="26.25" thickBot="1" x14ac:dyDescent="0.25">
      <c r="A7" s="63"/>
      <c r="B7" s="64" t="s">
        <v>14</v>
      </c>
      <c r="C7" s="64" t="s">
        <v>15</v>
      </c>
      <c r="D7" s="65" t="s">
        <v>13</v>
      </c>
      <c r="E7" s="65" t="str">
        <f>CONCATENATE("FY ",Settings!$C$1)</f>
        <v>FY 2025</v>
      </c>
      <c r="F7" s="65" t="str">
        <f>CONCATENATE("FY ",Settings!$C$1+1)</f>
        <v>FY 2026</v>
      </c>
      <c r="G7" s="65" t="str">
        <f>CONCATENATE("FY ",Settings!$C$1+2)</f>
        <v>FY 2027</v>
      </c>
      <c r="H7" s="65" t="str">
        <f>CONCATENATE("FY ",Settings!$C$1+3)</f>
        <v>FY 2028</v>
      </c>
      <c r="I7" s="65" t="str">
        <f>CONCATENATE("FY ",Settings!$C$1+4)</f>
        <v>FY 2029</v>
      </c>
      <c r="J7" s="65" t="str">
        <f>CONCATENATE("Out Years after FY",Settings!$C$1+4)</f>
        <v>Out Years after FY2029</v>
      </c>
      <c r="K7" s="66" t="s">
        <v>0</v>
      </c>
    </row>
    <row r="8" spans="1:11" ht="16.5" customHeight="1" thickTop="1" x14ac:dyDescent="0.15">
      <c r="A8" s="260" t="s">
        <v>85</v>
      </c>
      <c r="B8" s="53">
        <v>53715</v>
      </c>
      <c r="C8" s="53" t="s">
        <v>90</v>
      </c>
      <c r="D8" s="3"/>
      <c r="E8" s="3"/>
      <c r="F8" s="3"/>
      <c r="G8" s="3"/>
      <c r="H8" s="3"/>
      <c r="I8" s="3"/>
      <c r="J8" s="39"/>
      <c r="K8" s="169">
        <f>SUM(E8:J8)</f>
        <v>0</v>
      </c>
    </row>
    <row r="9" spans="1:11" ht="16.5" customHeight="1" x14ac:dyDescent="0.15">
      <c r="A9" s="258"/>
      <c r="B9" s="53">
        <v>53720</v>
      </c>
      <c r="C9" s="53" t="s">
        <v>91</v>
      </c>
      <c r="D9" s="1"/>
      <c r="E9" s="1"/>
      <c r="F9" s="1"/>
      <c r="G9" s="1"/>
      <c r="H9" s="1"/>
      <c r="I9" s="1"/>
      <c r="J9" s="40"/>
      <c r="K9" s="167">
        <f>SUM(E9:J9)</f>
        <v>0</v>
      </c>
    </row>
    <row r="10" spans="1:11" ht="16.5" customHeight="1" x14ac:dyDescent="0.15">
      <c r="A10" s="258"/>
      <c r="B10" s="53">
        <v>53735</v>
      </c>
      <c r="C10" s="53" t="s">
        <v>92</v>
      </c>
      <c r="D10" s="1"/>
      <c r="E10" s="1"/>
      <c r="F10" s="1"/>
      <c r="G10" s="1"/>
      <c r="H10" s="1"/>
      <c r="I10" s="1"/>
      <c r="J10" s="40"/>
      <c r="K10" s="167">
        <f t="shared" ref="K10:K13" si="0">SUM(E10:J10)</f>
        <v>0</v>
      </c>
    </row>
    <row r="11" spans="1:11" ht="16.5" customHeight="1" x14ac:dyDescent="0.15">
      <c r="A11" s="258"/>
      <c r="B11" s="53">
        <v>53740</v>
      </c>
      <c r="C11" s="53" t="s">
        <v>93</v>
      </c>
      <c r="D11" s="1"/>
      <c r="E11" s="1"/>
      <c r="F11" s="1"/>
      <c r="G11" s="1"/>
      <c r="H11" s="1"/>
      <c r="I11" s="1"/>
      <c r="J11" s="40"/>
      <c r="K11" s="167">
        <f t="shared" si="0"/>
        <v>0</v>
      </c>
    </row>
    <row r="12" spans="1:11" ht="16.5" customHeight="1" x14ac:dyDescent="0.15">
      <c r="A12" s="258"/>
      <c r="B12" s="53">
        <v>53755</v>
      </c>
      <c r="C12" s="53" t="s">
        <v>94</v>
      </c>
      <c r="D12" s="1"/>
      <c r="E12" s="1"/>
      <c r="F12" s="1"/>
      <c r="G12" s="1"/>
      <c r="H12" s="1"/>
      <c r="I12" s="1"/>
      <c r="J12" s="40"/>
      <c r="K12" s="167">
        <f t="shared" si="0"/>
        <v>0</v>
      </c>
    </row>
    <row r="13" spans="1:11" ht="16.5" customHeight="1" x14ac:dyDescent="0.15">
      <c r="A13" s="258"/>
      <c r="B13" s="53">
        <v>53760</v>
      </c>
      <c r="C13" s="53" t="s">
        <v>95</v>
      </c>
      <c r="D13" s="1"/>
      <c r="E13" s="1"/>
      <c r="F13" s="1"/>
      <c r="G13" s="1"/>
      <c r="H13" s="1"/>
      <c r="I13" s="1"/>
      <c r="J13" s="40"/>
      <c r="K13" s="167">
        <f t="shared" si="0"/>
        <v>0</v>
      </c>
    </row>
    <row r="14" spans="1:11" ht="16.5" customHeight="1" thickBot="1" x14ac:dyDescent="0.2">
      <c r="A14" s="259"/>
      <c r="B14" s="54" t="s">
        <v>16</v>
      </c>
      <c r="C14" s="54"/>
      <c r="D14" s="55">
        <f>SUM(D8:D13)</f>
        <v>0</v>
      </c>
      <c r="E14" s="55">
        <f t="shared" ref="E14:J14" si="1">SUM(E8:E13)</f>
        <v>0</v>
      </c>
      <c r="F14" s="55">
        <f t="shared" si="1"/>
        <v>0</v>
      </c>
      <c r="G14" s="55">
        <f t="shared" si="1"/>
        <v>0</v>
      </c>
      <c r="H14" s="55">
        <f t="shared" si="1"/>
        <v>0</v>
      </c>
      <c r="I14" s="55">
        <f t="shared" si="1"/>
        <v>0</v>
      </c>
      <c r="J14" s="67">
        <f t="shared" si="1"/>
        <v>0</v>
      </c>
      <c r="K14" s="57">
        <f t="shared" ref="K14:K19" si="2">SUM(E14:J14)</f>
        <v>0</v>
      </c>
    </row>
    <row r="15" spans="1:11" ht="16.5" customHeight="1" thickTop="1" x14ac:dyDescent="0.15">
      <c r="A15" s="260" t="s">
        <v>96</v>
      </c>
      <c r="B15" s="53">
        <v>55700</v>
      </c>
      <c r="C15" s="53" t="s">
        <v>97</v>
      </c>
      <c r="D15" s="1"/>
      <c r="E15" s="1"/>
      <c r="F15" s="1"/>
      <c r="G15" s="1"/>
      <c r="H15" s="1"/>
      <c r="I15" s="1"/>
      <c r="J15" s="40"/>
      <c r="K15" s="169">
        <f t="shared" si="2"/>
        <v>0</v>
      </c>
    </row>
    <row r="16" spans="1:11" ht="16.5" customHeight="1" x14ac:dyDescent="0.15">
      <c r="A16" s="257"/>
      <c r="B16" s="53">
        <v>55710</v>
      </c>
      <c r="C16" s="53" t="s">
        <v>98</v>
      </c>
      <c r="D16" s="1"/>
      <c r="E16" s="1"/>
      <c r="F16" s="1"/>
      <c r="G16" s="1"/>
      <c r="H16" s="1"/>
      <c r="I16" s="1"/>
      <c r="J16" s="40"/>
      <c r="K16" s="168">
        <f t="shared" si="2"/>
        <v>0</v>
      </c>
    </row>
    <row r="17" spans="1:11" ht="15.75" customHeight="1" x14ac:dyDescent="0.15">
      <c r="A17" s="257"/>
      <c r="B17" s="53">
        <v>55730</v>
      </c>
      <c r="C17" s="53" t="s">
        <v>99</v>
      </c>
      <c r="D17" s="1"/>
      <c r="E17" s="1"/>
      <c r="F17" s="1"/>
      <c r="G17" s="1"/>
      <c r="H17" s="1"/>
      <c r="I17" s="1"/>
      <c r="J17" s="40"/>
      <c r="K17" s="168">
        <f t="shared" si="2"/>
        <v>0</v>
      </c>
    </row>
    <row r="18" spans="1:11" ht="16.5" customHeight="1" thickBot="1" x14ac:dyDescent="0.2">
      <c r="A18" s="259"/>
      <c r="B18" s="54" t="s">
        <v>16</v>
      </c>
      <c r="C18" s="54"/>
      <c r="D18" s="55">
        <f>SUM(D15:D17)</f>
        <v>0</v>
      </c>
      <c r="E18" s="55">
        <f t="shared" ref="E18:J18" si="3">SUM(E15:E17)</f>
        <v>0</v>
      </c>
      <c r="F18" s="55">
        <f t="shared" si="3"/>
        <v>0</v>
      </c>
      <c r="G18" s="55">
        <f t="shared" si="3"/>
        <v>0</v>
      </c>
      <c r="H18" s="55">
        <f t="shared" si="3"/>
        <v>0</v>
      </c>
      <c r="I18" s="55">
        <f t="shared" si="3"/>
        <v>0</v>
      </c>
      <c r="J18" s="67">
        <f t="shared" si="3"/>
        <v>0</v>
      </c>
      <c r="K18" s="57">
        <f t="shared" si="2"/>
        <v>0</v>
      </c>
    </row>
    <row r="19" spans="1:11" ht="16.5" customHeight="1" thickTop="1" thickBot="1" x14ac:dyDescent="0.2">
      <c r="A19" s="58" t="s">
        <v>17</v>
      </c>
      <c r="B19" s="59"/>
      <c r="C19" s="68"/>
      <c r="D19" s="28">
        <f>D14+D18</f>
        <v>0</v>
      </c>
      <c r="E19" s="28">
        <f t="shared" ref="E19:J19" si="4">E14+E18</f>
        <v>0</v>
      </c>
      <c r="F19" s="28">
        <f t="shared" si="4"/>
        <v>0</v>
      </c>
      <c r="G19" s="28">
        <f t="shared" si="4"/>
        <v>0</v>
      </c>
      <c r="H19" s="28">
        <f t="shared" si="4"/>
        <v>0</v>
      </c>
      <c r="I19" s="28">
        <f t="shared" si="4"/>
        <v>0</v>
      </c>
      <c r="J19" s="28">
        <f t="shared" si="4"/>
        <v>0</v>
      </c>
      <c r="K19" s="28">
        <f t="shared" si="2"/>
        <v>0</v>
      </c>
    </row>
    <row r="20" spans="1:11" ht="3.95" customHeight="1" thickTop="1" x14ac:dyDescent="0.2">
      <c r="A20" s="19"/>
      <c r="B20" s="19"/>
      <c r="C20" s="19"/>
      <c r="D20" s="69"/>
      <c r="E20" s="69"/>
      <c r="F20" s="69"/>
      <c r="G20" s="69"/>
      <c r="H20" s="69"/>
      <c r="I20" s="69"/>
      <c r="J20" s="69"/>
      <c r="K20" s="69"/>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40625" defaultRowHeight="12.75" x14ac:dyDescent="0.2"/>
  <cols>
    <col min="1" max="1" width="7.42578125" style="70" customWidth="1"/>
    <col min="2" max="2" width="9.28515625" style="70" customWidth="1"/>
    <col min="3" max="3" width="74.42578125" style="71" customWidth="1"/>
    <col min="4" max="4" width="17.5703125" style="71" customWidth="1"/>
    <col min="5" max="5" width="15.140625" style="71" customWidth="1"/>
    <col min="6" max="16384" width="9.140625" style="71"/>
  </cols>
  <sheetData>
    <row r="1" spans="1:5" ht="12" customHeight="1" x14ac:dyDescent="0.2"/>
    <row r="2" spans="1:5" ht="16.5" customHeight="1" x14ac:dyDescent="0.2">
      <c r="A2" s="298" t="s">
        <v>25</v>
      </c>
      <c r="B2" s="299"/>
      <c r="C2" s="291" t="str">
        <f>IF(ISBLANK('PROJECT ID|INSTRUCTIONS'!C3)," ",'PROJECT ID|INSTRUCTIONS'!C3)</f>
        <v xml:space="preserve"> </v>
      </c>
      <c r="D2" s="291"/>
      <c r="E2" s="292"/>
    </row>
    <row r="3" spans="1:5" ht="16.5" customHeight="1" x14ac:dyDescent="0.2">
      <c r="A3" s="300" t="s">
        <v>22</v>
      </c>
      <c r="B3" s="301"/>
      <c r="C3" s="293" t="str">
        <f>IF(ISBLANK('PROJECT ID|INSTRUCTIONS'!C4)," ",'PROJECT ID|INSTRUCTIONS'!C4)</f>
        <v xml:space="preserve"> </v>
      </c>
      <c r="D3" s="293"/>
      <c r="E3" s="294"/>
    </row>
    <row r="4" spans="1:5" ht="16.5" customHeight="1" x14ac:dyDescent="0.2">
      <c r="A4" s="302" t="s">
        <v>26</v>
      </c>
      <c r="B4" s="303"/>
      <c r="C4" s="295" t="str">
        <f>IF(ISBLANK('PROJECT ID|INSTRUCTIONS'!C5)," ",'PROJECT ID|INSTRUCTIONS'!C5)</f>
        <v xml:space="preserve"> </v>
      </c>
      <c r="D4" s="295"/>
      <c r="E4" s="296"/>
    </row>
    <row r="5" spans="1:5" ht="12" customHeight="1" x14ac:dyDescent="0.2"/>
    <row r="6" spans="1:5" ht="15.75" x14ac:dyDescent="0.2">
      <c r="A6" s="279" t="s">
        <v>71</v>
      </c>
      <c r="B6" s="280"/>
      <c r="C6" s="280"/>
      <c r="D6" s="280"/>
      <c r="E6" s="281"/>
    </row>
    <row r="7" spans="1:5" ht="15.75" customHeight="1" x14ac:dyDescent="0.2">
      <c r="A7" s="181" t="s">
        <v>44</v>
      </c>
      <c r="B7" s="173" t="s">
        <v>49</v>
      </c>
      <c r="C7" s="174" t="s">
        <v>83</v>
      </c>
      <c r="D7" s="174" t="s">
        <v>51</v>
      </c>
      <c r="E7" s="175" t="s">
        <v>43</v>
      </c>
    </row>
    <row r="8" spans="1:5" ht="3.75" customHeight="1" x14ac:dyDescent="0.2">
      <c r="A8" s="179"/>
      <c r="B8" s="179"/>
      <c r="C8" s="180"/>
      <c r="D8" s="180"/>
      <c r="E8" s="180"/>
    </row>
    <row r="9" spans="1:5" ht="15" x14ac:dyDescent="0.2">
      <c r="A9" s="282" t="str">
        <f>CONCATENATE("FY ",Settings!$C$1-1)</f>
        <v>FY 2024</v>
      </c>
      <c r="B9" s="283"/>
      <c r="C9" s="283"/>
      <c r="D9" s="283"/>
      <c r="E9" s="284"/>
    </row>
    <row r="10" spans="1:5" x14ac:dyDescent="0.2">
      <c r="A10" s="122">
        <v>2011</v>
      </c>
      <c r="B10" s="123">
        <v>1</v>
      </c>
      <c r="C10" s="160"/>
      <c r="D10" s="124"/>
      <c r="E10" s="125" t="s">
        <v>57</v>
      </c>
    </row>
    <row r="11" spans="1:5" x14ac:dyDescent="0.2">
      <c r="A11" s="126">
        <v>2011</v>
      </c>
      <c r="B11" s="127">
        <v>2</v>
      </c>
      <c r="C11" s="161"/>
      <c r="D11" s="129"/>
      <c r="E11" s="130" t="s">
        <v>57</v>
      </c>
    </row>
    <row r="12" spans="1:5" x14ac:dyDescent="0.2">
      <c r="A12" s="126">
        <v>2011</v>
      </c>
      <c r="B12" s="127">
        <v>3</v>
      </c>
      <c r="C12" s="162"/>
      <c r="D12" s="129"/>
      <c r="E12" s="130" t="s">
        <v>57</v>
      </c>
    </row>
    <row r="13" spans="1:5" x14ac:dyDescent="0.2">
      <c r="A13" s="126">
        <v>2011</v>
      </c>
      <c r="B13" s="127">
        <v>4</v>
      </c>
      <c r="C13" s="162"/>
      <c r="D13" s="129"/>
      <c r="E13" s="130" t="s">
        <v>57</v>
      </c>
    </row>
    <row r="14" spans="1:5" x14ac:dyDescent="0.2">
      <c r="A14" s="126">
        <v>2011</v>
      </c>
      <c r="B14" s="127">
        <v>5</v>
      </c>
      <c r="C14" s="162"/>
      <c r="D14" s="129"/>
      <c r="E14" s="130" t="s">
        <v>57</v>
      </c>
    </row>
    <row r="15" spans="1:5" x14ac:dyDescent="0.2">
      <c r="A15" s="126">
        <v>2011</v>
      </c>
      <c r="B15" s="127">
        <v>6</v>
      </c>
      <c r="C15" s="162"/>
      <c r="D15" s="129"/>
      <c r="E15" s="130" t="s">
        <v>57</v>
      </c>
    </row>
    <row r="16" spans="1:5" x14ac:dyDescent="0.2">
      <c r="A16" s="126">
        <v>2011</v>
      </c>
      <c r="B16" s="127">
        <v>7</v>
      </c>
      <c r="C16" s="162"/>
      <c r="D16" s="129"/>
      <c r="E16" s="130" t="s">
        <v>57</v>
      </c>
    </row>
    <row r="17" spans="1:5" x14ac:dyDescent="0.2">
      <c r="A17" s="126">
        <v>2011</v>
      </c>
      <c r="B17" s="127">
        <v>8</v>
      </c>
      <c r="C17" s="162"/>
      <c r="D17" s="129"/>
      <c r="E17" s="130" t="s">
        <v>57</v>
      </c>
    </row>
    <row r="18" spans="1:5" x14ac:dyDescent="0.2">
      <c r="A18" s="126">
        <v>2011</v>
      </c>
      <c r="B18" s="127">
        <v>9</v>
      </c>
      <c r="C18" s="162"/>
      <c r="D18" s="129"/>
      <c r="E18" s="130" t="s">
        <v>57</v>
      </c>
    </row>
    <row r="19" spans="1:5" x14ac:dyDescent="0.2">
      <c r="A19" s="132">
        <v>2011</v>
      </c>
      <c r="B19" s="133">
        <v>10</v>
      </c>
      <c r="C19" s="163"/>
      <c r="D19" s="134"/>
      <c r="E19" s="135" t="s">
        <v>57</v>
      </c>
    </row>
    <row r="20" spans="1:5" ht="15" x14ac:dyDescent="0.2">
      <c r="A20" s="285" t="str">
        <f>CONCATENATE("FY ",Settings!$C$1)</f>
        <v>FY 2025</v>
      </c>
      <c r="B20" s="286"/>
      <c r="C20" s="286"/>
      <c r="D20" s="286"/>
      <c r="E20" s="287"/>
    </row>
    <row r="21" spans="1:5" x14ac:dyDescent="0.2">
      <c r="A21" s="122">
        <v>2012</v>
      </c>
      <c r="B21" s="123">
        <v>1</v>
      </c>
      <c r="C21" s="136"/>
      <c r="D21" s="154"/>
      <c r="E21" s="125" t="s">
        <v>76</v>
      </c>
    </row>
    <row r="22" spans="1:5" x14ac:dyDescent="0.2">
      <c r="A22" s="126">
        <v>2012</v>
      </c>
      <c r="B22" s="127">
        <v>2</v>
      </c>
      <c r="C22" s="128"/>
      <c r="D22" s="155"/>
      <c r="E22" s="130" t="s">
        <v>76</v>
      </c>
    </row>
    <row r="23" spans="1:5" x14ac:dyDescent="0.2">
      <c r="A23" s="126">
        <v>2012</v>
      </c>
      <c r="B23" s="127">
        <v>3</v>
      </c>
      <c r="C23" s="131"/>
      <c r="D23" s="155"/>
      <c r="E23" s="130" t="s">
        <v>76</v>
      </c>
    </row>
    <row r="24" spans="1:5" x14ac:dyDescent="0.2">
      <c r="A24" s="126">
        <v>2012</v>
      </c>
      <c r="B24" s="127">
        <v>4</v>
      </c>
      <c r="C24" s="131"/>
      <c r="D24" s="155"/>
      <c r="E24" s="130" t="s">
        <v>76</v>
      </c>
    </row>
    <row r="25" spans="1:5" x14ac:dyDescent="0.2">
      <c r="A25" s="126">
        <v>2012</v>
      </c>
      <c r="B25" s="127">
        <v>5</v>
      </c>
      <c r="C25" s="131"/>
      <c r="D25" s="155"/>
      <c r="E25" s="130" t="s">
        <v>76</v>
      </c>
    </row>
    <row r="26" spans="1:5" x14ac:dyDescent="0.2">
      <c r="A26" s="126">
        <v>2012</v>
      </c>
      <c r="B26" s="127">
        <v>6</v>
      </c>
      <c r="C26" s="131"/>
      <c r="D26" s="155"/>
      <c r="E26" s="130" t="s">
        <v>76</v>
      </c>
    </row>
    <row r="27" spans="1:5" x14ac:dyDescent="0.2">
      <c r="A27" s="126">
        <v>2012</v>
      </c>
      <c r="B27" s="127">
        <v>7</v>
      </c>
      <c r="C27" s="131"/>
      <c r="D27" s="155"/>
      <c r="E27" s="130" t="s">
        <v>76</v>
      </c>
    </row>
    <row r="28" spans="1:5" x14ac:dyDescent="0.2">
      <c r="A28" s="126">
        <v>2012</v>
      </c>
      <c r="B28" s="127">
        <v>8</v>
      </c>
      <c r="C28" s="131"/>
      <c r="D28" s="155"/>
      <c r="E28" s="130" t="s">
        <v>76</v>
      </c>
    </row>
    <row r="29" spans="1:5" x14ac:dyDescent="0.2">
      <c r="A29" s="126">
        <v>2012</v>
      </c>
      <c r="B29" s="127">
        <v>9</v>
      </c>
      <c r="C29" s="131"/>
      <c r="D29" s="155"/>
      <c r="E29" s="130" t="s">
        <v>76</v>
      </c>
    </row>
    <row r="30" spans="1:5" x14ac:dyDescent="0.2">
      <c r="A30" s="126">
        <v>2012</v>
      </c>
      <c r="B30" s="127">
        <v>10</v>
      </c>
      <c r="C30" s="131"/>
      <c r="D30" s="155"/>
      <c r="E30" s="130" t="s">
        <v>76</v>
      </c>
    </row>
    <row r="31" spans="1:5" x14ac:dyDescent="0.2">
      <c r="A31" s="126">
        <v>2012</v>
      </c>
      <c r="B31" s="127">
        <v>11</v>
      </c>
      <c r="C31" s="131"/>
      <c r="D31" s="155"/>
      <c r="E31" s="130" t="s">
        <v>76</v>
      </c>
    </row>
    <row r="32" spans="1:5" x14ac:dyDescent="0.2">
      <c r="A32" s="126">
        <v>2012</v>
      </c>
      <c r="B32" s="127">
        <v>12</v>
      </c>
      <c r="C32" s="131"/>
      <c r="D32" s="155"/>
      <c r="E32" s="130" t="s">
        <v>76</v>
      </c>
    </row>
    <row r="33" spans="1:5" x14ac:dyDescent="0.2">
      <c r="A33" s="126">
        <v>2012</v>
      </c>
      <c r="B33" s="127">
        <v>13</v>
      </c>
      <c r="C33" s="131"/>
      <c r="D33" s="155"/>
      <c r="E33" s="130" t="s">
        <v>76</v>
      </c>
    </row>
    <row r="34" spans="1:5" x14ac:dyDescent="0.2">
      <c r="A34" s="126">
        <v>2012</v>
      </c>
      <c r="B34" s="127">
        <v>14</v>
      </c>
      <c r="C34" s="131"/>
      <c r="D34" s="155"/>
      <c r="E34" s="130" t="s">
        <v>76</v>
      </c>
    </row>
    <row r="35" spans="1:5" ht="13.5" thickBot="1" x14ac:dyDescent="0.25">
      <c r="A35" s="137">
        <v>2012</v>
      </c>
      <c r="B35" s="138">
        <v>15</v>
      </c>
      <c r="C35" s="139"/>
      <c r="D35" s="156"/>
      <c r="E35" s="140" t="s">
        <v>76</v>
      </c>
    </row>
    <row r="36" spans="1:5" ht="14.25" thickTop="1" thickBot="1" x14ac:dyDescent="0.25">
      <c r="A36" s="297" t="s">
        <v>39</v>
      </c>
      <c r="B36" s="297"/>
      <c r="C36" s="297"/>
      <c r="D36" s="176">
        <f>SUM(D21:D35)</f>
        <v>0</v>
      </c>
      <c r="E36" s="72"/>
    </row>
    <row r="37" spans="1:5" ht="15.75" customHeight="1" thickTop="1" x14ac:dyDescent="0.2">
      <c r="A37" s="278" t="str">
        <f>CONCATENATE("FY ",Settings!$C$1+1, "+")</f>
        <v>FY 2026+</v>
      </c>
      <c r="B37" s="278"/>
      <c r="C37" s="278"/>
      <c r="D37" s="278"/>
      <c r="E37" s="278"/>
    </row>
    <row r="38" spans="1:5" x14ac:dyDescent="0.2">
      <c r="A38" s="141">
        <v>2013</v>
      </c>
      <c r="B38" s="142">
        <v>1</v>
      </c>
      <c r="C38" s="143"/>
      <c r="D38" s="157"/>
      <c r="E38" s="125" t="s">
        <v>76</v>
      </c>
    </row>
    <row r="39" spans="1:5" x14ac:dyDescent="0.2">
      <c r="A39" s="144">
        <v>2013</v>
      </c>
      <c r="B39" s="145">
        <v>2</v>
      </c>
      <c r="C39" s="131"/>
      <c r="D39" s="158"/>
      <c r="E39" s="130" t="s">
        <v>76</v>
      </c>
    </row>
    <row r="40" spans="1:5" x14ac:dyDescent="0.2">
      <c r="A40" s="144">
        <v>2013</v>
      </c>
      <c r="B40" s="145">
        <v>3</v>
      </c>
      <c r="C40" s="131"/>
      <c r="D40" s="158"/>
      <c r="E40" s="130" t="s">
        <v>76</v>
      </c>
    </row>
    <row r="41" spans="1:5" x14ac:dyDescent="0.2">
      <c r="A41" s="144">
        <v>2013</v>
      </c>
      <c r="B41" s="145">
        <v>4</v>
      </c>
      <c r="C41" s="131"/>
      <c r="D41" s="158"/>
      <c r="E41" s="130" t="s">
        <v>76</v>
      </c>
    </row>
    <row r="42" spans="1:5" x14ac:dyDescent="0.2">
      <c r="A42" s="144">
        <v>2013</v>
      </c>
      <c r="B42" s="145">
        <v>5</v>
      </c>
      <c r="C42" s="128"/>
      <c r="D42" s="158"/>
      <c r="E42" s="130" t="s">
        <v>76</v>
      </c>
    </row>
    <row r="43" spans="1:5" x14ac:dyDescent="0.2">
      <c r="A43" s="144">
        <v>2013</v>
      </c>
      <c r="B43" s="145">
        <v>6</v>
      </c>
      <c r="C43" s="131"/>
      <c r="D43" s="158"/>
      <c r="E43" s="130" t="s">
        <v>76</v>
      </c>
    </row>
    <row r="44" spans="1:5" x14ac:dyDescent="0.2">
      <c r="A44" s="144">
        <v>2013</v>
      </c>
      <c r="B44" s="145">
        <v>7</v>
      </c>
      <c r="C44" s="131"/>
      <c r="D44" s="158"/>
      <c r="E44" s="130" t="s">
        <v>76</v>
      </c>
    </row>
    <row r="45" spans="1:5" x14ac:dyDescent="0.2">
      <c r="A45" s="144">
        <v>2014</v>
      </c>
      <c r="B45" s="145">
        <v>1</v>
      </c>
      <c r="C45" s="131"/>
      <c r="D45" s="158"/>
      <c r="E45" s="130" t="s">
        <v>76</v>
      </c>
    </row>
    <row r="46" spans="1:5" x14ac:dyDescent="0.2">
      <c r="A46" s="144">
        <v>2014</v>
      </c>
      <c r="B46" s="145">
        <v>2</v>
      </c>
      <c r="C46" s="131"/>
      <c r="D46" s="158"/>
      <c r="E46" s="130" t="s">
        <v>76</v>
      </c>
    </row>
    <row r="47" spans="1:5" x14ac:dyDescent="0.2">
      <c r="A47" s="144">
        <v>2014</v>
      </c>
      <c r="B47" s="145">
        <v>3</v>
      </c>
      <c r="C47" s="131"/>
      <c r="D47" s="158"/>
      <c r="E47" s="130" t="s">
        <v>76</v>
      </c>
    </row>
    <row r="48" spans="1:5" x14ac:dyDescent="0.2">
      <c r="A48" s="144">
        <v>2014</v>
      </c>
      <c r="B48" s="145">
        <v>4</v>
      </c>
      <c r="C48" s="131"/>
      <c r="D48" s="158"/>
      <c r="E48" s="130" t="s">
        <v>76</v>
      </c>
    </row>
    <row r="49" spans="1:5" x14ac:dyDescent="0.2">
      <c r="A49" s="144">
        <v>2014</v>
      </c>
      <c r="B49" s="145">
        <v>5</v>
      </c>
      <c r="C49" s="131"/>
      <c r="D49" s="158"/>
      <c r="E49" s="130" t="s">
        <v>76</v>
      </c>
    </row>
    <row r="50" spans="1:5" x14ac:dyDescent="0.2">
      <c r="A50" s="144">
        <v>2014</v>
      </c>
      <c r="B50" s="145">
        <v>6</v>
      </c>
      <c r="C50" s="131"/>
      <c r="D50" s="158"/>
      <c r="E50" s="130" t="s">
        <v>76</v>
      </c>
    </row>
    <row r="51" spans="1:5" x14ac:dyDescent="0.2">
      <c r="A51" s="144">
        <v>2014</v>
      </c>
      <c r="B51" s="145">
        <v>7</v>
      </c>
      <c r="C51" s="131"/>
      <c r="D51" s="158"/>
      <c r="E51" s="130" t="s">
        <v>76</v>
      </c>
    </row>
    <row r="52" spans="1:5" x14ac:dyDescent="0.2">
      <c r="A52" s="144">
        <v>2015</v>
      </c>
      <c r="B52" s="145">
        <v>1</v>
      </c>
      <c r="C52" s="131"/>
      <c r="D52" s="158"/>
      <c r="E52" s="130" t="s">
        <v>76</v>
      </c>
    </row>
    <row r="53" spans="1:5" x14ac:dyDescent="0.2">
      <c r="A53" s="144">
        <v>2015</v>
      </c>
      <c r="B53" s="145">
        <v>2</v>
      </c>
      <c r="C53" s="131"/>
      <c r="D53" s="158"/>
      <c r="E53" s="130" t="s">
        <v>76</v>
      </c>
    </row>
    <row r="54" spans="1:5" x14ac:dyDescent="0.2">
      <c r="A54" s="144">
        <v>2015</v>
      </c>
      <c r="B54" s="145">
        <v>3</v>
      </c>
      <c r="C54" s="131"/>
      <c r="D54" s="158"/>
      <c r="E54" s="130" t="s">
        <v>76</v>
      </c>
    </row>
    <row r="55" spans="1:5" x14ac:dyDescent="0.2">
      <c r="A55" s="144">
        <v>2015</v>
      </c>
      <c r="B55" s="145">
        <v>4</v>
      </c>
      <c r="C55" s="131"/>
      <c r="D55" s="158"/>
      <c r="E55" s="130" t="s">
        <v>76</v>
      </c>
    </row>
    <row r="56" spans="1:5" x14ac:dyDescent="0.2">
      <c r="A56" s="144">
        <v>2015</v>
      </c>
      <c r="B56" s="145">
        <v>5</v>
      </c>
      <c r="C56" s="131"/>
      <c r="D56" s="158"/>
      <c r="E56" s="130" t="s">
        <v>76</v>
      </c>
    </row>
    <row r="57" spans="1:5" x14ac:dyDescent="0.2">
      <c r="A57" s="144">
        <v>2015</v>
      </c>
      <c r="B57" s="145">
        <v>6</v>
      </c>
      <c r="C57" s="131"/>
      <c r="D57" s="158"/>
      <c r="E57" s="130" t="s">
        <v>76</v>
      </c>
    </row>
    <row r="58" spans="1:5" x14ac:dyDescent="0.2">
      <c r="A58" s="144">
        <v>2015</v>
      </c>
      <c r="B58" s="145">
        <v>7</v>
      </c>
      <c r="C58" s="131"/>
      <c r="D58" s="158"/>
      <c r="E58" s="130" t="s">
        <v>76</v>
      </c>
    </row>
    <row r="59" spans="1:5" x14ac:dyDescent="0.2">
      <c r="A59" s="144">
        <v>2016</v>
      </c>
      <c r="B59" s="145">
        <v>1</v>
      </c>
      <c r="C59" s="131"/>
      <c r="D59" s="158"/>
      <c r="E59" s="130" t="s">
        <v>76</v>
      </c>
    </row>
    <row r="60" spans="1:5" x14ac:dyDescent="0.2">
      <c r="A60" s="144">
        <v>2016</v>
      </c>
      <c r="B60" s="145">
        <v>2</v>
      </c>
      <c r="C60" s="131"/>
      <c r="D60" s="158"/>
      <c r="E60" s="130" t="s">
        <v>76</v>
      </c>
    </row>
    <row r="61" spans="1:5" x14ac:dyDescent="0.2">
      <c r="A61" s="144">
        <v>2016</v>
      </c>
      <c r="B61" s="145">
        <v>3</v>
      </c>
      <c r="C61" s="131"/>
      <c r="D61" s="158"/>
      <c r="E61" s="130" t="s">
        <v>76</v>
      </c>
    </row>
    <row r="62" spans="1:5" x14ac:dyDescent="0.2">
      <c r="A62" s="144">
        <v>2016</v>
      </c>
      <c r="B62" s="145">
        <v>4</v>
      </c>
      <c r="C62" s="131"/>
      <c r="D62" s="158"/>
      <c r="E62" s="130" t="s">
        <v>76</v>
      </c>
    </row>
    <row r="63" spans="1:5" x14ac:dyDescent="0.2">
      <c r="A63" s="144">
        <v>2016</v>
      </c>
      <c r="B63" s="145">
        <v>5</v>
      </c>
      <c r="C63" s="131"/>
      <c r="D63" s="158"/>
      <c r="E63" s="130" t="s">
        <v>76</v>
      </c>
    </row>
    <row r="64" spans="1:5" x14ac:dyDescent="0.2">
      <c r="A64" s="144">
        <v>2016</v>
      </c>
      <c r="B64" s="145">
        <v>6</v>
      </c>
      <c r="C64" s="131"/>
      <c r="D64" s="158"/>
      <c r="E64" s="130" t="s">
        <v>76</v>
      </c>
    </row>
    <row r="65" spans="1:5" ht="13.5" thickBot="1" x14ac:dyDescent="0.25">
      <c r="A65" s="146">
        <v>2016</v>
      </c>
      <c r="B65" s="147">
        <v>7</v>
      </c>
      <c r="C65" s="139"/>
      <c r="D65" s="159"/>
      <c r="E65" s="140" t="s">
        <v>76</v>
      </c>
    </row>
    <row r="66" spans="1:5" ht="16.5" customHeight="1" thickTop="1" thickBot="1" x14ac:dyDescent="0.25">
      <c r="A66" s="288" t="s">
        <v>39</v>
      </c>
      <c r="B66" s="289"/>
      <c r="C66" s="290"/>
      <c r="D66" s="176">
        <f>SUM(D38:D65)</f>
        <v>0</v>
      </c>
      <c r="E66" s="72"/>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xr:uid="{00000000-0002-0000-0400-000000000000}">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8"/>
  <sheetViews>
    <sheetView showGridLines="0" topLeftCell="A2" zoomScaleNormal="100" workbookViewId="0">
      <selection activeCell="N4" sqref="N4"/>
    </sheetView>
  </sheetViews>
  <sheetFormatPr defaultColWidth="9.140625" defaultRowHeight="12" x14ac:dyDescent="0.2"/>
  <cols>
    <col min="1" max="2" width="10.7109375" style="17" customWidth="1"/>
    <col min="3" max="3" width="29.7109375" style="17" customWidth="1"/>
    <col min="4" max="5" width="12.7109375" style="17" customWidth="1"/>
    <col min="6" max="6" width="13.140625" style="17" customWidth="1"/>
    <col min="7" max="10" width="12.7109375" style="17" customWidth="1"/>
    <col min="11" max="11" width="11.85546875" style="17" customWidth="1"/>
    <col min="12" max="12" width="1.140625" style="17" customWidth="1"/>
    <col min="13" max="15" width="12.7109375" style="17" customWidth="1"/>
    <col min="16" max="16384" width="9.140625" style="17"/>
  </cols>
  <sheetData>
    <row r="1" spans="1:15" ht="12" customHeight="1" x14ac:dyDescent="0.2"/>
    <row r="2" spans="1:15" s="60" customFormat="1" ht="16.5" customHeight="1" x14ac:dyDescent="0.15">
      <c r="A2" s="236" t="s">
        <v>25</v>
      </c>
      <c r="B2" s="304"/>
      <c r="C2" s="237"/>
      <c r="D2" s="242" t="str">
        <f>IF(ISBLANK('PROJECT ID|INSTRUCTIONS'!C3)," ",'PROJECT ID|INSTRUCTIONS'!C3)</f>
        <v xml:space="preserve"> </v>
      </c>
      <c r="E2" s="243"/>
      <c r="F2" s="243"/>
      <c r="G2" s="243"/>
      <c r="H2" s="243"/>
      <c r="I2" s="243"/>
      <c r="J2" s="243"/>
      <c r="K2" s="244"/>
    </row>
    <row r="3" spans="1:15" s="60" customFormat="1" ht="16.5" customHeight="1" x14ac:dyDescent="0.15">
      <c r="A3" s="238" t="s">
        <v>22</v>
      </c>
      <c r="B3" s="265"/>
      <c r="C3" s="239"/>
      <c r="D3" s="245" t="str">
        <f>IF(ISBLANK('PROJECT ID|INSTRUCTIONS'!C4)," ",'PROJECT ID|INSTRUCTIONS'!C4)</f>
        <v xml:space="preserve"> </v>
      </c>
      <c r="E3" s="246"/>
      <c r="F3" s="246"/>
      <c r="G3" s="246"/>
      <c r="H3" s="246"/>
      <c r="I3" s="246"/>
      <c r="J3" s="246"/>
      <c r="K3" s="247"/>
    </row>
    <row r="4" spans="1:15" s="60" customFormat="1" ht="16.5" customHeight="1" x14ac:dyDescent="0.15">
      <c r="A4" s="240" t="s">
        <v>26</v>
      </c>
      <c r="B4" s="305"/>
      <c r="C4" s="241"/>
      <c r="D4" s="248" t="str">
        <f>IF(ISBLANK('PROJECT ID|INSTRUCTIONS'!C5)," ",'PROJECT ID|INSTRUCTIONS'!C5)</f>
        <v xml:space="preserve"> </v>
      </c>
      <c r="E4" s="249"/>
      <c r="F4" s="249"/>
      <c r="G4" s="249"/>
      <c r="H4" s="249"/>
      <c r="I4" s="249"/>
      <c r="J4" s="249"/>
      <c r="K4" s="250"/>
    </row>
    <row r="5" spans="1:15" s="46" customFormat="1" ht="12" customHeight="1" x14ac:dyDescent="0.15"/>
    <row r="6" spans="1:15" ht="16.5" customHeight="1" x14ac:dyDescent="0.2">
      <c r="A6" s="309" t="s">
        <v>52</v>
      </c>
      <c r="B6" s="309"/>
      <c r="C6" s="309"/>
      <c r="D6" s="309"/>
      <c r="E6" s="309"/>
      <c r="F6" s="189"/>
      <c r="G6" s="46"/>
      <c r="H6" s="73"/>
      <c r="I6" s="46"/>
      <c r="J6" s="46"/>
      <c r="K6" s="46"/>
    </row>
    <row r="7" spans="1:15" ht="16.5" customHeight="1" x14ac:dyDescent="0.2">
      <c r="A7" s="309" t="s">
        <v>53</v>
      </c>
      <c r="B7" s="309"/>
      <c r="C7" s="309"/>
      <c r="D7" s="309"/>
      <c r="E7" s="309"/>
      <c r="F7" s="190"/>
      <c r="G7" s="46"/>
      <c r="H7" s="46"/>
      <c r="I7" s="46"/>
      <c r="J7" s="46"/>
      <c r="K7" s="46"/>
    </row>
    <row r="8" spans="1:15" ht="12" customHeight="1" x14ac:dyDescent="0.2">
      <c r="A8" s="46"/>
      <c r="B8" s="46"/>
      <c r="C8" s="46"/>
      <c r="D8" s="46"/>
      <c r="E8" s="46"/>
      <c r="F8" s="46"/>
      <c r="G8" s="46"/>
      <c r="H8" s="46"/>
      <c r="I8" s="46"/>
      <c r="J8" s="46"/>
      <c r="K8" s="46"/>
    </row>
    <row r="9" spans="1:15" ht="31.5" customHeight="1" x14ac:dyDescent="0.25">
      <c r="A9" s="275" t="s">
        <v>28</v>
      </c>
      <c r="B9" s="276"/>
      <c r="C9" s="276"/>
      <c r="D9" s="276"/>
      <c r="E9" s="276"/>
      <c r="F9" s="276"/>
      <c r="G9" s="276"/>
      <c r="H9" s="276"/>
      <c r="I9" s="276"/>
      <c r="J9" s="276"/>
      <c r="K9" s="277"/>
      <c r="M9" s="306" t="s">
        <v>70</v>
      </c>
      <c r="N9" s="307"/>
      <c r="O9" s="308"/>
    </row>
    <row r="10" spans="1:15" ht="12.75" x14ac:dyDescent="0.2">
      <c r="A10" s="74"/>
      <c r="B10" s="75"/>
      <c r="C10" s="76"/>
      <c r="D10" s="77" t="s">
        <v>18</v>
      </c>
      <c r="E10" s="77" t="s">
        <v>19</v>
      </c>
      <c r="F10" s="78" t="str">
        <f>IF(OR(ISBLANK($F$7),ISBLANK($F$6)),"(c)",IF($F$7-$F$6&gt;1,"(c)",""))</f>
        <v>(c)</v>
      </c>
      <c r="G10" s="78" t="str">
        <f>IF(OR(ISBLANK($F$7),ISBLANK($F$6)),"(d)",IF($F$7-$F$6&gt;2,"(d)",""))</f>
        <v>(d)</v>
      </c>
      <c r="H10" s="78" t="str">
        <f>IF(OR(ISBLANK($F$7),ISBLANK($F$6)),"(e)",IF($F$7-$F$6&gt;3,"(e)",""))</f>
        <v>(e)</v>
      </c>
      <c r="I10" s="78" t="str">
        <f>IF(OR(ISBLANK($F$7),ISBLANK($F$6)),"(f)",IF($F$7-$F$6&gt;4,"(f)",""))</f>
        <v>(f)</v>
      </c>
      <c r="J10" s="78" t="str">
        <f>IF(OR(ISBLANK($F$7),ISBLANK($F$6)),"(g)",IF($F$7-$F$6&gt;5,"(g)",""))</f>
        <v>(g)</v>
      </c>
      <c r="K10" s="79" t="str">
        <f>IF(OR(ISBLANK($F$7),ISBLANK($F$6)),"(h)",IF($F$7-$F$6&gt;5,"(h)",IF($F$7-$F$6&lt;1,"(c)",CHOOSE($F$7-$F$6,"(c)","(d)","(e)","(f)","(g)"))))</f>
        <v>(h)</v>
      </c>
      <c r="M10" s="80" t="s">
        <v>63</v>
      </c>
      <c r="N10" s="77" t="s">
        <v>64</v>
      </c>
      <c r="O10" s="81" t="s">
        <v>65</v>
      </c>
    </row>
    <row r="11" spans="1:15" ht="52.9" customHeight="1" x14ac:dyDescent="0.2">
      <c r="A11" s="82"/>
      <c r="B11" s="83" t="s">
        <v>14</v>
      </c>
      <c r="C11" s="83" t="s">
        <v>15</v>
      </c>
      <c r="D11" s="84" t="s">
        <v>58</v>
      </c>
      <c r="E11" s="84" t="str">
        <f>CONCATENATE("Transition FY"&amp;IF(ISBLANK($F$6),1,RIGHT($F$6,2))&amp;" Support Costs")</f>
        <v>Transition FY1 Support Costs</v>
      </c>
      <c r="F11" s="84" t="str">
        <f>IF(ISBLANK($F$7),CONCATENATE("Transition FY"&amp;IF(ISBLANK($F$6),2,RIGHT($F$6,2)+1)&amp;" Support Costs"),IF(ISBLANK($F$6),"Transition FY2 Support Costs",IF($F$7-$F$6&gt;1,CONCATENATE("Transition FY"&amp;RIGHT($F$6,2)+1&amp;" Support Costs"),"")))</f>
        <v>Transition FY2 Support Costs</v>
      </c>
      <c r="G11" s="84" t="str">
        <f>IF(ISBLANK($F$7),CONCATENATE("Transition FY"&amp;IF(ISBLANK($F$6),3,RIGHT($F$6,2)+2)&amp;" Support Costs"),IF(ISBLANK($F$6),"Transition FY3 Support Costs",IF($F$7-$F$6&gt;2,CONCATENATE("Transition FY"&amp;RIGHT($F$6,2)+2&amp;" Support Costs"),"")))</f>
        <v>Transition FY3 Support Costs</v>
      </c>
      <c r="H11" s="84" t="str">
        <f>IF(ISBLANK($F$7),CONCATENATE("Transition FY"&amp;IF(ISBLANK($F$6),4,RIGHT($F$6,2)+3)&amp;" Support Costs"),IF(ISBLANK($F$6),"Transition FY4 Support Costs",IF($F$7-$F$6&gt;3,CONCATENATE("Transition FY"&amp;RIGHT($F$6,2)+3&amp;" Support Costs"),"")))</f>
        <v>Transition FY4 Support Costs</v>
      </c>
      <c r="I11" s="84" t="str">
        <f>IF(ISBLANK($F$7),CONCATENATE("Transition FY"&amp;IF(ISBLANK($F$6),5,RIGHT($F$6,2)+4)&amp;" Support Costs"),IF(ISBLANK($F$6),"Transition FY5 Support Costs",IF($F$7-$F$6&gt;4,CONCATENATE("Transition FY"&amp;RIGHT($F$6,2)+4&amp;" Support Costs"),"")))</f>
        <v>Transition FY5 Support Costs</v>
      </c>
      <c r="J11" s="84" t="str">
        <f>IF(ISBLANK($F$7),CONCATENATE("Transition FY"&amp;IF(ISBLANK($F$6),6,RIGHT($F$6,2)+5)&amp;" Support Costs"),IF(ISBLANK($F$6),"Transition FY6 Support Costs",IF($F$7-$F$6&gt;5,CONCATENATE("Transition FY"&amp;RIGHT($F$6,2)+5&amp;" Support Costs"),"")))</f>
        <v>Transition FY6 Support Costs</v>
      </c>
      <c r="K11" s="85" t="str">
        <f>CONCATENATE("Steady State "&amp;IF(ISBLANK($F$7),"","FY" &amp; RIGHT($F$7,2))&amp;" Support Costs")</f>
        <v>Steady State  Support Costs</v>
      </c>
      <c r="M11" s="86" t="s">
        <v>61</v>
      </c>
      <c r="N11" s="78" t="s">
        <v>72</v>
      </c>
      <c r="O11" s="79" t="s">
        <v>62</v>
      </c>
    </row>
    <row r="12" spans="1:15" ht="16.5" customHeight="1" x14ac:dyDescent="0.2">
      <c r="A12" s="257" t="s">
        <v>86</v>
      </c>
      <c r="B12" s="53">
        <v>50110</v>
      </c>
      <c r="C12" s="53" t="s">
        <v>87</v>
      </c>
      <c r="D12" s="191"/>
      <c r="E12" s="191"/>
      <c r="F12" s="3"/>
      <c r="G12" s="3"/>
      <c r="H12" s="3"/>
      <c r="I12" s="3"/>
      <c r="J12" s="3"/>
      <c r="K12" s="194"/>
      <c r="L12" s="87"/>
      <c r="M12" s="41"/>
      <c r="N12" s="38"/>
      <c r="O12" s="164">
        <f>M12*N12</f>
        <v>0</v>
      </c>
    </row>
    <row r="13" spans="1:15" ht="16.5" customHeight="1" x14ac:dyDescent="0.2">
      <c r="A13" s="258"/>
      <c r="B13" s="53">
        <v>50130</v>
      </c>
      <c r="C13" s="53" t="s">
        <v>88</v>
      </c>
      <c r="D13" s="192"/>
      <c r="E13" s="192"/>
      <c r="F13" s="1"/>
      <c r="G13" s="1"/>
      <c r="H13" s="1"/>
      <c r="I13" s="1"/>
      <c r="J13" s="1"/>
      <c r="K13" s="195"/>
      <c r="M13" s="42"/>
      <c r="N13" s="36"/>
      <c r="O13" s="164">
        <f>M13*N13</f>
        <v>0</v>
      </c>
    </row>
    <row r="14" spans="1:15" ht="16.5" customHeight="1" x14ac:dyDescent="0.2">
      <c r="A14" s="258"/>
      <c r="B14" s="53">
        <v>50170</v>
      </c>
      <c r="C14" s="53" t="s">
        <v>89</v>
      </c>
      <c r="D14" s="193"/>
      <c r="E14" s="193"/>
      <c r="F14" s="2"/>
      <c r="G14" s="2"/>
      <c r="H14" s="2"/>
      <c r="I14" s="2"/>
      <c r="J14" s="2"/>
      <c r="K14" s="196"/>
      <c r="M14" s="43"/>
      <c r="N14" s="37"/>
      <c r="O14" s="164">
        <f>M14*N14</f>
        <v>0</v>
      </c>
    </row>
    <row r="15" spans="1:15" ht="16.5" customHeight="1" thickBot="1" x14ac:dyDescent="0.25">
      <c r="A15" s="259"/>
      <c r="B15" s="54" t="s">
        <v>16</v>
      </c>
      <c r="C15" s="54"/>
      <c r="D15" s="55">
        <f t="shared" ref="D15:K15" si="0">SUM(D12:D14)</f>
        <v>0</v>
      </c>
      <c r="E15" s="55">
        <f t="shared" si="0"/>
        <v>0</v>
      </c>
      <c r="F15" s="55">
        <f t="shared" si="0"/>
        <v>0</v>
      </c>
      <c r="G15" s="55">
        <f t="shared" si="0"/>
        <v>0</v>
      </c>
      <c r="H15" s="55">
        <f t="shared" si="0"/>
        <v>0</v>
      </c>
      <c r="I15" s="55">
        <f t="shared" si="0"/>
        <v>0</v>
      </c>
      <c r="J15" s="55">
        <f t="shared" si="0"/>
        <v>0</v>
      </c>
      <c r="K15" s="55">
        <f t="shared" si="0"/>
        <v>0</v>
      </c>
      <c r="M15" s="88">
        <f>SUM(M12:M14)</f>
        <v>0</v>
      </c>
      <c r="N15" s="166" t="s">
        <v>60</v>
      </c>
      <c r="O15" s="56">
        <f>SUM(O12:O14)</f>
        <v>0</v>
      </c>
    </row>
    <row r="16" spans="1:15" ht="16.5" customHeight="1" thickTop="1" x14ac:dyDescent="0.2">
      <c r="A16" s="260" t="s">
        <v>85</v>
      </c>
      <c r="B16" s="53">
        <v>53715</v>
      </c>
      <c r="C16" s="53" t="s">
        <v>90</v>
      </c>
      <c r="D16" s="191"/>
      <c r="E16" s="191"/>
      <c r="F16" s="3"/>
      <c r="G16" s="3"/>
      <c r="H16" s="3"/>
      <c r="I16" s="3"/>
      <c r="J16" s="3"/>
      <c r="K16" s="194"/>
      <c r="M16" s="41"/>
      <c r="N16" s="38"/>
      <c r="O16" s="164">
        <f t="shared" ref="O16:O21" si="1">M16*N16</f>
        <v>0</v>
      </c>
    </row>
    <row r="17" spans="1:15" ht="16.5" customHeight="1" x14ac:dyDescent="0.2">
      <c r="A17" s="258"/>
      <c r="B17" s="53">
        <v>53720</v>
      </c>
      <c r="C17" s="53" t="s">
        <v>91</v>
      </c>
      <c r="D17" s="192"/>
      <c r="E17" s="192"/>
      <c r="F17" s="1"/>
      <c r="G17" s="1"/>
      <c r="H17" s="1"/>
      <c r="I17" s="1"/>
      <c r="J17" s="1"/>
      <c r="K17" s="195"/>
      <c r="M17" s="42"/>
      <c r="N17" s="36"/>
      <c r="O17" s="164">
        <f t="shared" si="1"/>
        <v>0</v>
      </c>
    </row>
    <row r="18" spans="1:15" ht="16.5" customHeight="1" x14ac:dyDescent="0.2">
      <c r="A18" s="258"/>
      <c r="B18" s="53">
        <v>53735</v>
      </c>
      <c r="C18" s="53" t="s">
        <v>92</v>
      </c>
      <c r="D18" s="192"/>
      <c r="E18" s="192"/>
      <c r="F18" s="1"/>
      <c r="G18" s="1"/>
      <c r="H18" s="1"/>
      <c r="I18" s="1"/>
      <c r="J18" s="1"/>
      <c r="K18" s="195"/>
      <c r="M18" s="42"/>
      <c r="N18" s="36"/>
      <c r="O18" s="164">
        <f t="shared" si="1"/>
        <v>0</v>
      </c>
    </row>
    <row r="19" spans="1:15" ht="16.5" customHeight="1" x14ac:dyDescent="0.2">
      <c r="A19" s="258"/>
      <c r="B19" s="53">
        <v>53740</v>
      </c>
      <c r="C19" s="53" t="s">
        <v>93</v>
      </c>
      <c r="D19" s="192"/>
      <c r="E19" s="192"/>
      <c r="F19" s="1"/>
      <c r="G19" s="1"/>
      <c r="H19" s="1"/>
      <c r="I19" s="1"/>
      <c r="J19" s="1"/>
      <c r="K19" s="195"/>
      <c r="M19" s="42"/>
      <c r="N19" s="36"/>
      <c r="O19" s="164">
        <f t="shared" si="1"/>
        <v>0</v>
      </c>
    </row>
    <row r="20" spans="1:15" ht="16.5" customHeight="1" x14ac:dyDescent="0.2">
      <c r="A20" s="258"/>
      <c r="B20" s="53">
        <v>53755</v>
      </c>
      <c r="C20" s="53" t="s">
        <v>94</v>
      </c>
      <c r="D20" s="192"/>
      <c r="E20" s="192"/>
      <c r="F20" s="1"/>
      <c r="G20" s="1"/>
      <c r="H20" s="1"/>
      <c r="I20" s="1"/>
      <c r="J20" s="1"/>
      <c r="K20" s="195"/>
      <c r="M20" s="42"/>
      <c r="N20" s="36"/>
      <c r="O20" s="164">
        <f t="shared" si="1"/>
        <v>0</v>
      </c>
    </row>
    <row r="21" spans="1:15" ht="16.5" customHeight="1" x14ac:dyDescent="0.2">
      <c r="A21" s="258"/>
      <c r="B21" s="53">
        <v>53760</v>
      </c>
      <c r="C21" s="53" t="s">
        <v>95</v>
      </c>
      <c r="D21" s="192"/>
      <c r="E21" s="192"/>
      <c r="F21" s="1"/>
      <c r="G21" s="1"/>
      <c r="H21" s="1"/>
      <c r="I21" s="1"/>
      <c r="J21" s="1"/>
      <c r="K21" s="195"/>
      <c r="M21" s="42"/>
      <c r="N21" s="36"/>
      <c r="O21" s="164">
        <f t="shared" si="1"/>
        <v>0</v>
      </c>
    </row>
    <row r="22" spans="1:15" ht="16.5" customHeight="1" thickBot="1" x14ac:dyDescent="0.25">
      <c r="A22" s="259"/>
      <c r="B22" s="54" t="s">
        <v>16</v>
      </c>
      <c r="C22" s="54"/>
      <c r="D22" s="55">
        <f t="shared" ref="D22:K22" si="2">SUM(D16:D21)</f>
        <v>0</v>
      </c>
      <c r="E22" s="55">
        <f t="shared" si="2"/>
        <v>0</v>
      </c>
      <c r="F22" s="55">
        <f t="shared" si="2"/>
        <v>0</v>
      </c>
      <c r="G22" s="55">
        <f t="shared" si="2"/>
        <v>0</v>
      </c>
      <c r="H22" s="55">
        <f t="shared" si="2"/>
        <v>0</v>
      </c>
      <c r="I22" s="55">
        <f t="shared" si="2"/>
        <v>0</v>
      </c>
      <c r="J22" s="55">
        <f t="shared" si="2"/>
        <v>0</v>
      </c>
      <c r="K22" s="55">
        <f t="shared" si="2"/>
        <v>0</v>
      </c>
      <c r="M22" s="88">
        <f>SUM(M16:M21)</f>
        <v>0</v>
      </c>
      <c r="N22" s="166" t="s">
        <v>60</v>
      </c>
      <c r="O22" s="56">
        <f>SUM(O16:O21)</f>
        <v>0</v>
      </c>
    </row>
    <row r="23" spans="1:15" ht="16.5" customHeight="1" thickTop="1" x14ac:dyDescent="0.2">
      <c r="A23" s="260" t="s">
        <v>96</v>
      </c>
      <c r="B23" s="53">
        <v>55700</v>
      </c>
      <c r="C23" s="53" t="s">
        <v>97</v>
      </c>
      <c r="D23" s="192"/>
      <c r="E23" s="192"/>
      <c r="F23" s="1"/>
      <c r="G23" s="1"/>
      <c r="H23" s="1"/>
      <c r="I23" s="1"/>
      <c r="J23" s="1"/>
      <c r="K23" s="195"/>
      <c r="M23" s="42"/>
      <c r="N23" s="36"/>
      <c r="O23" s="164">
        <f>M23*N23</f>
        <v>0</v>
      </c>
    </row>
    <row r="24" spans="1:15" ht="16.5" customHeight="1" x14ac:dyDescent="0.2">
      <c r="A24" s="257"/>
      <c r="B24" s="53">
        <v>55710</v>
      </c>
      <c r="C24" s="53" t="s">
        <v>98</v>
      </c>
      <c r="D24" s="192"/>
      <c r="E24" s="192"/>
      <c r="F24" s="1"/>
      <c r="G24" s="1"/>
      <c r="H24" s="1"/>
      <c r="I24" s="1"/>
      <c r="J24" s="1"/>
      <c r="K24" s="195"/>
      <c r="M24" s="42"/>
      <c r="N24" s="36"/>
      <c r="O24" s="164"/>
    </row>
    <row r="25" spans="1:15" ht="16.5" customHeight="1" x14ac:dyDescent="0.2">
      <c r="A25" s="257"/>
      <c r="B25" s="53">
        <v>55730</v>
      </c>
      <c r="C25" s="53" t="s">
        <v>99</v>
      </c>
      <c r="D25" s="192"/>
      <c r="E25" s="192"/>
      <c r="F25" s="1"/>
      <c r="G25" s="1"/>
      <c r="H25" s="1"/>
      <c r="I25" s="1"/>
      <c r="J25" s="1"/>
      <c r="K25" s="195"/>
      <c r="M25" s="42"/>
      <c r="N25" s="36"/>
      <c r="O25" s="164">
        <f>M25*N25</f>
        <v>0</v>
      </c>
    </row>
    <row r="26" spans="1:15" ht="16.5" customHeight="1" thickBot="1" x14ac:dyDescent="0.25">
      <c r="A26" s="259"/>
      <c r="B26" s="54" t="s">
        <v>16</v>
      </c>
      <c r="C26" s="54"/>
      <c r="D26" s="55">
        <f t="shared" ref="D26:K26" si="3">SUM(D23:D25)</f>
        <v>0</v>
      </c>
      <c r="E26" s="55">
        <f t="shared" si="3"/>
        <v>0</v>
      </c>
      <c r="F26" s="55">
        <f t="shared" si="3"/>
        <v>0</v>
      </c>
      <c r="G26" s="55">
        <f t="shared" si="3"/>
        <v>0</v>
      </c>
      <c r="H26" s="55">
        <f t="shared" si="3"/>
        <v>0</v>
      </c>
      <c r="I26" s="55">
        <f t="shared" si="3"/>
        <v>0</v>
      </c>
      <c r="J26" s="55">
        <f t="shared" si="3"/>
        <v>0</v>
      </c>
      <c r="K26" s="55">
        <f t="shared" si="3"/>
        <v>0</v>
      </c>
      <c r="M26" s="88">
        <f>SUM(M23:M25)</f>
        <v>0</v>
      </c>
      <c r="N26" s="166" t="s">
        <v>60</v>
      </c>
      <c r="O26" s="56">
        <f>SUM(O23:O25)</f>
        <v>0</v>
      </c>
    </row>
    <row r="27" spans="1:15" ht="16.5" customHeight="1" thickTop="1" thickBot="1" x14ac:dyDescent="0.25">
      <c r="A27" s="68" t="s">
        <v>17</v>
      </c>
      <c r="B27" s="68"/>
      <c r="C27" s="68"/>
      <c r="D27" s="55">
        <f t="shared" ref="D27:K27" si="4">D15+D22+D26</f>
        <v>0</v>
      </c>
      <c r="E27" s="55">
        <f t="shared" si="4"/>
        <v>0</v>
      </c>
      <c r="F27" s="28">
        <f t="shared" si="4"/>
        <v>0</v>
      </c>
      <c r="G27" s="28">
        <f t="shared" si="4"/>
        <v>0</v>
      </c>
      <c r="H27" s="28">
        <f t="shared" si="4"/>
        <v>0</v>
      </c>
      <c r="I27" s="28">
        <f t="shared" si="4"/>
        <v>0</v>
      </c>
      <c r="J27" s="28">
        <f t="shared" si="4"/>
        <v>0</v>
      </c>
      <c r="K27" s="55">
        <f t="shared" si="4"/>
        <v>0</v>
      </c>
      <c r="M27" s="28">
        <f>M15+M22+M26</f>
        <v>0</v>
      </c>
      <c r="N27" s="165"/>
      <c r="O27" s="28">
        <f>O15+O22+O26</f>
        <v>0</v>
      </c>
    </row>
    <row r="28" spans="1:15" ht="3.95" customHeight="1" thickTop="1" x14ac:dyDescent="0.2">
      <c r="A28" s="19"/>
      <c r="B28" s="19"/>
      <c r="C28" s="19"/>
      <c r="D28" s="69"/>
      <c r="E28" s="69"/>
      <c r="F28" s="69"/>
      <c r="G28" s="69"/>
      <c r="H28" s="69"/>
      <c r="I28" s="69"/>
      <c r="J28" s="69"/>
      <c r="K28" s="69"/>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xr:uid="{00000000-0002-0000-0500-000000000000}">
      <formula1>2009</formula1>
      <formula2>2030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5"/>
  <sheetViews>
    <sheetView showGridLines="0" zoomScaleNormal="100" workbookViewId="0">
      <selection activeCell="P11" sqref="P11"/>
    </sheetView>
  </sheetViews>
  <sheetFormatPr defaultColWidth="9.140625" defaultRowHeight="12.75" x14ac:dyDescent="0.2"/>
  <cols>
    <col min="1" max="1" width="1.5703125" style="18" customWidth="1"/>
    <col min="2" max="2" width="27.42578125" style="18" customWidth="1"/>
    <col min="3" max="9" width="12.7109375" style="18" customWidth="1"/>
    <col min="10" max="10" width="14.140625" style="18" customWidth="1"/>
    <col min="11" max="11" width="14" style="18" customWidth="1"/>
    <col min="12" max="12" width="14.140625" style="18" customWidth="1"/>
    <col min="13" max="16384" width="9.140625" style="18"/>
  </cols>
  <sheetData>
    <row r="1" spans="1:12" ht="12" customHeight="1" x14ac:dyDescent="0.2"/>
    <row r="2" spans="1:12" s="60" customFormat="1" ht="16.5" customHeight="1" x14ac:dyDescent="0.15">
      <c r="A2" s="298" t="s">
        <v>25</v>
      </c>
      <c r="B2" s="299"/>
      <c r="C2" s="310" t="str">
        <f>IF(ISBLANK('PROJECT ID|INSTRUCTIONS'!C3)," ",'PROJECT ID|INSTRUCTIONS'!C3)</f>
        <v xml:space="preserve"> </v>
      </c>
      <c r="D2" s="310"/>
      <c r="E2" s="310"/>
      <c r="F2" s="310"/>
      <c r="G2" s="310"/>
      <c r="H2" s="310"/>
      <c r="I2" s="311"/>
    </row>
    <row r="3" spans="1:12" s="60" customFormat="1" ht="16.5" customHeight="1" x14ac:dyDescent="0.15">
      <c r="A3" s="300" t="s">
        <v>22</v>
      </c>
      <c r="B3" s="301"/>
      <c r="C3" s="312" t="str">
        <f>IF(ISBLANK('PROJECT ID|INSTRUCTIONS'!C4)," ",'PROJECT ID|INSTRUCTIONS'!C4)</f>
        <v xml:space="preserve"> </v>
      </c>
      <c r="D3" s="312"/>
      <c r="E3" s="312"/>
      <c r="F3" s="312"/>
      <c r="G3" s="312"/>
      <c r="H3" s="312"/>
      <c r="I3" s="313"/>
    </row>
    <row r="4" spans="1:12" s="60" customFormat="1" ht="16.5" customHeight="1" x14ac:dyDescent="0.15">
      <c r="A4" s="302" t="s">
        <v>26</v>
      </c>
      <c r="B4" s="303"/>
      <c r="C4" s="249" t="str">
        <f>IF(ISBLANK('PROJECT ID|INSTRUCTIONS'!C5)," ",'PROJECT ID|INSTRUCTIONS'!C5)</f>
        <v xml:space="preserve"> </v>
      </c>
      <c r="D4" s="249"/>
      <c r="E4" s="249"/>
      <c r="F4" s="249"/>
      <c r="G4" s="249"/>
      <c r="H4" s="249"/>
      <c r="I4" s="250"/>
    </row>
    <row r="5" spans="1:12" s="60" customFormat="1" ht="12" customHeight="1" x14ac:dyDescent="0.15">
      <c r="A5" s="94"/>
      <c r="B5" s="94"/>
      <c r="C5" s="314"/>
      <c r="D5" s="314"/>
      <c r="E5" s="314"/>
      <c r="F5" s="314"/>
      <c r="G5" s="314"/>
      <c r="H5" s="314"/>
      <c r="I5" s="95"/>
      <c r="J5" s="96"/>
      <c r="K5" s="96"/>
    </row>
    <row r="6" spans="1:12" s="60" customFormat="1" ht="15" customHeight="1" x14ac:dyDescent="0.25">
      <c r="A6" s="315" t="s">
        <v>21</v>
      </c>
      <c r="B6" s="316"/>
      <c r="C6" s="316"/>
      <c r="D6" s="316"/>
      <c r="E6" s="316"/>
      <c r="F6" s="316"/>
      <c r="G6" s="316"/>
      <c r="H6" s="316"/>
      <c r="I6" s="316"/>
      <c r="J6" s="316"/>
      <c r="K6" s="316"/>
      <c r="L6" s="317"/>
    </row>
    <row r="7" spans="1:12" ht="39" customHeight="1" x14ac:dyDescent="0.2">
      <c r="A7" s="149"/>
      <c r="B7" s="150" t="s">
        <v>21</v>
      </c>
      <c r="C7" s="151" t="s">
        <v>30</v>
      </c>
      <c r="D7" s="152" t="str">
        <f>CONCATENATE("FY ",Settings!$C$1)</f>
        <v>FY 2025</v>
      </c>
      <c r="E7" s="152" t="str">
        <f>CONCATENATE("FY ",Settings!$C$1+1)</f>
        <v>FY 2026</v>
      </c>
      <c r="F7" s="152" t="str">
        <f>CONCATENATE("FY ",Settings!$C$1+2)</f>
        <v>FY 2027</v>
      </c>
      <c r="G7" s="152" t="str">
        <f>CONCATENATE("FY ",Settings!$C$1+3)</f>
        <v>FY 2028</v>
      </c>
      <c r="H7" s="152" t="str">
        <f>CONCATENATE("FY ",Settings!$C$1+4)</f>
        <v>FY 2029</v>
      </c>
      <c r="I7" s="152" t="str">
        <f>CONCATENATE("Out Years after FY",Settings!$C$1+4)</f>
        <v>Out Years after FY2029</v>
      </c>
      <c r="J7" s="152" t="str">
        <f>CONCATENATE("Total FY",Settings!$C$1," - FY",Settings!$C$1+4)</f>
        <v>Total FY2025 - FY2029</v>
      </c>
      <c r="K7" s="152" t="str">
        <f>CONCATENATE("Total FY",Settings!$C$1," - Out Years")</f>
        <v>Total FY2025 - Out Years</v>
      </c>
      <c r="L7" s="153" t="s">
        <v>29</v>
      </c>
    </row>
    <row r="8" spans="1:12" ht="16.5" customHeight="1" x14ac:dyDescent="0.2">
      <c r="A8" s="97"/>
      <c r="B8" s="98" t="s">
        <v>105</v>
      </c>
      <c r="C8" s="6"/>
      <c r="D8" s="6"/>
      <c r="E8" s="6"/>
      <c r="F8" s="6"/>
      <c r="G8" s="6"/>
      <c r="H8" s="6"/>
      <c r="I8" s="114"/>
      <c r="J8" s="111">
        <f>SUM(D8:H8)</f>
        <v>0</v>
      </c>
      <c r="K8" s="105">
        <f>SUM(D8:I8)</f>
        <v>0</v>
      </c>
      <c r="L8" s="106">
        <f>SUM(C8:I8)</f>
        <v>0</v>
      </c>
    </row>
    <row r="9" spans="1:12" ht="16.5" customHeight="1" x14ac:dyDescent="0.2">
      <c r="A9" s="97"/>
      <c r="B9" s="98" t="s">
        <v>106</v>
      </c>
      <c r="C9" s="4"/>
      <c r="D9" s="4"/>
      <c r="E9" s="4"/>
      <c r="F9" s="4"/>
      <c r="G9" s="4"/>
      <c r="H9" s="4"/>
      <c r="I9" s="4"/>
      <c r="J9" s="112">
        <f t="shared" ref="J9:J17" si="0">SUM(D9:H9)</f>
        <v>0</v>
      </c>
      <c r="K9" s="107">
        <f t="shared" ref="K9:K17" si="1">SUM(D9:I9)</f>
        <v>0</v>
      </c>
      <c r="L9" s="108">
        <f t="shared" ref="L9:L18" si="2">SUM(C9:I9)</f>
        <v>0</v>
      </c>
    </row>
    <row r="10" spans="1:12" ht="16.5" customHeight="1" x14ac:dyDescent="0.2">
      <c r="A10" s="97"/>
      <c r="B10" s="98" t="s">
        <v>107</v>
      </c>
      <c r="C10" s="4"/>
      <c r="D10" s="4"/>
      <c r="E10" s="4"/>
      <c r="F10" s="4"/>
      <c r="G10" s="4"/>
      <c r="H10" s="4"/>
      <c r="I10" s="4"/>
      <c r="J10" s="112">
        <f t="shared" si="0"/>
        <v>0</v>
      </c>
      <c r="K10" s="107">
        <f t="shared" si="1"/>
        <v>0</v>
      </c>
      <c r="L10" s="108">
        <f t="shared" si="2"/>
        <v>0</v>
      </c>
    </row>
    <row r="11" spans="1:12" ht="16.5" customHeight="1" x14ac:dyDescent="0.2">
      <c r="A11" s="97"/>
      <c r="B11" s="98" t="s">
        <v>7</v>
      </c>
      <c r="C11" s="4"/>
      <c r="D11" s="4"/>
      <c r="E11" s="4"/>
      <c r="F11" s="4"/>
      <c r="G11" s="4"/>
      <c r="H11" s="4"/>
      <c r="I11" s="4"/>
      <c r="J11" s="112">
        <f t="shared" si="0"/>
        <v>0</v>
      </c>
      <c r="K11" s="107">
        <f t="shared" si="1"/>
        <v>0</v>
      </c>
      <c r="L11" s="108">
        <f t="shared" si="2"/>
        <v>0</v>
      </c>
    </row>
    <row r="12" spans="1:12" ht="16.5" customHeight="1" x14ac:dyDescent="0.2">
      <c r="A12" s="97"/>
      <c r="B12" s="98" t="s">
        <v>8</v>
      </c>
      <c r="C12" s="5"/>
      <c r="D12" s="5"/>
      <c r="E12" s="5"/>
      <c r="F12" s="5"/>
      <c r="G12" s="5"/>
      <c r="H12" s="5"/>
      <c r="I12" s="5"/>
      <c r="J12" s="112">
        <f t="shared" si="0"/>
        <v>0</v>
      </c>
      <c r="K12" s="107">
        <f t="shared" si="1"/>
        <v>0</v>
      </c>
      <c r="L12" s="108">
        <f t="shared" si="2"/>
        <v>0</v>
      </c>
    </row>
    <row r="13" spans="1:12" ht="22.15" customHeight="1" x14ac:dyDescent="0.2">
      <c r="A13" s="99"/>
      <c r="B13" s="116" t="s">
        <v>9</v>
      </c>
      <c r="C13" s="117">
        <f>'CAPITAL DEV. COSTS-THIS REQUEST'!D19</f>
        <v>0</v>
      </c>
      <c r="D13" s="117">
        <f>'CAPITAL DEV. COSTS-THIS REQUEST'!E19</f>
        <v>0</v>
      </c>
      <c r="E13" s="117">
        <f>'CAPITAL DEV. COSTS-THIS REQUEST'!F19</f>
        <v>0</v>
      </c>
      <c r="F13" s="117">
        <f>'CAPITAL DEV. COSTS-THIS REQUEST'!G19</f>
        <v>0</v>
      </c>
      <c r="G13" s="117">
        <f>'CAPITAL DEV. COSTS-THIS REQUEST'!H19</f>
        <v>0</v>
      </c>
      <c r="H13" s="117">
        <f>'CAPITAL DEV. COSTS-THIS REQUEST'!I19</f>
        <v>0</v>
      </c>
      <c r="I13" s="117">
        <f>'CAPITAL DEV. COSTS-THIS REQUEST'!J19</f>
        <v>0</v>
      </c>
      <c r="J13" s="112">
        <f t="shared" si="0"/>
        <v>0</v>
      </c>
      <c r="K13" s="107">
        <f t="shared" si="1"/>
        <v>0</v>
      </c>
      <c r="L13" s="108">
        <f t="shared" si="2"/>
        <v>0</v>
      </c>
    </row>
    <row r="14" spans="1:12" ht="16.5" customHeight="1" x14ac:dyDescent="0.2">
      <c r="A14" s="324" t="s">
        <v>77</v>
      </c>
      <c r="B14" s="325"/>
      <c r="C14" s="6"/>
      <c r="D14" s="6"/>
      <c r="E14" s="6"/>
      <c r="F14" s="6"/>
      <c r="G14" s="6"/>
      <c r="H14" s="6"/>
      <c r="I14" s="6"/>
      <c r="J14" s="112">
        <f t="shared" si="0"/>
        <v>0</v>
      </c>
      <c r="K14" s="107">
        <f t="shared" si="1"/>
        <v>0</v>
      </c>
      <c r="L14" s="108">
        <f t="shared" si="2"/>
        <v>0</v>
      </c>
    </row>
    <row r="15" spans="1:12" ht="16.5" customHeight="1" x14ac:dyDescent="0.2">
      <c r="A15" s="97"/>
      <c r="B15" s="8"/>
      <c r="C15" s="4"/>
      <c r="D15" s="4"/>
      <c r="E15" s="4"/>
      <c r="F15" s="4"/>
      <c r="G15" s="4"/>
      <c r="H15" s="4"/>
      <c r="I15" s="4"/>
      <c r="J15" s="112">
        <f t="shared" si="0"/>
        <v>0</v>
      </c>
      <c r="K15" s="107">
        <f t="shared" si="1"/>
        <v>0</v>
      </c>
      <c r="L15" s="108">
        <f t="shared" si="2"/>
        <v>0</v>
      </c>
    </row>
    <row r="16" spans="1:12" ht="16.5" customHeight="1" x14ac:dyDescent="0.2">
      <c r="A16" s="97"/>
      <c r="B16" s="8"/>
      <c r="C16" s="4"/>
      <c r="D16" s="4"/>
      <c r="E16" s="4"/>
      <c r="F16" s="4"/>
      <c r="G16" s="4"/>
      <c r="H16" s="4"/>
      <c r="I16" s="4"/>
      <c r="J16" s="112">
        <f>SUM(D16:H16)</f>
        <v>0</v>
      </c>
      <c r="K16" s="107">
        <f>SUM(D16:I16)</f>
        <v>0</v>
      </c>
      <c r="L16" s="108">
        <f>SUM(C16:I16)</f>
        <v>0</v>
      </c>
    </row>
    <row r="17" spans="1:12" ht="16.5" customHeight="1" x14ac:dyDescent="0.2">
      <c r="A17" s="97"/>
      <c r="B17" s="8"/>
      <c r="C17" s="4"/>
      <c r="D17" s="4"/>
      <c r="E17" s="4"/>
      <c r="F17" s="4"/>
      <c r="G17" s="4"/>
      <c r="H17" s="4"/>
      <c r="I17" s="4"/>
      <c r="J17" s="112">
        <f t="shared" si="0"/>
        <v>0</v>
      </c>
      <c r="K17" s="107">
        <f t="shared" si="1"/>
        <v>0</v>
      </c>
      <c r="L17" s="108">
        <f t="shared" si="2"/>
        <v>0</v>
      </c>
    </row>
    <row r="18" spans="1:12" ht="16.5" customHeight="1" thickBot="1" x14ac:dyDescent="0.25">
      <c r="A18" s="97"/>
      <c r="B18" s="9"/>
      <c r="C18" s="5"/>
      <c r="D18" s="5"/>
      <c r="E18" s="5"/>
      <c r="F18" s="5"/>
      <c r="G18" s="5"/>
      <c r="H18" s="5"/>
      <c r="I18" s="115"/>
      <c r="J18" s="113">
        <f>SUM(D18:H18)</f>
        <v>0</v>
      </c>
      <c r="K18" s="109">
        <f>SUM(D18:I18)</f>
        <v>0</v>
      </c>
      <c r="L18" s="110">
        <f t="shared" si="2"/>
        <v>0</v>
      </c>
    </row>
    <row r="19" spans="1:12" ht="16.5" customHeight="1" thickTop="1" thickBot="1" x14ac:dyDescent="0.25">
      <c r="A19" s="323" t="s">
        <v>41</v>
      </c>
      <c r="B19" s="323"/>
      <c r="C19" s="10">
        <f t="shared" ref="C19:L19" si="3">SUM(C8:C18)</f>
        <v>0</v>
      </c>
      <c r="D19" s="10">
        <f t="shared" si="3"/>
        <v>0</v>
      </c>
      <c r="E19" s="10">
        <f t="shared" si="3"/>
        <v>0</v>
      </c>
      <c r="F19" s="10">
        <f t="shared" si="3"/>
        <v>0</v>
      </c>
      <c r="G19" s="10">
        <f t="shared" si="3"/>
        <v>0</v>
      </c>
      <c r="H19" s="10">
        <f t="shared" si="3"/>
        <v>0</v>
      </c>
      <c r="I19" s="10">
        <f t="shared" si="3"/>
        <v>0</v>
      </c>
      <c r="J19" s="10">
        <f>SUM(J8:J18)</f>
        <v>0</v>
      </c>
      <c r="K19" s="10">
        <f t="shared" si="3"/>
        <v>0</v>
      </c>
      <c r="L19" s="10">
        <f t="shared" si="3"/>
        <v>0</v>
      </c>
    </row>
    <row r="20" spans="1:12" ht="12.6" customHeight="1" thickTop="1" x14ac:dyDescent="0.2">
      <c r="A20" s="100"/>
      <c r="B20" s="101"/>
      <c r="C20" s="102"/>
      <c r="D20" s="102"/>
      <c r="E20" s="102"/>
      <c r="F20" s="102"/>
      <c r="G20" s="102"/>
      <c r="H20" s="102"/>
      <c r="I20" s="102"/>
    </row>
    <row r="21" spans="1:12" ht="26.25" customHeight="1" x14ac:dyDescent="0.2">
      <c r="A21" s="318" t="s">
        <v>40</v>
      </c>
      <c r="B21" s="319"/>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03" customFormat="1" ht="8.25" customHeight="1" x14ac:dyDescent="0.2">
      <c r="A22" s="100"/>
      <c r="B22" s="101"/>
      <c r="C22" s="102"/>
      <c r="D22" s="102"/>
      <c r="E22" s="102"/>
      <c r="F22" s="102"/>
      <c r="G22" s="102"/>
      <c r="H22" s="102"/>
      <c r="I22" s="102"/>
      <c r="L22" s="104"/>
    </row>
    <row r="23" spans="1:12" ht="37.5" customHeight="1" thickBot="1" x14ac:dyDescent="0.25">
      <c r="A23" s="318" t="s">
        <v>78</v>
      </c>
      <c r="B23" s="319"/>
      <c r="C23" s="166"/>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20" t="str">
        <f>IF(AND(D23=0,E23=0,F23=0,G23=0,H23=0,I23=0),"","Total Funding Source Must Equal Total Development Cost")</f>
        <v/>
      </c>
      <c r="D25" s="321"/>
      <c r="E25" s="321"/>
      <c r="F25" s="321"/>
      <c r="G25" s="321"/>
      <c r="H25" s="321"/>
      <c r="I25" s="322"/>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3:I23">
    <cfRule type="cellIs" dxfId="1" priority="2" stopIfTrue="1" operator="notEqual">
      <formula>0</formula>
    </cfRule>
  </conditionalFormatting>
  <conditionalFormatting sqref="C25:I25">
    <cfRule type="cellIs" dxfId="0" priority="1" stopIfTrue="1" operator="notEqual">
      <formula>""</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C1"/>
  <sheetViews>
    <sheetView workbookViewId="0">
      <selection activeCell="D1" sqref="D1"/>
    </sheetView>
  </sheetViews>
  <sheetFormatPr defaultRowHeight="10.5" x14ac:dyDescent="0.15"/>
  <cols>
    <col min="2" max="2" width="23.85546875" bestFit="1" customWidth="1"/>
  </cols>
  <sheetData>
    <row r="1" spans="2:3" x14ac:dyDescent="0.15">
      <c r="B1" t="s">
        <v>42</v>
      </c>
      <c r="C1">
        <v>2025</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https://spopm.ct.gov/ITCIP/_layouts/DocIdRedir.aspx?ID=AQNQQMUUWWNC-73-4691</Url>
      <Description>AQNQQMUUWWNC-73-4691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E258B-C9DE-4C6B-A8FB-2E6C600E6911}">
  <ds:schemaRefs>
    <ds:schemaRef ds:uri="http://schemas.microsoft.com/sharepoint/events"/>
  </ds:schemaRefs>
</ds:datastoreItem>
</file>

<file path=customXml/itemProps2.xml><?xml version="1.0" encoding="utf-8"?>
<ds:datastoreItem xmlns:ds="http://schemas.openxmlformats.org/officeDocument/2006/customXml" ds:itemID="{5D30C99F-5C6F-4F81-8238-2C888DFEC851}">
  <ds:schemaRefs>
    <ds:schemaRef ds:uri="http://schemas.openxmlformats.org/package/2006/metadata/core-properties"/>
    <ds:schemaRef ds:uri="http://schemas.microsoft.com/office/2006/metadata/properties"/>
    <ds:schemaRef ds:uri="http://purl.org/dc/dcmitype/"/>
    <ds:schemaRef ds:uri="http://www.w3.org/XML/1998/namespace"/>
    <ds:schemaRef ds:uri="7e107623-bf91-40a7-b10d-76ef238cfdbc"/>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C36488-873B-4C94-8801-BED4B68E3B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Moser, Rachel</cp:lastModifiedBy>
  <cp:lastPrinted>2012-10-26T11:58:45Z</cp:lastPrinted>
  <dcterms:created xsi:type="dcterms:W3CDTF">2009-11-16T15:45:40Z</dcterms:created>
  <dcterms:modified xsi:type="dcterms:W3CDTF">2024-10-09T17:58:51Z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