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tgovexec-my.sharepoint.com/personal/charlene_casamento_ct_gov/Documents/1cscu/111 study/data librayr/"/>
    </mc:Choice>
  </mc:AlternateContent>
  <xr:revisionPtr revIDLastSave="22" documentId="8_{26CB212C-19A4-4311-AE77-FF1EA8AFDE6C}" xr6:coauthVersionLast="47" xr6:coauthVersionMax="47" xr10:uidLastSave="{84FE970D-CE28-4B6E-A02D-3FFDF2A9DBC3}"/>
  <bookViews>
    <workbookView xWindow="28680" yWindow="-120" windowWidth="29040" windowHeight="15840" xr2:uid="{00000000-000D-0000-FFFF-FFFF00000000}"/>
  </bookViews>
  <sheets>
    <sheet name="CSCU UCONN Priv FALL hc CHART" sheetId="12" r:id="rId1"/>
    <sheet name="CSCU UCONN Priv Per yr" sheetId="32" r:id="rId2"/>
    <sheet name="CSCU BY LOB " sheetId="33" r:id="rId3"/>
    <sheet name="CSU HC Only charts " sheetId="26" r:id="rId4"/>
    <sheet name="hs grads download 12 23 22 " sheetId="27" r:id="rId5"/>
  </sheets>
  <externalReferences>
    <externalReference r:id="rId6"/>
  </externalReferences>
  <definedNames>
    <definedName name="_xlnm.Print_Area" localSheetId="2">'CSCU BY LOB '!$A$11:$Y$52</definedName>
    <definedName name="_xlnm.Print_Area" localSheetId="0">'CSCU UCONN Priv FALL hc CHART'!$B$1:$P$85</definedName>
    <definedName name="_xlnm.Print_Area" localSheetId="1">'CSCU UCONN Priv Per yr'!$A$1:$V$66</definedName>
    <definedName name="_xlnm.Print_Area" localSheetId="3">'CSU HC Only charts '!$A$1:$X$78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6" i="12" l="1"/>
  <c r="O35" i="12"/>
  <c r="O34" i="12"/>
  <c r="O33" i="12"/>
  <c r="O32" i="12"/>
  <c r="O31" i="12"/>
  <c r="O30" i="12"/>
  <c r="O80" i="12" l="1"/>
  <c r="O79" i="12"/>
  <c r="O85" i="12"/>
  <c r="O84" i="12"/>
  <c r="I85" i="12"/>
  <c r="M85" i="12"/>
  <c r="G84" i="12"/>
  <c r="G85" i="12"/>
  <c r="H84" i="12"/>
  <c r="H85" i="12"/>
  <c r="I84" i="12"/>
  <c r="K84" i="12"/>
  <c r="K85" i="12"/>
  <c r="L84" i="12"/>
  <c r="L85" i="12"/>
  <c r="M84" i="12"/>
  <c r="G72" i="12"/>
  <c r="H72" i="12"/>
  <c r="I72" i="12"/>
  <c r="K72" i="12"/>
  <c r="K73" i="12"/>
  <c r="D77" i="12"/>
  <c r="E77" i="12"/>
  <c r="E78" i="12"/>
  <c r="G77" i="12"/>
  <c r="G78" i="12"/>
  <c r="H77" i="12"/>
  <c r="H78" i="12"/>
  <c r="I77" i="12"/>
  <c r="K77" i="12"/>
  <c r="L77" i="12"/>
  <c r="M77" i="12"/>
  <c r="M78" i="12"/>
  <c r="D78" i="12"/>
  <c r="I78" i="12"/>
  <c r="K78" i="12"/>
  <c r="L78" i="12"/>
  <c r="D79" i="12"/>
  <c r="E79" i="12"/>
  <c r="G79" i="12"/>
  <c r="H79" i="12"/>
  <c r="H80" i="12"/>
  <c r="I79" i="12"/>
  <c r="K79" i="12"/>
  <c r="K80" i="12"/>
  <c r="L79" i="12"/>
  <c r="L80" i="12"/>
  <c r="M79" i="12"/>
  <c r="D80" i="12"/>
  <c r="E80" i="12"/>
  <c r="G80" i="12"/>
  <c r="I80" i="12"/>
  <c r="M80" i="12"/>
  <c r="O77" i="12"/>
  <c r="O78" i="12" s="1"/>
  <c r="G77" i="26"/>
  <c r="G78" i="26"/>
  <c r="E77" i="26"/>
  <c r="E78" i="26"/>
  <c r="C77" i="26"/>
  <c r="C78" i="26"/>
  <c r="D77" i="26"/>
  <c r="D78" i="26"/>
  <c r="B78" i="26"/>
  <c r="B77" i="26"/>
  <c r="G74" i="26"/>
  <c r="G75" i="26"/>
  <c r="C74" i="26"/>
  <c r="C75" i="26"/>
  <c r="D74" i="26"/>
  <c r="D75" i="26"/>
  <c r="E74" i="26"/>
  <c r="E75" i="26"/>
  <c r="B74" i="26"/>
  <c r="B75" i="26"/>
  <c r="B49" i="26"/>
  <c r="G49" i="26"/>
  <c r="C49" i="26"/>
  <c r="D49" i="26"/>
  <c r="E49" i="26"/>
  <c r="B50" i="26"/>
  <c r="C50" i="26"/>
  <c r="D50" i="26"/>
  <c r="E50" i="26"/>
  <c r="B51" i="26"/>
  <c r="C51" i="26"/>
  <c r="D51" i="26"/>
  <c r="E51" i="26"/>
  <c r="B52" i="26"/>
  <c r="C52" i="26"/>
  <c r="D52" i="26"/>
  <c r="E52" i="26"/>
  <c r="B53" i="26"/>
  <c r="C53" i="26"/>
  <c r="D53" i="26"/>
  <c r="E53" i="26"/>
  <c r="G53" i="26"/>
  <c r="B54" i="26"/>
  <c r="C54" i="26"/>
  <c r="D54" i="26"/>
  <c r="E54" i="26"/>
  <c r="B55" i="26"/>
  <c r="C55" i="26"/>
  <c r="D55" i="26"/>
  <c r="E55" i="26"/>
  <c r="B56" i="26"/>
  <c r="C56" i="26"/>
  <c r="D56" i="26"/>
  <c r="E56" i="26"/>
  <c r="B57" i="26"/>
  <c r="C57" i="26"/>
  <c r="D57" i="26"/>
  <c r="E57" i="26"/>
  <c r="B58" i="26"/>
  <c r="C58" i="26"/>
  <c r="D58" i="26"/>
  <c r="E58" i="26"/>
  <c r="B59" i="26"/>
  <c r="C59" i="26"/>
  <c r="D59" i="26"/>
  <c r="E59" i="26"/>
  <c r="B60" i="26"/>
  <c r="C60" i="26"/>
  <c r="D60" i="26"/>
  <c r="E60" i="26"/>
  <c r="B61" i="26"/>
  <c r="C61" i="26"/>
  <c r="D61" i="26"/>
  <c r="E61" i="26"/>
  <c r="B62" i="26"/>
  <c r="C62" i="26"/>
  <c r="D62" i="26"/>
  <c r="E62" i="26"/>
  <c r="B63" i="26"/>
  <c r="C63" i="26"/>
  <c r="D63" i="26"/>
  <c r="E63" i="26"/>
  <c r="B64" i="26"/>
  <c r="G64" i="26"/>
  <c r="C64" i="26"/>
  <c r="D64" i="26"/>
  <c r="E64" i="26"/>
  <c r="B65" i="26"/>
  <c r="C65" i="26"/>
  <c r="D65" i="26"/>
  <c r="E65" i="26"/>
  <c r="B66" i="26"/>
  <c r="C66" i="26"/>
  <c r="D66" i="26"/>
  <c r="E66" i="26"/>
  <c r="B67" i="26"/>
  <c r="C67" i="26"/>
  <c r="D67" i="26"/>
  <c r="E67" i="26"/>
  <c r="B68" i="26"/>
  <c r="C68" i="26"/>
  <c r="D68" i="26"/>
  <c r="E68" i="26"/>
  <c r="B69" i="26"/>
  <c r="C69" i="26"/>
  <c r="D69" i="26"/>
  <c r="E69" i="26"/>
  <c r="B70" i="26"/>
  <c r="C70" i="26"/>
  <c r="D70" i="26"/>
  <c r="E70" i="26"/>
  <c r="E48" i="26"/>
  <c r="D48" i="26"/>
  <c r="C48" i="26"/>
  <c r="G48" i="26"/>
  <c r="B48" i="26"/>
  <c r="AC49" i="12"/>
  <c r="AC48" i="12"/>
  <c r="G56" i="26"/>
  <c r="G54" i="26"/>
  <c r="G61" i="26"/>
  <c r="G69" i="26"/>
  <c r="G65" i="26"/>
  <c r="G63" i="26"/>
  <c r="G52" i="26"/>
  <c r="G70" i="26"/>
  <c r="G57" i="26"/>
  <c r="G51" i="26"/>
  <c r="G66" i="26"/>
  <c r="G55" i="26"/>
  <c r="G68" i="26"/>
  <c r="G59" i="26"/>
  <c r="G62" i="26"/>
  <c r="G58" i="26"/>
  <c r="G67" i="26"/>
  <c r="G60" i="26"/>
  <c r="G50" i="26"/>
  <c r="J45" i="12"/>
  <c r="F45" i="12"/>
  <c r="J44" i="12"/>
  <c r="F44" i="12"/>
  <c r="J43" i="12"/>
  <c r="F43" i="12"/>
  <c r="J42" i="12"/>
  <c r="F42" i="12"/>
  <c r="J41" i="12"/>
  <c r="F41" i="12"/>
  <c r="J40" i="12"/>
  <c r="F40" i="12"/>
  <c r="J39" i="12"/>
  <c r="F39" i="12"/>
  <c r="J38" i="12"/>
  <c r="F38" i="12"/>
  <c r="J37" i="12"/>
  <c r="F37" i="12"/>
  <c r="J36" i="12"/>
  <c r="F36" i="12"/>
  <c r="J35" i="12"/>
  <c r="F35" i="12"/>
  <c r="J34" i="12"/>
  <c r="F34" i="12"/>
  <c r="J33" i="12"/>
  <c r="F33" i="12"/>
  <c r="J32" i="12"/>
  <c r="F32" i="12"/>
  <c r="J31" i="12"/>
  <c r="F31" i="12"/>
  <c r="J30" i="12"/>
  <c r="F30" i="12"/>
  <c r="J29" i="12"/>
  <c r="F29" i="12"/>
  <c r="J28" i="12"/>
  <c r="F28" i="12"/>
  <c r="J27" i="12"/>
  <c r="F27" i="12"/>
  <c r="J26" i="12"/>
  <c r="F26" i="12"/>
  <c r="J25" i="12"/>
  <c r="F25" i="12"/>
  <c r="J24" i="12"/>
  <c r="F24" i="12"/>
  <c r="J21" i="12"/>
  <c r="F21" i="12"/>
  <c r="J20" i="12"/>
  <c r="F20" i="12"/>
  <c r="N20" i="12"/>
  <c r="J19" i="12"/>
  <c r="F19" i="12"/>
  <c r="J18" i="12"/>
  <c r="F18" i="12"/>
  <c r="J17" i="12"/>
  <c r="F17" i="12"/>
  <c r="J16" i="12"/>
  <c r="F16" i="12"/>
  <c r="N16" i="12"/>
  <c r="J15" i="12"/>
  <c r="F15" i="12"/>
  <c r="J14" i="12"/>
  <c r="F14" i="12"/>
  <c r="J13" i="12"/>
  <c r="F13" i="12"/>
  <c r="J12" i="12"/>
  <c r="F12" i="12"/>
  <c r="N12" i="12"/>
  <c r="J11" i="12"/>
  <c r="F11" i="12"/>
  <c r="J10" i="12"/>
  <c r="F10" i="12"/>
  <c r="J9" i="12"/>
  <c r="F9" i="12"/>
  <c r="J8" i="12"/>
  <c r="F8" i="12"/>
  <c r="N8" i="12"/>
  <c r="J7" i="12"/>
  <c r="F7" i="12"/>
  <c r="J6" i="12"/>
  <c r="N6" i="12"/>
  <c r="F6" i="12"/>
  <c r="J5" i="12"/>
  <c r="F5" i="12"/>
  <c r="J4" i="12"/>
  <c r="F4" i="12"/>
  <c r="N4" i="12"/>
  <c r="N27" i="12"/>
  <c r="L51" i="12"/>
  <c r="N41" i="12"/>
  <c r="L65" i="12"/>
  <c r="F84" i="12"/>
  <c r="F85" i="12"/>
  <c r="J84" i="12"/>
  <c r="J85" i="12"/>
  <c r="N28" i="12"/>
  <c r="L52" i="12"/>
  <c r="N36" i="12"/>
  <c r="L60" i="12"/>
  <c r="L73" i="12"/>
  <c r="N40" i="12"/>
  <c r="L64" i="12"/>
  <c r="N44" i="12"/>
  <c r="L68" i="12"/>
  <c r="F79" i="12"/>
  <c r="F80" i="12"/>
  <c r="F77" i="12"/>
  <c r="F78" i="12"/>
  <c r="J77" i="12"/>
  <c r="J78" i="12"/>
  <c r="J79" i="12"/>
  <c r="J80" i="12"/>
  <c r="N24" i="12"/>
  <c r="L48" i="12"/>
  <c r="L72" i="12"/>
  <c r="N30" i="12"/>
  <c r="L54" i="12"/>
  <c r="F65" i="12"/>
  <c r="J51" i="12"/>
  <c r="N43" i="12"/>
  <c r="L67" i="12"/>
  <c r="J65" i="12"/>
  <c r="N11" i="12"/>
  <c r="N19" i="12"/>
  <c r="J52" i="12"/>
  <c r="J64" i="12"/>
  <c r="F60" i="12"/>
  <c r="F73" i="12"/>
  <c r="N26" i="12"/>
  <c r="L50" i="12"/>
  <c r="N9" i="12"/>
  <c r="N21" i="12"/>
  <c r="F51" i="12"/>
  <c r="N25" i="12"/>
  <c r="L49" i="12"/>
  <c r="N32" i="12"/>
  <c r="L56" i="12"/>
  <c r="F67" i="12"/>
  <c r="N15" i="12"/>
  <c r="N35" i="12"/>
  <c r="L59" i="12"/>
  <c r="N45" i="12"/>
  <c r="N84" i="12"/>
  <c r="N85" i="12"/>
  <c r="N17" i="12"/>
  <c r="F64" i="12"/>
  <c r="N64" i="12"/>
  <c r="F54" i="12"/>
  <c r="N14" i="12"/>
  <c r="N31" i="12"/>
  <c r="J55" i="12"/>
  <c r="N38" i="12"/>
  <c r="L62" i="12"/>
  <c r="F48" i="12"/>
  <c r="F72" i="12"/>
  <c r="N51" i="12"/>
  <c r="N7" i="12"/>
  <c r="N18" i="12"/>
  <c r="N33" i="12"/>
  <c r="N37" i="12"/>
  <c r="L61" i="12"/>
  <c r="N5" i="12"/>
  <c r="N34" i="12"/>
  <c r="J58" i="12"/>
  <c r="N13" i="12"/>
  <c r="N10" i="12"/>
  <c r="N29" i="12"/>
  <c r="N39" i="12"/>
  <c r="N42" i="12"/>
  <c r="L66" i="12"/>
  <c r="N65" i="12"/>
  <c r="J54" i="12"/>
  <c r="N54" i="12"/>
  <c r="F52" i="12"/>
  <c r="N52" i="12"/>
  <c r="F68" i="12"/>
  <c r="J60" i="12"/>
  <c r="J73" i="12"/>
  <c r="J48" i="12"/>
  <c r="J72" i="12"/>
  <c r="N72" i="12"/>
  <c r="J69" i="12"/>
  <c r="N79" i="12"/>
  <c r="N80" i="12"/>
  <c r="N77" i="12"/>
  <c r="N78" i="12"/>
  <c r="J62" i="12"/>
  <c r="J68" i="12"/>
  <c r="N68" i="12"/>
  <c r="J49" i="12"/>
  <c r="F50" i="12"/>
  <c r="F49" i="12"/>
  <c r="L69" i="12"/>
  <c r="J67" i="12"/>
  <c r="N67" i="12"/>
  <c r="J50" i="12"/>
  <c r="F62" i="12"/>
  <c r="N62" i="12"/>
  <c r="J57" i="12"/>
  <c r="L57" i="12"/>
  <c r="J61" i="12"/>
  <c r="L63" i="12"/>
  <c r="J63" i="12"/>
  <c r="F63" i="12"/>
  <c r="N63" i="12"/>
  <c r="F66" i="12"/>
  <c r="J59" i="12"/>
  <c r="L53" i="12"/>
  <c r="J53" i="12"/>
  <c r="F53" i="12"/>
  <c r="F69" i="12"/>
  <c r="N69" i="12"/>
  <c r="F59" i="12"/>
  <c r="F61" i="12"/>
  <c r="L58" i="12"/>
  <c r="F58" i="12"/>
  <c r="F56" i="12"/>
  <c r="F57" i="12"/>
  <c r="L55" i="12"/>
  <c r="F55" i="12"/>
  <c r="J66" i="12"/>
  <c r="J56" i="12"/>
  <c r="N60" i="12"/>
  <c r="N48" i="12"/>
  <c r="N59" i="12"/>
  <c r="N57" i="12"/>
  <c r="N49" i="12"/>
  <c r="N61" i="12"/>
  <c r="N66" i="12"/>
  <c r="N50" i="12"/>
  <c r="N55" i="12"/>
  <c r="N58" i="12"/>
  <c r="N56" i="12"/>
  <c r="N53" i="12"/>
</calcChain>
</file>

<file path=xl/sharedStrings.xml><?xml version="1.0" encoding="utf-8"?>
<sst xmlns="http://schemas.openxmlformats.org/spreadsheetml/2006/main" count="584" uniqueCount="220">
  <si>
    <t>American Sentinel College of Nursing and Health Sciences</t>
  </si>
  <si>
    <t>Rensselaer at Hartford</t>
  </si>
  <si>
    <t>CC</t>
  </si>
  <si>
    <t>Private</t>
  </si>
  <si>
    <t>CSU</t>
  </si>
  <si>
    <t>CO</t>
  </si>
  <si>
    <t>UCONN</t>
  </si>
  <si>
    <t>UCONN - BRANCH</t>
  </si>
  <si>
    <t xml:space="preserve">Grand total </t>
  </si>
  <si>
    <t>Fall 2021</t>
  </si>
  <si>
    <t>Grand Total</t>
  </si>
  <si>
    <t>CSCU Subtotal</t>
  </si>
  <si>
    <t>UCONN Subtotal</t>
  </si>
  <si>
    <t>Fall 2004</t>
  </si>
  <si>
    <t>Fall 2005</t>
  </si>
  <si>
    <t>Fall 2006</t>
  </si>
  <si>
    <t>Fall 2007</t>
  </si>
  <si>
    <t>Fall 2008</t>
  </si>
  <si>
    <t>Fall 2009</t>
  </si>
  <si>
    <t>Fall 2010</t>
  </si>
  <si>
    <t>Fall 2011</t>
  </si>
  <si>
    <t>Fall 2012</t>
  </si>
  <si>
    <t>Fall 2013</t>
  </si>
  <si>
    <t>Fall 2014</t>
  </si>
  <si>
    <t>Fall 2015</t>
  </si>
  <si>
    <t>Fall 2016</t>
  </si>
  <si>
    <t>Fall 2017</t>
  </si>
  <si>
    <t>Fall 2018</t>
  </si>
  <si>
    <t>Fall 2019</t>
  </si>
  <si>
    <t>Fall 2020</t>
  </si>
  <si>
    <t>Fall 2022</t>
  </si>
  <si>
    <t>Fall Headcount</t>
  </si>
  <si>
    <t>Fall 2003</t>
  </si>
  <si>
    <t>Fall 2002</t>
  </si>
  <si>
    <t>Fall 2001</t>
  </si>
  <si>
    <t>Fall 1990</t>
  </si>
  <si>
    <t>Fall 2000</t>
  </si>
  <si>
    <t>HIGH SCHOOL - Wiche 2000-2011, NCES 12 +)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</si>
  <si>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</si>
  <si>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</si>
  <si>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</si>
  <si>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</si>
  <si>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</si>
  <si>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</si>
  <si>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</si>
  <si>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</si>
  <si>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</si>
  <si>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</si>
  <si>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</si>
  <si>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</si>
  <si>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</si>
  <si>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</si>
  <si>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</si>
  <si>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</si>
  <si>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</si>
  <si>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</si>
  <si>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</si>
  <si>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</si>
  <si>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</si>
  <si>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</si>
  <si>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Market share - fall headcount</t>
  </si>
  <si>
    <t>Fall 13</t>
  </si>
  <si>
    <t>Fall 22</t>
  </si>
  <si>
    <t xml:space="preserve">CSCU </t>
  </si>
  <si>
    <t xml:space="preserve">UCONN </t>
  </si>
  <si>
    <t>ECSU</t>
  </si>
  <si>
    <t>SCSU</t>
  </si>
  <si>
    <t>WCSU</t>
  </si>
  <si>
    <t xml:space="preserve">Note:  FY 22 data was unavailable for </t>
  </si>
  <si>
    <t>FY 21 used as proxy for FY 22</t>
  </si>
  <si>
    <t>Source for headcount data:  IPEDS except for 2022, which is OHE, UCONN, CSCU and the estimates below:</t>
  </si>
  <si>
    <t>Change Fall 2013 vs. Fall 2022</t>
  </si>
  <si>
    <t>Change Fall  2003 vs. Fall 2022</t>
  </si>
  <si>
    <t>Fall 1999</t>
  </si>
  <si>
    <t>Fall 1998</t>
  </si>
  <si>
    <t>Fall 1997</t>
  </si>
  <si>
    <t>Fall 1996</t>
  </si>
  <si>
    <t>Fall 1995</t>
  </si>
  <si>
    <t>Fall 1994</t>
  </si>
  <si>
    <t>Fall 1993</t>
  </si>
  <si>
    <t>Fall 1992</t>
  </si>
  <si>
    <t>Fall 1991</t>
  </si>
  <si>
    <t>Fall 1989</t>
  </si>
  <si>
    <t>Fall 1988</t>
  </si>
  <si>
    <t>Fall 1987</t>
  </si>
  <si>
    <t>Fall 1986</t>
  </si>
  <si>
    <t>Fall 1985</t>
  </si>
  <si>
    <t>Fall 1984</t>
  </si>
  <si>
    <t>CCSU</t>
  </si>
  <si>
    <t>Total</t>
  </si>
  <si>
    <t xml:space="preserve">CSU FULL AND PART-TIME HEADCOUNT </t>
  </si>
  <si>
    <t>Table 219.20. Public high school graduates, by region, state, and jurisdiction: Selected years, 1980-81 through 2026-27</t>
  </si>
  <si>
    <t>Region, state, and jurisdiction</t>
  </si>
  <si>
    <t>Actual data</t>
  </si>
  <si>
    <t>Projected data</t>
  </si>
  <si>
    <t>1980-81</t>
  </si>
  <si>
    <t>1989-90</t>
  </si>
  <si>
    <t>1999-2000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</si>
  <si>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</si>
  <si>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</si>
  <si>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</si>
  <si>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</si>
  <si>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</si>
  <si>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</si>
  <si>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</si>
  <si>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</si>
  <si>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</si>
  <si>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</si>
  <si>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</si>
  <si>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</si>
  <si>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</si>
  <si>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</si>
  <si>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</si>
  <si>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</si>
  <si>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</si>
  <si>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2024-25</t>
  </si>
  <si>
    <t>2025-26</t>
  </si>
  <si>
    <t>2026-27</t>
  </si>
  <si>
    <t>Percent
change,
2012-13 to 
2026-27</t>
  </si>
  <si>
    <t xml:space="preserve">   United States .........</t>
  </si>
  <si>
    <t>\1\</t>
  </si>
  <si>
    <t>Region</t>
  </si>
  <si>
    <t xml:space="preserve">  Northeast .......................</t>
  </si>
  <si>
    <t xml:space="preserve">  Midwest .......................</t>
  </si>
  <si>
    <t xml:space="preserve">  South .......................</t>
  </si>
  <si>
    <t xml:space="preserve">  West .......................</t>
  </si>
  <si>
    <t>State</t>
  </si>
  <si>
    <t xml:space="preserve">  Alabama ..................</t>
  </si>
  <si>
    <t xml:space="preserve">  Alaska ...................</t>
  </si>
  <si>
    <t xml:space="preserve">  Arizona ..................</t>
  </si>
  <si>
    <t xml:space="preserve">  Arkansas .................</t>
  </si>
  <si>
    <t xml:space="preserve">  California ...............</t>
  </si>
  <si>
    <t>\2\</t>
  </si>
  <si>
    <t xml:space="preserve"> </t>
  </si>
  <si>
    <t xml:space="preserve">  Colorado .................</t>
  </si>
  <si>
    <t xml:space="preserve">  Connecticut ..............</t>
  </si>
  <si>
    <t xml:space="preserve">  Delaware .................</t>
  </si>
  <si>
    <t xml:space="preserve">  District of Columbia\3\ ..</t>
  </si>
  <si>
    <t xml:space="preserve">  Florida ..................</t>
  </si>
  <si>
    <t xml:space="preserve">  Georgia ..................</t>
  </si>
  <si>
    <t xml:space="preserve">  Hawaii ...................</t>
  </si>
  <si>
    <t xml:space="preserve">  Idaho ....................</t>
  </si>
  <si>
    <t xml:space="preserve">  Illinois .................</t>
  </si>
  <si>
    <t xml:space="preserve">  Indiana ..................</t>
  </si>
  <si>
    <t xml:space="preserve">  Iowa .....................</t>
  </si>
  <si>
    <t xml:space="preserve">  Kansas ...................</t>
  </si>
  <si>
    <t xml:space="preserve">  Kentucky .................</t>
  </si>
  <si>
    <t xml:space="preserve">  Louisiana ................</t>
  </si>
  <si>
    <t xml:space="preserve">  Maine ....................</t>
  </si>
  <si>
    <t>\4\</t>
  </si>
  <si>
    <t xml:space="preserve">  Maryland .................</t>
  </si>
  <si>
    <t xml:space="preserve">  Massachusetts ............</t>
  </si>
  <si>
    <t>\5\</t>
  </si>
  <si>
    <t xml:space="preserve">  Michigan .................</t>
  </si>
  <si>
    <t xml:space="preserve">  Minnesota ................</t>
  </si>
  <si>
    <t xml:space="preserve">  Mississippi ..............</t>
  </si>
  <si>
    <t xml:space="preserve">  Missouri .................</t>
  </si>
  <si>
    <t xml:space="preserve">  Montana ..................</t>
  </si>
  <si>
    <t xml:space="preserve">  Nebraska .................</t>
  </si>
  <si>
    <t xml:space="preserve">  Nevada ...................</t>
  </si>
  <si>
    <t xml:space="preserve">  New Hampshire ............</t>
  </si>
  <si>
    <t xml:space="preserve">  New Jersey ...............</t>
  </si>
  <si>
    <t xml:space="preserve">  New Mexico ...............</t>
  </si>
  <si>
    <t xml:space="preserve">  New York .................</t>
  </si>
  <si>
    <t xml:space="preserve">  North Carolina ...........</t>
  </si>
  <si>
    <t xml:space="preserve">  North Dakota .............</t>
  </si>
  <si>
    <t xml:space="preserve">  Ohio .....................</t>
  </si>
  <si>
    <t xml:space="preserve">  Oklahoma .................</t>
  </si>
  <si>
    <t xml:space="preserve">  Oregon ...................</t>
  </si>
  <si>
    <t xml:space="preserve">  Pennsylvania .............</t>
  </si>
  <si>
    <t xml:space="preserve">  Rhode Island .............</t>
  </si>
  <si>
    <t xml:space="preserve">  South Carolina ...........</t>
  </si>
  <si>
    <t xml:space="preserve">  South Dakota .............</t>
  </si>
  <si>
    <t xml:space="preserve">  Tennessee ................</t>
  </si>
  <si>
    <t xml:space="preserve">  Texas ....................</t>
  </si>
  <si>
    <t xml:space="preserve">  Utah .....................</t>
  </si>
  <si>
    <t xml:space="preserve">  Vermont ..................</t>
  </si>
  <si>
    <t xml:space="preserve">  Virginia .................</t>
  </si>
  <si>
    <t xml:space="preserve">  Washington ...............</t>
  </si>
  <si>
    <t xml:space="preserve">  West Virginia ............</t>
  </si>
  <si>
    <t xml:space="preserve">  Wisconsin ................</t>
  </si>
  <si>
    <t xml:space="preserve">  Wyoming ..................</t>
  </si>
  <si>
    <t>Jurisdiction</t>
  </si>
  <si>
    <t xml:space="preserve">  Bureau of Indian
     Education .........</t>
  </si>
  <si>
    <t>---</t>
  </si>
  <si>
    <t xml:space="preserve">  DoD, overseas ..................</t>
  </si>
  <si>
    <t xml:space="preserve">  DoD, domestic ..................</t>
  </si>
  <si>
    <t xml:space="preserve">  Other jurisdictions</t>
  </si>
  <si>
    <t xml:space="preserve">    American Samoa .................</t>
  </si>
  <si>
    <t xml:space="preserve">      ---</t>
  </si>
  <si>
    <t xml:space="preserve">    Guam ...................</t>
  </si>
  <si>
    <t xml:space="preserve">    Northern Marianas ......</t>
  </si>
  <si>
    <t xml:space="preserve">    Puerto Rico ............</t>
  </si>
  <si>
    <t xml:space="preserve">    U.S. Virgin Islands ............</t>
  </si>
  <si>
    <t xml:space="preserve">---Not available.  </t>
  </si>
  <si>
    <t>\1\U.S. total includes estimates for nonreporting states.</t>
  </si>
  <si>
    <r>
      <t xml:space="preserve">\2\Estimated high school graduates from NCES 2011-312, </t>
    </r>
    <r>
      <rPr>
        <i/>
        <sz val="10"/>
        <rFont val="Courier New"/>
        <family val="3"/>
      </rPr>
      <t>Public School Graduates and Dropouts from the Common Core of Data: School Year 2008–09</t>
    </r>
    <r>
      <rPr>
        <sz val="10"/>
        <rFont val="Courier New"/>
        <family val="3"/>
      </rPr>
      <t>.</t>
    </r>
  </si>
  <si>
    <t xml:space="preserve">\3\Beginning in 1989-90, graduates from adult programs are excluded.  </t>
  </si>
  <si>
    <t xml:space="preserve">\4\Includes 1,161 graduates in 2007-08 and 1,169 graduates in 2008-09 from private high schools that received a majority of their funding from public sources. </t>
  </si>
  <si>
    <r>
      <t xml:space="preserve">\5\Projected data from NCES 91-490, </t>
    </r>
    <r>
      <rPr>
        <i/>
        <sz val="10"/>
        <rFont val="Courier New"/>
        <family val="3"/>
      </rPr>
      <t>Projections of Education Statistics to 2002</t>
    </r>
    <r>
      <rPr>
        <sz val="10"/>
        <rFont val="Courier New"/>
        <family val="3"/>
      </rPr>
      <t>.</t>
    </r>
  </si>
  <si>
    <t>NOTE: Data include regular diploma recipients, but exclude students receiving a certificate of attendance and persons receiving high school equivalency certificates. DoD = Department of Defense. Some data have been revised from previously published figures. Detail may not sum to totals because of rounding.</t>
  </si>
  <si>
    <r>
      <t xml:space="preserve">SOURCE: U.S. Department of Education, National Center for Education Statistics, Common Core of Data (CCD), "State Nonfiscal Survey of Public Elementary/Secondary Education," 1981-82 through 2005-06; "State Dropout and Completion Data File," 2005-06 through 2012-13; </t>
    </r>
    <r>
      <rPr>
        <i/>
        <sz val="10"/>
        <rFont val="Courier New"/>
        <family val="3"/>
      </rPr>
      <t xml:space="preserve">Public School Graduates and Dropouts from the Common Core of Data, </t>
    </r>
    <r>
      <rPr>
        <sz val="10"/>
        <rFont val="Courier New"/>
        <family val="3"/>
      </rPr>
      <t>2007-08 and 2008-09; and State High School Graduates Projection Model, 1980-81 through 2026-27. (This table was prepared May 2017.)</t>
    </r>
  </si>
  <si>
    <t>NCES Actual</t>
  </si>
  <si>
    <t>Fall 03</t>
  </si>
  <si>
    <t>Private Instiutions</t>
  </si>
  <si>
    <t>Fall Full-time &amp; Part-time Headcount Market Share</t>
  </si>
  <si>
    <t>Change in # of Students from  Fall 2013 vs. Fall 2022</t>
  </si>
  <si>
    <t>Change in # of Students from  Fall  2003 vs. Fall 2022</t>
  </si>
  <si>
    <t>% Change</t>
  </si>
  <si>
    <t>Wiche</t>
  </si>
  <si>
    <t xml:space="preserve">FALL FT AND PT HEADCOUNT FOR 2 &amp; 4 YEAR DEGREE GRANTING INSTITUTIONS -data pulled 12 22 22 - file changed 1 13 23 </t>
  </si>
  <si>
    <t>SDE Actual</t>
  </si>
  <si>
    <t>updated 1/13/13</t>
  </si>
  <si>
    <t xml:space="preserve">Source: Headcount:  NCES, CSCU, UCONN &amp; OHS, H.S. Grad Rate: SDE, WICHE &amp; NCES </t>
  </si>
  <si>
    <t>Public HS # of Grads (2021 vs. 2013 &amp; 2003) per year</t>
  </si>
  <si>
    <t>Actual Public H.S. Grad (WICHE,  NCES &amp; SDE)  per yr</t>
  </si>
  <si>
    <t xml:space="preserve"> Fall 2022 vs. Fall 2019 (pre-pandemic)</t>
  </si>
  <si>
    <t>Total Students</t>
  </si>
  <si>
    <t>2019  vs. 2021</t>
  </si>
  <si>
    <t>Private (For fall 22, American Sentinel and Renn.  were assumed at fall 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</si>
</sst>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#,##0.0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1"/>
      <color rgb="FFFF0000"/>
      <name val="Times New Roman"/>
      <family val="1"/>
    </font>
    <font>
      <sz val="8"/>
      <name val="Calibri"/>
      <family val="2"/>
      <scheme val="minor"/>
    </font>
    <font>
      <b/>
      <sz val="11"/>
      <color rgb="FFFF0000"/>
      <name val="Times New Roman"/>
      <family val="1"/>
    </font>
    <font>
      <b/>
      <i/>
      <sz val="24"/>
      <color theme="1"/>
      <name val="Times New Roman"/>
      <family val="1"/>
    </font>
    <font>
      <b/>
      <sz val="10"/>
      <name val="Courier New"/>
      <family val="3"/>
    </font>
    <font>
      <sz val="10"/>
      <name val="Courier New"/>
      <family val="3"/>
    </font>
    <font>
      <i/>
      <sz val="10"/>
      <name val="Courier New"/>
      <family val="3"/>
    </font>
    <font>
      <sz val="10"/>
      <name val="Courier"/>
      <family val="3"/>
    </font>
    <font>
      <sz val="10"/>
      <color rgb="FFFF0000"/>
      <name val="Courier New"/>
      <family val="3"/>
    </font>
    <font>
      <b/>
      <sz val="11.5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sz val="11.5"/>
      <name val="Calibri"/>
      <family val="2"/>
      <scheme val="minor"/>
    </font>
    <font>
      <sz val="11.5"/>
      <color rgb="FFFF0000"/>
      <name val="Calibri"/>
      <family val="2"/>
      <scheme val="minor"/>
    </font>
    <font>
      <b/>
      <sz val="11.5"/>
      <color rgb="FFFF0000"/>
      <name val="Calibri"/>
      <family val="2"/>
      <scheme val="minor"/>
    </font>
    <font>
      <b/>
      <sz val="11.5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" fillId="0" borderId="0"/>
  </cellStyleXfs>
  <cellXfs count="277">
    <xf numFmtId="0" fontId="0" fillId="0" borderId="0" xfId="0"/>
    <xf numFmtId="0" fontId="18" fillId="0" borderId="0" xfId="0" applyFont="1" applyAlignment="1">
      <alignment horizontal="center" wrapText="1"/>
    </xf>
    <xf numFmtId="0" fontId="22" fillId="0" borderId="0" xfId="0" applyFont="1" applyAlignment="1">
      <alignment wrapText="1"/>
    </xf>
    <xf numFmtId="0" fontId="22" fillId="0" borderId="0" xfId="0" applyFont="1"/>
    <xf numFmtId="164" fontId="22" fillId="0" borderId="0" xfId="1" applyNumberFormat="1" applyFont="1"/>
    <xf numFmtId="165" fontId="23" fillId="33" borderId="16" xfId="45" applyNumberFormat="1" applyFont="1" applyFill="1" applyBorder="1"/>
    <xf numFmtId="1" fontId="18" fillId="0" borderId="10" xfId="1" applyNumberFormat="1" applyFont="1" applyBorder="1" applyAlignment="1">
      <alignment horizontal="center" wrapText="1"/>
    </xf>
    <xf numFmtId="0" fontId="22" fillId="33" borderId="0" xfId="0" applyFont="1" applyFill="1"/>
    <xf numFmtId="0" fontId="23" fillId="33" borderId="14" xfId="0" applyFont="1" applyFill="1" applyBorder="1"/>
    <xf numFmtId="164" fontId="23" fillId="33" borderId="0" xfId="0" applyNumberFormat="1" applyFont="1" applyFill="1"/>
    <xf numFmtId="0" fontId="23" fillId="33" borderId="15" xfId="0" applyFont="1" applyFill="1" applyBorder="1"/>
    <xf numFmtId="1" fontId="18" fillId="35" borderId="0" xfId="0" applyNumberFormat="1" applyFont="1" applyFill="1" applyBorder="1" applyAlignment="1">
      <alignment horizontal="center"/>
    </xf>
    <xf numFmtId="0" fontId="18" fillId="35" borderId="0" xfId="0" applyFont="1" applyFill="1" applyBorder="1"/>
    <xf numFmtId="0" fontId="23" fillId="33" borderId="24" xfId="0" applyFont="1" applyFill="1" applyBorder="1" applyAlignment="1">
      <alignment horizontal="center" wrapText="1"/>
    </xf>
    <xf numFmtId="164" fontId="23" fillId="33" borderId="23" xfId="0" applyNumberFormat="1" applyFont="1" applyFill="1" applyBorder="1"/>
    <xf numFmtId="9" fontId="18" fillId="35" borderId="22" xfId="2" applyNumberFormat="1" applyFont="1" applyFill="1" applyBorder="1" applyAlignment="1">
      <alignment horizontal="center"/>
    </xf>
    <xf numFmtId="9" fontId="18" fillId="33" borderId="0" xfId="2" applyFont="1" applyFill="1" applyBorder="1" applyAlignment="1">
      <alignment horizontal="center"/>
    </xf>
    <xf numFmtId="9" fontId="22" fillId="33" borderId="0" xfId="2" applyFont="1" applyFill="1" applyBorder="1"/>
    <xf numFmtId="0" fontId="21" fillId="33" borderId="24" xfId="0" applyFont="1" applyFill="1" applyBorder="1" applyAlignment="1">
      <alignment horizontal="center" wrapText="1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center"/>
    </xf>
    <xf numFmtId="0" fontId="26" fillId="0" borderId="0" xfId="0" applyFont="1" applyAlignment="1">
      <alignment horizontal="center" wrapText="1"/>
    </xf>
    <xf numFmtId="9" fontId="22" fillId="33" borderId="0" xfId="0" applyNumberFormat="1" applyFont="1" applyFill="1"/>
    <xf numFmtId="0" fontId="18" fillId="33" borderId="0" xfId="0" applyFont="1" applyFill="1" applyBorder="1" applyAlignment="1">
      <alignment horizontal="center" wrapText="1"/>
    </xf>
    <xf numFmtId="164" fontId="24" fillId="0" borderId="0" xfId="1" applyNumberFormat="1" applyFont="1"/>
    <xf numFmtId="165" fontId="22" fillId="33" borderId="10" xfId="2" applyNumberFormat="1" applyFont="1" applyFill="1" applyBorder="1" applyAlignment="1">
      <alignment horizontal="center"/>
    </xf>
    <xf numFmtId="165" fontId="18" fillId="33" borderId="10" xfId="2" applyNumberFormat="1" applyFont="1" applyFill="1" applyBorder="1" applyAlignment="1">
      <alignment horizontal="center"/>
    </xf>
    <xf numFmtId="165" fontId="22" fillId="33" borderId="0" xfId="0" applyNumberFormat="1" applyFont="1" applyFill="1"/>
    <xf numFmtId="165" fontId="22" fillId="33" borderId="13" xfId="2" applyNumberFormat="1" applyFont="1" applyFill="1" applyBorder="1" applyAlignment="1">
      <alignment horizontal="center"/>
    </xf>
    <xf numFmtId="165" fontId="18" fillId="33" borderId="13" xfId="2" applyNumberFormat="1" applyFont="1" applyFill="1" applyBorder="1" applyAlignment="1">
      <alignment horizontal="center"/>
    </xf>
    <xf numFmtId="0" fontId="28" fillId="0" borderId="0" xfId="0" applyFont="1"/>
    <xf numFmtId="0" fontId="29" fillId="0" borderId="18" xfId="0" applyFont="1" applyBorder="1" applyAlignment="1">
      <alignment horizontal="right"/>
    </xf>
    <xf numFmtId="0" fontId="29" fillId="0" borderId="10" xfId="0" applyFont="1" applyBorder="1" applyAlignment="1">
      <alignment horizontal="right"/>
    </xf>
    <xf numFmtId="0" fontId="29" fillId="0" borderId="26" xfId="0" applyFont="1" applyBorder="1" applyAlignment="1">
      <alignment horizontal="right" vertical="center" wrapText="1"/>
    </xf>
    <xf numFmtId="0" fontId="29" fillId="0" borderId="0" xfId="0" applyFont="1"/>
    <xf numFmtId="0" fontId="29" fillId="0" borderId="27" xfId="0" applyFont="1" applyBorder="1" applyAlignment="1">
      <alignment horizontal="left" vertical="center"/>
    </xf>
    <xf numFmtId="3" fontId="29" fillId="0" borderId="27" xfId="0" quotePrefix="1" applyNumberFormat="1" applyFont="1" applyBorder="1" applyAlignment="1">
      <alignment horizontal="right" vertical="center"/>
    </xf>
    <xf numFmtId="3" fontId="29" fillId="0" borderId="27" xfId="0" applyNumberFormat="1" applyFont="1" applyBorder="1" applyAlignment="1">
      <alignment horizontal="right" vertical="center"/>
    </xf>
    <xf numFmtId="3" fontId="29" fillId="0" borderId="10" xfId="0" applyNumberFormat="1" applyFont="1" applyBorder="1" applyAlignment="1">
      <alignment horizontal="right" vertical="center"/>
    </xf>
    <xf numFmtId="3" fontId="29" fillId="0" borderId="18" xfId="0" applyNumberFormat="1" applyFont="1" applyBorder="1" applyAlignment="1">
      <alignment horizontal="right" vertical="center"/>
    </xf>
    <xf numFmtId="3" fontId="29" fillId="0" borderId="22" xfId="0" applyNumberFormat="1" applyFont="1" applyBorder="1" applyAlignment="1">
      <alignment horizontal="right" vertical="center"/>
    </xf>
    <xf numFmtId="3" fontId="29" fillId="0" borderId="20" xfId="0" applyNumberFormat="1" applyFont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28" fillId="0" borderId="28" xfId="0" applyFont="1" applyBorder="1" applyAlignment="1">
      <alignment horizontal="left" vertical="center"/>
    </xf>
    <xf numFmtId="3" fontId="28" fillId="0" borderId="10" xfId="0" applyNumberFormat="1" applyFont="1" applyBorder="1" applyAlignment="1">
      <alignment vertical="center"/>
    </xf>
    <xf numFmtId="3" fontId="28" fillId="0" borderId="26" xfId="0" applyNumberFormat="1" applyFont="1" applyBorder="1" applyAlignment="1">
      <alignment vertical="center"/>
    </xf>
    <xf numFmtId="3" fontId="28" fillId="0" borderId="18" xfId="0" applyNumberFormat="1" applyFont="1" applyBorder="1" applyAlignment="1">
      <alignment vertical="center"/>
    </xf>
    <xf numFmtId="3" fontId="28" fillId="0" borderId="21" xfId="0" applyNumberFormat="1" applyFont="1" applyBorder="1" applyAlignment="1">
      <alignment vertical="center"/>
    </xf>
    <xf numFmtId="166" fontId="28" fillId="0" borderId="21" xfId="0" applyNumberFormat="1" applyFont="1" applyBorder="1" applyAlignment="1">
      <alignment vertical="center"/>
    </xf>
    <xf numFmtId="0" fontId="28" fillId="0" borderId="0" xfId="0" applyFont="1" applyAlignment="1">
      <alignment vertical="center"/>
    </xf>
    <xf numFmtId="3" fontId="28" fillId="0" borderId="28" xfId="0" applyNumberFormat="1" applyFont="1" applyBorder="1" applyAlignment="1">
      <alignment vertical="center"/>
    </xf>
    <xf numFmtId="3" fontId="28" fillId="0" borderId="19" xfId="0" applyNumberFormat="1" applyFont="1" applyBorder="1" applyAlignment="1">
      <alignment vertical="center"/>
    </xf>
    <xf numFmtId="3" fontId="28" fillId="0" borderId="0" xfId="0" applyNumberFormat="1" applyFont="1" applyAlignment="1">
      <alignment vertical="center"/>
    </xf>
    <xf numFmtId="3" fontId="28" fillId="0" borderId="13" xfId="0" applyNumberFormat="1" applyFont="1" applyBorder="1" applyAlignment="1">
      <alignment vertical="center"/>
    </xf>
    <xf numFmtId="166" fontId="28" fillId="0" borderId="0" xfId="0" applyNumberFormat="1" applyFont="1" applyAlignment="1">
      <alignment vertical="center"/>
    </xf>
    <xf numFmtId="3" fontId="28" fillId="0" borderId="29" xfId="0" applyNumberFormat="1" applyFont="1" applyBorder="1" applyAlignment="1">
      <alignment vertical="center"/>
    </xf>
    <xf numFmtId="0" fontId="29" fillId="0" borderId="28" xfId="0" applyFont="1" applyBorder="1" applyAlignment="1">
      <alignment horizontal="left" vertical="center"/>
    </xf>
    <xf numFmtId="3" fontId="29" fillId="0" borderId="29" xfId="0" applyNumberFormat="1" applyFont="1" applyBorder="1" applyAlignment="1">
      <alignment vertical="center"/>
    </xf>
    <xf numFmtId="3" fontId="29" fillId="0" borderId="19" xfId="0" applyNumberFormat="1" applyFont="1" applyBorder="1" applyAlignment="1">
      <alignment vertical="center"/>
    </xf>
    <xf numFmtId="166" fontId="29" fillId="0" borderId="0" xfId="0" applyNumberFormat="1" applyFont="1" applyAlignment="1">
      <alignment vertical="center"/>
    </xf>
    <xf numFmtId="3" fontId="29" fillId="0" borderId="28" xfId="0" applyNumberFormat="1" applyFont="1" applyBorder="1" applyAlignment="1">
      <alignment vertical="center"/>
    </xf>
    <xf numFmtId="3" fontId="29" fillId="0" borderId="0" xfId="0" applyNumberFormat="1" applyFont="1" applyAlignment="1">
      <alignment vertical="center"/>
    </xf>
    <xf numFmtId="0" fontId="29" fillId="0" borderId="28" xfId="0" applyFont="1" applyBorder="1" applyAlignment="1">
      <alignment vertical="center"/>
    </xf>
    <xf numFmtId="3" fontId="29" fillId="0" borderId="19" xfId="0" applyNumberFormat="1" applyFont="1" applyBorder="1" applyAlignment="1">
      <alignment horizontal="left" vertical="center"/>
    </xf>
    <xf numFmtId="3" fontId="29" fillId="0" borderId="28" xfId="0" applyNumberFormat="1" applyFont="1" applyBorder="1" applyAlignment="1">
      <alignment horizontal="left" vertical="center"/>
    </xf>
    <xf numFmtId="3" fontId="29" fillId="0" borderId="0" xfId="0" applyNumberFormat="1" applyFont="1" applyAlignment="1">
      <alignment horizontal="left" vertical="center"/>
    </xf>
    <xf numFmtId="3" fontId="29" fillId="0" borderId="29" xfId="0" applyNumberFormat="1" applyFont="1" applyBorder="1" applyAlignment="1">
      <alignment horizontal="left" vertical="center"/>
    </xf>
    <xf numFmtId="3" fontId="29" fillId="34" borderId="19" xfId="0" applyNumberFormat="1" applyFont="1" applyFill="1" applyBorder="1" applyAlignment="1">
      <alignment vertical="center"/>
    </xf>
    <xf numFmtId="3" fontId="29" fillId="34" borderId="29" xfId="0" applyNumberFormat="1" applyFont="1" applyFill="1" applyBorder="1" applyAlignment="1">
      <alignment vertical="center"/>
    </xf>
    <xf numFmtId="166" fontId="29" fillId="34" borderId="0" xfId="0" applyNumberFormat="1" applyFont="1" applyFill="1" applyAlignment="1">
      <alignment vertical="center"/>
    </xf>
    <xf numFmtId="0" fontId="29" fillId="34" borderId="0" xfId="0" applyFont="1" applyFill="1" applyAlignment="1">
      <alignment vertical="center"/>
    </xf>
    <xf numFmtId="3" fontId="29" fillId="0" borderId="19" xfId="0" applyNumberFormat="1" applyFont="1" applyBorder="1" applyAlignment="1">
      <alignment horizontal="right" vertical="center"/>
    </xf>
    <xf numFmtId="3" fontId="29" fillId="0" borderId="28" xfId="0" applyNumberFormat="1" applyFont="1" applyBorder="1" applyAlignment="1">
      <alignment horizontal="right" vertical="center"/>
    </xf>
    <xf numFmtId="3" fontId="29" fillId="0" borderId="30" xfId="0" applyNumberFormat="1" applyFont="1" applyBorder="1" applyAlignment="1">
      <alignment vertical="center"/>
    </xf>
    <xf numFmtId="3" fontId="29" fillId="0" borderId="31" xfId="0" applyNumberFormat="1" applyFont="1" applyBorder="1" applyAlignment="1">
      <alignment vertical="center"/>
    </xf>
    <xf numFmtId="3" fontId="29" fillId="0" borderId="32" xfId="0" applyNumberFormat="1" applyFont="1" applyBorder="1" applyAlignment="1">
      <alignment vertical="center"/>
    </xf>
    <xf numFmtId="3" fontId="29" fillId="0" borderId="33" xfId="0" applyNumberFormat="1" applyFont="1" applyBorder="1" applyAlignment="1">
      <alignment vertical="center"/>
    </xf>
    <xf numFmtId="166" fontId="29" fillId="0" borderId="32" xfId="0" applyNumberFormat="1" applyFont="1" applyBorder="1" applyAlignment="1">
      <alignment vertical="center"/>
    </xf>
    <xf numFmtId="0" fontId="29" fillId="0" borderId="28" xfId="0" applyFont="1" applyBorder="1" applyAlignment="1">
      <alignment horizontal="left" vertical="center" wrapText="1"/>
    </xf>
    <xf numFmtId="3" fontId="29" fillId="0" borderId="28" xfId="0" applyNumberFormat="1" applyFont="1" applyBorder="1" applyAlignment="1">
      <alignment horizontal="right"/>
    </xf>
    <xf numFmtId="3" fontId="29" fillId="0" borderId="19" xfId="0" applyNumberFormat="1" applyFont="1" applyBorder="1" applyAlignment="1">
      <alignment horizontal="right"/>
    </xf>
    <xf numFmtId="3" fontId="29" fillId="0" borderId="0" xfId="0" applyNumberFormat="1" applyFont="1" applyAlignment="1">
      <alignment horizontal="right"/>
    </xf>
    <xf numFmtId="3" fontId="29" fillId="0" borderId="29" xfId="0" applyNumberFormat="1" applyFont="1" applyBorder="1" applyAlignment="1">
      <alignment horizontal="right"/>
    </xf>
    <xf numFmtId="3" fontId="29" fillId="0" borderId="19" xfId="0" quotePrefix="1" applyNumberFormat="1" applyFont="1" applyBorder="1" applyAlignment="1">
      <alignment horizontal="right"/>
    </xf>
    <xf numFmtId="3" fontId="29" fillId="0" borderId="29" xfId="0" quotePrefix="1" applyNumberFormat="1" applyFont="1" applyBorder="1" applyAlignment="1">
      <alignment horizontal="right"/>
    </xf>
    <xf numFmtId="166" fontId="29" fillId="0" borderId="0" xfId="0" applyNumberFormat="1" applyFont="1" applyAlignment="1">
      <alignment horizontal="right"/>
    </xf>
    <xf numFmtId="3" fontId="29" fillId="0" borderId="0" xfId="0" applyNumberFormat="1" applyFont="1" applyAlignment="1">
      <alignment horizontal="right" vertical="center"/>
    </xf>
    <xf numFmtId="3" fontId="29" fillId="0" borderId="29" xfId="0" applyNumberFormat="1" applyFont="1" applyBorder="1" applyAlignment="1">
      <alignment horizontal="right" vertical="center"/>
    </xf>
    <xf numFmtId="166" fontId="29" fillId="0" borderId="0" xfId="0" applyNumberFormat="1" applyFont="1" applyAlignment="1">
      <alignment horizontal="right" vertical="center"/>
    </xf>
    <xf numFmtId="3" fontId="29" fillId="0" borderId="19" xfId="0" quotePrefix="1" applyNumberFormat="1" applyFont="1" applyBorder="1" applyAlignment="1">
      <alignment horizontal="right" vertical="center"/>
    </xf>
    <xf numFmtId="3" fontId="29" fillId="0" borderId="29" xfId="0" quotePrefix="1" applyNumberFormat="1" applyFont="1" applyBorder="1" applyAlignment="1">
      <alignment horizontal="right" vertical="center"/>
    </xf>
    <xf numFmtId="3" fontId="29" fillId="0" borderId="27" xfId="0" applyNumberFormat="1" applyFont="1" applyBorder="1" applyAlignment="1">
      <alignment horizontal="left" vertical="center"/>
    </xf>
    <xf numFmtId="3" fontId="29" fillId="0" borderId="34" xfId="0" applyNumberFormat="1" applyFont="1" applyBorder="1" applyAlignment="1">
      <alignment vertical="center"/>
    </xf>
    <xf numFmtId="3" fontId="29" fillId="0" borderId="27" xfId="0" applyNumberFormat="1" applyFont="1" applyBorder="1" applyAlignment="1">
      <alignment vertical="center"/>
    </xf>
    <xf numFmtId="3" fontId="29" fillId="0" borderId="34" xfId="0" applyNumberFormat="1" applyFont="1" applyBorder="1" applyAlignment="1">
      <alignment horizontal="right" vertical="center"/>
    </xf>
    <xf numFmtId="3" fontId="29" fillId="0" borderId="22" xfId="0" quotePrefix="1" applyNumberFormat="1" applyFont="1" applyBorder="1" applyAlignment="1">
      <alignment horizontal="right" vertical="center"/>
    </xf>
    <xf numFmtId="166" fontId="29" fillId="0" borderId="20" xfId="0" applyNumberFormat="1" applyFont="1" applyBorder="1" applyAlignment="1">
      <alignment horizontal="right" vertical="center"/>
    </xf>
    <xf numFmtId="0" fontId="29" fillId="0" borderId="11" xfId="0" quotePrefix="1" applyFont="1" applyBorder="1" applyAlignment="1">
      <alignment vertical="center"/>
    </xf>
    <xf numFmtId="0" fontId="29" fillId="0" borderId="0" xfId="0" quotePrefix="1" applyFont="1" applyAlignment="1">
      <alignment vertical="center"/>
    </xf>
    <xf numFmtId="0" fontId="29" fillId="0" borderId="0" xfId="0" applyFont="1" applyAlignment="1">
      <alignment vertical="justify" wrapText="1"/>
    </xf>
    <xf numFmtId="0" fontId="29" fillId="0" borderId="0" xfId="0" applyFont="1" applyAlignment="1">
      <alignment vertical="center" wrapText="1"/>
    </xf>
    <xf numFmtId="0" fontId="29" fillId="34" borderId="0" xfId="0" applyFont="1" applyFill="1" applyBorder="1" applyAlignment="1">
      <alignment horizontal="left" vertical="center"/>
    </xf>
    <xf numFmtId="3" fontId="29" fillId="34" borderId="0" xfId="0" applyNumberFormat="1" applyFont="1" applyFill="1" applyBorder="1" applyAlignment="1">
      <alignment vertical="center"/>
    </xf>
    <xf numFmtId="3" fontId="29" fillId="34" borderId="35" xfId="0" applyNumberFormat="1" applyFont="1" applyFill="1" applyBorder="1" applyAlignment="1">
      <alignment vertical="center"/>
    </xf>
    <xf numFmtId="3" fontId="29" fillId="34" borderId="36" xfId="0" applyNumberFormat="1" applyFont="1" applyFill="1" applyBorder="1" applyAlignment="1">
      <alignment vertical="center"/>
    </xf>
    <xf numFmtId="3" fontId="29" fillId="34" borderId="37" xfId="0" applyNumberFormat="1" applyFont="1" applyFill="1" applyBorder="1" applyAlignment="1">
      <alignment vertical="center"/>
    </xf>
    <xf numFmtId="3" fontId="29" fillId="34" borderId="38" xfId="0" applyNumberFormat="1" applyFont="1" applyFill="1" applyBorder="1" applyAlignment="1">
      <alignment vertical="center"/>
    </xf>
    <xf numFmtId="3" fontId="29" fillId="34" borderId="39" xfId="0" applyNumberFormat="1" applyFont="1" applyFill="1" applyBorder="1" applyAlignment="1">
      <alignment vertical="center"/>
    </xf>
    <xf numFmtId="1" fontId="33" fillId="0" borderId="19" xfId="0" applyNumberFormat="1" applyFont="1" applyBorder="1" applyAlignment="1">
      <alignment vertical="center"/>
    </xf>
    <xf numFmtId="1" fontId="33" fillId="0" borderId="0" xfId="0" applyNumberFormat="1" applyFont="1" applyBorder="1" applyAlignment="1">
      <alignment vertical="center"/>
    </xf>
    <xf numFmtId="1" fontId="33" fillId="0" borderId="0" xfId="0" applyNumberFormat="1" applyFont="1" applyBorder="1" applyAlignment="1">
      <alignment horizontal="center" vertical="center"/>
    </xf>
    <xf numFmtId="1" fontId="33" fillId="0" borderId="0" xfId="0" applyNumberFormat="1" applyFont="1" applyBorder="1" applyAlignment="1">
      <alignment vertical="center" wrapText="1"/>
    </xf>
    <xf numFmtId="0" fontId="34" fillId="0" borderId="0" xfId="0" applyFont="1"/>
    <xf numFmtId="1" fontId="34" fillId="0" borderId="10" xfId="0" applyNumberFormat="1" applyFont="1" applyBorder="1" applyAlignment="1">
      <alignment horizontal="center"/>
    </xf>
    <xf numFmtId="0" fontId="34" fillId="0" borderId="10" xfId="0" applyFont="1" applyBorder="1"/>
    <xf numFmtId="0" fontId="33" fillId="0" borderId="10" xfId="0" applyFont="1" applyBorder="1" applyAlignment="1">
      <alignment horizontal="center"/>
    </xf>
    <xf numFmtId="0" fontId="34" fillId="0" borderId="10" xfId="0" applyFont="1" applyBorder="1" applyAlignment="1">
      <alignment horizontal="center"/>
    </xf>
    <xf numFmtId="0" fontId="34" fillId="34" borderId="10" xfId="0" applyFont="1" applyFill="1" applyBorder="1" applyAlignment="1">
      <alignment horizontal="center"/>
    </xf>
    <xf numFmtId="0" fontId="34" fillId="0" borderId="0" xfId="0" applyFont="1" applyAlignment="1">
      <alignment horizontal="center" wrapText="1"/>
    </xf>
    <xf numFmtId="0" fontId="34" fillId="0" borderId="0" xfId="0" applyFont="1" applyAlignment="1">
      <alignment wrapText="1"/>
    </xf>
    <xf numFmtId="1" fontId="33" fillId="0" borderId="10" xfId="1" applyNumberFormat="1" applyFont="1" applyBorder="1" applyAlignment="1">
      <alignment horizontal="center" wrapText="1"/>
    </xf>
    <xf numFmtId="164" fontId="33" fillId="0" borderId="10" xfId="1" applyNumberFormat="1" applyFont="1" applyBorder="1" applyAlignment="1">
      <alignment horizontal="center"/>
    </xf>
    <xf numFmtId="164" fontId="33" fillId="36" borderId="10" xfId="1" applyNumberFormat="1" applyFont="1" applyFill="1" applyBorder="1" applyAlignment="1">
      <alignment horizontal="center"/>
    </xf>
    <xf numFmtId="164" fontId="33" fillId="37" borderId="10" xfId="1" applyNumberFormat="1" applyFont="1" applyFill="1" applyBorder="1" applyAlignment="1">
      <alignment horizontal="center"/>
    </xf>
    <xf numFmtId="164" fontId="33" fillId="34" borderId="10" xfId="1" applyNumberFormat="1" applyFont="1" applyFill="1" applyBorder="1" applyAlignment="1">
      <alignment horizontal="center"/>
    </xf>
    <xf numFmtId="0" fontId="34" fillId="38" borderId="17" xfId="44" applyFont="1" applyFill="1" applyBorder="1" applyAlignment="1">
      <alignment horizontal="center" wrapText="1"/>
    </xf>
    <xf numFmtId="0" fontId="33" fillId="0" borderId="0" xfId="0" applyFont="1" applyAlignment="1">
      <alignment horizontal="center" wrapText="1"/>
    </xf>
    <xf numFmtId="0" fontId="33" fillId="0" borderId="0" xfId="0" applyFont="1" applyAlignment="1">
      <alignment horizontal="center"/>
    </xf>
    <xf numFmtId="1" fontId="34" fillId="0" borderId="10" xfId="1" applyNumberFormat="1" applyFont="1" applyBorder="1" applyAlignment="1">
      <alignment horizontal="center" wrapText="1"/>
    </xf>
    <xf numFmtId="164" fontId="34" fillId="0" borderId="10" xfId="1" applyNumberFormat="1" applyFont="1" applyBorder="1"/>
    <xf numFmtId="164" fontId="34" fillId="0" borderId="10" xfId="1" applyNumberFormat="1" applyFont="1" applyBorder="1" applyAlignment="1">
      <alignment horizontal="center"/>
    </xf>
    <xf numFmtId="164" fontId="34" fillId="34" borderId="10" xfId="1" applyNumberFormat="1" applyFont="1" applyFill="1" applyBorder="1" applyAlignment="1">
      <alignment horizontal="center"/>
    </xf>
    <xf numFmtId="0" fontId="34" fillId="0" borderId="18" xfId="0" applyFont="1" applyBorder="1"/>
    <xf numFmtId="164" fontId="33" fillId="34" borderId="10" xfId="1" applyNumberFormat="1" applyFont="1" applyFill="1" applyBorder="1" applyAlignment="1">
      <alignment horizontal="center" wrapText="1"/>
    </xf>
    <xf numFmtId="1" fontId="34" fillId="0" borderId="10" xfId="1" quotePrefix="1" applyNumberFormat="1" applyFont="1" applyBorder="1" applyAlignment="1">
      <alignment horizontal="center" wrapText="1"/>
    </xf>
    <xf numFmtId="164" fontId="35" fillId="33" borderId="12" xfId="46" applyNumberFormat="1" applyFont="1" applyFill="1" applyBorder="1" applyAlignment="1">
      <alignment horizontal="center" vertical="center"/>
    </xf>
    <xf numFmtId="1" fontId="36" fillId="0" borderId="10" xfId="1" quotePrefix="1" applyNumberFormat="1" applyFont="1" applyBorder="1" applyAlignment="1">
      <alignment horizontal="center" wrapText="1"/>
    </xf>
    <xf numFmtId="164" fontId="36" fillId="0" borderId="10" xfId="1" applyNumberFormat="1" applyFont="1" applyBorder="1"/>
    <xf numFmtId="164" fontId="37" fillId="36" borderId="10" xfId="1" applyNumberFormat="1" applyFont="1" applyFill="1" applyBorder="1" applyAlignment="1">
      <alignment horizontal="center"/>
    </xf>
    <xf numFmtId="164" fontId="36" fillId="0" borderId="10" xfId="1" applyNumberFormat="1" applyFont="1" applyBorder="1" applyAlignment="1">
      <alignment horizontal="center"/>
    </xf>
    <xf numFmtId="164" fontId="37" fillId="37" borderId="10" xfId="1" applyNumberFormat="1" applyFont="1" applyFill="1" applyBorder="1" applyAlignment="1">
      <alignment horizontal="center"/>
    </xf>
    <xf numFmtId="164" fontId="36" fillId="34" borderId="10" xfId="1" applyNumberFormat="1" applyFont="1" applyFill="1" applyBorder="1" applyAlignment="1">
      <alignment horizontal="center"/>
    </xf>
    <xf numFmtId="164" fontId="36" fillId="33" borderId="12" xfId="46" applyNumberFormat="1" applyFont="1" applyFill="1" applyBorder="1" applyAlignment="1">
      <alignment horizontal="center" vertical="center"/>
    </xf>
    <xf numFmtId="164" fontId="35" fillId="33" borderId="10" xfId="46" applyNumberFormat="1" applyFont="1" applyFill="1" applyBorder="1" applyAlignment="1">
      <alignment horizontal="center" vertical="center"/>
    </xf>
    <xf numFmtId="1" fontId="37" fillId="0" borderId="10" xfId="1" quotePrefix="1" applyNumberFormat="1" applyFont="1" applyBorder="1" applyAlignment="1">
      <alignment horizontal="center" wrapText="1"/>
    </xf>
    <xf numFmtId="164" fontId="37" fillId="0" borderId="10" xfId="1" applyNumberFormat="1" applyFont="1" applyBorder="1"/>
    <xf numFmtId="164" fontId="37" fillId="0" borderId="10" xfId="1" applyNumberFormat="1" applyFont="1" applyBorder="1" applyAlignment="1">
      <alignment horizontal="center"/>
    </xf>
    <xf numFmtId="164" fontId="37" fillId="34" borderId="10" xfId="1" applyNumberFormat="1" applyFont="1" applyFill="1" applyBorder="1" applyAlignment="1">
      <alignment horizontal="center"/>
    </xf>
    <xf numFmtId="164" fontId="36" fillId="33" borderId="10" xfId="46" applyNumberFormat="1" applyFont="1" applyFill="1" applyBorder="1" applyAlignment="1">
      <alignment horizontal="center" vertical="center"/>
    </xf>
    <xf numFmtId="1" fontId="34" fillId="0" borderId="0" xfId="0" applyNumberFormat="1" applyFont="1" applyAlignment="1">
      <alignment horizontal="center"/>
    </xf>
    <xf numFmtId="0" fontId="34" fillId="0" borderId="0" xfId="0" applyFont="1" applyAlignment="1">
      <alignment horizontal="center"/>
    </xf>
    <xf numFmtId="0" fontId="34" fillId="34" borderId="0" xfId="0" applyFont="1" applyFill="1" applyAlignment="1">
      <alignment horizontal="center"/>
    </xf>
    <xf numFmtId="0" fontId="37" fillId="0" borderId="0" xfId="0" applyFont="1"/>
    <xf numFmtId="0" fontId="36" fillId="0" borderId="0" xfId="0" applyFont="1"/>
    <xf numFmtId="9" fontId="33" fillId="36" borderId="10" xfId="2" applyFont="1" applyFill="1" applyBorder="1" applyAlignment="1">
      <alignment horizontal="center"/>
    </xf>
    <xf numFmtId="9" fontId="34" fillId="0" borderId="10" xfId="2" applyFont="1" applyBorder="1" applyAlignment="1">
      <alignment horizontal="center"/>
    </xf>
    <xf numFmtId="9" fontId="33" fillId="37" borderId="10" xfId="2" applyFont="1" applyFill="1" applyBorder="1" applyAlignment="1">
      <alignment horizontal="center"/>
    </xf>
    <xf numFmtId="9" fontId="34" fillId="34" borderId="10" xfId="2" applyFont="1" applyFill="1" applyBorder="1" applyAlignment="1">
      <alignment horizontal="center"/>
    </xf>
    <xf numFmtId="164" fontId="35" fillId="33" borderId="12" xfId="46" applyNumberFormat="1" applyFont="1" applyFill="1" applyBorder="1" applyAlignment="1">
      <alignment vertical="center"/>
    </xf>
    <xf numFmtId="164" fontId="37" fillId="0" borderId="0" xfId="1" applyNumberFormat="1" applyFont="1"/>
    <xf numFmtId="164" fontId="37" fillId="33" borderId="10" xfId="46" applyNumberFormat="1" applyFont="1" applyFill="1" applyBorder="1" applyAlignment="1">
      <alignment vertical="center"/>
    </xf>
    <xf numFmtId="164" fontId="35" fillId="33" borderId="10" xfId="46" applyNumberFormat="1" applyFont="1" applyFill="1" applyBorder="1" applyAlignment="1">
      <alignment vertical="center"/>
    </xf>
    <xf numFmtId="164" fontId="37" fillId="33" borderId="10" xfId="46" applyNumberFormat="1" applyFont="1" applyFill="1" applyBorder="1"/>
    <xf numFmtId="1" fontId="34" fillId="35" borderId="0" xfId="0" applyNumberFormat="1" applyFont="1" applyFill="1" applyAlignment="1">
      <alignment horizontal="center"/>
    </xf>
    <xf numFmtId="0" fontId="34" fillId="35" borderId="0" xfId="0" applyFont="1" applyFill="1"/>
    <xf numFmtId="0" fontId="33" fillId="35" borderId="0" xfId="0" applyFont="1" applyFill="1" applyAlignment="1">
      <alignment horizontal="center"/>
    </xf>
    <xf numFmtId="0" fontId="34" fillId="35" borderId="0" xfId="0" applyFont="1" applyFill="1" applyAlignment="1">
      <alignment horizontal="center"/>
    </xf>
    <xf numFmtId="0" fontId="33" fillId="35" borderId="13" xfId="0" applyFont="1" applyFill="1" applyBorder="1" applyAlignment="1">
      <alignment horizontal="center"/>
    </xf>
    <xf numFmtId="0" fontId="34" fillId="35" borderId="13" xfId="0" applyFont="1" applyFill="1" applyBorder="1" applyAlignment="1">
      <alignment horizontal="center"/>
    </xf>
    <xf numFmtId="0" fontId="34" fillId="33" borderId="0" xfId="0" applyFont="1" applyFill="1" applyAlignment="1">
      <alignment horizontal="center" wrapText="1"/>
    </xf>
    <xf numFmtId="0" fontId="34" fillId="33" borderId="0" xfId="0" applyFont="1" applyFill="1" applyAlignment="1">
      <alignment wrapText="1"/>
    </xf>
    <xf numFmtId="0" fontId="34" fillId="33" borderId="0" xfId="0" applyFont="1" applyFill="1"/>
    <xf numFmtId="1" fontId="34" fillId="33" borderId="10" xfId="1" applyNumberFormat="1" applyFont="1" applyFill="1" applyBorder="1" applyAlignment="1">
      <alignment horizontal="center" vertical="center" wrapText="1"/>
    </xf>
    <xf numFmtId="164" fontId="33" fillId="33" borderId="18" xfId="1" applyNumberFormat="1" applyFont="1" applyFill="1" applyBorder="1" applyAlignment="1">
      <alignment horizontal="center"/>
    </xf>
    <xf numFmtId="164" fontId="33" fillId="33" borderId="10" xfId="1" applyNumberFormat="1" applyFont="1" applyFill="1" applyBorder="1" applyAlignment="1">
      <alignment horizontal="center"/>
    </xf>
    <xf numFmtId="164" fontId="33" fillId="33" borderId="26" xfId="1" applyNumberFormat="1" applyFont="1" applyFill="1" applyBorder="1" applyAlignment="1">
      <alignment horizontal="center"/>
    </xf>
    <xf numFmtId="164" fontId="33" fillId="33" borderId="21" xfId="1" applyNumberFormat="1" applyFont="1" applyFill="1" applyBorder="1" applyAlignment="1">
      <alignment horizontal="center"/>
    </xf>
    <xf numFmtId="164" fontId="33" fillId="0" borderId="21" xfId="1" applyNumberFormat="1" applyFont="1" applyBorder="1" applyAlignment="1">
      <alignment horizontal="center"/>
    </xf>
    <xf numFmtId="164" fontId="33" fillId="0" borderId="10" xfId="1" applyNumberFormat="1" applyFont="1" applyBorder="1" applyAlignment="1">
      <alignment horizontal="center" wrapText="1"/>
    </xf>
    <xf numFmtId="1" fontId="33" fillId="33" borderId="10" xfId="0" applyNumberFormat="1" applyFont="1" applyFill="1" applyBorder="1" applyAlignment="1">
      <alignment horizontal="center"/>
    </xf>
    <xf numFmtId="0" fontId="33" fillId="33" borderId="18" xfId="0" applyFont="1" applyFill="1" applyBorder="1"/>
    <xf numFmtId="0" fontId="33" fillId="33" borderId="10" xfId="0" applyFont="1" applyFill="1" applyBorder="1"/>
    <xf numFmtId="0" fontId="33" fillId="33" borderId="26" xfId="0" applyFont="1" applyFill="1" applyBorder="1"/>
    <xf numFmtId="9" fontId="33" fillId="33" borderId="10" xfId="2" applyNumberFormat="1" applyFont="1" applyFill="1" applyBorder="1" applyAlignment="1">
      <alignment horizontal="center"/>
    </xf>
    <xf numFmtId="9" fontId="33" fillId="33" borderId="18" xfId="2" applyNumberFormat="1" applyFont="1" applyFill="1" applyBorder="1" applyAlignment="1">
      <alignment horizontal="center"/>
    </xf>
    <xf numFmtId="9" fontId="33" fillId="33" borderId="26" xfId="2" applyNumberFormat="1" applyFont="1" applyFill="1" applyBorder="1" applyAlignment="1">
      <alignment horizontal="center"/>
    </xf>
    <xf numFmtId="9" fontId="33" fillId="33" borderId="21" xfId="2" applyNumberFormat="1" applyFont="1" applyFill="1" applyBorder="1" applyAlignment="1">
      <alignment horizontal="center"/>
    </xf>
    <xf numFmtId="9" fontId="33" fillId="0" borderId="21" xfId="2" applyNumberFormat="1" applyFont="1" applyBorder="1" applyAlignment="1">
      <alignment horizontal="center"/>
    </xf>
    <xf numFmtId="9" fontId="33" fillId="0" borderId="10" xfId="2" applyNumberFormat="1" applyFont="1" applyBorder="1" applyAlignment="1">
      <alignment horizontal="center"/>
    </xf>
    <xf numFmtId="164" fontId="33" fillId="33" borderId="18" xfId="0" applyNumberFormat="1" applyFont="1" applyFill="1" applyBorder="1"/>
    <xf numFmtId="164" fontId="33" fillId="33" borderId="10" xfId="0" applyNumberFormat="1" applyFont="1" applyFill="1" applyBorder="1"/>
    <xf numFmtId="164" fontId="33" fillId="33" borderId="26" xfId="0" applyNumberFormat="1" applyFont="1" applyFill="1" applyBorder="1"/>
    <xf numFmtId="1" fontId="33" fillId="33" borderId="40" xfId="0" applyNumberFormat="1" applyFont="1" applyFill="1" applyBorder="1" applyAlignment="1">
      <alignment horizontal="center"/>
    </xf>
    <xf numFmtId="0" fontId="33" fillId="33" borderId="43" xfId="0" applyFont="1" applyFill="1" applyBorder="1"/>
    <xf numFmtId="0" fontId="33" fillId="33" borderId="40" xfId="0" applyFont="1" applyFill="1" applyBorder="1"/>
    <xf numFmtId="0" fontId="33" fillId="33" borderId="44" xfId="0" applyFont="1" applyFill="1" applyBorder="1"/>
    <xf numFmtId="9" fontId="33" fillId="33" borderId="40" xfId="2" applyNumberFormat="1" applyFont="1" applyFill="1" applyBorder="1" applyAlignment="1">
      <alignment horizontal="center"/>
    </xf>
    <xf numFmtId="9" fontId="33" fillId="33" borderId="43" xfId="2" applyNumberFormat="1" applyFont="1" applyFill="1" applyBorder="1" applyAlignment="1">
      <alignment horizontal="center"/>
    </xf>
    <xf numFmtId="9" fontId="33" fillId="33" borderId="44" xfId="2" applyNumberFormat="1" applyFont="1" applyFill="1" applyBorder="1" applyAlignment="1">
      <alignment horizontal="center"/>
    </xf>
    <xf numFmtId="9" fontId="33" fillId="33" borderId="45" xfId="2" applyNumberFormat="1" applyFont="1" applyFill="1" applyBorder="1" applyAlignment="1">
      <alignment horizontal="center"/>
    </xf>
    <xf numFmtId="1" fontId="33" fillId="35" borderId="22" xfId="0" applyNumberFormat="1" applyFont="1" applyFill="1" applyBorder="1" applyAlignment="1">
      <alignment horizontal="center"/>
    </xf>
    <xf numFmtId="0" fontId="33" fillId="35" borderId="20" xfId="0" applyFont="1" applyFill="1" applyBorder="1"/>
    <xf numFmtId="9" fontId="33" fillId="35" borderId="22" xfId="2" applyNumberFormat="1" applyFont="1" applyFill="1" applyBorder="1" applyAlignment="1">
      <alignment horizontal="center"/>
    </xf>
    <xf numFmtId="9" fontId="33" fillId="35" borderId="27" xfId="2" applyNumberFormat="1" applyFont="1" applyFill="1" applyBorder="1" applyAlignment="1">
      <alignment horizontal="center"/>
    </xf>
    <xf numFmtId="9" fontId="33" fillId="35" borderId="34" xfId="2" applyNumberFormat="1" applyFont="1" applyFill="1" applyBorder="1" applyAlignment="1">
      <alignment horizontal="center"/>
    </xf>
    <xf numFmtId="9" fontId="33" fillId="35" borderId="20" xfId="2" applyNumberFormat="1" applyFont="1" applyFill="1" applyBorder="1" applyAlignment="1">
      <alignment horizontal="center"/>
    </xf>
    <xf numFmtId="9" fontId="33" fillId="35" borderId="21" xfId="2" applyNumberFormat="1" applyFont="1" applyFill="1" applyBorder="1" applyAlignment="1">
      <alignment horizontal="center"/>
    </xf>
    <xf numFmtId="9" fontId="33" fillId="35" borderId="10" xfId="2" applyNumberFormat="1" applyFont="1" applyFill="1" applyBorder="1" applyAlignment="1">
      <alignment horizontal="center"/>
    </xf>
    <xf numFmtId="164" fontId="34" fillId="33" borderId="18" xfId="1" applyNumberFormat="1" applyFont="1" applyFill="1" applyBorder="1" applyAlignment="1">
      <alignment horizontal="center" vertical="center"/>
    </xf>
    <xf numFmtId="164" fontId="34" fillId="33" borderId="10" xfId="1" applyNumberFormat="1" applyFont="1" applyFill="1" applyBorder="1" applyAlignment="1">
      <alignment horizontal="center" vertical="center"/>
    </xf>
    <xf numFmtId="164" fontId="34" fillId="33" borderId="26" xfId="1" applyNumberFormat="1" applyFont="1" applyFill="1" applyBorder="1" applyAlignment="1">
      <alignment horizontal="center" vertical="center"/>
    </xf>
    <xf numFmtId="164" fontId="34" fillId="33" borderId="21" xfId="1" applyNumberFormat="1" applyFont="1" applyFill="1" applyBorder="1" applyAlignment="1">
      <alignment horizontal="center" vertical="center"/>
    </xf>
    <xf numFmtId="164" fontId="34" fillId="33" borderId="10" xfId="1" applyNumberFormat="1" applyFont="1" applyFill="1" applyBorder="1" applyAlignment="1">
      <alignment horizontal="center" vertical="center" wrapText="1"/>
    </xf>
    <xf numFmtId="164" fontId="34" fillId="0" borderId="21" xfId="1" applyNumberFormat="1" applyFont="1" applyBorder="1" applyAlignment="1">
      <alignment horizontal="center" vertical="center"/>
    </xf>
    <xf numFmtId="164" fontId="34" fillId="0" borderId="10" xfId="1" applyNumberFormat="1" applyFont="1" applyBorder="1" applyAlignment="1">
      <alignment horizontal="center" vertical="center"/>
    </xf>
    <xf numFmtId="164" fontId="33" fillId="0" borderId="22" xfId="1" applyNumberFormat="1" applyFont="1" applyBorder="1" applyAlignment="1">
      <alignment vertical="center" wrapText="1"/>
    </xf>
    <xf numFmtId="2" fontId="34" fillId="33" borderId="17" xfId="0" applyNumberFormat="1" applyFont="1" applyFill="1" applyBorder="1" applyAlignment="1">
      <alignment horizontal="center" vertical="center" wrapText="1"/>
    </xf>
    <xf numFmtId="0" fontId="34" fillId="33" borderId="23" xfId="0" applyFont="1" applyFill="1" applyBorder="1"/>
    <xf numFmtId="164" fontId="34" fillId="33" borderId="23" xfId="0" applyNumberFormat="1" applyFont="1" applyFill="1" applyBorder="1"/>
    <xf numFmtId="37" fontId="34" fillId="33" borderId="17" xfId="0" applyNumberFormat="1" applyFont="1" applyFill="1" applyBorder="1" applyAlignment="1">
      <alignment horizontal="center"/>
    </xf>
    <xf numFmtId="37" fontId="34" fillId="33" borderId="23" xfId="0" applyNumberFormat="1" applyFont="1" applyFill="1" applyBorder="1" applyAlignment="1">
      <alignment horizontal="center"/>
    </xf>
    <xf numFmtId="37" fontId="34" fillId="33" borderId="29" xfId="0" applyNumberFormat="1" applyFont="1" applyFill="1" applyBorder="1" applyAlignment="1">
      <alignment horizontal="center"/>
    </xf>
    <xf numFmtId="9" fontId="34" fillId="33" borderId="42" xfId="0" applyNumberFormat="1" applyFont="1" applyFill="1" applyBorder="1" applyAlignment="1">
      <alignment horizontal="center" vertical="center"/>
    </xf>
    <xf numFmtId="0" fontId="34" fillId="33" borderId="16" xfId="0" applyFont="1" applyFill="1" applyBorder="1"/>
    <xf numFmtId="165" fontId="34" fillId="33" borderId="16" xfId="45" applyNumberFormat="1" applyFont="1" applyFill="1" applyBorder="1"/>
    <xf numFmtId="165" fontId="34" fillId="33" borderId="42" xfId="45" applyNumberFormat="1" applyFont="1" applyFill="1" applyBorder="1" applyAlignment="1">
      <alignment horizontal="center"/>
    </xf>
    <xf numFmtId="165" fontId="34" fillId="33" borderId="16" xfId="45" applyNumberFormat="1" applyFont="1" applyFill="1" applyBorder="1" applyAlignment="1">
      <alignment horizontal="center"/>
    </xf>
    <xf numFmtId="2" fontId="34" fillId="33" borderId="13" xfId="0" applyNumberFormat="1" applyFont="1" applyFill="1" applyBorder="1" applyAlignment="1">
      <alignment horizontal="center" vertical="center" wrapText="1"/>
    </xf>
    <xf numFmtId="2" fontId="34" fillId="33" borderId="22" xfId="0" applyNumberFormat="1" applyFont="1" applyFill="1" applyBorder="1" applyAlignment="1">
      <alignment horizontal="center" vertical="center"/>
    </xf>
    <xf numFmtId="165" fontId="34" fillId="33" borderId="22" xfId="45" applyNumberFormat="1" applyFont="1" applyFill="1" applyBorder="1" applyAlignment="1">
      <alignment horizontal="center"/>
    </xf>
    <xf numFmtId="1" fontId="34" fillId="33" borderId="0" xfId="0" applyNumberFormat="1" applyFont="1" applyFill="1" applyAlignment="1">
      <alignment horizontal="left"/>
    </xf>
    <xf numFmtId="0" fontId="33" fillId="33" borderId="0" xfId="0" applyFont="1" applyFill="1" applyAlignment="1">
      <alignment horizontal="center"/>
    </xf>
    <xf numFmtId="0" fontId="34" fillId="33" borderId="0" xfId="0" applyFont="1" applyFill="1" applyAlignment="1">
      <alignment horizontal="center"/>
    </xf>
    <xf numFmtId="1" fontId="34" fillId="33" borderId="0" xfId="0" applyNumberFormat="1" applyFont="1" applyFill="1" applyAlignment="1">
      <alignment horizontal="center"/>
    </xf>
    <xf numFmtId="1" fontId="33" fillId="33" borderId="41" xfId="0" applyNumberFormat="1" applyFont="1" applyFill="1" applyBorder="1" applyAlignment="1">
      <alignment horizontal="center"/>
    </xf>
    <xf numFmtId="0" fontId="33" fillId="33" borderId="11" xfId="0" applyFont="1" applyFill="1" applyBorder="1"/>
    <xf numFmtId="0" fontId="33" fillId="33" borderId="10" xfId="0" applyFont="1" applyFill="1" applyBorder="1" applyAlignment="1">
      <alignment horizontal="center"/>
    </xf>
    <xf numFmtId="0" fontId="34" fillId="33" borderId="0" xfId="0" applyFont="1" applyFill="1" applyBorder="1" applyAlignment="1">
      <alignment horizontal="center" wrapText="1"/>
    </xf>
    <xf numFmtId="0" fontId="34" fillId="33" borderId="0" xfId="0" applyFont="1" applyFill="1" applyBorder="1" applyAlignment="1"/>
    <xf numFmtId="164" fontId="33" fillId="33" borderId="29" xfId="0" applyNumberFormat="1" applyFont="1" applyFill="1" applyBorder="1" applyAlignment="1"/>
    <xf numFmtId="164" fontId="33" fillId="33" borderId="0" xfId="0" applyNumberFormat="1" applyFont="1" applyFill="1" applyBorder="1" applyAlignment="1"/>
    <xf numFmtId="0" fontId="34" fillId="33" borderId="20" xfId="0" applyFont="1" applyFill="1" applyBorder="1" applyAlignment="1"/>
    <xf numFmtId="9" fontId="33" fillId="33" borderId="22" xfId="2" applyFont="1" applyFill="1" applyBorder="1" applyAlignment="1"/>
    <xf numFmtId="9" fontId="33" fillId="33" borderId="20" xfId="2" applyFont="1" applyFill="1" applyBorder="1" applyAlignment="1"/>
    <xf numFmtId="10" fontId="34" fillId="33" borderId="22" xfId="2" applyNumberFormat="1" applyFont="1" applyFill="1" applyBorder="1" applyAlignment="1"/>
    <xf numFmtId="1" fontId="34" fillId="33" borderId="0" xfId="0" applyNumberFormat="1" applyFont="1" applyFill="1" applyBorder="1" applyAlignment="1">
      <alignment horizontal="center"/>
    </xf>
    <xf numFmtId="0" fontId="34" fillId="33" borderId="0" xfId="0" applyFont="1" applyFill="1" applyBorder="1"/>
    <xf numFmtId="0" fontId="33" fillId="33" borderId="0" xfId="0" applyFont="1" applyFill="1" applyBorder="1" applyAlignment="1">
      <alignment horizontal="center"/>
    </xf>
    <xf numFmtId="0" fontId="34" fillId="33" borderId="0" xfId="0" applyFont="1" applyFill="1" applyBorder="1" applyAlignment="1">
      <alignment horizontal="center"/>
    </xf>
    <xf numFmtId="165" fontId="34" fillId="33" borderId="22" xfId="2" applyNumberFormat="1" applyFont="1" applyFill="1" applyBorder="1" applyAlignment="1">
      <alignment horizontal="center"/>
    </xf>
    <xf numFmtId="164" fontId="38" fillId="33" borderId="10" xfId="46" applyNumberFormat="1" applyFont="1" applyFill="1" applyBorder="1" applyAlignment="1">
      <alignment horizontal="center" vertical="center"/>
    </xf>
    <xf numFmtId="164" fontId="33" fillId="0" borderId="13" xfId="1" applyNumberFormat="1" applyFont="1" applyBorder="1" applyAlignment="1">
      <alignment horizontal="center" vertical="center" wrapText="1"/>
    </xf>
    <xf numFmtId="164" fontId="33" fillId="0" borderId="29" xfId="1" applyNumberFormat="1" applyFont="1" applyBorder="1" applyAlignment="1">
      <alignment horizontal="center" vertical="center" wrapText="1"/>
    </xf>
    <xf numFmtId="164" fontId="33" fillId="0" borderId="22" xfId="1" applyNumberFormat="1" applyFont="1" applyBorder="1" applyAlignment="1">
      <alignment horizontal="center" vertical="center" wrapText="1"/>
    </xf>
    <xf numFmtId="1" fontId="34" fillId="33" borderId="19" xfId="0" applyNumberFormat="1" applyFont="1" applyFill="1" applyBorder="1" applyAlignment="1">
      <alignment horizontal="center" wrapText="1"/>
    </xf>
    <xf numFmtId="1" fontId="34" fillId="33" borderId="34" xfId="0" applyNumberFormat="1" applyFont="1" applyFill="1" applyBorder="1" applyAlignment="1">
      <alignment horizontal="center" wrapText="1"/>
    </xf>
    <xf numFmtId="0" fontId="27" fillId="0" borderId="0" xfId="0" applyFont="1" applyAlignment="1">
      <alignment horizontal="center"/>
    </xf>
    <xf numFmtId="0" fontId="29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29" fillId="0" borderId="0" xfId="0" quotePrefix="1" applyFont="1" applyAlignment="1">
      <alignment horizontal="left" vertical="center" wrapText="1"/>
    </xf>
    <xf numFmtId="0" fontId="31" fillId="0" borderId="0" xfId="0" applyFont="1" applyAlignment="1">
      <alignment vertical="center" wrapText="1"/>
    </xf>
    <xf numFmtId="0" fontId="28" fillId="0" borderId="20" xfId="0" applyFont="1" applyBorder="1" applyAlignment="1">
      <alignment horizontal="left" vertical="center" wrapText="1"/>
    </xf>
    <xf numFmtId="0" fontId="29" fillId="0" borderId="25" xfId="0" applyFont="1" applyBorder="1" applyAlignment="1">
      <alignment horizontal="left" wrapText="1"/>
    </xf>
    <xf numFmtId="0" fontId="29" fillId="0" borderId="27" xfId="0" applyFont="1" applyBorder="1" applyAlignment="1">
      <alignment horizontal="left" wrapText="1"/>
    </xf>
    <xf numFmtId="0" fontId="32" fillId="0" borderId="26" xfId="0" applyFont="1" applyBorder="1" applyAlignment="1">
      <alignment horizontal="center" vertical="center" wrapText="1"/>
    </xf>
    <xf numFmtId="0" fontId="32" fillId="0" borderId="21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29" fillId="0" borderId="26" xfId="0" applyFont="1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 wrapText="1"/>
    </xf>
    <xf numFmtId="0" fontId="29" fillId="0" borderId="26" xfId="0" applyFont="1" applyBorder="1" applyAlignment="1">
      <alignment horizontal="right"/>
    </xf>
    <xf numFmtId="0" fontId="29" fillId="0" borderId="18" xfId="0" applyFont="1" applyBorder="1" applyAlignment="1">
      <alignment horizontal="right"/>
    </xf>
    <xf numFmtId="3" fontId="29" fillId="0" borderId="26" xfId="0" applyNumberFormat="1" applyFont="1" applyBorder="1" applyAlignment="1">
      <alignment horizontal="right" vertical="center"/>
    </xf>
    <xf numFmtId="3" fontId="29" fillId="0" borderId="18" xfId="0" applyNumberFormat="1" applyFont="1" applyBorder="1" applyAlignment="1">
      <alignment horizontal="right" vertical="center"/>
    </xf>
    <xf numFmtId="0" fontId="29" fillId="0" borderId="11" xfId="0" quotePrefix="1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vertical="center" wrapText="1"/>
    </xf>
    <xf numFmtId="0" fontId="0" fillId="0" borderId="0" xfId="0" applyAlignment="1">
      <alignment horizontal="left" vertical="center" wrapText="1"/>
    </xf>
  </cellXfs>
  <cellStyles count="48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omma 2" xfId="46" xr:uid="{00000000-0005-0000-0000-00001C000000}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44" xr:uid="{00000000-0005-0000-0000-000027000000}"/>
    <cellStyle name="Normal 2 2" xfId="47" xr:uid="{00000000-0005-0000-0000-000028000000}"/>
    <cellStyle name="Note" xfId="17" builtinId="10" customBuiltin="1"/>
    <cellStyle name="Output" xfId="12" builtinId="21" customBuiltin="1"/>
    <cellStyle name="Percent" xfId="2" builtinId="5"/>
    <cellStyle name="Percent 2" xfId="45" xr:uid="{00000000-0005-0000-0000-00002C000000}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 b="1"/>
              <a:t>All 2 &amp; 4 Yr. FALL FT</a:t>
            </a:r>
            <a:r>
              <a:rPr lang="en-US" sz="2400" b="1" baseline="0"/>
              <a:t> &amp; PT Student Head Count at Degree Granting  </a:t>
            </a:r>
          </a:p>
          <a:p>
            <a:pPr>
              <a:defRPr sz="2800" b="1"/>
            </a:pPr>
            <a:r>
              <a:rPr lang="en-US" sz="2400" b="1" baseline="0"/>
              <a:t>with comparative public high school graduates per year</a:t>
            </a:r>
            <a:endParaRPr lang="en-US" sz="2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'CSCU UCONN Priv FALL hc CHART'!$C$23</c:f>
              <c:strCache>
                <c:ptCount val="1"/>
                <c:pt idx="0">
                  <c:v> CC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'CSCU UCONN Priv FALL hc CHART'!$B$24:$B$45</c:f>
              <c:strCache>
                <c:ptCount val="2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</c:strCache>
            </c:strRef>
          </c:cat>
          <c:val>
            <c:numRef>
              <c:f>'CSCU UCONN Priv FALL hc CHART'!$C$24:$C$45</c:f>
            </c:numRef>
          </c:val>
          <c:smooth val="0"/>
          <c:extLst>
            <c:ext xmlns:c16="http://schemas.microsoft.com/office/drawing/2014/chart" uri="{C3380CC4-5D6E-409C-BE32-E72D297353CC}">
              <c16:uniqueId val="{00000000-2050-4931-A971-B868F5DFC4B2}"/>
            </c:ext>
          </c:extLst>
        </c:ser>
        <c:ser>
          <c:idx val="1"/>
          <c:order val="1"/>
          <c:tx>
            <c:strRef>
              <c:f>'CSCU UCONN Priv FALL hc CHART'!$D$23</c:f>
              <c:strCache>
                <c:ptCount val="1"/>
                <c:pt idx="0">
                  <c:v> CO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'CSCU UCONN Priv FALL hc CHART'!$B$24:$B$45</c:f>
              <c:strCache>
                <c:ptCount val="2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</c:strCache>
            </c:strRef>
          </c:cat>
          <c:val>
            <c:numRef>
              <c:f>'CSCU UCONN Priv FALL hc CHART'!$D$24:$D$45</c:f>
            </c:numRef>
          </c:val>
          <c:smooth val="0"/>
          <c:extLst>
            <c:ext xmlns:c16="http://schemas.microsoft.com/office/drawing/2014/chart" uri="{C3380CC4-5D6E-409C-BE32-E72D297353CC}">
              <c16:uniqueId val="{00000001-2050-4931-A971-B868F5DFC4B2}"/>
            </c:ext>
          </c:extLst>
        </c:ser>
        <c:ser>
          <c:idx val="2"/>
          <c:order val="2"/>
          <c:tx>
            <c:strRef>
              <c:f>'CSCU UCONN Priv FALL hc CHART'!$E$23</c:f>
              <c:strCache>
                <c:ptCount val="1"/>
                <c:pt idx="0">
                  <c:v> CSU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'CSCU UCONN Priv FALL hc CHART'!$B$24:$B$45</c:f>
              <c:strCache>
                <c:ptCount val="2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</c:strCache>
            </c:strRef>
          </c:cat>
          <c:val>
            <c:numRef>
              <c:f>'CSCU UCONN Priv FALL hc CHART'!$E$24:$E$45</c:f>
            </c:numRef>
          </c:val>
          <c:smooth val="0"/>
          <c:extLst>
            <c:ext xmlns:c16="http://schemas.microsoft.com/office/drawing/2014/chart" uri="{C3380CC4-5D6E-409C-BE32-E72D297353CC}">
              <c16:uniqueId val="{00000002-2050-4931-A971-B868F5DFC4B2}"/>
            </c:ext>
          </c:extLst>
        </c:ser>
        <c:ser>
          <c:idx val="3"/>
          <c:order val="3"/>
          <c:tx>
            <c:strRef>
              <c:f>'CSCU UCONN Priv FALL hc CHART'!$F$23</c:f>
              <c:strCache>
                <c:ptCount val="1"/>
                <c:pt idx="0">
                  <c:v> CSCU 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18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050-4931-A971-B868F5DFC4B2}"/>
                </c:ext>
              </c:extLst>
            </c:dLbl>
            <c:dLbl>
              <c:idx val="19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050-4931-A971-B868F5DFC4B2}"/>
                </c:ext>
              </c:extLst>
            </c:dLbl>
            <c:dLbl>
              <c:idx val="2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050-4931-A971-B868F5DFC4B2}"/>
                </c:ext>
              </c:extLst>
            </c:dLbl>
            <c:dLbl>
              <c:idx val="2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050-4931-A971-B868F5DFC4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'CSCU UCONN Priv FALL hc CHART'!$B$24:$B$45</c:f>
              <c:strCache>
                <c:ptCount val="2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</c:strCache>
            </c:strRef>
          </c:cat>
          <c:val>
            <c:numRef>
              <c:f>'CSCU UCONN Priv FALL hc CHART'!$F$24:$F$45</c:f>
              <c:numCache>
                <c:formatCode>_(* #,##0_);_(* \(#,##0\);_(* "-"??_);_(@_)</c:formatCode>
                <c:ptCount val="22"/>
                <c:pt idx="0">
                  <c:v>80015</c:v>
                </c:pt>
                <c:pt idx="1">
                  <c:v>82556</c:v>
                </c:pt>
                <c:pt idx="2">
                  <c:v>82186</c:v>
                </c:pt>
                <c:pt idx="3">
                  <c:v>82775</c:v>
                </c:pt>
                <c:pt idx="4">
                  <c:v>83622</c:v>
                </c:pt>
                <c:pt idx="5">
                  <c:v>83995</c:v>
                </c:pt>
                <c:pt idx="6">
                  <c:v>85395</c:v>
                </c:pt>
                <c:pt idx="7">
                  <c:v>88984</c:v>
                </c:pt>
                <c:pt idx="8">
                  <c:v>93694</c:v>
                </c:pt>
                <c:pt idx="9">
                  <c:v>97160</c:v>
                </c:pt>
                <c:pt idx="10">
                  <c:v>95962</c:v>
                </c:pt>
                <c:pt idx="11">
                  <c:v>94696</c:v>
                </c:pt>
                <c:pt idx="12">
                  <c:v>92619</c:v>
                </c:pt>
                <c:pt idx="13">
                  <c:v>91184</c:v>
                </c:pt>
                <c:pt idx="14">
                  <c:v>88142</c:v>
                </c:pt>
                <c:pt idx="15">
                  <c:v>85318</c:v>
                </c:pt>
                <c:pt idx="16">
                  <c:v>83908</c:v>
                </c:pt>
                <c:pt idx="17">
                  <c:v>82272</c:v>
                </c:pt>
                <c:pt idx="18">
                  <c:v>78332</c:v>
                </c:pt>
                <c:pt idx="19">
                  <c:v>70321</c:v>
                </c:pt>
                <c:pt idx="20">
                  <c:v>66027</c:v>
                </c:pt>
                <c:pt idx="21">
                  <c:v>64585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050-4931-A971-B868F5DFC4B2}"/>
            </c:ext>
          </c:extLst>
        </c:ser>
        <c:ser>
          <c:idx val="4"/>
          <c:order val="4"/>
          <c:tx>
            <c:strRef>
              <c:f>'CSCU UCONN Priv FALL hc CHART'!$G$23</c:f>
              <c:strCache>
                <c:ptCount val="1"/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'CSCU UCONN Priv FALL hc CHART'!$B$24:$B$45</c:f>
              <c:strCache>
                <c:ptCount val="2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</c:strCache>
            </c:strRef>
          </c:cat>
          <c:val>
            <c:numRef>
              <c:f>'CSCU UCONN Priv FALL hc CHART'!$G$24:$G$45</c:f>
            </c:numRef>
          </c:val>
          <c:smooth val="0"/>
          <c:extLst>
            <c:ext xmlns:c16="http://schemas.microsoft.com/office/drawing/2014/chart" uri="{C3380CC4-5D6E-409C-BE32-E72D297353CC}">
              <c16:uniqueId val="{00000004-2050-4931-A971-B868F5DFC4B2}"/>
            </c:ext>
          </c:extLst>
        </c:ser>
        <c:ser>
          <c:idx val="5"/>
          <c:order val="5"/>
          <c:tx>
            <c:strRef>
              <c:f>'CSCU UCONN Priv FALL hc CHART'!$H$23</c:f>
              <c:strCache>
                <c:ptCount val="1"/>
                <c:pt idx="0">
                  <c:v> UCONN 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'CSCU UCONN Priv FALL hc CHART'!$B$24:$B$45</c:f>
              <c:strCache>
                <c:ptCount val="2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</c:strCache>
            </c:strRef>
          </c:cat>
          <c:val>
            <c:numRef>
              <c:f>'CSCU UCONN Priv FALL hc CHART'!$H$24:$H$45</c:f>
            </c:numRef>
          </c:val>
          <c:smooth val="0"/>
          <c:extLst>
            <c:ext xmlns:c16="http://schemas.microsoft.com/office/drawing/2014/chart" uri="{C3380CC4-5D6E-409C-BE32-E72D297353CC}">
              <c16:uniqueId val="{00000005-2050-4931-A971-B868F5DFC4B2}"/>
            </c:ext>
          </c:extLst>
        </c:ser>
        <c:ser>
          <c:idx val="6"/>
          <c:order val="6"/>
          <c:tx>
            <c:strRef>
              <c:f>'CSCU UCONN Priv FALL hc CHART'!$I$23</c:f>
              <c:strCache>
                <c:ptCount val="1"/>
                <c:pt idx="0">
                  <c:v> UCONN - BRANCH 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'CSCU UCONN Priv FALL hc CHART'!$B$24:$B$45</c:f>
              <c:strCache>
                <c:ptCount val="2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</c:strCache>
            </c:strRef>
          </c:cat>
          <c:val>
            <c:numRef>
              <c:f>'CSCU UCONN Priv FALL hc CHART'!$I$24:$I$45</c:f>
            </c:numRef>
          </c:val>
          <c:smooth val="0"/>
          <c:extLst>
            <c:ext xmlns:c16="http://schemas.microsoft.com/office/drawing/2014/chart" uri="{C3380CC4-5D6E-409C-BE32-E72D297353CC}">
              <c16:uniqueId val="{00000006-2050-4931-A971-B868F5DFC4B2}"/>
            </c:ext>
          </c:extLst>
        </c:ser>
        <c:ser>
          <c:idx val="7"/>
          <c:order val="7"/>
          <c:tx>
            <c:strRef>
              <c:f>'CSCU UCONN Priv FALL hc CHART'!$J$23</c:f>
              <c:strCache>
                <c:ptCount val="1"/>
                <c:pt idx="0">
                  <c:v> UCONN  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'CSCU UCONN Priv FALL hc CHART'!$B$24:$B$45</c:f>
              <c:strCache>
                <c:ptCount val="2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</c:strCache>
            </c:strRef>
          </c:cat>
          <c:val>
            <c:numRef>
              <c:f>'CSCU UCONN Priv FALL hc CHART'!$J$24:$J$45</c:f>
              <c:numCache>
                <c:formatCode>_(* #,##0_);_(* \(#,##0\);_(* "-"??_);_(@_)</c:formatCode>
                <c:ptCount val="22"/>
                <c:pt idx="0">
                  <c:v>23580</c:v>
                </c:pt>
                <c:pt idx="1">
                  <c:v>25497</c:v>
                </c:pt>
                <c:pt idx="2">
                  <c:v>26156</c:v>
                </c:pt>
                <c:pt idx="3">
                  <c:v>27094</c:v>
                </c:pt>
                <c:pt idx="4">
                  <c:v>27598</c:v>
                </c:pt>
                <c:pt idx="5">
                  <c:v>27994</c:v>
                </c:pt>
                <c:pt idx="6">
                  <c:v>28190</c:v>
                </c:pt>
                <c:pt idx="7">
                  <c:v>28880</c:v>
                </c:pt>
                <c:pt idx="8">
                  <c:v>29517</c:v>
                </c:pt>
                <c:pt idx="9">
                  <c:v>30034</c:v>
                </c:pt>
                <c:pt idx="10">
                  <c:v>30525</c:v>
                </c:pt>
                <c:pt idx="11">
                  <c:v>30256</c:v>
                </c:pt>
                <c:pt idx="12">
                  <c:v>30474</c:v>
                </c:pt>
                <c:pt idx="13">
                  <c:v>31119</c:v>
                </c:pt>
                <c:pt idx="14">
                  <c:v>31624</c:v>
                </c:pt>
                <c:pt idx="15">
                  <c:v>32027</c:v>
                </c:pt>
                <c:pt idx="16">
                  <c:v>32182</c:v>
                </c:pt>
                <c:pt idx="17">
                  <c:v>32257</c:v>
                </c:pt>
                <c:pt idx="18">
                  <c:v>32333</c:v>
                </c:pt>
                <c:pt idx="19">
                  <c:v>32669</c:v>
                </c:pt>
                <c:pt idx="20">
                  <c:v>32146</c:v>
                </c:pt>
                <c:pt idx="21">
                  <c:v>32096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050-4931-A971-B868F5DFC4B2}"/>
            </c:ext>
          </c:extLst>
        </c:ser>
        <c:ser>
          <c:idx val="8"/>
          <c:order val="8"/>
          <c:tx>
            <c:strRef>
              <c:f>'CSCU UCONN Priv FALL hc CHART'!$K$23</c:f>
              <c:strCache>
                <c:ptCount val="1"/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'CSCU UCONN Priv FALL hc CHART'!$B$24:$B$45</c:f>
              <c:strCache>
                <c:ptCount val="2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</c:strCache>
            </c:strRef>
          </c:cat>
          <c:val>
            <c:numRef>
              <c:f>'CSCU UCONN Priv FALL hc CHART'!$K$24:$K$45</c:f>
            </c:numRef>
          </c:val>
          <c:smooth val="0"/>
          <c:extLst>
            <c:ext xmlns:c16="http://schemas.microsoft.com/office/drawing/2014/chart" uri="{C3380CC4-5D6E-409C-BE32-E72D297353CC}">
              <c16:uniqueId val="{00000008-2050-4931-A971-B868F5DFC4B2}"/>
            </c:ext>
          </c:extLst>
        </c:ser>
        <c:ser>
          <c:idx val="9"/>
          <c:order val="9"/>
          <c:tx>
            <c:strRef>
              <c:f>'CSCU UCONN Priv FALL hc CHART'!$L$23</c:f>
              <c:strCache>
                <c:ptCount val="1"/>
                <c:pt idx="0">
                  <c:v> Private (For fall 22, American Sentinel and Renn.  were assumed at fall 21) 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Lbl>
              <c:idx val="1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22394760257262E-2"/>
                      <c:h val="5.093790699477585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6-2050-4931-A971-B868F5DFC4B2}"/>
                </c:ext>
              </c:extLst>
            </c:dLbl>
            <c:dLbl>
              <c:idx val="1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050-4931-A971-B868F5DFC4B2}"/>
                </c:ext>
              </c:extLst>
            </c:dLbl>
            <c:dLbl>
              <c:idx val="2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050-4931-A971-B868F5DFC4B2}"/>
                </c:ext>
              </c:extLst>
            </c:dLbl>
            <c:dLbl>
              <c:idx val="2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050-4931-A971-B868F5DFC4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'CSCU UCONN Priv FALL hc CHART'!$B$24:$B$45</c:f>
              <c:strCache>
                <c:ptCount val="2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</c:strCache>
            </c:strRef>
          </c:cat>
          <c:val>
            <c:numRef>
              <c:f>'CSCU UCONN Priv FALL hc CHART'!$L$24:$L$45</c:f>
              <c:numCache>
                <c:formatCode>_(* #,##0_);_(* \(#,##0\);_(* "-"??_);_(@_)</c:formatCode>
                <c:ptCount val="22"/>
                <c:pt idx="0">
                  <c:v>59119</c:v>
                </c:pt>
                <c:pt idx="1">
                  <c:v>60012</c:v>
                </c:pt>
                <c:pt idx="2">
                  <c:v>59602</c:v>
                </c:pt>
                <c:pt idx="3">
                  <c:v>59686</c:v>
                </c:pt>
                <c:pt idx="4">
                  <c:v>60552</c:v>
                </c:pt>
                <c:pt idx="5">
                  <c:v>61914</c:v>
                </c:pt>
                <c:pt idx="6">
                  <c:v>62319</c:v>
                </c:pt>
                <c:pt idx="7">
                  <c:v>63347</c:v>
                </c:pt>
                <c:pt idx="8">
                  <c:v>66599</c:v>
                </c:pt>
                <c:pt idx="9">
                  <c:v>69745</c:v>
                </c:pt>
                <c:pt idx="10">
                  <c:v>74199</c:v>
                </c:pt>
                <c:pt idx="11">
                  <c:v>76827</c:v>
                </c:pt>
                <c:pt idx="12">
                  <c:v>79280</c:v>
                </c:pt>
                <c:pt idx="13">
                  <c:v>80935</c:v>
                </c:pt>
                <c:pt idx="14">
                  <c:v>80976</c:v>
                </c:pt>
                <c:pt idx="15">
                  <c:v>81360</c:v>
                </c:pt>
                <c:pt idx="16">
                  <c:v>82483</c:v>
                </c:pt>
                <c:pt idx="17">
                  <c:v>84697</c:v>
                </c:pt>
                <c:pt idx="18">
                  <c:v>85102</c:v>
                </c:pt>
                <c:pt idx="19">
                  <c:v>85720</c:v>
                </c:pt>
                <c:pt idx="20">
                  <c:v>88118</c:v>
                </c:pt>
                <c:pt idx="21">
                  <c:v>93442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050-4931-A971-B868F5DFC4B2}"/>
            </c:ext>
          </c:extLst>
        </c:ser>
        <c:ser>
          <c:idx val="10"/>
          <c:order val="10"/>
          <c:tx>
            <c:strRef>
              <c:f>'CSCU UCONN Priv FALL hc CHART'!$M$23</c:f>
              <c:strCache>
                <c:ptCount val="1"/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'CSCU UCONN Priv FALL hc CHART'!$B$24:$B$45</c:f>
              <c:strCache>
                <c:ptCount val="2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</c:strCache>
            </c:strRef>
          </c:cat>
          <c:val>
            <c:numRef>
              <c:f>'CSCU UCONN Priv FALL hc CHART'!$M$24:$M$45</c:f>
            </c:numRef>
          </c:val>
          <c:smooth val="0"/>
          <c:extLst>
            <c:ext xmlns:c16="http://schemas.microsoft.com/office/drawing/2014/chart" uri="{C3380CC4-5D6E-409C-BE32-E72D297353CC}">
              <c16:uniqueId val="{0000000A-2050-4931-A971-B868F5DFC4B2}"/>
            </c:ext>
          </c:extLst>
        </c:ser>
        <c:ser>
          <c:idx val="11"/>
          <c:order val="11"/>
          <c:tx>
            <c:strRef>
              <c:f>'CSCU UCONN Priv FALL hc CHART'!$N$23</c:f>
              <c:strCache>
                <c:ptCount val="1"/>
                <c:pt idx="0">
                  <c:v> Grand total  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'CSCU UCONN Priv FALL hc CHART'!$B$24:$B$45</c:f>
              <c:strCache>
                <c:ptCount val="2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</c:strCache>
            </c:strRef>
          </c:cat>
          <c:val>
            <c:numRef>
              <c:f>'CSCU UCONN Priv FALL hc CHART'!$N$24:$N$45</c:f>
              <c:numCache>
                <c:formatCode>_(* #,##0_);_(* \(#,##0\);_(* "-"??_);_(@_)</c:formatCode>
                <c:ptCount val="22"/>
                <c:pt idx="0">
                  <c:v>162714</c:v>
                </c:pt>
                <c:pt idx="1">
                  <c:v>168065</c:v>
                </c:pt>
                <c:pt idx="2">
                  <c:v>167944</c:v>
                </c:pt>
                <c:pt idx="3">
                  <c:v>169555</c:v>
                </c:pt>
                <c:pt idx="4">
                  <c:v>171772</c:v>
                </c:pt>
                <c:pt idx="5">
                  <c:v>173903</c:v>
                </c:pt>
                <c:pt idx="6">
                  <c:v>175904</c:v>
                </c:pt>
                <c:pt idx="7">
                  <c:v>181211</c:v>
                </c:pt>
                <c:pt idx="8">
                  <c:v>189810</c:v>
                </c:pt>
                <c:pt idx="9">
                  <c:v>196939</c:v>
                </c:pt>
                <c:pt idx="10">
                  <c:v>200686</c:v>
                </c:pt>
                <c:pt idx="11">
                  <c:v>201779</c:v>
                </c:pt>
                <c:pt idx="12">
                  <c:v>202373</c:v>
                </c:pt>
                <c:pt idx="13">
                  <c:v>203238</c:v>
                </c:pt>
                <c:pt idx="14">
                  <c:v>200742</c:v>
                </c:pt>
                <c:pt idx="15">
                  <c:v>198705</c:v>
                </c:pt>
                <c:pt idx="16">
                  <c:v>198573</c:v>
                </c:pt>
                <c:pt idx="17">
                  <c:v>199226</c:v>
                </c:pt>
                <c:pt idx="18">
                  <c:v>195767</c:v>
                </c:pt>
                <c:pt idx="19">
                  <c:v>188710</c:v>
                </c:pt>
                <c:pt idx="20">
                  <c:v>186291</c:v>
                </c:pt>
                <c:pt idx="21">
                  <c:v>190123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2050-4931-A971-B868F5DFC4B2}"/>
            </c:ext>
          </c:extLst>
        </c:ser>
        <c:ser>
          <c:idx val="12"/>
          <c:order val="12"/>
          <c:tx>
            <c:strRef>
              <c:f>'CSCU UCONN Priv FALL hc CHART'!$O$23</c:f>
              <c:strCache>
                <c:ptCount val="1"/>
                <c:pt idx="0">
                  <c:v>Actual Public H.S. Grad (WICHE,  NCES &amp; SDE)  per yr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'CSCU UCONN Priv FALL hc CHART'!$B$24:$B$45</c:f>
              <c:strCache>
                <c:ptCount val="2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</c:strCache>
            </c:strRef>
          </c:cat>
          <c:val>
            <c:numRef>
              <c:f>'CSCU UCONN Priv FALL hc CHART'!$O$24:$O$45</c:f>
              <c:numCache>
                <c:formatCode>_(* #,##0_);_(* \(#,##0\);_(* "-"??_);_(@_)</c:formatCode>
                <c:ptCount val="22"/>
                <c:pt idx="0">
                  <c:v>30388</c:v>
                </c:pt>
                <c:pt idx="1">
                  <c:v>32327</c:v>
                </c:pt>
                <c:pt idx="2">
                  <c:v>33667</c:v>
                </c:pt>
                <c:pt idx="3">
                  <c:v>34573</c:v>
                </c:pt>
                <c:pt idx="4">
                  <c:v>35515</c:v>
                </c:pt>
                <c:pt idx="5">
                  <c:v>36222</c:v>
                </c:pt>
                <c:pt idx="6">
                  <c:v>38419</c:v>
                </c:pt>
                <c:pt idx="7">
                  <c:v>34968</c:v>
                </c:pt>
                <c:pt idx="8">
                  <c:v>34495</c:v>
                </c:pt>
                <c:pt idx="9">
                  <c:v>38854</c:v>
                </c:pt>
                <c:pt idx="10">
                  <c:v>38681</c:v>
                </c:pt>
                <c:pt idx="11">
                  <c:v>38722</c:v>
                </c:pt>
                <c:pt idx="12">
                  <c:v>37860</c:v>
                </c:pt>
                <c:pt idx="13">
                  <c:v>38961</c:v>
                </c:pt>
                <c:pt idx="14">
                  <c:v>38198</c:v>
                </c:pt>
                <c:pt idx="15">
                  <c:v>38558</c:v>
                </c:pt>
                <c:pt idx="16">
                  <c:v>38853</c:v>
                </c:pt>
                <c:pt idx="17">
                  <c:v>38671</c:v>
                </c:pt>
                <c:pt idx="18">
                  <c:v>38325</c:v>
                </c:pt>
                <c:pt idx="19">
                  <c:v>37975</c:v>
                </c:pt>
                <c:pt idx="20">
                  <c:v>38028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2050-4931-A971-B868F5DFC4B2}"/>
            </c:ext>
          </c:extLst>
        </c:ser>
        <c:dLbls>
          <c:dLblPos val="b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205594608"/>
        <c:axId val="1341361040"/>
      </c:lineChart>
      <c:catAx>
        <c:axId val="1205594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1361040"/>
        <c:crosses val="autoZero"/>
        <c:auto val="1"/>
        <c:lblAlgn val="ctr"/>
        <c:lblOffset val="100"/>
        <c:noMultiLvlLbl val="0"/>
      </c:catAx>
      <c:valAx>
        <c:axId val="1341361040"/>
        <c:scaling>
          <c:orientation val="minMax"/>
          <c:max val="225000"/>
          <c:min val="1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5594608"/>
        <c:crosses val="autoZero"/>
        <c:crossBetween val="between"/>
        <c:majorUnit val="25000"/>
        <c:minorUnit val="5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CSU FT &amp; PT</a:t>
            </a:r>
            <a:r>
              <a:rPr lang="en-US" sz="1600" b="1" baseline="0"/>
              <a:t> Fall Headcount</a:t>
            </a:r>
            <a:endParaRPr lang="en-US" sz="16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122527707609137E-2"/>
          <c:y val="7.704408944074298E-2"/>
          <c:w val="0.91525891335973297"/>
          <c:h val="0.82364324651726228"/>
        </c:manualLayout>
      </c:layout>
      <c:lineChart>
        <c:grouping val="standard"/>
        <c:varyColors val="0"/>
        <c:ser>
          <c:idx val="0"/>
          <c:order val="0"/>
          <c:tx>
            <c:strRef>
              <c:f>'CSU HC Only charts '!$B$22</c:f>
              <c:strCache>
                <c:ptCount val="1"/>
                <c:pt idx="0">
                  <c:v>CCSU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spPr>
                <a:solidFill>
                  <a:schemeClr val="tx2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4007-4949-A778-4C1E0E05FF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'CSU HC Only charts '!$A$23:$A$45</c:f>
              <c:strCache>
                <c:ptCount val="23"/>
                <c:pt idx="0">
                  <c:v>Fall 2000</c:v>
                </c:pt>
                <c:pt idx="1">
                  <c:v>Fall 2001</c:v>
                </c:pt>
                <c:pt idx="2">
                  <c:v>Fall 2002</c:v>
                </c:pt>
                <c:pt idx="3">
                  <c:v>Fall 2003</c:v>
                </c:pt>
                <c:pt idx="4">
                  <c:v>Fall 2004</c:v>
                </c:pt>
                <c:pt idx="5">
                  <c:v>Fall 2005</c:v>
                </c:pt>
                <c:pt idx="6">
                  <c:v>Fall 2006</c:v>
                </c:pt>
                <c:pt idx="7">
                  <c:v>Fall 2007</c:v>
                </c:pt>
                <c:pt idx="8">
                  <c:v>Fall 2008</c:v>
                </c:pt>
                <c:pt idx="9">
                  <c:v>Fall 2009</c:v>
                </c:pt>
                <c:pt idx="10">
                  <c:v>Fall 2010</c:v>
                </c:pt>
                <c:pt idx="11">
                  <c:v>Fall 2011</c:v>
                </c:pt>
                <c:pt idx="12">
                  <c:v>Fall 2012</c:v>
                </c:pt>
                <c:pt idx="13">
                  <c:v>Fall 2013</c:v>
                </c:pt>
                <c:pt idx="14">
                  <c:v>Fall 2014</c:v>
                </c:pt>
                <c:pt idx="15">
                  <c:v>Fall 2015</c:v>
                </c:pt>
                <c:pt idx="16">
                  <c:v>Fall 2016</c:v>
                </c:pt>
                <c:pt idx="17">
                  <c:v>Fall 2017</c:v>
                </c:pt>
                <c:pt idx="18">
                  <c:v>Fall 2018</c:v>
                </c:pt>
                <c:pt idx="19">
                  <c:v>Fall 2019</c:v>
                </c:pt>
                <c:pt idx="20">
                  <c:v>Fall 2020</c:v>
                </c:pt>
                <c:pt idx="21">
                  <c:v>Fall 2021</c:v>
                </c:pt>
                <c:pt idx="22">
                  <c:v>Fall 2022</c:v>
                </c:pt>
              </c:strCache>
            </c:strRef>
          </c:cat>
          <c:val>
            <c:numRef>
              <c:f>'CSU HC Only charts '!$B$23:$B$45</c:f>
              <c:numCache>
                <c:formatCode>_(* #,##0_);_(* \(#,##0\);_(* "-"??_);_(@_)</c:formatCode>
                <c:ptCount val="23"/>
                <c:pt idx="0">
                  <c:v>12252</c:v>
                </c:pt>
                <c:pt idx="1">
                  <c:v>12368</c:v>
                </c:pt>
                <c:pt idx="2">
                  <c:v>12642</c:v>
                </c:pt>
                <c:pt idx="3">
                  <c:v>12131</c:v>
                </c:pt>
                <c:pt idx="4">
                  <c:v>12320</c:v>
                </c:pt>
                <c:pt idx="5">
                  <c:v>12315</c:v>
                </c:pt>
                <c:pt idx="6">
                  <c:v>12144</c:v>
                </c:pt>
                <c:pt idx="7">
                  <c:v>12106</c:v>
                </c:pt>
                <c:pt idx="8">
                  <c:v>12233</c:v>
                </c:pt>
                <c:pt idx="9">
                  <c:v>12461</c:v>
                </c:pt>
                <c:pt idx="10">
                  <c:v>12477</c:v>
                </c:pt>
                <c:pt idx="11">
                  <c:v>12521</c:v>
                </c:pt>
                <c:pt idx="12">
                  <c:v>12091</c:v>
                </c:pt>
                <c:pt idx="13">
                  <c:v>11865</c:v>
                </c:pt>
                <c:pt idx="14">
                  <c:v>12037</c:v>
                </c:pt>
                <c:pt idx="15">
                  <c:v>12086</c:v>
                </c:pt>
                <c:pt idx="16">
                  <c:v>11784</c:v>
                </c:pt>
                <c:pt idx="17">
                  <c:v>11880</c:v>
                </c:pt>
                <c:pt idx="18">
                  <c:v>11822</c:v>
                </c:pt>
                <c:pt idx="19">
                  <c:v>11154</c:v>
                </c:pt>
                <c:pt idx="20">
                  <c:v>10652</c:v>
                </c:pt>
                <c:pt idx="21">
                  <c:v>9653</c:v>
                </c:pt>
                <c:pt idx="22">
                  <c:v>9468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07-4949-A778-4C1E0E05FF93}"/>
            </c:ext>
          </c:extLst>
        </c:ser>
        <c:ser>
          <c:idx val="1"/>
          <c:order val="1"/>
          <c:tx>
            <c:strRef>
              <c:f>'CSU HC Only charts '!$C$22</c:f>
              <c:strCache>
                <c:ptCount val="1"/>
                <c:pt idx="0">
                  <c:v>ECSU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9"/>
              <c:spPr>
                <a:solidFill>
                  <a:schemeClr val="tx2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4007-4949-A778-4C1E0E05FF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'CSU HC Only charts '!$A$23:$A$45</c:f>
              <c:strCache>
                <c:ptCount val="23"/>
                <c:pt idx="0">
                  <c:v>Fall 2000</c:v>
                </c:pt>
                <c:pt idx="1">
                  <c:v>Fall 2001</c:v>
                </c:pt>
                <c:pt idx="2">
                  <c:v>Fall 2002</c:v>
                </c:pt>
                <c:pt idx="3">
                  <c:v>Fall 2003</c:v>
                </c:pt>
                <c:pt idx="4">
                  <c:v>Fall 2004</c:v>
                </c:pt>
                <c:pt idx="5">
                  <c:v>Fall 2005</c:v>
                </c:pt>
                <c:pt idx="6">
                  <c:v>Fall 2006</c:v>
                </c:pt>
                <c:pt idx="7">
                  <c:v>Fall 2007</c:v>
                </c:pt>
                <c:pt idx="8">
                  <c:v>Fall 2008</c:v>
                </c:pt>
                <c:pt idx="9">
                  <c:v>Fall 2009</c:v>
                </c:pt>
                <c:pt idx="10">
                  <c:v>Fall 2010</c:v>
                </c:pt>
                <c:pt idx="11">
                  <c:v>Fall 2011</c:v>
                </c:pt>
                <c:pt idx="12">
                  <c:v>Fall 2012</c:v>
                </c:pt>
                <c:pt idx="13">
                  <c:v>Fall 2013</c:v>
                </c:pt>
                <c:pt idx="14">
                  <c:v>Fall 2014</c:v>
                </c:pt>
                <c:pt idx="15">
                  <c:v>Fall 2015</c:v>
                </c:pt>
                <c:pt idx="16">
                  <c:v>Fall 2016</c:v>
                </c:pt>
                <c:pt idx="17">
                  <c:v>Fall 2017</c:v>
                </c:pt>
                <c:pt idx="18">
                  <c:v>Fall 2018</c:v>
                </c:pt>
                <c:pt idx="19">
                  <c:v>Fall 2019</c:v>
                </c:pt>
                <c:pt idx="20">
                  <c:v>Fall 2020</c:v>
                </c:pt>
                <c:pt idx="21">
                  <c:v>Fall 2021</c:v>
                </c:pt>
                <c:pt idx="22">
                  <c:v>Fall 2022</c:v>
                </c:pt>
              </c:strCache>
            </c:strRef>
          </c:cat>
          <c:val>
            <c:numRef>
              <c:f>'CSU HC Only charts '!$C$23:$C$45</c:f>
              <c:numCache>
                <c:formatCode>_(* #,##0_);_(* \(#,##0\);_(* "-"??_);_(@_)</c:formatCode>
                <c:ptCount val="23"/>
                <c:pt idx="0">
                  <c:v>5145</c:v>
                </c:pt>
                <c:pt idx="1">
                  <c:v>5337</c:v>
                </c:pt>
                <c:pt idx="2">
                  <c:v>5215</c:v>
                </c:pt>
                <c:pt idx="3">
                  <c:v>5095</c:v>
                </c:pt>
                <c:pt idx="4">
                  <c:v>5156</c:v>
                </c:pt>
                <c:pt idx="5">
                  <c:v>5113</c:v>
                </c:pt>
                <c:pt idx="6">
                  <c:v>5239</c:v>
                </c:pt>
                <c:pt idx="7">
                  <c:v>5137</c:v>
                </c:pt>
                <c:pt idx="8">
                  <c:v>5427</c:v>
                </c:pt>
                <c:pt idx="9">
                  <c:v>5610</c:v>
                </c:pt>
                <c:pt idx="10">
                  <c:v>5606</c:v>
                </c:pt>
                <c:pt idx="11">
                  <c:v>5586</c:v>
                </c:pt>
                <c:pt idx="12">
                  <c:v>5440</c:v>
                </c:pt>
                <c:pt idx="13">
                  <c:v>5368</c:v>
                </c:pt>
                <c:pt idx="14">
                  <c:v>5287</c:v>
                </c:pt>
                <c:pt idx="15">
                  <c:v>5261</c:v>
                </c:pt>
                <c:pt idx="16">
                  <c:v>5362</c:v>
                </c:pt>
                <c:pt idx="17">
                  <c:v>5282</c:v>
                </c:pt>
                <c:pt idx="18">
                  <c:v>5208</c:v>
                </c:pt>
                <c:pt idx="19">
                  <c:v>4971</c:v>
                </c:pt>
                <c:pt idx="20">
                  <c:v>4644</c:v>
                </c:pt>
                <c:pt idx="21">
                  <c:v>4319</c:v>
                </c:pt>
                <c:pt idx="22">
                  <c:v>4083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07-4949-A778-4C1E0E05FF93}"/>
            </c:ext>
          </c:extLst>
        </c:ser>
        <c:ser>
          <c:idx val="2"/>
          <c:order val="2"/>
          <c:tx>
            <c:strRef>
              <c:f>'CSU HC Only charts '!$D$22</c:f>
              <c:strCache>
                <c:ptCount val="1"/>
                <c:pt idx="0">
                  <c:v>SCSU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6"/>
              <c:spPr>
                <a:solidFill>
                  <a:schemeClr val="tx2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4007-4949-A778-4C1E0E05FF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'CSU HC Only charts '!$A$23:$A$45</c:f>
              <c:strCache>
                <c:ptCount val="23"/>
                <c:pt idx="0">
                  <c:v>Fall 2000</c:v>
                </c:pt>
                <c:pt idx="1">
                  <c:v>Fall 2001</c:v>
                </c:pt>
                <c:pt idx="2">
                  <c:v>Fall 2002</c:v>
                </c:pt>
                <c:pt idx="3">
                  <c:v>Fall 2003</c:v>
                </c:pt>
                <c:pt idx="4">
                  <c:v>Fall 2004</c:v>
                </c:pt>
                <c:pt idx="5">
                  <c:v>Fall 2005</c:v>
                </c:pt>
                <c:pt idx="6">
                  <c:v>Fall 2006</c:v>
                </c:pt>
                <c:pt idx="7">
                  <c:v>Fall 2007</c:v>
                </c:pt>
                <c:pt idx="8">
                  <c:v>Fall 2008</c:v>
                </c:pt>
                <c:pt idx="9">
                  <c:v>Fall 2009</c:v>
                </c:pt>
                <c:pt idx="10">
                  <c:v>Fall 2010</c:v>
                </c:pt>
                <c:pt idx="11">
                  <c:v>Fall 2011</c:v>
                </c:pt>
                <c:pt idx="12">
                  <c:v>Fall 2012</c:v>
                </c:pt>
                <c:pt idx="13">
                  <c:v>Fall 2013</c:v>
                </c:pt>
                <c:pt idx="14">
                  <c:v>Fall 2014</c:v>
                </c:pt>
                <c:pt idx="15">
                  <c:v>Fall 2015</c:v>
                </c:pt>
                <c:pt idx="16">
                  <c:v>Fall 2016</c:v>
                </c:pt>
                <c:pt idx="17">
                  <c:v>Fall 2017</c:v>
                </c:pt>
                <c:pt idx="18">
                  <c:v>Fall 2018</c:v>
                </c:pt>
                <c:pt idx="19">
                  <c:v>Fall 2019</c:v>
                </c:pt>
                <c:pt idx="20">
                  <c:v>Fall 2020</c:v>
                </c:pt>
                <c:pt idx="21">
                  <c:v>Fall 2021</c:v>
                </c:pt>
                <c:pt idx="22">
                  <c:v>Fall 2022</c:v>
                </c:pt>
              </c:strCache>
            </c:strRef>
          </c:cat>
          <c:val>
            <c:numRef>
              <c:f>'CSU HC Only charts '!$D$23:$D$45</c:f>
              <c:numCache>
                <c:formatCode>_(* #,##0_);_(* \(#,##0\);_(* "-"??_);_(@_)</c:formatCode>
                <c:ptCount val="23"/>
                <c:pt idx="0">
                  <c:v>12127</c:v>
                </c:pt>
                <c:pt idx="1">
                  <c:v>12254</c:v>
                </c:pt>
                <c:pt idx="2">
                  <c:v>12219</c:v>
                </c:pt>
                <c:pt idx="3">
                  <c:v>12143</c:v>
                </c:pt>
                <c:pt idx="4">
                  <c:v>12177</c:v>
                </c:pt>
                <c:pt idx="5">
                  <c:v>12158</c:v>
                </c:pt>
                <c:pt idx="6">
                  <c:v>12326</c:v>
                </c:pt>
                <c:pt idx="7">
                  <c:v>11930</c:v>
                </c:pt>
                <c:pt idx="8">
                  <c:v>11769</c:v>
                </c:pt>
                <c:pt idx="9">
                  <c:v>11815</c:v>
                </c:pt>
                <c:pt idx="10">
                  <c:v>11964</c:v>
                </c:pt>
                <c:pt idx="11">
                  <c:v>11533</c:v>
                </c:pt>
                <c:pt idx="12">
                  <c:v>11117</c:v>
                </c:pt>
                <c:pt idx="13">
                  <c:v>10804</c:v>
                </c:pt>
                <c:pt idx="14">
                  <c:v>10825</c:v>
                </c:pt>
                <c:pt idx="15">
                  <c:v>10473</c:v>
                </c:pt>
                <c:pt idx="16">
                  <c:v>10320</c:v>
                </c:pt>
                <c:pt idx="17">
                  <c:v>10202</c:v>
                </c:pt>
                <c:pt idx="18">
                  <c:v>10050</c:v>
                </c:pt>
                <c:pt idx="19">
                  <c:v>9817</c:v>
                </c:pt>
                <c:pt idx="20">
                  <c:v>9331</c:v>
                </c:pt>
                <c:pt idx="21">
                  <c:v>8788</c:v>
                </c:pt>
                <c:pt idx="22">
                  <c:v>8889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07-4949-A778-4C1E0E05FF93}"/>
            </c:ext>
          </c:extLst>
        </c:ser>
        <c:ser>
          <c:idx val="3"/>
          <c:order val="3"/>
          <c:tx>
            <c:strRef>
              <c:f>'CSU HC Only charts '!$E$22</c:f>
              <c:strCache>
                <c:ptCount val="1"/>
                <c:pt idx="0">
                  <c:v>WCSU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9"/>
              <c:spPr>
                <a:solidFill>
                  <a:schemeClr val="tx2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4007-4949-A778-4C1E0E05FF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'CSU HC Only charts '!$A$23:$A$45</c:f>
              <c:strCache>
                <c:ptCount val="23"/>
                <c:pt idx="0">
                  <c:v>Fall 2000</c:v>
                </c:pt>
                <c:pt idx="1">
                  <c:v>Fall 2001</c:v>
                </c:pt>
                <c:pt idx="2">
                  <c:v>Fall 2002</c:v>
                </c:pt>
                <c:pt idx="3">
                  <c:v>Fall 2003</c:v>
                </c:pt>
                <c:pt idx="4">
                  <c:v>Fall 2004</c:v>
                </c:pt>
                <c:pt idx="5">
                  <c:v>Fall 2005</c:v>
                </c:pt>
                <c:pt idx="6">
                  <c:v>Fall 2006</c:v>
                </c:pt>
                <c:pt idx="7">
                  <c:v>Fall 2007</c:v>
                </c:pt>
                <c:pt idx="8">
                  <c:v>Fall 2008</c:v>
                </c:pt>
                <c:pt idx="9">
                  <c:v>Fall 2009</c:v>
                </c:pt>
                <c:pt idx="10">
                  <c:v>Fall 2010</c:v>
                </c:pt>
                <c:pt idx="11">
                  <c:v>Fall 2011</c:v>
                </c:pt>
                <c:pt idx="12">
                  <c:v>Fall 2012</c:v>
                </c:pt>
                <c:pt idx="13">
                  <c:v>Fall 2013</c:v>
                </c:pt>
                <c:pt idx="14">
                  <c:v>Fall 2014</c:v>
                </c:pt>
                <c:pt idx="15">
                  <c:v>Fall 2015</c:v>
                </c:pt>
                <c:pt idx="16">
                  <c:v>Fall 2016</c:v>
                </c:pt>
                <c:pt idx="17">
                  <c:v>Fall 2017</c:v>
                </c:pt>
                <c:pt idx="18">
                  <c:v>Fall 2018</c:v>
                </c:pt>
                <c:pt idx="19">
                  <c:v>Fall 2019</c:v>
                </c:pt>
                <c:pt idx="20">
                  <c:v>Fall 2020</c:v>
                </c:pt>
                <c:pt idx="21">
                  <c:v>Fall 2021</c:v>
                </c:pt>
                <c:pt idx="22">
                  <c:v>Fall 2022</c:v>
                </c:pt>
              </c:strCache>
            </c:strRef>
          </c:cat>
          <c:val>
            <c:numRef>
              <c:f>'CSU HC Only charts '!$E$23:$E$45</c:f>
              <c:numCache>
                <c:formatCode>_(* #,##0_);_(* \(#,##0\);_(* "-"??_);_(@_)</c:formatCode>
                <c:ptCount val="23"/>
                <c:pt idx="0">
                  <c:v>5806</c:v>
                </c:pt>
                <c:pt idx="1">
                  <c:v>5918</c:v>
                </c:pt>
                <c:pt idx="2">
                  <c:v>6050</c:v>
                </c:pt>
                <c:pt idx="3">
                  <c:v>6079</c:v>
                </c:pt>
                <c:pt idx="4">
                  <c:v>5884</c:v>
                </c:pt>
                <c:pt idx="5">
                  <c:v>5907</c:v>
                </c:pt>
                <c:pt idx="6">
                  <c:v>6086</c:v>
                </c:pt>
                <c:pt idx="7">
                  <c:v>6211</c:v>
                </c:pt>
                <c:pt idx="8">
                  <c:v>6462</c:v>
                </c:pt>
                <c:pt idx="9">
                  <c:v>6617</c:v>
                </c:pt>
                <c:pt idx="10">
                  <c:v>6582</c:v>
                </c:pt>
                <c:pt idx="11">
                  <c:v>6407</c:v>
                </c:pt>
                <c:pt idx="12">
                  <c:v>6176</c:v>
                </c:pt>
                <c:pt idx="13">
                  <c:v>6025</c:v>
                </c:pt>
                <c:pt idx="14">
                  <c:v>5952</c:v>
                </c:pt>
                <c:pt idx="15">
                  <c:v>5826</c:v>
                </c:pt>
                <c:pt idx="16">
                  <c:v>5721</c:v>
                </c:pt>
                <c:pt idx="17">
                  <c:v>5664</c:v>
                </c:pt>
                <c:pt idx="18">
                  <c:v>5642</c:v>
                </c:pt>
                <c:pt idx="19">
                  <c:v>5631</c:v>
                </c:pt>
                <c:pt idx="20">
                  <c:v>5246</c:v>
                </c:pt>
                <c:pt idx="21">
                  <c:v>4802</c:v>
                </c:pt>
                <c:pt idx="22">
                  <c:v>4417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007-4949-A778-4C1E0E05FF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21949088"/>
        <c:axId val="1484943216"/>
      </c:lineChart>
      <c:catAx>
        <c:axId val="152194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4943216"/>
        <c:crosses val="autoZero"/>
        <c:auto val="1"/>
        <c:lblAlgn val="ctr"/>
        <c:lblOffset val="100"/>
        <c:noMultiLvlLbl val="0"/>
      </c:catAx>
      <c:valAx>
        <c:axId val="1484943216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1949088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314325</xdr:colOff>
      <xdr:row>1</xdr:row>
      <xdr:rowOff>28575</xdr:rowOff>
    </xdr:from>
    <xdr:to>
      <xdr:col>37</xdr:col>
      <xdr:colOff>571499</xdr:colOff>
      <xdr:row>35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FBAA658-1E7D-4694-B74F-E32BF17AD1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0.81977</cdr:x>
      <cdr:y>0.69153</cdr:y>
    </cdr:from>
    <cdr:to>
      <cdr:x>0.8995</cdr:x>
      <cdr:y>0.7339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F940E7EC-7A32-41E0-9439-8BF95C50365C}"/>
            </a:ext>
          </a:extLst>
        </cdr:cNvPr>
        <cdr:cNvSpPr txBox="1"/>
      </cdr:nvSpPr>
      <cdr:spPr>
        <a:xfrm xmlns:a="http://schemas.openxmlformats.org/drawingml/2006/main">
          <a:off x="9401176" y="3886200"/>
          <a:ext cx="91440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0.82143</cdr:x>
      <cdr:y>0.62203</cdr:y>
    </cdr:from>
    <cdr:to>
      <cdr:x>0.90947</cdr:x>
      <cdr:y>0.84746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30C14EA5-622B-445D-8CBC-70734D5E9D45}"/>
            </a:ext>
          </a:extLst>
        </cdr:cNvPr>
        <cdr:cNvSpPr txBox="1"/>
      </cdr:nvSpPr>
      <cdr:spPr>
        <a:xfrm xmlns:a="http://schemas.openxmlformats.org/drawingml/2006/main">
          <a:off x="9420226" y="3495675"/>
          <a:ext cx="1009650" cy="1266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57150</xdr:colOff>
      <xdr:row>1</xdr:row>
      <xdr:rowOff>66675</xdr:rowOff>
    </xdr:from>
    <xdr:to>
      <xdr:col>17</xdr:col>
      <xdr:colOff>256388</xdr:colOff>
      <xdr:row>22</xdr:row>
      <xdr:rowOff>142365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5FFBC1-F895-4CD0-86E8-9573E8B03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24350" y="257175"/>
          <a:ext cx="6295238" cy="4076190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23</xdr:row>
      <xdr:rowOff>152400</xdr:rowOff>
    </xdr:from>
    <xdr:to>
      <xdr:col>21</xdr:col>
      <xdr:colOff>443074</xdr:colOff>
      <xdr:row>64</xdr:row>
      <xdr:rowOff>181302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EEDE024-7F08-426F-81FF-D0A19A468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5275" y="4533900"/>
          <a:ext cx="12663649" cy="783940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12</xdr:row>
      <xdr:rowOff>47625</xdr:rowOff>
    </xdr:from>
    <xdr:to>
      <xdr:col>23</xdr:col>
      <xdr:colOff>299558</xdr:colOff>
      <xdr:row>46</xdr:row>
      <xdr:rowOff>104774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C5A3250-EEBE-46A7-9610-C9A237E7C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2352675"/>
          <a:ext cx="14063183" cy="6534149"/>
        </a:xfrm>
        <a:prstGeom prst="rect">
          <a:avLst/>
        </a:prstGeom>
      </xdr:spPr>
    </xdr:pic>
    <xdr:clientData/>
  </xdr:twoCellAnchor>
  <xdr:twoCellAnchor editAs="oneCell">
    <xdr:from>
      <xdr:col>1</xdr:col>
      <xdr:colOff>523875</xdr:colOff>
      <xdr:row>2</xdr:row>
      <xdr:rowOff>38100</xdr:rowOff>
    </xdr:from>
    <xdr:to>
      <xdr:col>10</xdr:col>
      <xdr:colOff>151761</xdr:colOff>
      <xdr:row>5</xdr:row>
      <xdr:rowOff>28505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9E5C6AB-7B0B-44BB-9BFC-DA94E5CA2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3475" y="419100"/>
          <a:ext cx="5114286" cy="561905"/>
        </a:xfrm>
        <a:prstGeom prst="rect">
          <a:avLst/>
        </a:prstGeom>
      </xdr:spPr>
    </xdr:pic>
    <xdr:clientData/>
  </xdr:twoCellAnchor>
  <xdr:twoCellAnchor editAs="oneCell">
    <xdr:from>
      <xdr:col>14</xdr:col>
      <xdr:colOff>47625</xdr:colOff>
      <xdr:row>0</xdr:row>
      <xdr:rowOff>19050</xdr:rowOff>
    </xdr:from>
    <xdr:to>
      <xdr:col>22</xdr:col>
      <xdr:colOff>266063</xdr:colOff>
      <xdr:row>7</xdr:row>
      <xdr:rowOff>28406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7C43493-03D5-43B3-8F43-C85E1B26D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82025" y="19050"/>
          <a:ext cx="5095238" cy="13523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266700</xdr:colOff>
      <xdr:row>3</xdr:row>
      <xdr:rowOff>133350</xdr:rowOff>
    </xdr:from>
    <xdr:to>
      <xdr:col>23</xdr:col>
      <xdr:colOff>457199</xdr:colOff>
      <xdr:row>44</xdr:row>
      <xdr:rowOff>57150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9484D03-F7DF-4291-B88B-77B9D75844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harlene_casamento_ct_gov/Documents/HIGHER%20ED/IPEDS%20D/CT%20enrollment/FALL%20HC/Fall%20HC%20%20%202000-%2022%20degree%20grant%20pulled%2012%2022%2022%20-%20UPDATE%201%2013%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 ONLY "/>
      <sheetName val="CC and csu  "/>
      <sheetName val="total hcPics for present"/>
      <sheetName val="cscu pics for present"/>
      <sheetName val="fALL hc CHART"/>
      <sheetName val="ALL CT schools"/>
      <sheetName val="fall 21 hc SUMMARY BY RACE"/>
      <sheetName val="cscu - by CC CO &amp; CSU "/>
      <sheetName val="cSU charts "/>
      <sheetName val="CSU"/>
      <sheetName val="csu filter"/>
      <sheetName val="fall HCsummary total "/>
      <sheetName val="Sheet23"/>
      <sheetName val="fall hc summary by cat"/>
      <sheetName val="pivot all "/>
      <sheetName val="recipe - full data set  "/>
      <sheetName val="full ct data set"/>
      <sheetName val="CT ONLY HS grad nces"/>
      <sheetName val="hs grads download 12 23 22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B7">
            <v>38419</v>
          </cell>
        </row>
        <row r="8">
          <cell r="B8">
            <v>34968</v>
          </cell>
        </row>
        <row r="9">
          <cell r="B9">
            <v>34495</v>
          </cell>
        </row>
        <row r="10">
          <cell r="B10">
            <v>38854</v>
          </cell>
        </row>
        <row r="11">
          <cell r="B11">
            <v>38681</v>
          </cell>
        </row>
        <row r="12">
          <cell r="B12">
            <v>38722</v>
          </cell>
        </row>
        <row r="13">
          <cell r="B13">
            <v>37860</v>
          </cell>
        </row>
      </sheetData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9.9978637043366805E-2"/>
    <pageSetUpPr fitToPage="1"/>
  </sheetPr>
  <dimension ref="B1:AK88"/>
  <sheetViews>
    <sheetView tabSelected="1" topLeftCell="A13" workbookViewId="0">
      <selection activeCell="S38" sqref="S38"/>
    </sheetView>
  </sheetViews>
  <sheetFormatPr defaultColWidth="9.140625" defaultRowHeight="15" x14ac:dyDescent="0.25"/>
  <cols>
    <col min="1" max="1" width="3.85546875" style="112" customWidth="1"/>
    <col min="2" max="2" width="15.5703125" style="149" customWidth="1"/>
    <col min="3" max="5" width="0" style="112" hidden="1" customWidth="1"/>
    <col min="6" max="6" width="16.28515625" style="127" customWidth="1"/>
    <col min="7" max="9" width="0" style="150" hidden="1" customWidth="1"/>
    <col min="10" max="10" width="19.5703125" style="127" customWidth="1"/>
    <col min="11" max="11" width="0" style="150" hidden="1" customWidth="1"/>
    <col min="12" max="12" width="13.140625" style="151" customWidth="1"/>
    <col min="13" max="13" width="0" style="150" hidden="1" customWidth="1"/>
    <col min="14" max="14" width="11.7109375" style="150" customWidth="1"/>
    <col min="15" max="15" width="13.7109375" style="112" customWidth="1"/>
    <col min="16" max="16" width="11.5703125" style="118" customWidth="1"/>
    <col min="17" max="17" width="11.5703125" style="119" customWidth="1"/>
    <col min="18" max="28" width="9.140625" style="112"/>
    <col min="29" max="29" width="14.140625" style="112" customWidth="1"/>
    <col min="30" max="16384" width="9.140625" style="112"/>
  </cols>
  <sheetData>
    <row r="1" spans="2:37" ht="49.5" customHeight="1" x14ac:dyDescent="0.25">
      <c r="B1" s="108" t="s">
        <v>210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10"/>
      <c r="Q1" s="111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</row>
    <row r="2" spans="2:37" ht="15.75" thickBot="1" x14ac:dyDescent="0.3">
      <c r="B2" s="113"/>
      <c r="C2" s="114"/>
      <c r="D2" s="114"/>
      <c r="E2" s="114"/>
      <c r="F2" s="115"/>
      <c r="G2" s="116"/>
      <c r="H2" s="116"/>
      <c r="I2" s="116"/>
      <c r="J2" s="115"/>
      <c r="K2" s="116"/>
      <c r="L2" s="117"/>
      <c r="M2" s="116"/>
      <c r="N2" s="116"/>
    </row>
    <row r="3" spans="2:37" s="127" customFormat="1" ht="57.75" customHeight="1" x14ac:dyDescent="0.25">
      <c r="B3" s="120" t="s">
        <v>31</v>
      </c>
      <c r="C3" s="121" t="s">
        <v>2</v>
      </c>
      <c r="D3" s="121" t="s">
        <v>5</v>
      </c>
      <c r="E3" s="121" t="s">
        <v>4</v>
      </c>
      <c r="F3" s="122" t="s">
        <v>11</v>
      </c>
      <c r="G3" s="121"/>
      <c r="H3" s="121" t="s">
        <v>6</v>
      </c>
      <c r="I3" s="121" t="s">
        <v>7</v>
      </c>
      <c r="J3" s="123" t="s">
        <v>12</v>
      </c>
      <c r="K3" s="121"/>
      <c r="L3" s="124" t="s">
        <v>3</v>
      </c>
      <c r="M3" s="121"/>
      <c r="N3" s="121" t="s">
        <v>8</v>
      </c>
      <c r="O3" s="125" t="s">
        <v>37</v>
      </c>
      <c r="P3" s="126"/>
      <c r="Q3" s="126"/>
    </row>
    <row r="4" spans="2:37" x14ac:dyDescent="0.25">
      <c r="B4" s="128">
        <v>1980</v>
      </c>
      <c r="C4" s="129">
        <v>34068</v>
      </c>
      <c r="D4" s="129">
        <v>1028</v>
      </c>
      <c r="E4" s="129">
        <v>32422</v>
      </c>
      <c r="F4" s="122">
        <f t="shared" ref="F4:F21" si="0">SUM(C4:E4)</f>
        <v>67518</v>
      </c>
      <c r="G4" s="130"/>
      <c r="H4" s="130">
        <v>21873</v>
      </c>
      <c r="I4" s="130"/>
      <c r="J4" s="123">
        <f t="shared" ref="J4:J21" si="1">SUM(H4:I4)</f>
        <v>21873</v>
      </c>
      <c r="K4" s="130"/>
      <c r="L4" s="131">
        <v>60168</v>
      </c>
      <c r="M4" s="130"/>
      <c r="N4" s="130">
        <f t="shared" ref="N4:N21" si="2">F4+J4+L4</f>
        <v>149559</v>
      </c>
      <c r="O4" s="114"/>
    </row>
    <row r="5" spans="2:37" x14ac:dyDescent="0.25">
      <c r="B5" s="128">
        <v>1984</v>
      </c>
      <c r="C5" s="129">
        <v>34509</v>
      </c>
      <c r="D5" s="129">
        <v>1153</v>
      </c>
      <c r="E5" s="129">
        <v>33717</v>
      </c>
      <c r="F5" s="122">
        <f t="shared" si="0"/>
        <v>69379</v>
      </c>
      <c r="G5" s="130"/>
      <c r="H5" s="130">
        <v>22976</v>
      </c>
      <c r="I5" s="130"/>
      <c r="J5" s="123">
        <f t="shared" si="1"/>
        <v>22976</v>
      </c>
      <c r="K5" s="130"/>
      <c r="L5" s="131">
        <v>58894</v>
      </c>
      <c r="M5" s="130"/>
      <c r="N5" s="130">
        <f t="shared" si="2"/>
        <v>151249</v>
      </c>
      <c r="O5" s="114"/>
    </row>
    <row r="6" spans="2:37" x14ac:dyDescent="0.25">
      <c r="B6" s="128">
        <v>1985</v>
      </c>
      <c r="C6" s="129">
        <v>33954</v>
      </c>
      <c r="D6" s="129"/>
      <c r="E6" s="129">
        <v>34302</v>
      </c>
      <c r="F6" s="122">
        <f t="shared" si="0"/>
        <v>68256</v>
      </c>
      <c r="G6" s="130"/>
      <c r="H6" s="130">
        <v>23063</v>
      </c>
      <c r="I6" s="130"/>
      <c r="J6" s="123">
        <f t="shared" si="1"/>
        <v>23063</v>
      </c>
      <c r="K6" s="130"/>
      <c r="L6" s="131">
        <v>58874</v>
      </c>
      <c r="M6" s="130"/>
      <c r="N6" s="130">
        <f t="shared" si="2"/>
        <v>150193</v>
      </c>
      <c r="O6" s="114"/>
    </row>
    <row r="7" spans="2:37" x14ac:dyDescent="0.25">
      <c r="B7" s="128">
        <v>1986</v>
      </c>
      <c r="C7" s="129">
        <v>33437</v>
      </c>
      <c r="D7" s="129"/>
      <c r="E7" s="129">
        <v>34837</v>
      </c>
      <c r="F7" s="122">
        <f t="shared" si="0"/>
        <v>68274</v>
      </c>
      <c r="G7" s="130"/>
      <c r="H7" s="130">
        <v>23657</v>
      </c>
      <c r="I7" s="130"/>
      <c r="J7" s="123">
        <f t="shared" si="1"/>
        <v>23657</v>
      </c>
      <c r="K7" s="130"/>
      <c r="L7" s="131">
        <v>57706</v>
      </c>
      <c r="M7" s="130"/>
      <c r="N7" s="130">
        <f t="shared" si="2"/>
        <v>149637</v>
      </c>
      <c r="O7" s="114"/>
    </row>
    <row r="8" spans="2:37" x14ac:dyDescent="0.25">
      <c r="B8" s="128">
        <v>1987</v>
      </c>
      <c r="C8" s="129">
        <v>34767</v>
      </c>
      <c r="D8" s="129">
        <v>713</v>
      </c>
      <c r="E8" s="129">
        <v>36271</v>
      </c>
      <c r="F8" s="122">
        <f t="shared" si="0"/>
        <v>71751</v>
      </c>
      <c r="G8" s="130"/>
      <c r="H8" s="130">
        <v>24552</v>
      </c>
      <c r="I8" s="130"/>
      <c r="J8" s="123">
        <f t="shared" si="1"/>
        <v>24552</v>
      </c>
      <c r="K8" s="130"/>
      <c r="L8" s="131">
        <v>58029</v>
      </c>
      <c r="M8" s="130"/>
      <c r="N8" s="130">
        <f t="shared" si="2"/>
        <v>154332</v>
      </c>
      <c r="O8" s="114"/>
    </row>
    <row r="9" spans="2:37" x14ac:dyDescent="0.25">
      <c r="B9" s="128">
        <v>1988</v>
      </c>
      <c r="C9" s="129">
        <v>36511</v>
      </c>
      <c r="D9" s="129">
        <v>810</v>
      </c>
      <c r="E9" s="129">
        <v>37809</v>
      </c>
      <c r="F9" s="122">
        <f t="shared" si="0"/>
        <v>75130</v>
      </c>
      <c r="G9" s="130"/>
      <c r="H9" s="130">
        <v>25374</v>
      </c>
      <c r="I9" s="130"/>
      <c r="J9" s="123">
        <f t="shared" si="1"/>
        <v>25374</v>
      </c>
      <c r="K9" s="130"/>
      <c r="L9" s="131">
        <v>57669</v>
      </c>
      <c r="M9" s="130"/>
      <c r="N9" s="130">
        <f t="shared" si="2"/>
        <v>158173</v>
      </c>
      <c r="O9" s="114"/>
    </row>
    <row r="10" spans="2:37" x14ac:dyDescent="0.25">
      <c r="B10" s="128">
        <v>1990</v>
      </c>
      <c r="C10" s="129">
        <v>39278</v>
      </c>
      <c r="D10" s="129">
        <v>940</v>
      </c>
      <c r="E10" s="129">
        <v>38361</v>
      </c>
      <c r="F10" s="122">
        <f t="shared" si="0"/>
        <v>78579</v>
      </c>
      <c r="G10" s="130"/>
      <c r="H10" s="130">
        <v>25634</v>
      </c>
      <c r="I10" s="130"/>
      <c r="J10" s="123">
        <f t="shared" si="1"/>
        <v>25634</v>
      </c>
      <c r="K10" s="130"/>
      <c r="L10" s="131">
        <v>57956</v>
      </c>
      <c r="M10" s="130"/>
      <c r="N10" s="130">
        <f t="shared" si="2"/>
        <v>162169</v>
      </c>
      <c r="O10" s="114"/>
    </row>
    <row r="11" spans="2:37" x14ac:dyDescent="0.25">
      <c r="B11" s="128">
        <v>1990</v>
      </c>
      <c r="C11" s="129">
        <v>39549</v>
      </c>
      <c r="D11" s="129">
        <v>884</v>
      </c>
      <c r="E11" s="129">
        <v>38130</v>
      </c>
      <c r="F11" s="122">
        <f t="shared" si="0"/>
        <v>78563</v>
      </c>
      <c r="G11" s="130"/>
      <c r="H11" s="130">
        <v>25497</v>
      </c>
      <c r="I11" s="130"/>
      <c r="J11" s="123">
        <f t="shared" si="1"/>
        <v>25497</v>
      </c>
      <c r="K11" s="130"/>
      <c r="L11" s="131">
        <v>57561</v>
      </c>
      <c r="M11" s="130"/>
      <c r="N11" s="130">
        <f t="shared" si="2"/>
        <v>161621</v>
      </c>
      <c r="O11" s="114"/>
    </row>
    <row r="12" spans="2:37" x14ac:dyDescent="0.25">
      <c r="B12" s="128">
        <v>1991</v>
      </c>
      <c r="C12" s="129">
        <v>38472</v>
      </c>
      <c r="D12" s="129">
        <v>987</v>
      </c>
      <c r="E12" s="129">
        <v>37259</v>
      </c>
      <c r="F12" s="122">
        <f t="shared" si="0"/>
        <v>76718</v>
      </c>
      <c r="G12" s="130"/>
      <c r="H12" s="130">
        <v>24844</v>
      </c>
      <c r="I12" s="130"/>
      <c r="J12" s="123">
        <f t="shared" si="1"/>
        <v>24844</v>
      </c>
      <c r="K12" s="130"/>
      <c r="L12" s="131">
        <v>57316</v>
      </c>
      <c r="M12" s="130"/>
      <c r="N12" s="130">
        <f t="shared" si="2"/>
        <v>158878</v>
      </c>
      <c r="O12" s="114"/>
    </row>
    <row r="13" spans="2:37" x14ac:dyDescent="0.25">
      <c r="B13" s="128">
        <v>1992</v>
      </c>
      <c r="C13" s="129">
        <v>40511</v>
      </c>
      <c r="D13" s="129">
        <v>1145</v>
      </c>
      <c r="E13" s="129">
        <v>36414</v>
      </c>
      <c r="F13" s="122">
        <f t="shared" si="0"/>
        <v>78070</v>
      </c>
      <c r="G13" s="130"/>
      <c r="H13" s="130">
        <v>24131</v>
      </c>
      <c r="I13" s="130"/>
      <c r="J13" s="123">
        <f t="shared" si="1"/>
        <v>24131</v>
      </c>
      <c r="K13" s="130"/>
      <c r="L13" s="131">
        <v>56524</v>
      </c>
      <c r="M13" s="130"/>
      <c r="N13" s="130">
        <f t="shared" si="2"/>
        <v>158725</v>
      </c>
      <c r="O13" s="114"/>
    </row>
    <row r="14" spans="2:37" x14ac:dyDescent="0.25">
      <c r="B14" s="128">
        <v>1993</v>
      </c>
      <c r="C14" s="129">
        <v>45542</v>
      </c>
      <c r="D14" s="129">
        <v>1144</v>
      </c>
      <c r="E14" s="129">
        <v>35111</v>
      </c>
      <c r="F14" s="122">
        <f t="shared" si="0"/>
        <v>81797</v>
      </c>
      <c r="G14" s="130"/>
      <c r="H14" s="130">
        <v>23182</v>
      </c>
      <c r="I14" s="130"/>
      <c r="J14" s="123">
        <f t="shared" si="1"/>
        <v>23182</v>
      </c>
      <c r="K14" s="130"/>
      <c r="L14" s="131">
        <v>57713</v>
      </c>
      <c r="M14" s="130"/>
      <c r="N14" s="130">
        <f t="shared" si="2"/>
        <v>162692</v>
      </c>
      <c r="O14" s="114"/>
    </row>
    <row r="15" spans="2:37" x14ac:dyDescent="0.25">
      <c r="B15" s="128">
        <v>1994</v>
      </c>
      <c r="C15" s="129">
        <v>44583</v>
      </c>
      <c r="D15" s="129">
        <v>1186</v>
      </c>
      <c r="E15" s="129">
        <v>33717</v>
      </c>
      <c r="F15" s="122">
        <f t="shared" si="0"/>
        <v>79486</v>
      </c>
      <c r="G15" s="130"/>
      <c r="H15" s="130">
        <v>22466</v>
      </c>
      <c r="I15" s="130"/>
      <c r="J15" s="123">
        <f t="shared" si="1"/>
        <v>22466</v>
      </c>
      <c r="K15" s="130"/>
      <c r="L15" s="131">
        <v>58182</v>
      </c>
      <c r="M15" s="130"/>
      <c r="N15" s="130">
        <f t="shared" si="2"/>
        <v>160134</v>
      </c>
      <c r="O15" s="114"/>
    </row>
    <row r="16" spans="2:37" x14ac:dyDescent="0.25">
      <c r="B16" s="128">
        <v>1995</v>
      </c>
      <c r="C16" s="129">
        <v>42828</v>
      </c>
      <c r="D16" s="129">
        <v>1198</v>
      </c>
      <c r="E16" s="129">
        <v>33540</v>
      </c>
      <c r="F16" s="122">
        <f t="shared" si="0"/>
        <v>77566</v>
      </c>
      <c r="G16" s="130"/>
      <c r="H16" s="130">
        <v>22471</v>
      </c>
      <c r="I16" s="130"/>
      <c r="J16" s="123">
        <f t="shared" si="1"/>
        <v>22471</v>
      </c>
      <c r="K16" s="130"/>
      <c r="L16" s="131">
        <v>57188</v>
      </c>
      <c r="M16" s="130"/>
      <c r="N16" s="130">
        <f t="shared" si="2"/>
        <v>157225</v>
      </c>
      <c r="O16" s="114"/>
    </row>
    <row r="17" spans="2:16" x14ac:dyDescent="0.25">
      <c r="B17" s="128">
        <v>1996</v>
      </c>
      <c r="C17" s="129">
        <v>41040</v>
      </c>
      <c r="D17" s="129">
        <v>1252</v>
      </c>
      <c r="E17" s="129">
        <v>32982</v>
      </c>
      <c r="F17" s="122">
        <f t="shared" si="0"/>
        <v>75274</v>
      </c>
      <c r="G17" s="130"/>
      <c r="H17" s="130">
        <v>21805</v>
      </c>
      <c r="I17" s="130"/>
      <c r="J17" s="123">
        <f t="shared" si="1"/>
        <v>21805</v>
      </c>
      <c r="K17" s="130"/>
      <c r="L17" s="131">
        <v>56888</v>
      </c>
      <c r="M17" s="130"/>
      <c r="N17" s="130">
        <f t="shared" si="2"/>
        <v>153967</v>
      </c>
      <c r="O17" s="114"/>
    </row>
    <row r="18" spans="2:16" x14ac:dyDescent="0.25">
      <c r="B18" s="128">
        <v>1997</v>
      </c>
      <c r="C18" s="129">
        <v>40326</v>
      </c>
      <c r="D18" s="129"/>
      <c r="E18" s="129">
        <v>32968</v>
      </c>
      <c r="F18" s="122">
        <f t="shared" si="0"/>
        <v>73294</v>
      </c>
      <c r="G18" s="130"/>
      <c r="H18" s="130">
        <v>21249</v>
      </c>
      <c r="I18" s="130"/>
      <c r="J18" s="123">
        <f t="shared" si="1"/>
        <v>21249</v>
      </c>
      <c r="K18" s="130"/>
      <c r="L18" s="131">
        <v>57132</v>
      </c>
      <c r="M18" s="130"/>
      <c r="N18" s="130">
        <f t="shared" si="2"/>
        <v>151675</v>
      </c>
      <c r="O18" s="114"/>
    </row>
    <row r="19" spans="2:16" x14ac:dyDescent="0.25">
      <c r="B19" s="128">
        <v>1998</v>
      </c>
      <c r="C19" s="129">
        <v>39354</v>
      </c>
      <c r="D19" s="129">
        <v>1348</v>
      </c>
      <c r="E19" s="129">
        <v>33046</v>
      </c>
      <c r="F19" s="122">
        <f t="shared" si="0"/>
        <v>73748</v>
      </c>
      <c r="G19" s="130"/>
      <c r="H19" s="130">
        <v>21398</v>
      </c>
      <c r="I19" s="130"/>
      <c r="J19" s="123">
        <f t="shared" si="1"/>
        <v>21398</v>
      </c>
      <c r="K19" s="130"/>
      <c r="L19" s="131">
        <v>58345</v>
      </c>
      <c r="M19" s="130"/>
      <c r="N19" s="130">
        <f t="shared" si="2"/>
        <v>153491</v>
      </c>
      <c r="O19" s="114"/>
    </row>
    <row r="20" spans="2:16" x14ac:dyDescent="0.25">
      <c r="B20" s="128">
        <v>1999</v>
      </c>
      <c r="C20" s="129">
        <v>40065</v>
      </c>
      <c r="D20" s="129">
        <v>1429</v>
      </c>
      <c r="E20" s="129">
        <v>34030</v>
      </c>
      <c r="F20" s="122">
        <f t="shared" si="0"/>
        <v>75524</v>
      </c>
      <c r="G20" s="130"/>
      <c r="H20" s="130">
        <v>18721</v>
      </c>
      <c r="I20" s="130">
        <v>3520</v>
      </c>
      <c r="J20" s="123">
        <f t="shared" si="1"/>
        <v>22241</v>
      </c>
      <c r="K20" s="130"/>
      <c r="L20" s="131">
        <v>57692</v>
      </c>
      <c r="M20" s="130"/>
      <c r="N20" s="130">
        <f t="shared" si="2"/>
        <v>155457</v>
      </c>
      <c r="O20" s="114"/>
    </row>
    <row r="21" spans="2:16" x14ac:dyDescent="0.25">
      <c r="B21" s="128">
        <v>2000</v>
      </c>
      <c r="C21" s="129">
        <v>40817</v>
      </c>
      <c r="D21" s="129">
        <v>1459</v>
      </c>
      <c r="E21" s="129">
        <v>35330</v>
      </c>
      <c r="F21" s="122">
        <f t="shared" si="0"/>
        <v>77606</v>
      </c>
      <c r="G21" s="130"/>
      <c r="H21" s="130">
        <v>19393</v>
      </c>
      <c r="I21" s="130">
        <v>3542</v>
      </c>
      <c r="J21" s="123">
        <f t="shared" si="1"/>
        <v>22935</v>
      </c>
      <c r="K21" s="130"/>
      <c r="L21" s="131">
        <v>58337</v>
      </c>
      <c r="M21" s="130"/>
      <c r="N21" s="130">
        <f t="shared" si="2"/>
        <v>158878</v>
      </c>
      <c r="O21" s="114"/>
    </row>
    <row r="22" spans="2:16" ht="15.75" thickBot="1" x14ac:dyDescent="0.3">
      <c r="B22" s="128"/>
      <c r="C22" s="129"/>
      <c r="D22" s="129"/>
      <c r="E22" s="129"/>
      <c r="F22" s="122"/>
      <c r="G22" s="130"/>
      <c r="H22" s="130"/>
      <c r="I22" s="130"/>
      <c r="J22" s="123"/>
      <c r="K22" s="130"/>
      <c r="L22" s="131"/>
      <c r="M22" s="130"/>
      <c r="N22" s="130"/>
      <c r="O22" s="132"/>
    </row>
    <row r="23" spans="2:16" ht="88.5" customHeight="1" x14ac:dyDescent="0.25">
      <c r="B23" s="120" t="s">
        <v>31</v>
      </c>
      <c r="C23" s="121" t="s">
        <v>2</v>
      </c>
      <c r="D23" s="121" t="s">
        <v>5</v>
      </c>
      <c r="E23" s="121" t="s">
        <v>4</v>
      </c>
      <c r="F23" s="122" t="s">
        <v>63</v>
      </c>
      <c r="G23" s="121"/>
      <c r="H23" s="121" t="s">
        <v>6</v>
      </c>
      <c r="I23" s="121" t="s">
        <v>7</v>
      </c>
      <c r="J23" s="123" t="s">
        <v>64</v>
      </c>
      <c r="K23" s="121"/>
      <c r="L23" s="133" t="s">
        <v>219</v>
      </c>
      <c r="M23" s="121"/>
      <c r="N23" s="121" t="s">
        <v>8</v>
      </c>
      <c r="O23" s="125" t="s">
        <v>215</v>
      </c>
    </row>
    <row r="24" spans="2:16" x14ac:dyDescent="0.25">
      <c r="B24" s="134" t="s">
        <v>38</v>
      </c>
      <c r="C24" s="129">
        <v>42642</v>
      </c>
      <c r="D24" s="129">
        <v>1496</v>
      </c>
      <c r="E24" s="129">
        <v>35877</v>
      </c>
      <c r="F24" s="122">
        <f t="shared" ref="F24:F45" si="3">SUM(C24:E24)</f>
        <v>80015</v>
      </c>
      <c r="G24" s="130"/>
      <c r="H24" s="130">
        <v>19876</v>
      </c>
      <c r="I24" s="130">
        <v>3704</v>
      </c>
      <c r="J24" s="123">
        <f t="shared" ref="J24:J45" si="4">SUM(H24:I24)</f>
        <v>23580</v>
      </c>
      <c r="K24" s="130"/>
      <c r="L24" s="131">
        <v>59119</v>
      </c>
      <c r="M24" s="130"/>
      <c r="N24" s="130">
        <f t="shared" ref="N24:N45" si="5">F24+J24+L24</f>
        <v>162714</v>
      </c>
      <c r="O24" s="135">
        <v>30388</v>
      </c>
      <c r="P24" s="118" t="s">
        <v>209</v>
      </c>
    </row>
    <row r="25" spans="2:16" x14ac:dyDescent="0.25">
      <c r="B25" s="134" t="s">
        <v>39</v>
      </c>
      <c r="C25" s="129">
        <v>44869</v>
      </c>
      <c r="D25" s="129">
        <v>1561</v>
      </c>
      <c r="E25" s="129">
        <v>36126</v>
      </c>
      <c r="F25" s="122">
        <f t="shared" si="3"/>
        <v>82556</v>
      </c>
      <c r="G25" s="130"/>
      <c r="H25" s="130">
        <v>21427</v>
      </c>
      <c r="I25" s="130">
        <v>4070</v>
      </c>
      <c r="J25" s="123">
        <f t="shared" si="4"/>
        <v>25497</v>
      </c>
      <c r="K25" s="130"/>
      <c r="L25" s="131">
        <v>60012</v>
      </c>
      <c r="M25" s="130"/>
      <c r="N25" s="130">
        <f t="shared" si="5"/>
        <v>168065</v>
      </c>
      <c r="O25" s="135">
        <v>32327</v>
      </c>
      <c r="P25" s="118" t="s">
        <v>209</v>
      </c>
    </row>
    <row r="26" spans="2:16" x14ac:dyDescent="0.25">
      <c r="B26" s="136" t="s">
        <v>40</v>
      </c>
      <c r="C26" s="137">
        <v>45160</v>
      </c>
      <c r="D26" s="137">
        <v>1578</v>
      </c>
      <c r="E26" s="137">
        <v>35448</v>
      </c>
      <c r="F26" s="138">
        <f t="shared" si="3"/>
        <v>82186</v>
      </c>
      <c r="G26" s="139"/>
      <c r="H26" s="139">
        <v>22053</v>
      </c>
      <c r="I26" s="139">
        <v>4103</v>
      </c>
      <c r="J26" s="140">
        <f t="shared" si="4"/>
        <v>26156</v>
      </c>
      <c r="K26" s="139"/>
      <c r="L26" s="141">
        <v>59602</v>
      </c>
      <c r="M26" s="139"/>
      <c r="N26" s="139">
        <f t="shared" si="5"/>
        <v>167944</v>
      </c>
      <c r="O26" s="142">
        <v>33667</v>
      </c>
      <c r="P26" s="118" t="s">
        <v>209</v>
      </c>
    </row>
    <row r="27" spans="2:16" x14ac:dyDescent="0.25">
      <c r="B27" s="134" t="s">
        <v>41</v>
      </c>
      <c r="C27" s="129">
        <v>45743</v>
      </c>
      <c r="D27" s="129">
        <v>1495</v>
      </c>
      <c r="E27" s="129">
        <v>35537</v>
      </c>
      <c r="F27" s="122">
        <f t="shared" si="3"/>
        <v>82775</v>
      </c>
      <c r="G27" s="130"/>
      <c r="H27" s="130">
        <v>22694</v>
      </c>
      <c r="I27" s="130">
        <v>4400</v>
      </c>
      <c r="J27" s="123">
        <f t="shared" si="4"/>
        <v>27094</v>
      </c>
      <c r="K27" s="130"/>
      <c r="L27" s="131">
        <v>59686</v>
      </c>
      <c r="M27" s="130"/>
      <c r="N27" s="130">
        <f t="shared" si="5"/>
        <v>169555</v>
      </c>
      <c r="O27" s="250">
        <v>34573</v>
      </c>
      <c r="P27" s="118" t="s">
        <v>209</v>
      </c>
    </row>
    <row r="28" spans="2:16" x14ac:dyDescent="0.25">
      <c r="B28" s="134" t="s">
        <v>42</v>
      </c>
      <c r="C28" s="129">
        <v>46227</v>
      </c>
      <c r="D28" s="129">
        <v>1902</v>
      </c>
      <c r="E28" s="129">
        <v>35493</v>
      </c>
      <c r="F28" s="122">
        <f t="shared" si="3"/>
        <v>83622</v>
      </c>
      <c r="G28" s="130"/>
      <c r="H28" s="130">
        <v>23185</v>
      </c>
      <c r="I28" s="130">
        <v>4413</v>
      </c>
      <c r="J28" s="123">
        <f t="shared" si="4"/>
        <v>27598</v>
      </c>
      <c r="K28" s="130"/>
      <c r="L28" s="131">
        <v>60552</v>
      </c>
      <c r="M28" s="130"/>
      <c r="N28" s="130">
        <f t="shared" si="5"/>
        <v>171772</v>
      </c>
      <c r="O28" s="143">
        <v>35515</v>
      </c>
      <c r="P28" s="118" t="s">
        <v>209</v>
      </c>
    </row>
    <row r="29" spans="2:16" x14ac:dyDescent="0.25">
      <c r="B29" s="134" t="s">
        <v>43</v>
      </c>
      <c r="C29" s="129">
        <v>46489</v>
      </c>
      <c r="D29" s="129">
        <v>1711</v>
      </c>
      <c r="E29" s="129">
        <v>35795</v>
      </c>
      <c r="F29" s="122">
        <f t="shared" si="3"/>
        <v>83995</v>
      </c>
      <c r="G29" s="130"/>
      <c r="H29" s="130">
        <v>23557</v>
      </c>
      <c r="I29" s="130">
        <v>4437</v>
      </c>
      <c r="J29" s="123">
        <f t="shared" si="4"/>
        <v>27994</v>
      </c>
      <c r="K29" s="130"/>
      <c r="L29" s="131">
        <v>61914</v>
      </c>
      <c r="M29" s="130"/>
      <c r="N29" s="130">
        <f t="shared" si="5"/>
        <v>173903</v>
      </c>
      <c r="O29" s="143">
        <v>36222</v>
      </c>
      <c r="P29" s="118" t="s">
        <v>209</v>
      </c>
    </row>
    <row r="30" spans="2:16" ht="15.75" customHeight="1" x14ac:dyDescent="0.25">
      <c r="B30" s="134" t="s">
        <v>44</v>
      </c>
      <c r="C30" s="129">
        <v>48434</v>
      </c>
      <c r="D30" s="129">
        <v>1577</v>
      </c>
      <c r="E30" s="129">
        <v>35384</v>
      </c>
      <c r="F30" s="122">
        <f t="shared" si="3"/>
        <v>85395</v>
      </c>
      <c r="G30" s="130"/>
      <c r="H30" s="130">
        <v>23692</v>
      </c>
      <c r="I30" s="130">
        <v>4498</v>
      </c>
      <c r="J30" s="123">
        <f t="shared" si="4"/>
        <v>28190</v>
      </c>
      <c r="K30" s="130"/>
      <c r="L30" s="131">
        <v>62319</v>
      </c>
      <c r="M30" s="130"/>
      <c r="N30" s="130">
        <f t="shared" si="5"/>
        <v>175904</v>
      </c>
      <c r="O30" s="143">
        <f>'[1]CT ONLY HS grad nces'!B7</f>
        <v>38419</v>
      </c>
      <c r="P30" s="118" t="s">
        <v>202</v>
      </c>
    </row>
    <row r="31" spans="2:16" ht="15.75" customHeight="1" x14ac:dyDescent="0.25">
      <c r="B31" s="134" t="s">
        <v>45</v>
      </c>
      <c r="C31" s="129">
        <v>51105</v>
      </c>
      <c r="D31" s="129">
        <v>1988</v>
      </c>
      <c r="E31" s="129">
        <v>35891</v>
      </c>
      <c r="F31" s="122">
        <f t="shared" si="3"/>
        <v>88984</v>
      </c>
      <c r="G31" s="130"/>
      <c r="H31" s="130">
        <v>24273</v>
      </c>
      <c r="I31" s="130">
        <v>4607</v>
      </c>
      <c r="J31" s="123">
        <f t="shared" si="4"/>
        <v>28880</v>
      </c>
      <c r="K31" s="130"/>
      <c r="L31" s="131">
        <v>63347</v>
      </c>
      <c r="M31" s="130"/>
      <c r="N31" s="130">
        <f t="shared" si="5"/>
        <v>181211</v>
      </c>
      <c r="O31" s="143">
        <f>'[1]CT ONLY HS grad nces'!B8</f>
        <v>34968</v>
      </c>
      <c r="P31" s="118" t="s">
        <v>202</v>
      </c>
    </row>
    <row r="32" spans="2:16" ht="15.75" customHeight="1" x14ac:dyDescent="0.25">
      <c r="B32" s="134" t="s">
        <v>46</v>
      </c>
      <c r="C32" s="129">
        <v>55112</v>
      </c>
      <c r="D32" s="129">
        <v>2079</v>
      </c>
      <c r="E32" s="129">
        <v>36503</v>
      </c>
      <c r="F32" s="122">
        <f t="shared" si="3"/>
        <v>93694</v>
      </c>
      <c r="G32" s="130"/>
      <c r="H32" s="130">
        <v>25029</v>
      </c>
      <c r="I32" s="130">
        <v>4488</v>
      </c>
      <c r="J32" s="123">
        <f t="shared" si="4"/>
        <v>29517</v>
      </c>
      <c r="K32" s="130"/>
      <c r="L32" s="131">
        <v>66599</v>
      </c>
      <c r="M32" s="130"/>
      <c r="N32" s="130">
        <f t="shared" si="5"/>
        <v>189810</v>
      </c>
      <c r="O32" s="143">
        <f>'[1]CT ONLY HS grad nces'!B9</f>
        <v>34495</v>
      </c>
      <c r="P32" s="118" t="s">
        <v>202</v>
      </c>
    </row>
    <row r="33" spans="2:29" ht="15.75" customHeight="1" x14ac:dyDescent="0.25">
      <c r="B33" s="134" t="s">
        <v>47</v>
      </c>
      <c r="C33" s="129">
        <v>58253</v>
      </c>
      <c r="D33" s="129">
        <v>2278</v>
      </c>
      <c r="E33" s="129">
        <v>36629</v>
      </c>
      <c r="F33" s="122">
        <f t="shared" si="3"/>
        <v>97160</v>
      </c>
      <c r="G33" s="130"/>
      <c r="H33" s="130">
        <v>25498</v>
      </c>
      <c r="I33" s="130">
        <v>4536</v>
      </c>
      <c r="J33" s="123">
        <f t="shared" si="4"/>
        <v>30034</v>
      </c>
      <c r="K33" s="130"/>
      <c r="L33" s="131">
        <v>69745</v>
      </c>
      <c r="M33" s="130"/>
      <c r="N33" s="130">
        <f t="shared" si="5"/>
        <v>196939</v>
      </c>
      <c r="O33" s="143">
        <f>'[1]CT ONLY HS grad nces'!B10</f>
        <v>38854</v>
      </c>
      <c r="P33" s="118" t="s">
        <v>202</v>
      </c>
    </row>
    <row r="34" spans="2:29" ht="15.75" customHeight="1" x14ac:dyDescent="0.25">
      <c r="B34" s="134" t="s">
        <v>48</v>
      </c>
      <c r="C34" s="129">
        <v>57674</v>
      </c>
      <c r="D34" s="129">
        <v>2241</v>
      </c>
      <c r="E34" s="129">
        <v>36047</v>
      </c>
      <c r="F34" s="122">
        <f t="shared" si="3"/>
        <v>95962</v>
      </c>
      <c r="G34" s="130"/>
      <c r="H34" s="130">
        <v>25868</v>
      </c>
      <c r="I34" s="130">
        <v>4657</v>
      </c>
      <c r="J34" s="123">
        <f t="shared" si="4"/>
        <v>30525</v>
      </c>
      <c r="K34" s="130"/>
      <c r="L34" s="131">
        <v>74199</v>
      </c>
      <c r="M34" s="130"/>
      <c r="N34" s="130">
        <f t="shared" si="5"/>
        <v>200686</v>
      </c>
      <c r="O34" s="143">
        <f>'[1]CT ONLY HS grad nces'!B11</f>
        <v>38681</v>
      </c>
      <c r="P34" s="118" t="s">
        <v>202</v>
      </c>
    </row>
    <row r="35" spans="2:29" ht="15.75" customHeight="1" x14ac:dyDescent="0.25">
      <c r="B35" s="134" t="s">
        <v>49</v>
      </c>
      <c r="C35" s="129">
        <v>58228</v>
      </c>
      <c r="D35" s="129">
        <v>1644</v>
      </c>
      <c r="E35" s="129">
        <v>34824</v>
      </c>
      <c r="F35" s="122">
        <f t="shared" si="3"/>
        <v>94696</v>
      </c>
      <c r="G35" s="130"/>
      <c r="H35" s="130">
        <v>25483</v>
      </c>
      <c r="I35" s="130">
        <v>4773</v>
      </c>
      <c r="J35" s="123">
        <f t="shared" si="4"/>
        <v>30256</v>
      </c>
      <c r="K35" s="130"/>
      <c r="L35" s="131">
        <v>76827</v>
      </c>
      <c r="M35" s="130"/>
      <c r="N35" s="130">
        <f t="shared" si="5"/>
        <v>201779</v>
      </c>
      <c r="O35" s="143">
        <f>'[1]CT ONLY HS grad nces'!B12</f>
        <v>38722</v>
      </c>
      <c r="P35" s="118" t="s">
        <v>202</v>
      </c>
    </row>
    <row r="36" spans="2:29" ht="15.75" customHeight="1" x14ac:dyDescent="0.25">
      <c r="B36" s="144" t="s">
        <v>50</v>
      </c>
      <c r="C36" s="145">
        <v>56977</v>
      </c>
      <c r="D36" s="145">
        <v>1580</v>
      </c>
      <c r="E36" s="145">
        <v>34062</v>
      </c>
      <c r="F36" s="138">
        <f t="shared" si="3"/>
        <v>92619</v>
      </c>
      <c r="G36" s="146"/>
      <c r="H36" s="146">
        <v>25911</v>
      </c>
      <c r="I36" s="146">
        <v>4563</v>
      </c>
      <c r="J36" s="140">
        <f t="shared" si="4"/>
        <v>30474</v>
      </c>
      <c r="K36" s="146"/>
      <c r="L36" s="147">
        <v>79280</v>
      </c>
      <c r="M36" s="146"/>
      <c r="N36" s="146">
        <f t="shared" si="5"/>
        <v>202373</v>
      </c>
      <c r="O36" s="143">
        <f>'[1]CT ONLY HS grad nces'!B13</f>
        <v>37860</v>
      </c>
      <c r="P36" s="118" t="s">
        <v>202</v>
      </c>
    </row>
    <row r="37" spans="2:29" ht="30" x14ac:dyDescent="0.25">
      <c r="B37" s="134" t="s">
        <v>51</v>
      </c>
      <c r="C37" s="129">
        <v>55154</v>
      </c>
      <c r="D37" s="129">
        <v>1929</v>
      </c>
      <c r="E37" s="129">
        <v>34101</v>
      </c>
      <c r="F37" s="122">
        <f t="shared" si="3"/>
        <v>91184</v>
      </c>
      <c r="G37" s="130"/>
      <c r="H37" s="130">
        <v>26541</v>
      </c>
      <c r="I37" s="130">
        <v>4578</v>
      </c>
      <c r="J37" s="123">
        <f t="shared" si="4"/>
        <v>31119</v>
      </c>
      <c r="K37" s="130"/>
      <c r="L37" s="131">
        <v>80935</v>
      </c>
      <c r="M37" s="130"/>
      <c r="N37" s="130">
        <f t="shared" si="5"/>
        <v>203238</v>
      </c>
      <c r="O37" s="148">
        <v>38961</v>
      </c>
      <c r="P37" s="118" t="s">
        <v>211</v>
      </c>
      <c r="Q37" s="119" t="s">
        <v>212</v>
      </c>
    </row>
    <row r="38" spans="2:29" ht="30" x14ac:dyDescent="0.25">
      <c r="B38" s="134" t="s">
        <v>52</v>
      </c>
      <c r="C38" s="129">
        <v>52761</v>
      </c>
      <c r="D38" s="129">
        <v>1735</v>
      </c>
      <c r="E38" s="129">
        <v>33646</v>
      </c>
      <c r="F38" s="122">
        <f t="shared" si="3"/>
        <v>88142</v>
      </c>
      <c r="G38" s="130"/>
      <c r="H38" s="130">
        <v>27043</v>
      </c>
      <c r="I38" s="130">
        <v>4581</v>
      </c>
      <c r="J38" s="123">
        <f t="shared" si="4"/>
        <v>31624</v>
      </c>
      <c r="K38" s="130"/>
      <c r="L38" s="131">
        <v>80976</v>
      </c>
      <c r="M38" s="130"/>
      <c r="N38" s="130">
        <f t="shared" si="5"/>
        <v>200742</v>
      </c>
      <c r="O38" s="148">
        <v>38198</v>
      </c>
      <c r="P38" s="118" t="s">
        <v>211</v>
      </c>
      <c r="Q38" s="119" t="s">
        <v>212</v>
      </c>
    </row>
    <row r="39" spans="2:29" ht="30" x14ac:dyDescent="0.25">
      <c r="B39" s="134" t="s">
        <v>53</v>
      </c>
      <c r="C39" s="129">
        <v>50548</v>
      </c>
      <c r="D39" s="129">
        <v>1583</v>
      </c>
      <c r="E39" s="129">
        <v>33187</v>
      </c>
      <c r="F39" s="122">
        <f t="shared" si="3"/>
        <v>85318</v>
      </c>
      <c r="G39" s="130"/>
      <c r="H39" s="130">
        <v>27721</v>
      </c>
      <c r="I39" s="130">
        <v>4306</v>
      </c>
      <c r="J39" s="123">
        <f t="shared" si="4"/>
        <v>32027</v>
      </c>
      <c r="K39" s="130"/>
      <c r="L39" s="131">
        <v>81360</v>
      </c>
      <c r="M39" s="130"/>
      <c r="N39" s="130">
        <f t="shared" si="5"/>
        <v>198705</v>
      </c>
      <c r="O39" s="148">
        <v>38558</v>
      </c>
      <c r="P39" s="118" t="s">
        <v>211</v>
      </c>
      <c r="Q39" s="119" t="s">
        <v>212</v>
      </c>
    </row>
    <row r="40" spans="2:29" ht="30" x14ac:dyDescent="0.25">
      <c r="B40" s="134" t="s">
        <v>54</v>
      </c>
      <c r="C40" s="129">
        <v>49380</v>
      </c>
      <c r="D40" s="129">
        <v>1500</v>
      </c>
      <c r="E40" s="129">
        <v>33028</v>
      </c>
      <c r="F40" s="122">
        <f t="shared" si="3"/>
        <v>83908</v>
      </c>
      <c r="G40" s="130"/>
      <c r="H40" s="130">
        <v>27578</v>
      </c>
      <c r="I40" s="130">
        <v>4604</v>
      </c>
      <c r="J40" s="123">
        <f t="shared" si="4"/>
        <v>32182</v>
      </c>
      <c r="K40" s="130"/>
      <c r="L40" s="131">
        <v>82483</v>
      </c>
      <c r="M40" s="130"/>
      <c r="N40" s="130">
        <f t="shared" si="5"/>
        <v>198573</v>
      </c>
      <c r="O40" s="148">
        <v>38853</v>
      </c>
      <c r="P40" s="118" t="s">
        <v>211</v>
      </c>
      <c r="Q40" s="119" t="s">
        <v>212</v>
      </c>
    </row>
    <row r="41" spans="2:29" ht="30" x14ac:dyDescent="0.25">
      <c r="B41" s="134" t="s">
        <v>55</v>
      </c>
      <c r="C41" s="129">
        <v>47909</v>
      </c>
      <c r="D41" s="129">
        <v>1641</v>
      </c>
      <c r="E41" s="129">
        <v>32722</v>
      </c>
      <c r="F41" s="122">
        <f t="shared" si="3"/>
        <v>82272</v>
      </c>
      <c r="G41" s="130"/>
      <c r="H41" s="130">
        <v>27412</v>
      </c>
      <c r="I41" s="130">
        <v>4845</v>
      </c>
      <c r="J41" s="123">
        <f t="shared" si="4"/>
        <v>32257</v>
      </c>
      <c r="K41" s="130"/>
      <c r="L41" s="131">
        <v>84697</v>
      </c>
      <c r="M41" s="130"/>
      <c r="N41" s="130">
        <f t="shared" si="5"/>
        <v>199226</v>
      </c>
      <c r="O41" s="148">
        <v>38671</v>
      </c>
      <c r="P41" s="118">
        <v>38671</v>
      </c>
      <c r="Q41" s="119" t="s">
        <v>212</v>
      </c>
    </row>
    <row r="42" spans="2:29" ht="30" x14ac:dyDescent="0.25">
      <c r="B42" s="134" t="s">
        <v>56</v>
      </c>
      <c r="C42" s="129">
        <v>45148</v>
      </c>
      <c r="D42" s="129">
        <v>1611</v>
      </c>
      <c r="E42" s="129">
        <v>31573</v>
      </c>
      <c r="F42" s="122">
        <f t="shared" si="3"/>
        <v>78332</v>
      </c>
      <c r="G42" s="130"/>
      <c r="H42" s="130">
        <v>27280</v>
      </c>
      <c r="I42" s="130">
        <v>5053</v>
      </c>
      <c r="J42" s="123">
        <f t="shared" si="4"/>
        <v>32333</v>
      </c>
      <c r="K42" s="130"/>
      <c r="L42" s="131">
        <v>85102</v>
      </c>
      <c r="M42" s="130"/>
      <c r="N42" s="130">
        <f t="shared" si="5"/>
        <v>195767</v>
      </c>
      <c r="O42" s="148">
        <v>38325</v>
      </c>
      <c r="P42" s="118" t="s">
        <v>211</v>
      </c>
      <c r="Q42" s="119" t="s">
        <v>212</v>
      </c>
    </row>
    <row r="43" spans="2:29" ht="30" x14ac:dyDescent="0.25">
      <c r="B43" s="134" t="s">
        <v>57</v>
      </c>
      <c r="C43" s="129">
        <v>38814</v>
      </c>
      <c r="D43" s="129">
        <v>1634</v>
      </c>
      <c r="E43" s="129">
        <v>29873</v>
      </c>
      <c r="F43" s="122">
        <f t="shared" si="3"/>
        <v>70321</v>
      </c>
      <c r="G43" s="130"/>
      <c r="H43" s="130">
        <v>27215</v>
      </c>
      <c r="I43" s="130">
        <v>5454</v>
      </c>
      <c r="J43" s="123">
        <f t="shared" si="4"/>
        <v>32669</v>
      </c>
      <c r="K43" s="130"/>
      <c r="L43" s="131">
        <v>85720</v>
      </c>
      <c r="M43" s="130"/>
      <c r="N43" s="130">
        <f t="shared" si="5"/>
        <v>188710</v>
      </c>
      <c r="O43" s="148">
        <v>37975</v>
      </c>
      <c r="P43" s="118" t="s">
        <v>211</v>
      </c>
      <c r="Q43" s="119" t="s">
        <v>212</v>
      </c>
    </row>
    <row r="44" spans="2:29" ht="30" x14ac:dyDescent="0.25">
      <c r="B44" s="134" t="s">
        <v>58</v>
      </c>
      <c r="C44" s="129">
        <v>36847</v>
      </c>
      <c r="D44" s="129">
        <v>1618</v>
      </c>
      <c r="E44" s="129">
        <v>27562</v>
      </c>
      <c r="F44" s="122">
        <f t="shared" si="3"/>
        <v>66027</v>
      </c>
      <c r="G44" s="130"/>
      <c r="H44" s="130">
        <v>26876</v>
      </c>
      <c r="I44" s="130">
        <v>5270</v>
      </c>
      <c r="J44" s="123">
        <f t="shared" si="4"/>
        <v>32146</v>
      </c>
      <c r="K44" s="130"/>
      <c r="L44" s="131">
        <v>88118</v>
      </c>
      <c r="M44" s="130"/>
      <c r="N44" s="130">
        <f t="shared" si="5"/>
        <v>186291</v>
      </c>
      <c r="O44" s="148">
        <v>38028</v>
      </c>
      <c r="P44" s="118" t="s">
        <v>211</v>
      </c>
      <c r="Q44" s="119" t="s">
        <v>212</v>
      </c>
    </row>
    <row r="45" spans="2:29" x14ac:dyDescent="0.25">
      <c r="B45" s="134" t="s">
        <v>59</v>
      </c>
      <c r="C45" s="129">
        <v>36126</v>
      </c>
      <c r="D45" s="129">
        <v>1602</v>
      </c>
      <c r="E45" s="129">
        <v>26857</v>
      </c>
      <c r="F45" s="122">
        <f t="shared" si="3"/>
        <v>64585</v>
      </c>
      <c r="G45" s="130"/>
      <c r="H45" s="130">
        <v>27003</v>
      </c>
      <c r="I45" s="130">
        <v>5093</v>
      </c>
      <c r="J45" s="123">
        <f t="shared" si="4"/>
        <v>32096</v>
      </c>
      <c r="K45" s="130"/>
      <c r="L45" s="131">
        <v>93442</v>
      </c>
      <c r="M45" s="130"/>
      <c r="N45" s="130">
        <f t="shared" si="5"/>
        <v>190123</v>
      </c>
      <c r="O45" s="143"/>
    </row>
    <row r="46" spans="2:29" ht="15.75" thickBot="1" x14ac:dyDescent="0.3"/>
    <row r="47" spans="2:29" ht="30" x14ac:dyDescent="0.25">
      <c r="B47" s="120" t="s">
        <v>60</v>
      </c>
      <c r="C47" s="121" t="s">
        <v>2</v>
      </c>
      <c r="D47" s="121" t="s">
        <v>5</v>
      </c>
      <c r="E47" s="121" t="s">
        <v>4</v>
      </c>
      <c r="F47" s="122" t="s">
        <v>11</v>
      </c>
      <c r="G47" s="121"/>
      <c r="H47" s="121" t="s">
        <v>6</v>
      </c>
      <c r="I47" s="121" t="s">
        <v>7</v>
      </c>
      <c r="J47" s="123" t="s">
        <v>12</v>
      </c>
      <c r="K47" s="121"/>
      <c r="L47" s="124" t="s">
        <v>3</v>
      </c>
      <c r="M47" s="121"/>
      <c r="N47" s="121" t="s">
        <v>8</v>
      </c>
      <c r="O47" s="125"/>
      <c r="R47" s="152" t="s">
        <v>70</v>
      </c>
      <c r="S47" s="152"/>
      <c r="T47" s="152"/>
      <c r="U47" s="152"/>
      <c r="V47" s="152"/>
      <c r="W47" s="152"/>
      <c r="X47" s="152"/>
      <c r="Y47" s="152"/>
      <c r="Z47" s="153"/>
      <c r="AC47" s="119" t="s">
        <v>69</v>
      </c>
    </row>
    <row r="48" spans="2:29" x14ac:dyDescent="0.25">
      <c r="B48" s="134" t="s">
        <v>38</v>
      </c>
      <c r="C48" s="129">
        <v>42642</v>
      </c>
      <c r="D48" s="129">
        <v>1496</v>
      </c>
      <c r="E48" s="129">
        <v>35877</v>
      </c>
      <c r="F48" s="154">
        <f>F24/N24</f>
        <v>0.49175239991641778</v>
      </c>
      <c r="G48" s="155"/>
      <c r="H48" s="155">
        <v>19876</v>
      </c>
      <c r="I48" s="155">
        <v>3704</v>
      </c>
      <c r="J48" s="156">
        <f>J24/N24</f>
        <v>0.14491684796637044</v>
      </c>
      <c r="K48" s="155"/>
      <c r="L48" s="157">
        <f>L24/N24</f>
        <v>0.36333075211721177</v>
      </c>
      <c r="M48" s="130"/>
      <c r="N48" s="155">
        <f>F48+J48+L48</f>
        <v>1</v>
      </c>
      <c r="O48" s="158"/>
      <c r="R48" s="152" t="s">
        <v>68</v>
      </c>
      <c r="S48" s="152"/>
      <c r="T48" s="152"/>
      <c r="U48" s="152"/>
      <c r="V48" s="152"/>
      <c r="W48" s="159" t="s">
        <v>0</v>
      </c>
      <c r="X48" s="152"/>
      <c r="Y48" s="152"/>
      <c r="Z48" s="153"/>
      <c r="AC48" s="112" t="e">
        <f>#REF!</f>
        <v>#REF!</v>
      </c>
    </row>
    <row r="49" spans="2:29" x14ac:dyDescent="0.25">
      <c r="B49" s="134" t="s">
        <v>39</v>
      </c>
      <c r="C49" s="129">
        <v>44869</v>
      </c>
      <c r="D49" s="129">
        <v>1561</v>
      </c>
      <c r="E49" s="129">
        <v>36126</v>
      </c>
      <c r="F49" s="154">
        <f t="shared" ref="F49:F69" si="6">F25/N25</f>
        <v>0.49121470859488886</v>
      </c>
      <c r="G49" s="155"/>
      <c r="H49" s="155">
        <v>19876</v>
      </c>
      <c r="I49" s="155">
        <v>3704</v>
      </c>
      <c r="J49" s="156">
        <f t="shared" ref="J49:J69" si="7">J25/N25</f>
        <v>0.15170916014637195</v>
      </c>
      <c r="K49" s="155"/>
      <c r="L49" s="157">
        <f t="shared" ref="L49:L69" si="8">L25/N25</f>
        <v>0.35707613125873916</v>
      </c>
      <c r="M49" s="130"/>
      <c r="N49" s="155">
        <f t="shared" ref="N49:N69" si="9">F49+J49+L49</f>
        <v>1</v>
      </c>
      <c r="O49" s="158"/>
      <c r="R49" s="152"/>
      <c r="S49" s="152"/>
      <c r="T49" s="152"/>
      <c r="U49" s="152"/>
      <c r="V49" s="152"/>
      <c r="W49" s="159" t="s">
        <v>1</v>
      </c>
      <c r="X49" s="152"/>
      <c r="Y49" s="152"/>
      <c r="Z49" s="153"/>
      <c r="AC49" s="112" t="e">
        <f>#REF!</f>
        <v>#REF!</v>
      </c>
    </row>
    <row r="50" spans="2:29" x14ac:dyDescent="0.25">
      <c r="B50" s="134" t="s">
        <v>40</v>
      </c>
      <c r="C50" s="129">
        <v>45160</v>
      </c>
      <c r="D50" s="129">
        <v>1578</v>
      </c>
      <c r="E50" s="129">
        <v>35448</v>
      </c>
      <c r="F50" s="154">
        <f t="shared" si="6"/>
        <v>0.48936550278664315</v>
      </c>
      <c r="G50" s="155"/>
      <c r="H50" s="155">
        <v>19876</v>
      </c>
      <c r="I50" s="155">
        <v>3704</v>
      </c>
      <c r="J50" s="156">
        <f t="shared" si="7"/>
        <v>0.15574239032058304</v>
      </c>
      <c r="K50" s="155"/>
      <c r="L50" s="157">
        <f t="shared" si="8"/>
        <v>0.35489210689277378</v>
      </c>
      <c r="M50" s="130"/>
      <c r="N50" s="155">
        <f t="shared" si="9"/>
        <v>1</v>
      </c>
      <c r="O50" s="158"/>
    </row>
    <row r="51" spans="2:29" x14ac:dyDescent="0.25">
      <c r="B51" s="134" t="s">
        <v>41</v>
      </c>
      <c r="C51" s="129">
        <v>45743</v>
      </c>
      <c r="D51" s="129">
        <v>1495</v>
      </c>
      <c r="E51" s="129">
        <v>35537</v>
      </c>
      <c r="F51" s="154">
        <f t="shared" si="6"/>
        <v>0.48818967296747368</v>
      </c>
      <c r="G51" s="155"/>
      <c r="H51" s="155">
        <v>19876</v>
      </c>
      <c r="I51" s="155">
        <v>3704</v>
      </c>
      <c r="J51" s="156">
        <f t="shared" si="7"/>
        <v>0.1597947568635546</v>
      </c>
      <c r="K51" s="155"/>
      <c r="L51" s="157">
        <f t="shared" si="8"/>
        <v>0.35201557016897173</v>
      </c>
      <c r="M51" s="130"/>
      <c r="N51" s="155">
        <f t="shared" si="9"/>
        <v>1</v>
      </c>
      <c r="O51" s="160"/>
    </row>
    <row r="52" spans="2:29" x14ac:dyDescent="0.25">
      <c r="B52" s="134" t="s">
        <v>42</v>
      </c>
      <c r="C52" s="129">
        <v>46227</v>
      </c>
      <c r="D52" s="129">
        <v>1902</v>
      </c>
      <c r="E52" s="129">
        <v>35493</v>
      </c>
      <c r="F52" s="154">
        <f t="shared" si="6"/>
        <v>0.48681973779195675</v>
      </c>
      <c r="G52" s="155"/>
      <c r="H52" s="155">
        <v>19876</v>
      </c>
      <c r="I52" s="155">
        <v>3704</v>
      </c>
      <c r="J52" s="156">
        <f t="shared" si="7"/>
        <v>0.16066646484875299</v>
      </c>
      <c r="K52" s="155"/>
      <c r="L52" s="157">
        <f t="shared" si="8"/>
        <v>0.35251379735929023</v>
      </c>
      <c r="M52" s="130"/>
      <c r="N52" s="155">
        <f t="shared" si="9"/>
        <v>1</v>
      </c>
      <c r="O52" s="161"/>
    </row>
    <row r="53" spans="2:29" x14ac:dyDescent="0.25">
      <c r="B53" s="134" t="s">
        <v>43</v>
      </c>
      <c r="C53" s="129">
        <v>46489</v>
      </c>
      <c r="D53" s="129">
        <v>1711</v>
      </c>
      <c r="E53" s="129">
        <v>35795</v>
      </c>
      <c r="F53" s="154">
        <f t="shared" si="6"/>
        <v>0.48299914320051984</v>
      </c>
      <c r="G53" s="155"/>
      <c r="H53" s="155">
        <v>19876</v>
      </c>
      <c r="I53" s="155">
        <v>3704</v>
      </c>
      <c r="J53" s="156">
        <f t="shared" si="7"/>
        <v>0.16097479629448599</v>
      </c>
      <c r="K53" s="155"/>
      <c r="L53" s="157">
        <f t="shared" si="8"/>
        <v>0.35602606050499419</v>
      </c>
      <c r="M53" s="130"/>
      <c r="N53" s="155">
        <f t="shared" si="9"/>
        <v>1</v>
      </c>
      <c r="O53" s="161"/>
    </row>
    <row r="54" spans="2:29" x14ac:dyDescent="0.25">
      <c r="B54" s="134" t="s">
        <v>44</v>
      </c>
      <c r="C54" s="129">
        <v>48434</v>
      </c>
      <c r="D54" s="129">
        <v>1577</v>
      </c>
      <c r="E54" s="129">
        <v>35384</v>
      </c>
      <c r="F54" s="154">
        <f t="shared" si="6"/>
        <v>0.48546366199745317</v>
      </c>
      <c r="G54" s="155"/>
      <c r="H54" s="155">
        <v>19876</v>
      </c>
      <c r="I54" s="155">
        <v>3704</v>
      </c>
      <c r="J54" s="156">
        <f t="shared" si="7"/>
        <v>0.16025786792796071</v>
      </c>
      <c r="K54" s="155"/>
      <c r="L54" s="157">
        <f t="shared" si="8"/>
        <v>0.35427847007458613</v>
      </c>
      <c r="M54" s="130"/>
      <c r="N54" s="155">
        <f t="shared" si="9"/>
        <v>1</v>
      </c>
      <c r="O54" s="161"/>
    </row>
    <row r="55" spans="2:29" x14ac:dyDescent="0.25">
      <c r="B55" s="134" t="s">
        <v>45</v>
      </c>
      <c r="C55" s="129">
        <v>51105</v>
      </c>
      <c r="D55" s="129">
        <v>1988</v>
      </c>
      <c r="E55" s="129">
        <v>35891</v>
      </c>
      <c r="F55" s="154">
        <f t="shared" si="6"/>
        <v>0.49105186771222498</v>
      </c>
      <c r="G55" s="155"/>
      <c r="H55" s="155">
        <v>19876</v>
      </c>
      <c r="I55" s="155">
        <v>3704</v>
      </c>
      <c r="J55" s="156">
        <f t="shared" si="7"/>
        <v>0.15937222354051356</v>
      </c>
      <c r="K55" s="155"/>
      <c r="L55" s="157">
        <f t="shared" si="8"/>
        <v>0.34957590874726147</v>
      </c>
      <c r="M55" s="130"/>
      <c r="N55" s="155">
        <f t="shared" si="9"/>
        <v>1</v>
      </c>
      <c r="O55" s="161"/>
    </row>
    <row r="56" spans="2:29" x14ac:dyDescent="0.25">
      <c r="B56" s="134" t="s">
        <v>46</v>
      </c>
      <c r="C56" s="129">
        <v>55112</v>
      </c>
      <c r="D56" s="129">
        <v>2079</v>
      </c>
      <c r="E56" s="129">
        <v>36503</v>
      </c>
      <c r="F56" s="154">
        <f t="shared" si="6"/>
        <v>0.49361993572519891</v>
      </c>
      <c r="G56" s="155"/>
      <c r="H56" s="155">
        <v>19876</v>
      </c>
      <c r="I56" s="155">
        <v>3704</v>
      </c>
      <c r="J56" s="156">
        <f t="shared" si="7"/>
        <v>0.15550813971866603</v>
      </c>
      <c r="K56" s="155"/>
      <c r="L56" s="157">
        <f t="shared" si="8"/>
        <v>0.35087192455613508</v>
      </c>
      <c r="M56" s="130"/>
      <c r="N56" s="155">
        <f t="shared" si="9"/>
        <v>1</v>
      </c>
      <c r="O56" s="161"/>
    </row>
    <row r="57" spans="2:29" x14ac:dyDescent="0.25">
      <c r="B57" s="134" t="s">
        <v>47</v>
      </c>
      <c r="C57" s="129">
        <v>58253</v>
      </c>
      <c r="D57" s="129">
        <v>2278</v>
      </c>
      <c r="E57" s="129">
        <v>36629</v>
      </c>
      <c r="F57" s="154">
        <f t="shared" si="6"/>
        <v>0.49335073296807641</v>
      </c>
      <c r="G57" s="155"/>
      <c r="H57" s="155">
        <v>19876</v>
      </c>
      <c r="I57" s="155">
        <v>3704</v>
      </c>
      <c r="J57" s="156">
        <f t="shared" si="7"/>
        <v>0.1525040748658214</v>
      </c>
      <c r="K57" s="155"/>
      <c r="L57" s="157">
        <f t="shared" si="8"/>
        <v>0.35414519216610219</v>
      </c>
      <c r="M57" s="130"/>
      <c r="N57" s="155">
        <f t="shared" si="9"/>
        <v>1</v>
      </c>
      <c r="O57" s="161"/>
    </row>
    <row r="58" spans="2:29" x14ac:dyDescent="0.25">
      <c r="B58" s="134" t="s">
        <v>48</v>
      </c>
      <c r="C58" s="129">
        <v>57674</v>
      </c>
      <c r="D58" s="129">
        <v>2241</v>
      </c>
      <c r="E58" s="129">
        <v>36047</v>
      </c>
      <c r="F58" s="154">
        <f t="shared" si="6"/>
        <v>0.47816987732078969</v>
      </c>
      <c r="G58" s="155"/>
      <c r="H58" s="155">
        <v>19876</v>
      </c>
      <c r="I58" s="155">
        <v>3704</v>
      </c>
      <c r="J58" s="156">
        <f t="shared" si="7"/>
        <v>0.15210328572994627</v>
      </c>
      <c r="K58" s="155"/>
      <c r="L58" s="157">
        <f t="shared" si="8"/>
        <v>0.369726836949264</v>
      </c>
      <c r="M58" s="130"/>
      <c r="N58" s="155">
        <f t="shared" si="9"/>
        <v>1</v>
      </c>
      <c r="O58" s="161"/>
    </row>
    <row r="59" spans="2:29" x14ac:dyDescent="0.25">
      <c r="B59" s="134" t="s">
        <v>49</v>
      </c>
      <c r="C59" s="129">
        <v>58228</v>
      </c>
      <c r="D59" s="129">
        <v>1644</v>
      </c>
      <c r="E59" s="129">
        <v>34824</v>
      </c>
      <c r="F59" s="154">
        <f t="shared" si="6"/>
        <v>0.46930552733436087</v>
      </c>
      <c r="G59" s="155"/>
      <c r="H59" s="155">
        <v>19876</v>
      </c>
      <c r="I59" s="155">
        <v>3704</v>
      </c>
      <c r="J59" s="156">
        <f t="shared" si="7"/>
        <v>0.14994622829927792</v>
      </c>
      <c r="K59" s="155"/>
      <c r="L59" s="157">
        <f t="shared" si="8"/>
        <v>0.38074824436636123</v>
      </c>
      <c r="M59" s="130"/>
      <c r="N59" s="155">
        <f t="shared" si="9"/>
        <v>1</v>
      </c>
      <c r="O59" s="161"/>
    </row>
    <row r="60" spans="2:29" x14ac:dyDescent="0.25">
      <c r="B60" s="134" t="s">
        <v>50</v>
      </c>
      <c r="C60" s="129">
        <v>56977</v>
      </c>
      <c r="D60" s="129">
        <v>1580</v>
      </c>
      <c r="E60" s="129">
        <v>34062</v>
      </c>
      <c r="F60" s="154">
        <f t="shared" si="6"/>
        <v>0.45766480706418344</v>
      </c>
      <c r="G60" s="155"/>
      <c r="H60" s="155">
        <v>19876</v>
      </c>
      <c r="I60" s="155">
        <v>3704</v>
      </c>
      <c r="J60" s="156">
        <f t="shared" si="7"/>
        <v>0.15058332880374359</v>
      </c>
      <c r="K60" s="155"/>
      <c r="L60" s="157">
        <f t="shared" si="8"/>
        <v>0.39175186413207297</v>
      </c>
      <c r="M60" s="130"/>
      <c r="N60" s="155">
        <f t="shared" si="9"/>
        <v>1</v>
      </c>
      <c r="O60" s="160"/>
    </row>
    <row r="61" spans="2:29" x14ac:dyDescent="0.25">
      <c r="B61" s="134" t="s">
        <v>51</v>
      </c>
      <c r="C61" s="129">
        <v>55154</v>
      </c>
      <c r="D61" s="129">
        <v>1929</v>
      </c>
      <c r="E61" s="129">
        <v>34101</v>
      </c>
      <c r="F61" s="154">
        <f t="shared" si="6"/>
        <v>0.44865625522786096</v>
      </c>
      <c r="G61" s="155"/>
      <c r="H61" s="155">
        <v>19876</v>
      </c>
      <c r="I61" s="155">
        <v>3704</v>
      </c>
      <c r="J61" s="156">
        <f t="shared" si="7"/>
        <v>0.15311605113217017</v>
      </c>
      <c r="K61" s="155"/>
      <c r="L61" s="157">
        <f t="shared" si="8"/>
        <v>0.3982276936399689</v>
      </c>
      <c r="M61" s="130"/>
      <c r="N61" s="155">
        <f t="shared" si="9"/>
        <v>1</v>
      </c>
      <c r="O61" s="161"/>
    </row>
    <row r="62" spans="2:29" x14ac:dyDescent="0.25">
      <c r="B62" s="134" t="s">
        <v>52</v>
      </c>
      <c r="C62" s="129">
        <v>52761</v>
      </c>
      <c r="D62" s="129">
        <v>1735</v>
      </c>
      <c r="E62" s="129">
        <v>33646</v>
      </c>
      <c r="F62" s="154">
        <f t="shared" si="6"/>
        <v>0.43908100945492223</v>
      </c>
      <c r="G62" s="155"/>
      <c r="H62" s="155">
        <v>19876</v>
      </c>
      <c r="I62" s="155">
        <v>3704</v>
      </c>
      <c r="J62" s="156">
        <f t="shared" si="7"/>
        <v>0.15753554313496926</v>
      </c>
      <c r="K62" s="155"/>
      <c r="L62" s="157">
        <f t="shared" si="8"/>
        <v>0.40338344741010851</v>
      </c>
      <c r="M62" s="130"/>
      <c r="N62" s="155">
        <f t="shared" si="9"/>
        <v>1</v>
      </c>
      <c r="O62" s="161"/>
    </row>
    <row r="63" spans="2:29" x14ac:dyDescent="0.25">
      <c r="B63" s="134" t="s">
        <v>53</v>
      </c>
      <c r="C63" s="129">
        <v>50548</v>
      </c>
      <c r="D63" s="129">
        <v>1583</v>
      </c>
      <c r="E63" s="129">
        <v>33187</v>
      </c>
      <c r="F63" s="154">
        <f t="shared" si="6"/>
        <v>0.42937017186281168</v>
      </c>
      <c r="G63" s="155"/>
      <c r="H63" s="155">
        <v>19876</v>
      </c>
      <c r="I63" s="155">
        <v>3704</v>
      </c>
      <c r="J63" s="156">
        <f t="shared" si="7"/>
        <v>0.16117863163986815</v>
      </c>
      <c r="K63" s="155"/>
      <c r="L63" s="157">
        <f t="shared" si="8"/>
        <v>0.40945119649732015</v>
      </c>
      <c r="M63" s="130"/>
      <c r="N63" s="155">
        <f t="shared" si="9"/>
        <v>1</v>
      </c>
      <c r="O63" s="161"/>
    </row>
    <row r="64" spans="2:29" x14ac:dyDescent="0.25">
      <c r="B64" s="134" t="s">
        <v>54</v>
      </c>
      <c r="C64" s="129">
        <v>49380</v>
      </c>
      <c r="D64" s="129">
        <v>1500</v>
      </c>
      <c r="E64" s="129">
        <v>33028</v>
      </c>
      <c r="F64" s="154">
        <f t="shared" si="6"/>
        <v>0.42255492942142187</v>
      </c>
      <c r="G64" s="155"/>
      <c r="H64" s="155">
        <v>19876</v>
      </c>
      <c r="I64" s="155">
        <v>3704</v>
      </c>
      <c r="J64" s="156">
        <f t="shared" si="7"/>
        <v>0.16206634335987269</v>
      </c>
      <c r="K64" s="155"/>
      <c r="L64" s="157">
        <f t="shared" si="8"/>
        <v>0.41537872721870545</v>
      </c>
      <c r="M64" s="130"/>
      <c r="N64" s="155">
        <f t="shared" si="9"/>
        <v>1</v>
      </c>
      <c r="O64" s="161"/>
    </row>
    <row r="65" spans="2:37" x14ac:dyDescent="0.25">
      <c r="B65" s="134" t="s">
        <v>55</v>
      </c>
      <c r="C65" s="129">
        <v>47909</v>
      </c>
      <c r="D65" s="129">
        <v>1641</v>
      </c>
      <c r="E65" s="129">
        <v>32722</v>
      </c>
      <c r="F65" s="154">
        <f t="shared" si="6"/>
        <v>0.41295814803288727</v>
      </c>
      <c r="G65" s="155"/>
      <c r="H65" s="155">
        <v>19876</v>
      </c>
      <c r="I65" s="155">
        <v>3704</v>
      </c>
      <c r="J65" s="156">
        <f t="shared" si="7"/>
        <v>0.16191159788381035</v>
      </c>
      <c r="K65" s="155"/>
      <c r="L65" s="157">
        <f t="shared" si="8"/>
        <v>0.42513025408330241</v>
      </c>
      <c r="M65" s="130"/>
      <c r="N65" s="155">
        <f t="shared" si="9"/>
        <v>1</v>
      </c>
      <c r="O65" s="161"/>
    </row>
    <row r="66" spans="2:37" x14ac:dyDescent="0.25">
      <c r="B66" s="134" t="s">
        <v>56</v>
      </c>
      <c r="C66" s="129">
        <v>45148</v>
      </c>
      <c r="D66" s="129">
        <v>1611</v>
      </c>
      <c r="E66" s="129">
        <v>31573</v>
      </c>
      <c r="F66" s="154">
        <f t="shared" si="6"/>
        <v>0.40012872445304876</v>
      </c>
      <c r="G66" s="155"/>
      <c r="H66" s="155">
        <v>19876</v>
      </c>
      <c r="I66" s="155">
        <v>3704</v>
      </c>
      <c r="J66" s="156">
        <f t="shared" si="7"/>
        <v>0.16516062462008407</v>
      </c>
      <c r="K66" s="155"/>
      <c r="L66" s="157">
        <f t="shared" si="8"/>
        <v>0.43471065092686717</v>
      </c>
      <c r="M66" s="130"/>
      <c r="N66" s="155">
        <f t="shared" si="9"/>
        <v>1</v>
      </c>
      <c r="O66" s="161"/>
    </row>
    <row r="67" spans="2:37" x14ac:dyDescent="0.25">
      <c r="B67" s="134" t="s">
        <v>57</v>
      </c>
      <c r="C67" s="129">
        <v>38814</v>
      </c>
      <c r="D67" s="129">
        <v>1634</v>
      </c>
      <c r="E67" s="129">
        <v>29873</v>
      </c>
      <c r="F67" s="154">
        <f t="shared" si="6"/>
        <v>0.372640559588787</v>
      </c>
      <c r="G67" s="155"/>
      <c r="H67" s="155">
        <v>19876</v>
      </c>
      <c r="I67" s="155">
        <v>3704</v>
      </c>
      <c r="J67" s="156">
        <f t="shared" si="7"/>
        <v>0.17311748185045839</v>
      </c>
      <c r="K67" s="155"/>
      <c r="L67" s="157">
        <f t="shared" si="8"/>
        <v>0.45424195856075461</v>
      </c>
      <c r="M67" s="130"/>
      <c r="N67" s="155">
        <f t="shared" si="9"/>
        <v>1</v>
      </c>
      <c r="O67" s="161"/>
    </row>
    <row r="68" spans="2:37" x14ac:dyDescent="0.25">
      <c r="B68" s="134" t="s">
        <v>58</v>
      </c>
      <c r="C68" s="129">
        <v>36847</v>
      </c>
      <c r="D68" s="129">
        <v>1618</v>
      </c>
      <c r="E68" s="129">
        <v>27562</v>
      </c>
      <c r="F68" s="154">
        <f t="shared" si="6"/>
        <v>0.35442936051661111</v>
      </c>
      <c r="G68" s="155"/>
      <c r="H68" s="155">
        <v>19876</v>
      </c>
      <c r="I68" s="155">
        <v>3704</v>
      </c>
      <c r="J68" s="156">
        <f t="shared" si="7"/>
        <v>0.17255798723502477</v>
      </c>
      <c r="K68" s="155"/>
      <c r="L68" s="157">
        <f t="shared" si="8"/>
        <v>0.47301265224836414</v>
      </c>
      <c r="M68" s="130"/>
      <c r="N68" s="155">
        <f t="shared" si="9"/>
        <v>1</v>
      </c>
      <c r="O68" s="161"/>
    </row>
    <row r="69" spans="2:37" x14ac:dyDescent="0.25">
      <c r="B69" s="134" t="s">
        <v>59</v>
      </c>
      <c r="C69" s="129">
        <v>36126</v>
      </c>
      <c r="D69" s="129">
        <v>1602</v>
      </c>
      <c r="E69" s="129">
        <v>26857</v>
      </c>
      <c r="F69" s="154">
        <f t="shared" si="6"/>
        <v>0.33970114084040332</v>
      </c>
      <c r="G69" s="155"/>
      <c r="H69" s="155">
        <v>19876</v>
      </c>
      <c r="I69" s="155">
        <v>3704</v>
      </c>
      <c r="J69" s="156">
        <f t="shared" si="7"/>
        <v>0.16881702897597872</v>
      </c>
      <c r="K69" s="155"/>
      <c r="L69" s="157">
        <f t="shared" si="8"/>
        <v>0.49148183018361796</v>
      </c>
      <c r="M69" s="130"/>
      <c r="N69" s="155">
        <f t="shared" si="9"/>
        <v>1</v>
      </c>
      <c r="O69" s="162"/>
    </row>
    <row r="70" spans="2:37" s="164" customFormat="1" ht="6.75" customHeight="1" x14ac:dyDescent="0.25">
      <c r="B70" s="163"/>
      <c r="F70" s="165"/>
      <c r="G70" s="166"/>
      <c r="H70" s="166"/>
      <c r="I70" s="166"/>
      <c r="J70" s="167"/>
      <c r="K70" s="166"/>
      <c r="L70" s="168"/>
      <c r="M70" s="166"/>
      <c r="N70" s="166"/>
      <c r="O70" s="166"/>
      <c r="P70" s="169"/>
      <c r="Q70" s="170"/>
      <c r="R70" s="171"/>
      <c r="S70" s="171"/>
      <c r="T70" s="171"/>
      <c r="U70" s="171"/>
      <c r="V70" s="171"/>
      <c r="W70" s="171"/>
      <c r="X70" s="171"/>
      <c r="Y70" s="171"/>
      <c r="Z70" s="171"/>
      <c r="AA70" s="171"/>
      <c r="AB70" s="171"/>
      <c r="AC70" s="171"/>
      <c r="AD70" s="171"/>
      <c r="AE70" s="171"/>
      <c r="AF70" s="171"/>
      <c r="AG70" s="171"/>
      <c r="AH70" s="171"/>
      <c r="AI70" s="171"/>
      <c r="AJ70" s="171"/>
      <c r="AK70" s="171"/>
    </row>
    <row r="71" spans="2:37" ht="45" customHeight="1" x14ac:dyDescent="0.25">
      <c r="B71" s="172" t="s">
        <v>205</v>
      </c>
      <c r="C71" s="173" t="s">
        <v>2</v>
      </c>
      <c r="D71" s="174" t="s">
        <v>5</v>
      </c>
      <c r="E71" s="175" t="s">
        <v>4</v>
      </c>
      <c r="F71" s="174" t="s">
        <v>63</v>
      </c>
      <c r="G71" s="173"/>
      <c r="H71" s="174" t="s">
        <v>6</v>
      </c>
      <c r="I71" s="175" t="s">
        <v>7</v>
      </c>
      <c r="J71" s="174" t="s">
        <v>64</v>
      </c>
      <c r="K71" s="176"/>
      <c r="L71" s="174" t="s">
        <v>3</v>
      </c>
      <c r="M71" s="177"/>
      <c r="N71" s="178" t="s">
        <v>217</v>
      </c>
      <c r="O71" s="251" t="s">
        <v>214</v>
      </c>
      <c r="P71" s="169"/>
      <c r="Q71" s="170"/>
      <c r="R71" s="171"/>
      <c r="S71" s="171"/>
      <c r="T71" s="171"/>
      <c r="U71" s="171"/>
      <c r="V71" s="171"/>
      <c r="W71" s="171"/>
      <c r="X71" s="171"/>
      <c r="Y71" s="171"/>
      <c r="Z71" s="171"/>
      <c r="AA71" s="171"/>
      <c r="AB71" s="171"/>
      <c r="AC71" s="171"/>
      <c r="AD71" s="171"/>
      <c r="AE71" s="171"/>
      <c r="AF71" s="171"/>
      <c r="AG71" s="171"/>
      <c r="AH71" s="171"/>
      <c r="AI71" s="171"/>
      <c r="AJ71" s="171"/>
      <c r="AK71" s="171"/>
    </row>
    <row r="72" spans="2:37" x14ac:dyDescent="0.25">
      <c r="B72" s="179" t="s">
        <v>203</v>
      </c>
      <c r="C72" s="180">
        <v>45743</v>
      </c>
      <c r="D72" s="181">
        <v>1495</v>
      </c>
      <c r="E72" s="182">
        <v>35537</v>
      </c>
      <c r="F72" s="183">
        <f>F48</f>
        <v>0.49175239991641778</v>
      </c>
      <c r="G72" s="184">
        <f t="shared" ref="G72:L72" si="10">G48</f>
        <v>0</v>
      </c>
      <c r="H72" s="183">
        <f t="shared" si="10"/>
        <v>19876</v>
      </c>
      <c r="I72" s="185">
        <f t="shared" si="10"/>
        <v>3704</v>
      </c>
      <c r="J72" s="183">
        <f t="shared" si="10"/>
        <v>0.14491684796637044</v>
      </c>
      <c r="K72" s="186">
        <f t="shared" si="10"/>
        <v>0</v>
      </c>
      <c r="L72" s="183">
        <f t="shared" si="10"/>
        <v>0.36333075211721177</v>
      </c>
      <c r="M72" s="187"/>
      <c r="N72" s="188">
        <f>F72+J72+L72</f>
        <v>1</v>
      </c>
      <c r="O72" s="252"/>
      <c r="P72" s="169"/>
      <c r="Q72" s="170"/>
      <c r="R72" s="171"/>
      <c r="S72" s="171"/>
      <c r="T72" s="171"/>
      <c r="U72" s="171"/>
      <c r="V72" s="171"/>
      <c r="W72" s="171"/>
      <c r="X72" s="171"/>
      <c r="Y72" s="171"/>
      <c r="Z72" s="171"/>
      <c r="AA72" s="171"/>
      <c r="AB72" s="171"/>
      <c r="AC72" s="171"/>
      <c r="AD72" s="171"/>
      <c r="AE72" s="171"/>
      <c r="AF72" s="171"/>
      <c r="AG72" s="171"/>
      <c r="AH72" s="171"/>
      <c r="AI72" s="171"/>
      <c r="AJ72" s="171"/>
      <c r="AK72" s="171"/>
    </row>
    <row r="73" spans="2:37" x14ac:dyDescent="0.25">
      <c r="B73" s="179" t="s">
        <v>61</v>
      </c>
      <c r="C73" s="189">
        <v>56977</v>
      </c>
      <c r="D73" s="190">
        <v>1580</v>
      </c>
      <c r="E73" s="191">
        <v>34062</v>
      </c>
      <c r="F73" s="183">
        <f>F60</f>
        <v>0.45766480706418344</v>
      </c>
      <c r="G73" s="184"/>
      <c r="H73" s="183">
        <v>19876</v>
      </c>
      <c r="I73" s="185">
        <v>3704</v>
      </c>
      <c r="J73" s="183">
        <f>J60</f>
        <v>0.15058332880374359</v>
      </c>
      <c r="K73" s="186">
        <f t="shared" ref="K73:L73" si="11">K60</f>
        <v>0</v>
      </c>
      <c r="L73" s="183">
        <f t="shared" si="11"/>
        <v>0.39175186413207297</v>
      </c>
      <c r="M73" s="187"/>
      <c r="N73" s="188">
        <v>1</v>
      </c>
      <c r="O73" s="252"/>
      <c r="P73" s="169"/>
      <c r="Q73" s="170"/>
      <c r="R73" s="171"/>
      <c r="S73" s="171"/>
      <c r="T73" s="171"/>
      <c r="U73" s="171"/>
      <c r="V73" s="171"/>
      <c r="W73" s="171"/>
      <c r="X73" s="171"/>
      <c r="Y73" s="171"/>
      <c r="Z73" s="171"/>
      <c r="AA73" s="171"/>
      <c r="AB73" s="171"/>
      <c r="AC73" s="171"/>
      <c r="AD73" s="171"/>
      <c r="AE73" s="171"/>
      <c r="AF73" s="171"/>
      <c r="AG73" s="171"/>
      <c r="AH73" s="171"/>
      <c r="AI73" s="171"/>
      <c r="AJ73" s="171"/>
      <c r="AK73" s="171"/>
    </row>
    <row r="74" spans="2:37" ht="15.75" thickBot="1" x14ac:dyDescent="0.3">
      <c r="B74" s="192" t="s">
        <v>62</v>
      </c>
      <c r="C74" s="193">
        <v>36126</v>
      </c>
      <c r="D74" s="194">
        <v>1602</v>
      </c>
      <c r="E74" s="195">
        <v>26857</v>
      </c>
      <c r="F74" s="196">
        <v>0.33970114084040332</v>
      </c>
      <c r="G74" s="197"/>
      <c r="H74" s="196">
        <v>19876</v>
      </c>
      <c r="I74" s="198">
        <v>3704</v>
      </c>
      <c r="J74" s="196">
        <v>0.16881702897597872</v>
      </c>
      <c r="K74" s="199"/>
      <c r="L74" s="196">
        <v>0.49148183018361796</v>
      </c>
      <c r="M74" s="187"/>
      <c r="N74" s="188">
        <v>1</v>
      </c>
      <c r="O74" s="253"/>
      <c r="P74" s="169"/>
      <c r="Q74" s="170"/>
      <c r="R74" s="171"/>
      <c r="S74" s="171"/>
      <c r="T74" s="171"/>
      <c r="U74" s="171"/>
      <c r="V74" s="171"/>
      <c r="W74" s="171"/>
      <c r="X74" s="171"/>
      <c r="Y74" s="171"/>
      <c r="Z74" s="171"/>
      <c r="AA74" s="171"/>
      <c r="AB74" s="171"/>
      <c r="AC74" s="171"/>
      <c r="AD74" s="171"/>
      <c r="AE74" s="171"/>
      <c r="AF74" s="171"/>
      <c r="AG74" s="171"/>
      <c r="AH74" s="171"/>
      <c r="AI74" s="171"/>
      <c r="AJ74" s="171"/>
      <c r="AK74" s="171"/>
    </row>
    <row r="75" spans="2:37" s="164" customFormat="1" ht="8.25" customHeight="1" thickBot="1" x14ac:dyDescent="0.3">
      <c r="B75" s="200"/>
      <c r="C75" s="201"/>
      <c r="D75" s="201"/>
      <c r="E75" s="201"/>
      <c r="F75" s="202"/>
      <c r="G75" s="203"/>
      <c r="H75" s="202"/>
      <c r="I75" s="204"/>
      <c r="J75" s="202"/>
      <c r="K75" s="205"/>
      <c r="L75" s="202"/>
      <c r="M75" s="206"/>
      <c r="N75" s="207"/>
      <c r="O75" s="207"/>
      <c r="P75" s="169"/>
      <c r="Q75" s="170"/>
      <c r="R75" s="171"/>
      <c r="S75" s="171"/>
      <c r="T75" s="171"/>
      <c r="U75" s="171"/>
      <c r="V75" s="171"/>
      <c r="W75" s="171"/>
      <c r="X75" s="171"/>
      <c r="Y75" s="171"/>
      <c r="Z75" s="171"/>
      <c r="AA75" s="171"/>
      <c r="AB75" s="171"/>
      <c r="AC75" s="171"/>
      <c r="AD75" s="171"/>
      <c r="AE75" s="171"/>
      <c r="AF75" s="171"/>
      <c r="AG75" s="171"/>
      <c r="AH75" s="171"/>
      <c r="AI75" s="171"/>
      <c r="AJ75" s="171"/>
      <c r="AK75" s="171"/>
    </row>
    <row r="76" spans="2:37" s="171" customFormat="1" ht="53.25" hidden="1" customHeight="1" thickBot="1" x14ac:dyDescent="0.3">
      <c r="B76" s="172" t="s">
        <v>205</v>
      </c>
      <c r="C76" s="208" t="s">
        <v>2</v>
      </c>
      <c r="D76" s="209" t="s">
        <v>5</v>
      </c>
      <c r="E76" s="210" t="s">
        <v>4</v>
      </c>
      <c r="F76" s="209" t="s">
        <v>63</v>
      </c>
      <c r="G76" s="208"/>
      <c r="H76" s="209" t="s">
        <v>6</v>
      </c>
      <c r="I76" s="210" t="s">
        <v>7</v>
      </c>
      <c r="J76" s="209" t="s">
        <v>64</v>
      </c>
      <c r="K76" s="211"/>
      <c r="L76" s="212" t="s">
        <v>204</v>
      </c>
      <c r="M76" s="213"/>
      <c r="N76" s="214" t="s">
        <v>8</v>
      </c>
      <c r="O76" s="215"/>
      <c r="P76" s="169"/>
      <c r="Q76" s="170"/>
    </row>
    <row r="77" spans="2:37" s="171" customFormat="1" ht="60" x14ac:dyDescent="0.25">
      <c r="B77" s="216" t="s">
        <v>206</v>
      </c>
      <c r="C77" s="217"/>
      <c r="D77" s="218">
        <f>D53-D44</f>
        <v>93</v>
      </c>
      <c r="E77" s="218">
        <f>E53-E44</f>
        <v>8233</v>
      </c>
      <c r="F77" s="219">
        <f>F45-F36</f>
        <v>-28034</v>
      </c>
      <c r="G77" s="220">
        <f t="shared" ref="G77:N77" si="12">G45-G36</f>
        <v>0</v>
      </c>
      <c r="H77" s="220">
        <f t="shared" si="12"/>
        <v>1092</v>
      </c>
      <c r="I77" s="220">
        <f t="shared" si="12"/>
        <v>530</v>
      </c>
      <c r="J77" s="219">
        <f>J45-J36</f>
        <v>1622</v>
      </c>
      <c r="K77" s="220">
        <f t="shared" si="12"/>
        <v>0</v>
      </c>
      <c r="L77" s="219">
        <f t="shared" si="12"/>
        <v>14162</v>
      </c>
      <c r="M77" s="220">
        <f t="shared" si="12"/>
        <v>0</v>
      </c>
      <c r="N77" s="219">
        <f t="shared" si="12"/>
        <v>-12250</v>
      </c>
      <c r="O77" s="221">
        <f>O36-O44</f>
        <v>-168</v>
      </c>
      <c r="P77" s="169"/>
      <c r="Q77" s="170"/>
    </row>
    <row r="78" spans="2:37" s="171" customFormat="1" ht="15.75" thickBot="1" x14ac:dyDescent="0.3">
      <c r="B78" s="222" t="s">
        <v>208</v>
      </c>
      <c r="C78" s="223"/>
      <c r="D78" s="224">
        <f>D77/D44</f>
        <v>5.7478368355995055E-2</v>
      </c>
      <c r="E78" s="224">
        <f>E77/E44</f>
        <v>0.2987083665916842</v>
      </c>
      <c r="F78" s="225">
        <f>F77/F36</f>
        <v>-0.30268087541433181</v>
      </c>
      <c r="G78" s="226" t="e">
        <f t="shared" ref="G78:N78" si="13">G77/G36</f>
        <v>#DIV/0!</v>
      </c>
      <c r="H78" s="226">
        <f t="shared" si="13"/>
        <v>4.2144263054301259E-2</v>
      </c>
      <c r="I78" s="226">
        <f t="shared" si="13"/>
        <v>0.11615165461319307</v>
      </c>
      <c r="J78" s="225">
        <f t="shared" si="13"/>
        <v>5.3225700597230426E-2</v>
      </c>
      <c r="K78" s="226" t="e">
        <f t="shared" si="13"/>
        <v>#DIV/0!</v>
      </c>
      <c r="L78" s="225">
        <f t="shared" si="13"/>
        <v>0.17863269424823411</v>
      </c>
      <c r="M78" s="226" t="e">
        <f t="shared" si="13"/>
        <v>#DIV/0!</v>
      </c>
      <c r="N78" s="225">
        <f t="shared" si="13"/>
        <v>-6.0531790307995631E-2</v>
      </c>
      <c r="O78" s="225">
        <f>O77/O36</f>
        <v>-4.4374009508716325E-3</v>
      </c>
      <c r="P78" s="169"/>
      <c r="Q78" s="170"/>
    </row>
    <row r="79" spans="2:37" s="171" customFormat="1" ht="60" x14ac:dyDescent="0.25">
      <c r="B79" s="227" t="s">
        <v>207</v>
      </c>
      <c r="C79" s="217"/>
      <c r="D79" s="218">
        <f>D53-D35</f>
        <v>67</v>
      </c>
      <c r="E79" s="218">
        <f>E53-E35</f>
        <v>971</v>
      </c>
      <c r="F79" s="219">
        <f t="shared" ref="F79:N79" si="14">F45-F26</f>
        <v>-17601</v>
      </c>
      <c r="G79" s="220">
        <f t="shared" si="14"/>
        <v>0</v>
      </c>
      <c r="H79" s="220">
        <f t="shared" si="14"/>
        <v>4950</v>
      </c>
      <c r="I79" s="220">
        <f t="shared" si="14"/>
        <v>990</v>
      </c>
      <c r="J79" s="219">
        <f t="shared" si="14"/>
        <v>5940</v>
      </c>
      <c r="K79" s="220">
        <f t="shared" si="14"/>
        <v>0</v>
      </c>
      <c r="L79" s="219">
        <f t="shared" si="14"/>
        <v>33840</v>
      </c>
      <c r="M79" s="220">
        <f t="shared" si="14"/>
        <v>0</v>
      </c>
      <c r="N79" s="219">
        <f t="shared" si="14"/>
        <v>22179</v>
      </c>
      <c r="O79" s="219">
        <f>O44-O26</f>
        <v>4361</v>
      </c>
      <c r="P79" s="169"/>
      <c r="Q79" s="170"/>
    </row>
    <row r="80" spans="2:37" s="171" customFormat="1" ht="15.75" thickBot="1" x14ac:dyDescent="0.3">
      <c r="B80" s="228" t="s">
        <v>208</v>
      </c>
      <c r="C80" s="223"/>
      <c r="D80" s="224">
        <f>D79/D35</f>
        <v>4.0754257907542578E-2</v>
      </c>
      <c r="E80" s="224">
        <f>E79/E35</f>
        <v>2.7883069147714219E-2</v>
      </c>
      <c r="F80" s="229">
        <f t="shared" ref="F80:N80" si="15">F79/F45</f>
        <v>-0.27252458001083846</v>
      </c>
      <c r="G80" s="226" t="e">
        <f t="shared" si="15"/>
        <v>#DIV/0!</v>
      </c>
      <c r="H80" s="226">
        <f t="shared" si="15"/>
        <v>0.18331296522608598</v>
      </c>
      <c r="I80" s="226">
        <f t="shared" si="15"/>
        <v>0.19438444924406048</v>
      </c>
      <c r="J80" s="229">
        <f t="shared" si="15"/>
        <v>0.18506979062811565</v>
      </c>
      <c r="K80" s="226" t="e">
        <f t="shared" si="15"/>
        <v>#DIV/0!</v>
      </c>
      <c r="L80" s="229">
        <f t="shared" si="15"/>
        <v>0.36214978275293763</v>
      </c>
      <c r="M80" s="226" t="e">
        <f t="shared" si="15"/>
        <v>#DIV/0!</v>
      </c>
      <c r="N80" s="229">
        <f t="shared" si="15"/>
        <v>0.11665605949832476</v>
      </c>
      <c r="O80" s="249">
        <f>O79/O26</f>
        <v>0.12953337095672321</v>
      </c>
      <c r="P80" s="169"/>
      <c r="Q80" s="170"/>
    </row>
    <row r="81" spans="2:17" s="171" customFormat="1" x14ac:dyDescent="0.25">
      <c r="B81" s="230" t="s">
        <v>213</v>
      </c>
      <c r="F81" s="231"/>
      <c r="G81" s="232"/>
      <c r="H81" s="232"/>
      <c r="I81" s="232"/>
      <c r="J81" s="231"/>
      <c r="K81" s="232"/>
      <c r="L81" s="232"/>
      <c r="M81" s="232"/>
      <c r="N81" s="232"/>
      <c r="P81" s="169"/>
      <c r="Q81" s="170"/>
    </row>
    <row r="82" spans="2:17" s="171" customFormat="1" x14ac:dyDescent="0.25">
      <c r="B82" s="233"/>
      <c r="F82" s="231"/>
      <c r="G82" s="232"/>
      <c r="H82" s="232"/>
      <c r="I82" s="232"/>
      <c r="J82" s="231"/>
      <c r="K82" s="232"/>
      <c r="L82" s="232"/>
      <c r="M82" s="232"/>
      <c r="N82" s="232"/>
      <c r="P82" s="169"/>
      <c r="Q82" s="170"/>
    </row>
    <row r="83" spans="2:17" s="171" customFormat="1" ht="30" x14ac:dyDescent="0.25">
      <c r="B83" s="234"/>
      <c r="C83" s="235"/>
      <c r="D83" s="235"/>
      <c r="E83" s="235"/>
      <c r="F83" s="174" t="s">
        <v>63</v>
      </c>
      <c r="G83" s="173"/>
      <c r="H83" s="174" t="s">
        <v>6</v>
      </c>
      <c r="I83" s="175" t="s">
        <v>7</v>
      </c>
      <c r="J83" s="174" t="s">
        <v>64</v>
      </c>
      <c r="K83" s="176"/>
      <c r="L83" s="174" t="s">
        <v>3</v>
      </c>
      <c r="M83" s="177"/>
      <c r="N83" s="178" t="s">
        <v>217</v>
      </c>
      <c r="O83" s="236" t="s">
        <v>218</v>
      </c>
      <c r="P83" s="237"/>
      <c r="Q83" s="170"/>
    </row>
    <row r="84" spans="2:17" s="171" customFormat="1" ht="15" customHeight="1" x14ac:dyDescent="0.25">
      <c r="B84" s="254" t="s">
        <v>216</v>
      </c>
      <c r="C84" s="238"/>
      <c r="D84" s="238"/>
      <c r="E84" s="238"/>
      <c r="F84" s="239">
        <f t="shared" ref="F84:N84" si="16">F45-F42</f>
        <v>-13747</v>
      </c>
      <c r="G84" s="240">
        <f t="shared" si="16"/>
        <v>0</v>
      </c>
      <c r="H84" s="240">
        <f t="shared" si="16"/>
        <v>-277</v>
      </c>
      <c r="I84" s="240">
        <f t="shared" si="16"/>
        <v>40</v>
      </c>
      <c r="J84" s="239">
        <f t="shared" si="16"/>
        <v>-237</v>
      </c>
      <c r="K84" s="240">
        <f t="shared" si="16"/>
        <v>0</v>
      </c>
      <c r="L84" s="239">
        <f t="shared" si="16"/>
        <v>8340</v>
      </c>
      <c r="M84" s="240">
        <f t="shared" si="16"/>
        <v>0</v>
      </c>
      <c r="N84" s="239">
        <f t="shared" si="16"/>
        <v>-5644</v>
      </c>
      <c r="O84" s="239">
        <f>O44-O42</f>
        <v>-297</v>
      </c>
      <c r="P84" s="237"/>
      <c r="Q84" s="170"/>
    </row>
    <row r="85" spans="2:17" s="171" customFormat="1" x14ac:dyDescent="0.25">
      <c r="B85" s="255"/>
      <c r="C85" s="241"/>
      <c r="D85" s="241"/>
      <c r="E85" s="241"/>
      <c r="F85" s="242">
        <f>F84/F42</f>
        <v>-0.17549660419751825</v>
      </c>
      <c r="G85" s="243" t="e">
        <f t="shared" ref="G85:N85" si="17">G84/G42</f>
        <v>#DIV/0!</v>
      </c>
      <c r="H85" s="243">
        <f t="shared" si="17"/>
        <v>-1.0153958944281526E-2</v>
      </c>
      <c r="I85" s="243">
        <f t="shared" si="17"/>
        <v>7.9160894518108052E-3</v>
      </c>
      <c r="J85" s="242">
        <f t="shared" si="17"/>
        <v>-7.3299724739430304E-3</v>
      </c>
      <c r="K85" s="243" t="e">
        <f t="shared" si="17"/>
        <v>#DIV/0!</v>
      </c>
      <c r="L85" s="242">
        <f t="shared" si="17"/>
        <v>9.8000047002420626E-2</v>
      </c>
      <c r="M85" s="243" t="e">
        <f t="shared" si="17"/>
        <v>#DIV/0!</v>
      </c>
      <c r="N85" s="242">
        <f t="shared" si="17"/>
        <v>-2.8830190992353153E-2</v>
      </c>
      <c r="O85" s="244">
        <f>O84/O42</f>
        <v>-7.7495107632093935E-3</v>
      </c>
      <c r="P85" s="237"/>
      <c r="Q85" s="170"/>
    </row>
    <row r="86" spans="2:17" s="171" customFormat="1" x14ac:dyDescent="0.25">
      <c r="B86" s="245"/>
      <c r="C86" s="246"/>
      <c r="D86" s="246"/>
      <c r="E86" s="246"/>
      <c r="F86" s="247"/>
      <c r="G86" s="248"/>
      <c r="H86" s="248"/>
      <c r="I86" s="248"/>
      <c r="J86" s="247"/>
      <c r="K86" s="248"/>
      <c r="L86" s="248"/>
      <c r="M86" s="248"/>
      <c r="N86" s="248"/>
      <c r="O86" s="246"/>
      <c r="P86" s="237"/>
      <c r="Q86" s="170"/>
    </row>
    <row r="87" spans="2:17" s="171" customFormat="1" x14ac:dyDescent="0.25">
      <c r="B87" s="245"/>
      <c r="C87" s="246"/>
      <c r="D87" s="246"/>
      <c r="E87" s="246"/>
      <c r="F87" s="247"/>
      <c r="G87" s="248"/>
      <c r="H87" s="248"/>
      <c r="I87" s="248"/>
      <c r="J87" s="247"/>
      <c r="K87" s="248"/>
      <c r="L87" s="248"/>
      <c r="M87" s="248"/>
      <c r="N87" s="248"/>
      <c r="O87" s="246"/>
      <c r="P87" s="237"/>
      <c r="Q87" s="170"/>
    </row>
    <row r="88" spans="2:17" s="171" customFormat="1" x14ac:dyDescent="0.25">
      <c r="B88" s="233"/>
      <c r="F88" s="231"/>
      <c r="G88" s="232"/>
      <c r="H88" s="232"/>
      <c r="I88" s="232"/>
      <c r="J88" s="231"/>
      <c r="K88" s="232"/>
      <c r="L88" s="232"/>
      <c r="M88" s="232"/>
      <c r="N88" s="232"/>
      <c r="P88" s="169"/>
      <c r="Q88" s="170"/>
    </row>
  </sheetData>
  <mergeCells count="2">
    <mergeCell ref="O71:O74"/>
    <mergeCell ref="B84:B85"/>
  </mergeCells>
  <phoneticPr fontId="25" type="noConversion"/>
  <printOptions horizontalCentered="1"/>
  <pageMargins left="0.2" right="0.25" top="0.25" bottom="0.5" header="0.05" footer="0.3"/>
  <pageSetup paperSize="3" scale="64" orientation="portrait" r:id="rId1"/>
  <headerFooter>
    <oddFooter>&amp;L&amp;Z&amp;F&amp;RPRINTED &amp;D&amp;T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08DAE-25E9-4D9B-9E35-C2E80F3659E7}">
  <sheetPr>
    <pageSetUpPr fitToPage="1"/>
  </sheetPr>
  <dimension ref="A1"/>
  <sheetViews>
    <sheetView topLeftCell="A31" workbookViewId="0">
      <selection activeCell="F67" sqref="F67"/>
    </sheetView>
  </sheetViews>
  <sheetFormatPr defaultRowHeight="15" x14ac:dyDescent="0.25"/>
  <cols>
    <col min="1" max="1" width="4.85546875" customWidth="1"/>
    <col min="23" max="23" width="3" customWidth="1"/>
  </cols>
  <sheetData/>
  <pageMargins left="0.25" right="0.25" top="0.75" bottom="0.75" header="0.3" footer="0.3"/>
  <pageSetup scale="51" orientation="portrait" r:id="rId1"/>
  <headerFooter>
    <oddFooter>&amp;L&amp;Z&amp;F&amp;R&amp;D&amp;T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A36E7-663C-4713-831E-1B0C086F8F1D}">
  <sheetPr>
    <pageSetUpPr fitToPage="1"/>
  </sheetPr>
  <dimension ref="A7:A8"/>
  <sheetViews>
    <sheetView topLeftCell="A12" workbookViewId="0">
      <selection activeCell="Z37" sqref="Z37"/>
    </sheetView>
  </sheetViews>
  <sheetFormatPr defaultRowHeight="15" x14ac:dyDescent="0.25"/>
  <sheetData>
    <row r="7" customFormat="1" ht="15.75" customHeight="1" x14ac:dyDescent="0.25"/>
    <row r="8" customFormat="1" ht="15.75" customHeight="1" x14ac:dyDescent="0.25"/>
  </sheetData>
  <pageMargins left="0.2" right="0.2" top="0.75" bottom="0.75" header="0.3" footer="0.3"/>
  <pageSetup scale="60" orientation="landscape" r:id="rId1"/>
  <headerFooter>
    <oddFooter>&amp;L&amp;Z&amp;F&amp;R&amp;D&amp;T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X78"/>
  <sheetViews>
    <sheetView workbookViewId="0">
      <selection activeCell="H19" sqref="H19"/>
    </sheetView>
  </sheetViews>
  <sheetFormatPr defaultColWidth="9.140625" defaultRowHeight="15" x14ac:dyDescent="0.25"/>
  <cols>
    <col min="1" max="1" width="13.42578125" style="3" customWidth="1"/>
    <col min="2" max="2" width="11.85546875" style="3" customWidth="1"/>
    <col min="3" max="3" width="12.85546875" style="3" customWidth="1"/>
    <col min="4" max="4" width="9.85546875" style="3" customWidth="1"/>
    <col min="5" max="5" width="14.28515625" style="3" customWidth="1"/>
    <col min="6" max="6" width="10.7109375" style="3" customWidth="1"/>
    <col min="7" max="7" width="13.85546875" style="3" customWidth="1"/>
    <col min="8" max="16384" width="9.140625" style="3"/>
  </cols>
  <sheetData>
    <row r="1" spans="1:24" ht="30" x14ac:dyDescent="0.4">
      <c r="A1" s="256" t="s">
        <v>90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6"/>
      <c r="X1" s="256"/>
    </row>
    <row r="3" spans="1:24" s="2" customFormat="1" ht="29.25" x14ac:dyDescent="0.25">
      <c r="A3" s="1"/>
      <c r="B3" s="1" t="s">
        <v>88</v>
      </c>
      <c r="C3" s="1" t="s">
        <v>65</v>
      </c>
      <c r="D3" s="1" t="s">
        <v>66</v>
      </c>
      <c r="E3" s="1" t="s">
        <v>67</v>
      </c>
      <c r="F3" s="1" t="s">
        <v>10</v>
      </c>
    </row>
    <row r="4" spans="1:24" x14ac:dyDescent="0.25">
      <c r="A4" s="1">
        <v>1980</v>
      </c>
      <c r="B4" s="4">
        <v>12250</v>
      </c>
      <c r="C4" s="4">
        <v>3148</v>
      </c>
      <c r="D4" s="4">
        <v>11368</v>
      </c>
      <c r="E4" s="4">
        <v>5656</v>
      </c>
      <c r="F4" s="4">
        <v>32422</v>
      </c>
    </row>
    <row r="5" spans="1:24" x14ac:dyDescent="0.25">
      <c r="A5" s="1" t="s">
        <v>87</v>
      </c>
      <c r="B5" s="4">
        <v>13333</v>
      </c>
      <c r="C5" s="4">
        <v>3873</v>
      </c>
      <c r="D5" s="4">
        <v>10733</v>
      </c>
      <c r="E5" s="4">
        <v>5778</v>
      </c>
      <c r="F5" s="4">
        <v>33717</v>
      </c>
    </row>
    <row r="6" spans="1:24" x14ac:dyDescent="0.25">
      <c r="A6" s="1" t="s">
        <v>86</v>
      </c>
      <c r="B6" s="4">
        <v>13368</v>
      </c>
      <c r="C6" s="4">
        <v>3922</v>
      </c>
      <c r="D6" s="4">
        <v>10962</v>
      </c>
      <c r="E6" s="4">
        <v>6050</v>
      </c>
      <c r="F6" s="4">
        <v>34302</v>
      </c>
    </row>
    <row r="7" spans="1:24" x14ac:dyDescent="0.25">
      <c r="A7" s="1" t="s">
        <v>85</v>
      </c>
      <c r="B7" s="4">
        <v>13348</v>
      </c>
      <c r="C7" s="4">
        <v>4203</v>
      </c>
      <c r="D7" s="4">
        <v>11297</v>
      </c>
      <c r="E7" s="4">
        <v>5989</v>
      </c>
      <c r="F7" s="4">
        <v>34837</v>
      </c>
    </row>
    <row r="8" spans="1:24" x14ac:dyDescent="0.25">
      <c r="A8" s="1" t="s">
        <v>84</v>
      </c>
      <c r="B8" s="4">
        <v>13507</v>
      </c>
      <c r="C8" s="4">
        <v>4333</v>
      </c>
      <c r="D8" s="4">
        <v>12296</v>
      </c>
      <c r="E8" s="4">
        <v>6135</v>
      </c>
      <c r="F8" s="4">
        <v>36271</v>
      </c>
    </row>
    <row r="9" spans="1:24" x14ac:dyDescent="0.25">
      <c r="A9" s="1" t="s">
        <v>83</v>
      </c>
      <c r="B9" s="4">
        <v>14198</v>
      </c>
      <c r="C9" s="4">
        <v>4447</v>
      </c>
      <c r="D9" s="4">
        <v>12784</v>
      </c>
      <c r="E9" s="4">
        <v>6380</v>
      </c>
      <c r="F9" s="4">
        <v>37809</v>
      </c>
    </row>
    <row r="10" spans="1:24" x14ac:dyDescent="0.25">
      <c r="A10" s="1" t="s">
        <v>82</v>
      </c>
      <c r="B10" s="4">
        <v>14436</v>
      </c>
      <c r="C10" s="4">
        <v>4450</v>
      </c>
      <c r="D10" s="4">
        <v>13182</v>
      </c>
      <c r="E10" s="4">
        <v>6293</v>
      </c>
      <c r="F10" s="4">
        <v>38361</v>
      </c>
    </row>
    <row r="11" spans="1:24" x14ac:dyDescent="0.25">
      <c r="A11" s="1" t="s">
        <v>35</v>
      </c>
      <c r="B11" s="4">
        <v>13798</v>
      </c>
      <c r="C11" s="4">
        <v>4475</v>
      </c>
      <c r="D11" s="4">
        <v>13612</v>
      </c>
      <c r="E11" s="4">
        <v>6245</v>
      </c>
      <c r="F11" s="4">
        <v>38130</v>
      </c>
    </row>
    <row r="12" spans="1:24" x14ac:dyDescent="0.25">
      <c r="A12" s="1" t="s">
        <v>81</v>
      </c>
      <c r="B12" s="4">
        <v>14112</v>
      </c>
      <c r="C12" s="4">
        <v>4326</v>
      </c>
      <c r="D12" s="4">
        <v>12935</v>
      </c>
      <c r="E12" s="4">
        <v>5886</v>
      </c>
      <c r="F12" s="4">
        <v>37259</v>
      </c>
    </row>
    <row r="13" spans="1:24" x14ac:dyDescent="0.25">
      <c r="A13" s="1" t="s">
        <v>80</v>
      </c>
      <c r="B13" s="4">
        <v>13779</v>
      </c>
      <c r="C13" s="4">
        <v>4493</v>
      </c>
      <c r="D13" s="4">
        <v>12415</v>
      </c>
      <c r="E13" s="4">
        <v>5727</v>
      </c>
      <c r="F13" s="4">
        <v>36414</v>
      </c>
    </row>
    <row r="14" spans="1:24" x14ac:dyDescent="0.25">
      <c r="A14" s="1" t="s">
        <v>79</v>
      </c>
      <c r="B14" s="4">
        <v>12665</v>
      </c>
      <c r="C14" s="4">
        <v>4576</v>
      </c>
      <c r="D14" s="4">
        <v>12144</v>
      </c>
      <c r="E14" s="4">
        <v>5726</v>
      </c>
      <c r="F14" s="4">
        <v>35111</v>
      </c>
    </row>
    <row r="15" spans="1:24" x14ac:dyDescent="0.25">
      <c r="A15" s="1" t="s">
        <v>78</v>
      </c>
      <c r="B15" s="4">
        <v>11959</v>
      </c>
      <c r="C15" s="4">
        <v>4523</v>
      </c>
      <c r="D15" s="4">
        <v>11652</v>
      </c>
      <c r="E15" s="4">
        <v>5583</v>
      </c>
      <c r="F15" s="4">
        <v>33717</v>
      </c>
    </row>
    <row r="16" spans="1:24" x14ac:dyDescent="0.25">
      <c r="A16" s="1" t="s">
        <v>77</v>
      </c>
      <c r="B16" s="4">
        <v>11752</v>
      </c>
      <c r="C16" s="4">
        <v>4590</v>
      </c>
      <c r="D16" s="4">
        <v>11591</v>
      </c>
      <c r="E16" s="4">
        <v>5607</v>
      </c>
      <c r="F16" s="4">
        <v>33540</v>
      </c>
    </row>
    <row r="17" spans="1:7" x14ac:dyDescent="0.25">
      <c r="A17" s="1" t="s">
        <v>76</v>
      </c>
      <c r="B17" s="4">
        <v>11646</v>
      </c>
      <c r="C17" s="4">
        <v>4527</v>
      </c>
      <c r="D17" s="4">
        <v>11412</v>
      </c>
      <c r="E17" s="4">
        <v>5397</v>
      </c>
      <c r="F17" s="4">
        <v>32982</v>
      </c>
    </row>
    <row r="18" spans="1:7" x14ac:dyDescent="0.25">
      <c r="A18" s="1" t="s">
        <v>75</v>
      </c>
      <c r="B18" s="4">
        <v>11625</v>
      </c>
      <c r="C18" s="4">
        <v>4527</v>
      </c>
      <c r="D18" s="4">
        <v>11395</v>
      </c>
      <c r="E18" s="4">
        <v>5421</v>
      </c>
      <c r="F18" s="4">
        <v>32968</v>
      </c>
    </row>
    <row r="19" spans="1:7" x14ac:dyDescent="0.25">
      <c r="A19" s="1" t="s">
        <v>74</v>
      </c>
      <c r="B19" s="4">
        <v>11686</v>
      </c>
      <c r="C19" s="4">
        <v>4724</v>
      </c>
      <c r="D19" s="4">
        <v>11264</v>
      </c>
      <c r="E19" s="4">
        <v>5372</v>
      </c>
      <c r="F19" s="4">
        <v>33046</v>
      </c>
    </row>
    <row r="20" spans="1:7" x14ac:dyDescent="0.25">
      <c r="A20" s="1" t="s">
        <v>73</v>
      </c>
      <c r="B20" s="4">
        <v>11903</v>
      </c>
      <c r="C20" s="4">
        <v>4987</v>
      </c>
      <c r="D20" s="4">
        <v>11551</v>
      </c>
      <c r="E20" s="4">
        <v>5589</v>
      </c>
      <c r="F20" s="4">
        <v>34030</v>
      </c>
    </row>
    <row r="21" spans="1:7" x14ac:dyDescent="0.25">
      <c r="A21" s="1"/>
    </row>
    <row r="22" spans="1:7" ht="15.75" x14ac:dyDescent="0.25">
      <c r="A22" s="1"/>
      <c r="B22" s="19" t="s">
        <v>88</v>
      </c>
      <c r="C22" s="19" t="s">
        <v>65</v>
      </c>
      <c r="D22" s="19" t="s">
        <v>66</v>
      </c>
      <c r="E22" s="19" t="s">
        <v>67</v>
      </c>
      <c r="F22" s="20"/>
      <c r="G22" s="19" t="s">
        <v>10</v>
      </c>
    </row>
    <row r="23" spans="1:7" x14ac:dyDescent="0.25">
      <c r="A23" s="1" t="s">
        <v>36</v>
      </c>
      <c r="B23" s="4">
        <v>12252</v>
      </c>
      <c r="C23" s="4">
        <v>5145</v>
      </c>
      <c r="D23" s="4">
        <v>12127</v>
      </c>
      <c r="E23" s="4">
        <v>5806</v>
      </c>
      <c r="F23" s="4"/>
      <c r="G23" s="4">
        <v>35330</v>
      </c>
    </row>
    <row r="24" spans="1:7" x14ac:dyDescent="0.25">
      <c r="A24" s="1" t="s">
        <v>34</v>
      </c>
      <c r="B24" s="4">
        <v>12368</v>
      </c>
      <c r="C24" s="4">
        <v>5337</v>
      </c>
      <c r="D24" s="4">
        <v>12254</v>
      </c>
      <c r="E24" s="4">
        <v>5918</v>
      </c>
      <c r="F24" s="4"/>
      <c r="G24" s="4">
        <v>35877</v>
      </c>
    </row>
    <row r="25" spans="1:7" x14ac:dyDescent="0.25">
      <c r="A25" s="1" t="s">
        <v>33</v>
      </c>
      <c r="B25" s="4">
        <v>12642</v>
      </c>
      <c r="C25" s="4">
        <v>5215</v>
      </c>
      <c r="D25" s="4">
        <v>12219</v>
      </c>
      <c r="E25" s="4">
        <v>6050</v>
      </c>
      <c r="F25" s="4"/>
      <c r="G25" s="4">
        <v>36126</v>
      </c>
    </row>
    <row r="26" spans="1:7" x14ac:dyDescent="0.25">
      <c r="A26" s="1" t="s">
        <v>32</v>
      </c>
      <c r="B26" s="4">
        <v>12131</v>
      </c>
      <c r="C26" s="4">
        <v>5095</v>
      </c>
      <c r="D26" s="4">
        <v>12143</v>
      </c>
      <c r="E26" s="4">
        <v>6079</v>
      </c>
      <c r="F26" s="4"/>
      <c r="G26" s="4">
        <v>35448</v>
      </c>
    </row>
    <row r="27" spans="1:7" x14ac:dyDescent="0.25">
      <c r="A27" s="1" t="s">
        <v>13</v>
      </c>
      <c r="B27" s="4">
        <v>12320</v>
      </c>
      <c r="C27" s="4">
        <v>5156</v>
      </c>
      <c r="D27" s="4">
        <v>12177</v>
      </c>
      <c r="E27" s="4">
        <v>5884</v>
      </c>
      <c r="F27" s="4"/>
      <c r="G27" s="4">
        <v>35537</v>
      </c>
    </row>
    <row r="28" spans="1:7" x14ac:dyDescent="0.25">
      <c r="A28" s="1" t="s">
        <v>14</v>
      </c>
      <c r="B28" s="4">
        <v>12315</v>
      </c>
      <c r="C28" s="4">
        <v>5113</v>
      </c>
      <c r="D28" s="4">
        <v>12158</v>
      </c>
      <c r="E28" s="4">
        <v>5907</v>
      </c>
      <c r="F28" s="4"/>
      <c r="G28" s="4">
        <v>35493</v>
      </c>
    </row>
    <row r="29" spans="1:7" x14ac:dyDescent="0.25">
      <c r="A29" s="1" t="s">
        <v>15</v>
      </c>
      <c r="B29" s="4">
        <v>12144</v>
      </c>
      <c r="C29" s="4">
        <v>5239</v>
      </c>
      <c r="D29" s="4">
        <v>12326</v>
      </c>
      <c r="E29" s="4">
        <v>6086</v>
      </c>
      <c r="F29" s="4"/>
      <c r="G29" s="4">
        <v>35795</v>
      </c>
    </row>
    <row r="30" spans="1:7" x14ac:dyDescent="0.25">
      <c r="A30" s="1" t="s">
        <v>16</v>
      </c>
      <c r="B30" s="4">
        <v>12106</v>
      </c>
      <c r="C30" s="4">
        <v>5137</v>
      </c>
      <c r="D30" s="4">
        <v>11930</v>
      </c>
      <c r="E30" s="4">
        <v>6211</v>
      </c>
      <c r="F30" s="4"/>
      <c r="G30" s="4">
        <v>35384</v>
      </c>
    </row>
    <row r="31" spans="1:7" x14ac:dyDescent="0.25">
      <c r="A31" s="1" t="s">
        <v>17</v>
      </c>
      <c r="B31" s="4">
        <v>12233</v>
      </c>
      <c r="C31" s="4">
        <v>5427</v>
      </c>
      <c r="D31" s="4">
        <v>11769</v>
      </c>
      <c r="E31" s="4">
        <v>6462</v>
      </c>
      <c r="F31" s="4"/>
      <c r="G31" s="4">
        <v>35891</v>
      </c>
    </row>
    <row r="32" spans="1:7" x14ac:dyDescent="0.25">
      <c r="A32" s="1" t="s">
        <v>18</v>
      </c>
      <c r="B32" s="4">
        <v>12461</v>
      </c>
      <c r="C32" s="4">
        <v>5610</v>
      </c>
      <c r="D32" s="4">
        <v>11815</v>
      </c>
      <c r="E32" s="4">
        <v>6617</v>
      </c>
      <c r="F32" s="4"/>
      <c r="G32" s="4">
        <v>36503</v>
      </c>
    </row>
    <row r="33" spans="1:7" x14ac:dyDescent="0.25">
      <c r="A33" s="1" t="s">
        <v>19</v>
      </c>
      <c r="B33" s="4">
        <v>12477</v>
      </c>
      <c r="C33" s="4">
        <v>5606</v>
      </c>
      <c r="D33" s="4">
        <v>11964</v>
      </c>
      <c r="E33" s="4">
        <v>6582</v>
      </c>
      <c r="F33" s="4"/>
      <c r="G33" s="4">
        <v>36629</v>
      </c>
    </row>
    <row r="34" spans="1:7" x14ac:dyDescent="0.25">
      <c r="A34" s="1" t="s">
        <v>20</v>
      </c>
      <c r="B34" s="4">
        <v>12521</v>
      </c>
      <c r="C34" s="4">
        <v>5586</v>
      </c>
      <c r="D34" s="4">
        <v>11533</v>
      </c>
      <c r="E34" s="4">
        <v>6407</v>
      </c>
      <c r="F34" s="4"/>
      <c r="G34" s="4">
        <v>36047</v>
      </c>
    </row>
    <row r="35" spans="1:7" x14ac:dyDescent="0.25">
      <c r="A35" s="1" t="s">
        <v>21</v>
      </c>
      <c r="B35" s="4">
        <v>12091</v>
      </c>
      <c r="C35" s="4">
        <v>5440</v>
      </c>
      <c r="D35" s="4">
        <v>11117</v>
      </c>
      <c r="E35" s="4">
        <v>6176</v>
      </c>
      <c r="F35" s="4"/>
      <c r="G35" s="4">
        <v>34824</v>
      </c>
    </row>
    <row r="36" spans="1:7" x14ac:dyDescent="0.25">
      <c r="A36" s="21" t="s">
        <v>22</v>
      </c>
      <c r="B36" s="24">
        <v>11865</v>
      </c>
      <c r="C36" s="24">
        <v>5368</v>
      </c>
      <c r="D36" s="24">
        <v>10804</v>
      </c>
      <c r="E36" s="24">
        <v>6025</v>
      </c>
      <c r="F36" s="24"/>
      <c r="G36" s="24">
        <v>34062</v>
      </c>
    </row>
    <row r="37" spans="1:7" x14ac:dyDescent="0.25">
      <c r="A37" s="1" t="s">
        <v>23</v>
      </c>
      <c r="B37" s="4">
        <v>12037</v>
      </c>
      <c r="C37" s="4">
        <v>5287</v>
      </c>
      <c r="D37" s="4">
        <v>10825</v>
      </c>
      <c r="E37" s="4">
        <v>5952</v>
      </c>
      <c r="F37" s="4"/>
      <c r="G37" s="4">
        <v>34101</v>
      </c>
    </row>
    <row r="38" spans="1:7" x14ac:dyDescent="0.25">
      <c r="A38" s="1" t="s">
        <v>24</v>
      </c>
      <c r="B38" s="4">
        <v>12086</v>
      </c>
      <c r="C38" s="4">
        <v>5261</v>
      </c>
      <c r="D38" s="4">
        <v>10473</v>
      </c>
      <c r="E38" s="4">
        <v>5826</v>
      </c>
      <c r="F38" s="4"/>
      <c r="G38" s="4">
        <v>33646</v>
      </c>
    </row>
    <row r="39" spans="1:7" x14ac:dyDescent="0.25">
      <c r="A39" s="1" t="s">
        <v>25</v>
      </c>
      <c r="B39" s="4">
        <v>11784</v>
      </c>
      <c r="C39" s="4">
        <v>5362</v>
      </c>
      <c r="D39" s="4">
        <v>10320</v>
      </c>
      <c r="E39" s="4">
        <v>5721</v>
      </c>
      <c r="F39" s="4"/>
      <c r="G39" s="4">
        <v>33187</v>
      </c>
    </row>
    <row r="40" spans="1:7" x14ac:dyDescent="0.25">
      <c r="A40" s="1" t="s">
        <v>26</v>
      </c>
      <c r="B40" s="4">
        <v>11880</v>
      </c>
      <c r="C40" s="4">
        <v>5282</v>
      </c>
      <c r="D40" s="4">
        <v>10202</v>
      </c>
      <c r="E40" s="4">
        <v>5664</v>
      </c>
      <c r="F40" s="4"/>
      <c r="G40" s="4">
        <v>33028</v>
      </c>
    </row>
    <row r="41" spans="1:7" x14ac:dyDescent="0.25">
      <c r="A41" s="1" t="s">
        <v>27</v>
      </c>
      <c r="B41" s="4">
        <v>11822</v>
      </c>
      <c r="C41" s="4">
        <v>5208</v>
      </c>
      <c r="D41" s="4">
        <v>10050</v>
      </c>
      <c r="E41" s="4">
        <v>5642</v>
      </c>
      <c r="F41" s="4"/>
      <c r="G41" s="4">
        <v>32722</v>
      </c>
    </row>
    <row r="42" spans="1:7" x14ac:dyDescent="0.25">
      <c r="A42" s="1" t="s">
        <v>28</v>
      </c>
      <c r="B42" s="4">
        <v>11154</v>
      </c>
      <c r="C42" s="4">
        <v>4971</v>
      </c>
      <c r="D42" s="4">
        <v>9817</v>
      </c>
      <c r="E42" s="4">
        <v>5631</v>
      </c>
      <c r="F42" s="4"/>
      <c r="G42" s="4">
        <v>31573</v>
      </c>
    </row>
    <row r="43" spans="1:7" x14ac:dyDescent="0.25">
      <c r="A43" s="1" t="s">
        <v>29</v>
      </c>
      <c r="B43" s="4">
        <v>10652</v>
      </c>
      <c r="C43" s="4">
        <v>4644</v>
      </c>
      <c r="D43" s="4">
        <v>9331</v>
      </c>
      <c r="E43" s="4">
        <v>5246</v>
      </c>
      <c r="F43" s="4"/>
      <c r="G43" s="4">
        <v>29873</v>
      </c>
    </row>
    <row r="44" spans="1:7" x14ac:dyDescent="0.25">
      <c r="A44" s="1" t="s">
        <v>9</v>
      </c>
      <c r="B44" s="4">
        <v>9653</v>
      </c>
      <c r="C44" s="4">
        <v>4319</v>
      </c>
      <c r="D44" s="4">
        <v>8788</v>
      </c>
      <c r="E44" s="4">
        <v>4802</v>
      </c>
      <c r="F44" s="4"/>
      <c r="G44" s="4">
        <v>27562</v>
      </c>
    </row>
    <row r="45" spans="1:7" x14ac:dyDescent="0.25">
      <c r="A45" s="1" t="s">
        <v>30</v>
      </c>
      <c r="B45" s="4">
        <v>9468</v>
      </c>
      <c r="C45" s="4">
        <v>4083</v>
      </c>
      <c r="D45" s="4">
        <v>8889</v>
      </c>
      <c r="E45" s="4">
        <v>4417</v>
      </c>
      <c r="F45" s="4"/>
      <c r="G45" s="4">
        <v>26857</v>
      </c>
    </row>
    <row r="47" spans="1:7" ht="15.75" x14ac:dyDescent="0.25">
      <c r="A47" s="6"/>
      <c r="B47" s="19" t="s">
        <v>88</v>
      </c>
      <c r="C47" s="19" t="s">
        <v>65</v>
      </c>
      <c r="D47" s="19" t="s">
        <v>66</v>
      </c>
      <c r="E47" s="19" t="s">
        <v>67</v>
      </c>
      <c r="F47" s="20"/>
      <c r="G47" s="19" t="s">
        <v>10</v>
      </c>
    </row>
    <row r="48" spans="1:7" x14ac:dyDescent="0.25">
      <c r="A48" s="1" t="s">
        <v>36</v>
      </c>
      <c r="B48" s="25">
        <f>B23/G23</f>
        <v>0.34678743277667706</v>
      </c>
      <c r="C48" s="25">
        <f>C23/G23</f>
        <v>0.14562694593829606</v>
      </c>
      <c r="D48" s="25">
        <f>D23/G23</f>
        <v>0.34324936314746674</v>
      </c>
      <c r="E48" s="25">
        <f>E23/G23</f>
        <v>0.16433625813756014</v>
      </c>
      <c r="F48" s="26"/>
      <c r="G48" s="27">
        <f>SUM(B48:F48)</f>
        <v>1</v>
      </c>
    </row>
    <row r="49" spans="1:7" x14ac:dyDescent="0.25">
      <c r="A49" s="1" t="s">
        <v>34</v>
      </c>
      <c r="B49" s="25">
        <f t="shared" ref="B49:B70" si="0">B24/G24</f>
        <v>0.34473339465395658</v>
      </c>
      <c r="C49" s="25">
        <f t="shared" ref="C49:C70" si="1">C24/G24</f>
        <v>0.14875825737937956</v>
      </c>
      <c r="D49" s="25">
        <f t="shared" ref="D49:D70" si="2">D24/G24</f>
        <v>0.34155587144967525</v>
      </c>
      <c r="E49" s="25">
        <f t="shared" ref="E49:E70" si="3">E24/G24</f>
        <v>0.16495247651698861</v>
      </c>
      <c r="F49" s="26"/>
      <c r="G49" s="27">
        <f t="shared" ref="G49:G70" si="4">SUM(B49:F49)</f>
        <v>1</v>
      </c>
    </row>
    <row r="50" spans="1:7" x14ac:dyDescent="0.25">
      <c r="A50" s="1" t="s">
        <v>33</v>
      </c>
      <c r="B50" s="25">
        <f t="shared" si="0"/>
        <v>0.34994187012124234</v>
      </c>
      <c r="C50" s="25">
        <f t="shared" si="1"/>
        <v>0.14435586558157559</v>
      </c>
      <c r="D50" s="25">
        <f t="shared" si="2"/>
        <v>0.3382328516857665</v>
      </c>
      <c r="E50" s="25">
        <f t="shared" si="3"/>
        <v>0.1674694126114156</v>
      </c>
      <c r="F50" s="26"/>
      <c r="G50" s="27">
        <f t="shared" si="4"/>
        <v>1</v>
      </c>
    </row>
    <row r="51" spans="1:7" x14ac:dyDescent="0.25">
      <c r="A51" s="1" t="s">
        <v>32</v>
      </c>
      <c r="B51" s="25">
        <f t="shared" si="0"/>
        <v>0.34221958925750395</v>
      </c>
      <c r="C51" s="25">
        <f t="shared" si="1"/>
        <v>0.14373166328142631</v>
      </c>
      <c r="D51" s="25">
        <f t="shared" si="2"/>
        <v>0.34255811329271046</v>
      </c>
      <c r="E51" s="25">
        <f t="shared" si="3"/>
        <v>0.17149063416835927</v>
      </c>
      <c r="F51" s="26"/>
      <c r="G51" s="27">
        <f t="shared" si="4"/>
        <v>1</v>
      </c>
    </row>
    <row r="52" spans="1:7" x14ac:dyDescent="0.25">
      <c r="A52" s="1" t="s">
        <v>13</v>
      </c>
      <c r="B52" s="25">
        <f t="shared" si="0"/>
        <v>0.34668092410726847</v>
      </c>
      <c r="C52" s="25">
        <f t="shared" si="1"/>
        <v>0.14508821791372373</v>
      </c>
      <c r="D52" s="25">
        <f t="shared" si="2"/>
        <v>0.34265694909530914</v>
      </c>
      <c r="E52" s="25">
        <f t="shared" si="3"/>
        <v>0.16557390888369869</v>
      </c>
      <c r="F52" s="26"/>
      <c r="G52" s="27">
        <f t="shared" si="4"/>
        <v>1</v>
      </c>
    </row>
    <row r="53" spans="1:7" x14ac:dyDescent="0.25">
      <c r="A53" s="1" t="s">
        <v>14</v>
      </c>
      <c r="B53" s="25">
        <f t="shared" si="0"/>
        <v>0.34696982503592255</v>
      </c>
      <c r="C53" s="25">
        <f t="shared" si="1"/>
        <v>0.14405657453582396</v>
      </c>
      <c r="D53" s="25">
        <f t="shared" si="2"/>
        <v>0.3425464176034711</v>
      </c>
      <c r="E53" s="25">
        <f t="shared" si="3"/>
        <v>0.16642718282478236</v>
      </c>
      <c r="F53" s="26"/>
      <c r="G53" s="27">
        <f t="shared" si="4"/>
        <v>1</v>
      </c>
    </row>
    <row r="54" spans="1:7" x14ac:dyDescent="0.25">
      <c r="A54" s="1" t="s">
        <v>15</v>
      </c>
      <c r="B54" s="25">
        <f t="shared" si="0"/>
        <v>0.33926526051124456</v>
      </c>
      <c r="C54" s="25">
        <f t="shared" si="1"/>
        <v>0.14636122363458584</v>
      </c>
      <c r="D54" s="25">
        <f t="shared" si="2"/>
        <v>0.34434976952088281</v>
      </c>
      <c r="E54" s="25">
        <f t="shared" si="3"/>
        <v>0.17002374633328676</v>
      </c>
      <c r="F54" s="26"/>
      <c r="G54" s="27">
        <f t="shared" si="4"/>
        <v>1</v>
      </c>
    </row>
    <row r="55" spans="1:7" x14ac:dyDescent="0.25">
      <c r="A55" s="1" t="s">
        <v>16</v>
      </c>
      <c r="B55" s="25">
        <f t="shared" si="0"/>
        <v>0.34213203707890572</v>
      </c>
      <c r="C55" s="25">
        <f t="shared" si="1"/>
        <v>0.14517861180194438</v>
      </c>
      <c r="D55" s="25">
        <f t="shared" si="2"/>
        <v>0.33715803753108747</v>
      </c>
      <c r="E55" s="25">
        <f t="shared" si="3"/>
        <v>0.1755313135880624</v>
      </c>
      <c r="F55" s="26"/>
      <c r="G55" s="27">
        <f t="shared" si="4"/>
        <v>0.99999999999999989</v>
      </c>
    </row>
    <row r="56" spans="1:7" x14ac:dyDescent="0.25">
      <c r="A56" s="1" t="s">
        <v>17</v>
      </c>
      <c r="B56" s="25">
        <f t="shared" si="0"/>
        <v>0.34083753587250287</v>
      </c>
      <c r="C56" s="25">
        <f t="shared" si="1"/>
        <v>0.15120782368838984</v>
      </c>
      <c r="D56" s="25">
        <f t="shared" si="2"/>
        <v>0.32790950377531974</v>
      </c>
      <c r="E56" s="25">
        <f t="shared" si="3"/>
        <v>0.18004513666378757</v>
      </c>
      <c r="F56" s="26"/>
      <c r="G56" s="27">
        <f t="shared" si="4"/>
        <v>1</v>
      </c>
    </row>
    <row r="57" spans="1:7" x14ac:dyDescent="0.25">
      <c r="A57" s="1" t="s">
        <v>18</v>
      </c>
      <c r="B57" s="25">
        <f t="shared" si="0"/>
        <v>0.34136920253129882</v>
      </c>
      <c r="C57" s="25">
        <f t="shared" si="1"/>
        <v>0.15368599841108949</v>
      </c>
      <c r="D57" s="25">
        <f t="shared" si="2"/>
        <v>0.32367202695668851</v>
      </c>
      <c r="E57" s="25">
        <f t="shared" si="3"/>
        <v>0.18127277210092321</v>
      </c>
      <c r="F57" s="26"/>
      <c r="G57" s="27">
        <f t="shared" si="4"/>
        <v>1</v>
      </c>
    </row>
    <row r="58" spans="1:7" x14ac:dyDescent="0.25">
      <c r="A58" s="1" t="s">
        <v>19</v>
      </c>
      <c r="B58" s="25">
        <f t="shared" si="0"/>
        <v>0.34063173987823858</v>
      </c>
      <c r="C58" s="25">
        <f t="shared" si="1"/>
        <v>0.15304813126211472</v>
      </c>
      <c r="D58" s="25">
        <f t="shared" si="2"/>
        <v>0.32662644352835185</v>
      </c>
      <c r="E58" s="25">
        <f t="shared" si="3"/>
        <v>0.17969368533129487</v>
      </c>
      <c r="F58" s="26"/>
      <c r="G58" s="27">
        <f t="shared" si="4"/>
        <v>1</v>
      </c>
    </row>
    <row r="59" spans="1:7" x14ac:dyDescent="0.25">
      <c r="A59" s="1" t="s">
        <v>20</v>
      </c>
      <c r="B59" s="25">
        <f t="shared" si="0"/>
        <v>0.34735206813327046</v>
      </c>
      <c r="C59" s="25">
        <f t="shared" si="1"/>
        <v>0.15496435209587484</v>
      </c>
      <c r="D59" s="25">
        <f t="shared" si="2"/>
        <v>0.31994340721835379</v>
      </c>
      <c r="E59" s="25">
        <f t="shared" si="3"/>
        <v>0.17774017255250091</v>
      </c>
      <c r="F59" s="26"/>
      <c r="G59" s="27">
        <f t="shared" si="4"/>
        <v>1</v>
      </c>
    </row>
    <row r="60" spans="1:7" x14ac:dyDescent="0.25">
      <c r="A60" s="1" t="s">
        <v>21</v>
      </c>
      <c r="B60" s="25">
        <f t="shared" si="0"/>
        <v>0.34720307833677921</v>
      </c>
      <c r="C60" s="25">
        <f t="shared" si="1"/>
        <v>0.1562141052147944</v>
      </c>
      <c r="D60" s="25">
        <f t="shared" si="2"/>
        <v>0.31923386170457158</v>
      </c>
      <c r="E60" s="25">
        <f t="shared" si="3"/>
        <v>0.17734895474385481</v>
      </c>
      <c r="F60" s="26"/>
      <c r="G60" s="27">
        <f t="shared" si="4"/>
        <v>1</v>
      </c>
    </row>
    <row r="61" spans="1:7" x14ac:dyDescent="0.25">
      <c r="A61" s="1" t="s">
        <v>22</v>
      </c>
      <c r="B61" s="25">
        <f t="shared" si="0"/>
        <v>0.34833538840937117</v>
      </c>
      <c r="C61" s="25">
        <f t="shared" si="1"/>
        <v>0.1575949738711761</v>
      </c>
      <c r="D61" s="25">
        <f t="shared" si="2"/>
        <v>0.31718630732194236</v>
      </c>
      <c r="E61" s="25">
        <f t="shared" si="3"/>
        <v>0.17688333039751042</v>
      </c>
      <c r="F61" s="26"/>
      <c r="G61" s="27">
        <f t="shared" si="4"/>
        <v>1</v>
      </c>
    </row>
    <row r="62" spans="1:7" x14ac:dyDescent="0.25">
      <c r="A62" s="1" t="s">
        <v>23</v>
      </c>
      <c r="B62" s="25">
        <f t="shared" si="0"/>
        <v>0.35298085100143689</v>
      </c>
      <c r="C62" s="25">
        <f t="shared" si="1"/>
        <v>0.15503944165860239</v>
      </c>
      <c r="D62" s="25">
        <f t="shared" si="2"/>
        <v>0.31743937127943461</v>
      </c>
      <c r="E62" s="25">
        <f t="shared" si="3"/>
        <v>0.17454033606052607</v>
      </c>
      <c r="F62" s="26"/>
      <c r="G62" s="27">
        <f t="shared" si="4"/>
        <v>0.99999999999999989</v>
      </c>
    </row>
    <row r="63" spans="1:7" x14ac:dyDescent="0.25">
      <c r="A63" s="1" t="s">
        <v>24</v>
      </c>
      <c r="B63" s="25">
        <f t="shared" si="0"/>
        <v>0.35921060452951314</v>
      </c>
      <c r="C63" s="25">
        <f t="shared" si="1"/>
        <v>0.15636331213219998</v>
      </c>
      <c r="D63" s="25">
        <f t="shared" si="2"/>
        <v>0.31127028472923973</v>
      </c>
      <c r="E63" s="25">
        <f t="shared" si="3"/>
        <v>0.17315579860904715</v>
      </c>
      <c r="F63" s="26"/>
      <c r="G63" s="27">
        <f t="shared" si="4"/>
        <v>1</v>
      </c>
    </row>
    <row r="64" spans="1:7" x14ac:dyDescent="0.25">
      <c r="A64" s="1" t="s">
        <v>25</v>
      </c>
      <c r="B64" s="25">
        <f t="shared" si="0"/>
        <v>0.35507879591406272</v>
      </c>
      <c r="C64" s="25">
        <f t="shared" si="1"/>
        <v>0.161569289179498</v>
      </c>
      <c r="D64" s="25">
        <f t="shared" si="2"/>
        <v>0.31096513695121586</v>
      </c>
      <c r="E64" s="25">
        <f t="shared" si="3"/>
        <v>0.17238677795522342</v>
      </c>
      <c r="F64" s="26"/>
      <c r="G64" s="27">
        <f t="shared" si="4"/>
        <v>1</v>
      </c>
    </row>
    <row r="65" spans="1:7" x14ac:dyDescent="0.25">
      <c r="A65" s="1" t="s">
        <v>26</v>
      </c>
      <c r="B65" s="25">
        <f t="shared" si="0"/>
        <v>0.35969480440838075</v>
      </c>
      <c r="C65" s="25">
        <f t="shared" si="1"/>
        <v>0.15992491219571273</v>
      </c>
      <c r="D65" s="25">
        <f t="shared" si="2"/>
        <v>0.30888942715271889</v>
      </c>
      <c r="E65" s="25">
        <f t="shared" si="3"/>
        <v>0.17149085624318761</v>
      </c>
      <c r="F65" s="26"/>
      <c r="G65" s="27">
        <f t="shared" si="4"/>
        <v>1</v>
      </c>
    </row>
    <row r="66" spans="1:7" x14ac:dyDescent="0.25">
      <c r="A66" s="1" t="s">
        <v>27</v>
      </c>
      <c r="B66" s="25">
        <f t="shared" si="0"/>
        <v>0.36128598496424424</v>
      </c>
      <c r="C66" s="25">
        <f t="shared" si="1"/>
        <v>0.15915897561273762</v>
      </c>
      <c r="D66" s="25">
        <f t="shared" si="2"/>
        <v>0.30713281584255242</v>
      </c>
      <c r="E66" s="25">
        <f t="shared" si="3"/>
        <v>0.17242222358046574</v>
      </c>
      <c r="F66" s="26"/>
      <c r="G66" s="27">
        <f t="shared" si="4"/>
        <v>1</v>
      </c>
    </row>
    <row r="67" spans="1:7" x14ac:dyDescent="0.25">
      <c r="A67" s="1" t="s">
        <v>28</v>
      </c>
      <c r="B67" s="25">
        <f t="shared" si="0"/>
        <v>0.35327653374718904</v>
      </c>
      <c r="C67" s="25">
        <f t="shared" si="1"/>
        <v>0.157444652076141</v>
      </c>
      <c r="D67" s="25">
        <f t="shared" si="2"/>
        <v>0.31093022519241126</v>
      </c>
      <c r="E67" s="25">
        <f t="shared" si="3"/>
        <v>0.1783485889842587</v>
      </c>
      <c r="F67" s="26"/>
      <c r="G67" s="27">
        <f t="shared" si="4"/>
        <v>1</v>
      </c>
    </row>
    <row r="68" spans="1:7" x14ac:dyDescent="0.25">
      <c r="A68" s="1" t="s">
        <v>29</v>
      </c>
      <c r="B68" s="25">
        <f t="shared" si="0"/>
        <v>0.35657617246342849</v>
      </c>
      <c r="C68" s="25">
        <f t="shared" si="1"/>
        <v>0.15545810598199042</v>
      </c>
      <c r="D68" s="25">
        <f t="shared" si="2"/>
        <v>0.31235563887122153</v>
      </c>
      <c r="E68" s="25">
        <f t="shared" si="3"/>
        <v>0.17561008268335956</v>
      </c>
      <c r="F68" s="26"/>
      <c r="G68" s="27">
        <f t="shared" si="4"/>
        <v>1</v>
      </c>
    </row>
    <row r="69" spans="1:7" x14ac:dyDescent="0.25">
      <c r="A69" s="1" t="s">
        <v>9</v>
      </c>
      <c r="B69" s="25">
        <f t="shared" si="0"/>
        <v>0.35022857557506715</v>
      </c>
      <c r="C69" s="25">
        <f t="shared" si="1"/>
        <v>0.15670125535157101</v>
      </c>
      <c r="D69" s="25">
        <f t="shared" si="2"/>
        <v>0.31884478629997826</v>
      </c>
      <c r="E69" s="25">
        <f t="shared" si="3"/>
        <v>0.17422538277338365</v>
      </c>
      <c r="F69" s="26"/>
      <c r="G69" s="27">
        <f t="shared" si="4"/>
        <v>1</v>
      </c>
    </row>
    <row r="70" spans="1:7" x14ac:dyDescent="0.25">
      <c r="A70" s="1" t="s">
        <v>30</v>
      </c>
      <c r="B70" s="28">
        <f t="shared" si="0"/>
        <v>0.35253379007335145</v>
      </c>
      <c r="C70" s="28">
        <f t="shared" si="1"/>
        <v>0.15202740440108725</v>
      </c>
      <c r="D70" s="28">
        <f t="shared" si="2"/>
        <v>0.33097516476151467</v>
      </c>
      <c r="E70" s="28">
        <f t="shared" si="3"/>
        <v>0.16446364076404663</v>
      </c>
      <c r="F70" s="29"/>
      <c r="G70" s="27">
        <f t="shared" si="4"/>
        <v>1</v>
      </c>
    </row>
    <row r="71" spans="1:7" x14ac:dyDescent="0.25">
      <c r="A71" s="23"/>
      <c r="B71" s="16"/>
      <c r="C71" s="17"/>
      <c r="D71" s="17"/>
      <c r="E71" s="16"/>
      <c r="F71" s="16"/>
      <c r="G71" s="22"/>
    </row>
    <row r="72" spans="1:7" x14ac:dyDescent="0.25">
      <c r="A72" s="11"/>
      <c r="B72" s="12"/>
      <c r="C72" s="12"/>
      <c r="D72" s="12"/>
      <c r="E72" s="15"/>
      <c r="F72" s="15"/>
    </row>
    <row r="73" spans="1:7" ht="16.5" thickBot="1" x14ac:dyDescent="0.3">
      <c r="A73" s="7"/>
      <c r="B73" s="19" t="s">
        <v>88</v>
      </c>
      <c r="C73" s="19" t="s">
        <v>65</v>
      </c>
      <c r="D73" s="19" t="s">
        <v>66</v>
      </c>
      <c r="E73" s="19" t="s">
        <v>67</v>
      </c>
      <c r="G73" s="20" t="s">
        <v>89</v>
      </c>
    </row>
    <row r="74" spans="1:7" ht="45.75" customHeight="1" x14ac:dyDescent="0.3">
      <c r="A74" s="18" t="s">
        <v>71</v>
      </c>
      <c r="B74" s="14">
        <f>B45-B36</f>
        <v>-2397</v>
      </c>
      <c r="C74" s="14">
        <f>C45-C36</f>
        <v>-1285</v>
      </c>
      <c r="D74" s="14">
        <f>D45-D36</f>
        <v>-1915</v>
      </c>
      <c r="E74" s="14">
        <f>E45-E36</f>
        <v>-1608</v>
      </c>
      <c r="G74" s="14">
        <f>G45-G36</f>
        <v>-7205</v>
      </c>
    </row>
    <row r="75" spans="1:7" ht="19.5" thickBot="1" x14ac:dyDescent="0.35">
      <c r="A75" s="10"/>
      <c r="B75" s="5">
        <f>B74/B36</f>
        <v>-0.2020227560050569</v>
      </c>
      <c r="C75" s="5">
        <f>C74/C36</f>
        <v>-0.23938152011922503</v>
      </c>
      <c r="D75" s="5">
        <f>D74/D36</f>
        <v>-0.17724916697519438</v>
      </c>
      <c r="E75" s="5">
        <f>E74/E36</f>
        <v>-0.26688796680497923</v>
      </c>
      <c r="G75" s="5">
        <f>G74/G36</f>
        <v>-0.21152604074922202</v>
      </c>
    </row>
    <row r="76" spans="1:7" ht="19.5" thickBot="1" x14ac:dyDescent="0.35">
      <c r="A76" s="8"/>
      <c r="B76" s="9"/>
      <c r="C76" s="9"/>
      <c r="D76" s="9"/>
    </row>
    <row r="77" spans="1:7" ht="51" customHeight="1" x14ac:dyDescent="0.3">
      <c r="A77" s="13" t="s">
        <v>72</v>
      </c>
      <c r="B77" s="14">
        <f>B45-B26</f>
        <v>-2663</v>
      </c>
      <c r="C77" s="14">
        <f>C45-C26</f>
        <v>-1012</v>
      </c>
      <c r="D77" s="14">
        <f>D45-D26</f>
        <v>-3254</v>
      </c>
      <c r="E77" s="14">
        <f>E45-E26</f>
        <v>-1662</v>
      </c>
      <c r="G77" s="14">
        <f>G45-G26</f>
        <v>-8591</v>
      </c>
    </row>
    <row r="78" spans="1:7" ht="19.5" thickBot="1" x14ac:dyDescent="0.35">
      <c r="A78" s="10"/>
      <c r="B78" s="5">
        <f>B77/B26</f>
        <v>-0.2195202374082928</v>
      </c>
      <c r="C78" s="5">
        <f>C77/C26</f>
        <v>-0.19862610402355249</v>
      </c>
      <c r="D78" s="5">
        <f>D77/D26</f>
        <v>-0.26797331796096518</v>
      </c>
      <c r="E78" s="5">
        <f>E77/E26</f>
        <v>-0.27340023030103633</v>
      </c>
      <c r="G78" s="5">
        <f>G77/G26</f>
        <v>-0.24235499887158654</v>
      </c>
    </row>
  </sheetData>
  <mergeCells count="1">
    <mergeCell ref="A1:X1"/>
  </mergeCells>
  <phoneticPr fontId="25" type="noConversion"/>
  <pageMargins left="0.2" right="0.45" top="0.25" bottom="0.5" header="0.3" footer="0.3"/>
  <pageSetup scale="46" orientation="landscape" r:id="rId1"/>
  <headerFooter>
    <oddFooter>&amp;L&amp;Z&amp;F&amp;R&amp;D&amp;T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499D2-864C-4F24-934A-8F5E33E8E2C9}">
  <dimension ref="A1:AB94"/>
  <sheetViews>
    <sheetView workbookViewId="0">
      <selection activeCell="A21" sqref="A21"/>
    </sheetView>
  </sheetViews>
  <sheetFormatPr defaultColWidth="11" defaultRowHeight="13.5" x14ac:dyDescent="0.25"/>
  <cols>
    <col min="1" max="1" width="29.28515625" style="34" customWidth="1"/>
    <col min="2" max="3" width="11.85546875" style="34" customWidth="1"/>
    <col min="4" max="4" width="3.5703125" style="34" customWidth="1"/>
    <col min="5" max="6" width="11.85546875" style="34" customWidth="1"/>
    <col min="7" max="7" width="3.5703125" style="34" customWidth="1"/>
    <col min="8" max="8" width="11.85546875" style="34" customWidth="1"/>
    <col min="9" max="9" width="3.5703125" style="34" customWidth="1"/>
    <col min="10" max="27" width="11.85546875" style="34" customWidth="1"/>
    <col min="28" max="28" width="9.28515625" style="34" customWidth="1"/>
    <col min="29" max="256" width="11" style="34"/>
    <col min="257" max="257" width="29.28515625" style="34" customWidth="1"/>
    <col min="258" max="259" width="11.85546875" style="34" customWidth="1"/>
    <col min="260" max="260" width="3.5703125" style="34" customWidth="1"/>
    <col min="261" max="262" width="11.85546875" style="34" customWidth="1"/>
    <col min="263" max="263" width="3.5703125" style="34" customWidth="1"/>
    <col min="264" max="264" width="11.85546875" style="34" customWidth="1"/>
    <col min="265" max="265" width="3.5703125" style="34" customWidth="1"/>
    <col min="266" max="283" width="11.85546875" style="34" customWidth="1"/>
    <col min="284" max="284" width="9.28515625" style="34" customWidth="1"/>
    <col min="285" max="512" width="11" style="34"/>
    <col min="513" max="513" width="29.28515625" style="34" customWidth="1"/>
    <col min="514" max="515" width="11.85546875" style="34" customWidth="1"/>
    <col min="516" max="516" width="3.5703125" style="34" customWidth="1"/>
    <col min="517" max="518" width="11.85546875" style="34" customWidth="1"/>
    <col min="519" max="519" width="3.5703125" style="34" customWidth="1"/>
    <col min="520" max="520" width="11.85546875" style="34" customWidth="1"/>
    <col min="521" max="521" width="3.5703125" style="34" customWidth="1"/>
    <col min="522" max="539" width="11.85546875" style="34" customWidth="1"/>
    <col min="540" max="540" width="9.28515625" style="34" customWidth="1"/>
    <col min="541" max="768" width="11" style="34"/>
    <col min="769" max="769" width="29.28515625" style="34" customWidth="1"/>
    <col min="770" max="771" width="11.85546875" style="34" customWidth="1"/>
    <col min="772" max="772" width="3.5703125" style="34" customWidth="1"/>
    <col min="773" max="774" width="11.85546875" style="34" customWidth="1"/>
    <col min="775" max="775" width="3.5703125" style="34" customWidth="1"/>
    <col min="776" max="776" width="11.85546875" style="34" customWidth="1"/>
    <col min="777" max="777" width="3.5703125" style="34" customWidth="1"/>
    <col min="778" max="795" width="11.85546875" style="34" customWidth="1"/>
    <col min="796" max="796" width="9.28515625" style="34" customWidth="1"/>
    <col min="797" max="1024" width="11" style="34"/>
    <col min="1025" max="1025" width="29.28515625" style="34" customWidth="1"/>
    <col min="1026" max="1027" width="11.85546875" style="34" customWidth="1"/>
    <col min="1028" max="1028" width="3.5703125" style="34" customWidth="1"/>
    <col min="1029" max="1030" width="11.85546875" style="34" customWidth="1"/>
    <col min="1031" max="1031" width="3.5703125" style="34" customWidth="1"/>
    <col min="1032" max="1032" width="11.85546875" style="34" customWidth="1"/>
    <col min="1033" max="1033" width="3.5703125" style="34" customWidth="1"/>
    <col min="1034" max="1051" width="11.85546875" style="34" customWidth="1"/>
    <col min="1052" max="1052" width="9.28515625" style="34" customWidth="1"/>
    <col min="1053" max="1280" width="11" style="34"/>
    <col min="1281" max="1281" width="29.28515625" style="34" customWidth="1"/>
    <col min="1282" max="1283" width="11.85546875" style="34" customWidth="1"/>
    <col min="1284" max="1284" width="3.5703125" style="34" customWidth="1"/>
    <col min="1285" max="1286" width="11.85546875" style="34" customWidth="1"/>
    <col min="1287" max="1287" width="3.5703125" style="34" customWidth="1"/>
    <col min="1288" max="1288" width="11.85546875" style="34" customWidth="1"/>
    <col min="1289" max="1289" width="3.5703125" style="34" customWidth="1"/>
    <col min="1290" max="1307" width="11.85546875" style="34" customWidth="1"/>
    <col min="1308" max="1308" width="9.28515625" style="34" customWidth="1"/>
    <col min="1309" max="1536" width="11" style="34"/>
    <col min="1537" max="1537" width="29.28515625" style="34" customWidth="1"/>
    <col min="1538" max="1539" width="11.85546875" style="34" customWidth="1"/>
    <col min="1540" max="1540" width="3.5703125" style="34" customWidth="1"/>
    <col min="1541" max="1542" width="11.85546875" style="34" customWidth="1"/>
    <col min="1543" max="1543" width="3.5703125" style="34" customWidth="1"/>
    <col min="1544" max="1544" width="11.85546875" style="34" customWidth="1"/>
    <col min="1545" max="1545" width="3.5703125" style="34" customWidth="1"/>
    <col min="1546" max="1563" width="11.85546875" style="34" customWidth="1"/>
    <col min="1564" max="1564" width="9.28515625" style="34" customWidth="1"/>
    <col min="1565" max="1792" width="11" style="34"/>
    <col min="1793" max="1793" width="29.28515625" style="34" customWidth="1"/>
    <col min="1794" max="1795" width="11.85546875" style="34" customWidth="1"/>
    <col min="1796" max="1796" width="3.5703125" style="34" customWidth="1"/>
    <col min="1797" max="1798" width="11.85546875" style="34" customWidth="1"/>
    <col min="1799" max="1799" width="3.5703125" style="34" customWidth="1"/>
    <col min="1800" max="1800" width="11.85546875" style="34" customWidth="1"/>
    <col min="1801" max="1801" width="3.5703125" style="34" customWidth="1"/>
    <col min="1802" max="1819" width="11.85546875" style="34" customWidth="1"/>
    <col min="1820" max="1820" width="9.28515625" style="34" customWidth="1"/>
    <col min="1821" max="2048" width="11" style="34"/>
    <col min="2049" max="2049" width="29.28515625" style="34" customWidth="1"/>
    <col min="2050" max="2051" width="11.85546875" style="34" customWidth="1"/>
    <col min="2052" max="2052" width="3.5703125" style="34" customWidth="1"/>
    <col min="2053" max="2054" width="11.85546875" style="34" customWidth="1"/>
    <col min="2055" max="2055" width="3.5703125" style="34" customWidth="1"/>
    <col min="2056" max="2056" width="11.85546875" style="34" customWidth="1"/>
    <col min="2057" max="2057" width="3.5703125" style="34" customWidth="1"/>
    <col min="2058" max="2075" width="11.85546875" style="34" customWidth="1"/>
    <col min="2076" max="2076" width="9.28515625" style="34" customWidth="1"/>
    <col min="2077" max="2304" width="11" style="34"/>
    <col min="2305" max="2305" width="29.28515625" style="34" customWidth="1"/>
    <col min="2306" max="2307" width="11.85546875" style="34" customWidth="1"/>
    <col min="2308" max="2308" width="3.5703125" style="34" customWidth="1"/>
    <col min="2309" max="2310" width="11.85546875" style="34" customWidth="1"/>
    <col min="2311" max="2311" width="3.5703125" style="34" customWidth="1"/>
    <col min="2312" max="2312" width="11.85546875" style="34" customWidth="1"/>
    <col min="2313" max="2313" width="3.5703125" style="34" customWidth="1"/>
    <col min="2314" max="2331" width="11.85546875" style="34" customWidth="1"/>
    <col min="2332" max="2332" width="9.28515625" style="34" customWidth="1"/>
    <col min="2333" max="2560" width="11" style="34"/>
    <col min="2561" max="2561" width="29.28515625" style="34" customWidth="1"/>
    <col min="2562" max="2563" width="11.85546875" style="34" customWidth="1"/>
    <col min="2564" max="2564" width="3.5703125" style="34" customWidth="1"/>
    <col min="2565" max="2566" width="11.85546875" style="34" customWidth="1"/>
    <col min="2567" max="2567" width="3.5703125" style="34" customWidth="1"/>
    <col min="2568" max="2568" width="11.85546875" style="34" customWidth="1"/>
    <col min="2569" max="2569" width="3.5703125" style="34" customWidth="1"/>
    <col min="2570" max="2587" width="11.85546875" style="34" customWidth="1"/>
    <col min="2588" max="2588" width="9.28515625" style="34" customWidth="1"/>
    <col min="2589" max="2816" width="11" style="34"/>
    <col min="2817" max="2817" width="29.28515625" style="34" customWidth="1"/>
    <col min="2818" max="2819" width="11.85546875" style="34" customWidth="1"/>
    <col min="2820" max="2820" width="3.5703125" style="34" customWidth="1"/>
    <col min="2821" max="2822" width="11.85546875" style="34" customWidth="1"/>
    <col min="2823" max="2823" width="3.5703125" style="34" customWidth="1"/>
    <col min="2824" max="2824" width="11.85546875" style="34" customWidth="1"/>
    <col min="2825" max="2825" width="3.5703125" style="34" customWidth="1"/>
    <col min="2826" max="2843" width="11.85546875" style="34" customWidth="1"/>
    <col min="2844" max="2844" width="9.28515625" style="34" customWidth="1"/>
    <col min="2845" max="3072" width="11" style="34"/>
    <col min="3073" max="3073" width="29.28515625" style="34" customWidth="1"/>
    <col min="3074" max="3075" width="11.85546875" style="34" customWidth="1"/>
    <col min="3076" max="3076" width="3.5703125" style="34" customWidth="1"/>
    <col min="3077" max="3078" width="11.85546875" style="34" customWidth="1"/>
    <col min="3079" max="3079" width="3.5703125" style="34" customWidth="1"/>
    <col min="3080" max="3080" width="11.85546875" style="34" customWidth="1"/>
    <col min="3081" max="3081" width="3.5703125" style="34" customWidth="1"/>
    <col min="3082" max="3099" width="11.85546875" style="34" customWidth="1"/>
    <col min="3100" max="3100" width="9.28515625" style="34" customWidth="1"/>
    <col min="3101" max="3328" width="11" style="34"/>
    <col min="3329" max="3329" width="29.28515625" style="34" customWidth="1"/>
    <col min="3330" max="3331" width="11.85546875" style="34" customWidth="1"/>
    <col min="3332" max="3332" width="3.5703125" style="34" customWidth="1"/>
    <col min="3333" max="3334" width="11.85546875" style="34" customWidth="1"/>
    <col min="3335" max="3335" width="3.5703125" style="34" customWidth="1"/>
    <col min="3336" max="3336" width="11.85546875" style="34" customWidth="1"/>
    <col min="3337" max="3337" width="3.5703125" style="34" customWidth="1"/>
    <col min="3338" max="3355" width="11.85546875" style="34" customWidth="1"/>
    <col min="3356" max="3356" width="9.28515625" style="34" customWidth="1"/>
    <col min="3357" max="3584" width="11" style="34"/>
    <col min="3585" max="3585" width="29.28515625" style="34" customWidth="1"/>
    <col min="3586" max="3587" width="11.85546875" style="34" customWidth="1"/>
    <col min="3588" max="3588" width="3.5703125" style="34" customWidth="1"/>
    <col min="3589" max="3590" width="11.85546875" style="34" customWidth="1"/>
    <col min="3591" max="3591" width="3.5703125" style="34" customWidth="1"/>
    <col min="3592" max="3592" width="11.85546875" style="34" customWidth="1"/>
    <col min="3593" max="3593" width="3.5703125" style="34" customWidth="1"/>
    <col min="3594" max="3611" width="11.85546875" style="34" customWidth="1"/>
    <col min="3612" max="3612" width="9.28515625" style="34" customWidth="1"/>
    <col min="3613" max="3840" width="11" style="34"/>
    <col min="3841" max="3841" width="29.28515625" style="34" customWidth="1"/>
    <col min="3842" max="3843" width="11.85546875" style="34" customWidth="1"/>
    <col min="3844" max="3844" width="3.5703125" style="34" customWidth="1"/>
    <col min="3845" max="3846" width="11.85546875" style="34" customWidth="1"/>
    <col min="3847" max="3847" width="3.5703125" style="34" customWidth="1"/>
    <col min="3848" max="3848" width="11.85546875" style="34" customWidth="1"/>
    <col min="3849" max="3849" width="3.5703125" style="34" customWidth="1"/>
    <col min="3850" max="3867" width="11.85546875" style="34" customWidth="1"/>
    <col min="3868" max="3868" width="9.28515625" style="34" customWidth="1"/>
    <col min="3869" max="4096" width="11" style="34"/>
    <col min="4097" max="4097" width="29.28515625" style="34" customWidth="1"/>
    <col min="4098" max="4099" width="11.85546875" style="34" customWidth="1"/>
    <col min="4100" max="4100" width="3.5703125" style="34" customWidth="1"/>
    <col min="4101" max="4102" width="11.85546875" style="34" customWidth="1"/>
    <col min="4103" max="4103" width="3.5703125" style="34" customWidth="1"/>
    <col min="4104" max="4104" width="11.85546875" style="34" customWidth="1"/>
    <col min="4105" max="4105" width="3.5703125" style="34" customWidth="1"/>
    <col min="4106" max="4123" width="11.85546875" style="34" customWidth="1"/>
    <col min="4124" max="4124" width="9.28515625" style="34" customWidth="1"/>
    <col min="4125" max="4352" width="11" style="34"/>
    <col min="4353" max="4353" width="29.28515625" style="34" customWidth="1"/>
    <col min="4354" max="4355" width="11.85546875" style="34" customWidth="1"/>
    <col min="4356" max="4356" width="3.5703125" style="34" customWidth="1"/>
    <col min="4357" max="4358" width="11.85546875" style="34" customWidth="1"/>
    <col min="4359" max="4359" width="3.5703125" style="34" customWidth="1"/>
    <col min="4360" max="4360" width="11.85546875" style="34" customWidth="1"/>
    <col min="4361" max="4361" width="3.5703125" style="34" customWidth="1"/>
    <col min="4362" max="4379" width="11.85546875" style="34" customWidth="1"/>
    <col min="4380" max="4380" width="9.28515625" style="34" customWidth="1"/>
    <col min="4381" max="4608" width="11" style="34"/>
    <col min="4609" max="4609" width="29.28515625" style="34" customWidth="1"/>
    <col min="4610" max="4611" width="11.85546875" style="34" customWidth="1"/>
    <col min="4612" max="4612" width="3.5703125" style="34" customWidth="1"/>
    <col min="4613" max="4614" width="11.85546875" style="34" customWidth="1"/>
    <col min="4615" max="4615" width="3.5703125" style="34" customWidth="1"/>
    <col min="4616" max="4616" width="11.85546875" style="34" customWidth="1"/>
    <col min="4617" max="4617" width="3.5703125" style="34" customWidth="1"/>
    <col min="4618" max="4635" width="11.85546875" style="34" customWidth="1"/>
    <col min="4636" max="4636" width="9.28515625" style="34" customWidth="1"/>
    <col min="4637" max="4864" width="11" style="34"/>
    <col min="4865" max="4865" width="29.28515625" style="34" customWidth="1"/>
    <col min="4866" max="4867" width="11.85546875" style="34" customWidth="1"/>
    <col min="4868" max="4868" width="3.5703125" style="34" customWidth="1"/>
    <col min="4869" max="4870" width="11.85546875" style="34" customWidth="1"/>
    <col min="4871" max="4871" width="3.5703125" style="34" customWidth="1"/>
    <col min="4872" max="4872" width="11.85546875" style="34" customWidth="1"/>
    <col min="4873" max="4873" width="3.5703125" style="34" customWidth="1"/>
    <col min="4874" max="4891" width="11.85546875" style="34" customWidth="1"/>
    <col min="4892" max="4892" width="9.28515625" style="34" customWidth="1"/>
    <col min="4893" max="5120" width="11" style="34"/>
    <col min="5121" max="5121" width="29.28515625" style="34" customWidth="1"/>
    <col min="5122" max="5123" width="11.85546875" style="34" customWidth="1"/>
    <col min="5124" max="5124" width="3.5703125" style="34" customWidth="1"/>
    <col min="5125" max="5126" width="11.85546875" style="34" customWidth="1"/>
    <col min="5127" max="5127" width="3.5703125" style="34" customWidth="1"/>
    <col min="5128" max="5128" width="11.85546875" style="34" customWidth="1"/>
    <col min="5129" max="5129" width="3.5703125" style="34" customWidth="1"/>
    <col min="5130" max="5147" width="11.85546875" style="34" customWidth="1"/>
    <col min="5148" max="5148" width="9.28515625" style="34" customWidth="1"/>
    <col min="5149" max="5376" width="11" style="34"/>
    <col min="5377" max="5377" width="29.28515625" style="34" customWidth="1"/>
    <col min="5378" max="5379" width="11.85546875" style="34" customWidth="1"/>
    <col min="5380" max="5380" width="3.5703125" style="34" customWidth="1"/>
    <col min="5381" max="5382" width="11.85546875" style="34" customWidth="1"/>
    <col min="5383" max="5383" width="3.5703125" style="34" customWidth="1"/>
    <col min="5384" max="5384" width="11.85546875" style="34" customWidth="1"/>
    <col min="5385" max="5385" width="3.5703125" style="34" customWidth="1"/>
    <col min="5386" max="5403" width="11.85546875" style="34" customWidth="1"/>
    <col min="5404" max="5404" width="9.28515625" style="34" customWidth="1"/>
    <col min="5405" max="5632" width="11" style="34"/>
    <col min="5633" max="5633" width="29.28515625" style="34" customWidth="1"/>
    <col min="5634" max="5635" width="11.85546875" style="34" customWidth="1"/>
    <col min="5636" max="5636" width="3.5703125" style="34" customWidth="1"/>
    <col min="5637" max="5638" width="11.85546875" style="34" customWidth="1"/>
    <col min="5639" max="5639" width="3.5703125" style="34" customWidth="1"/>
    <col min="5640" max="5640" width="11.85546875" style="34" customWidth="1"/>
    <col min="5641" max="5641" width="3.5703125" style="34" customWidth="1"/>
    <col min="5642" max="5659" width="11.85546875" style="34" customWidth="1"/>
    <col min="5660" max="5660" width="9.28515625" style="34" customWidth="1"/>
    <col min="5661" max="5888" width="11" style="34"/>
    <col min="5889" max="5889" width="29.28515625" style="34" customWidth="1"/>
    <col min="5890" max="5891" width="11.85546875" style="34" customWidth="1"/>
    <col min="5892" max="5892" width="3.5703125" style="34" customWidth="1"/>
    <col min="5893" max="5894" width="11.85546875" style="34" customWidth="1"/>
    <col min="5895" max="5895" width="3.5703125" style="34" customWidth="1"/>
    <col min="5896" max="5896" width="11.85546875" style="34" customWidth="1"/>
    <col min="5897" max="5897" width="3.5703125" style="34" customWidth="1"/>
    <col min="5898" max="5915" width="11.85546875" style="34" customWidth="1"/>
    <col min="5916" max="5916" width="9.28515625" style="34" customWidth="1"/>
    <col min="5917" max="6144" width="11" style="34"/>
    <col min="6145" max="6145" width="29.28515625" style="34" customWidth="1"/>
    <col min="6146" max="6147" width="11.85546875" style="34" customWidth="1"/>
    <col min="6148" max="6148" width="3.5703125" style="34" customWidth="1"/>
    <col min="6149" max="6150" width="11.85546875" style="34" customWidth="1"/>
    <col min="6151" max="6151" width="3.5703125" style="34" customWidth="1"/>
    <col min="6152" max="6152" width="11.85546875" style="34" customWidth="1"/>
    <col min="6153" max="6153" width="3.5703125" style="34" customWidth="1"/>
    <col min="6154" max="6171" width="11.85546875" style="34" customWidth="1"/>
    <col min="6172" max="6172" width="9.28515625" style="34" customWidth="1"/>
    <col min="6173" max="6400" width="11" style="34"/>
    <col min="6401" max="6401" width="29.28515625" style="34" customWidth="1"/>
    <col min="6402" max="6403" width="11.85546875" style="34" customWidth="1"/>
    <col min="6404" max="6404" width="3.5703125" style="34" customWidth="1"/>
    <col min="6405" max="6406" width="11.85546875" style="34" customWidth="1"/>
    <col min="6407" max="6407" width="3.5703125" style="34" customWidth="1"/>
    <col min="6408" max="6408" width="11.85546875" style="34" customWidth="1"/>
    <col min="6409" max="6409" width="3.5703125" style="34" customWidth="1"/>
    <col min="6410" max="6427" width="11.85546875" style="34" customWidth="1"/>
    <col min="6428" max="6428" width="9.28515625" style="34" customWidth="1"/>
    <col min="6429" max="6656" width="11" style="34"/>
    <col min="6657" max="6657" width="29.28515625" style="34" customWidth="1"/>
    <col min="6658" max="6659" width="11.85546875" style="34" customWidth="1"/>
    <col min="6660" max="6660" width="3.5703125" style="34" customWidth="1"/>
    <col min="6661" max="6662" width="11.85546875" style="34" customWidth="1"/>
    <col min="6663" max="6663" width="3.5703125" style="34" customWidth="1"/>
    <col min="6664" max="6664" width="11.85546875" style="34" customWidth="1"/>
    <col min="6665" max="6665" width="3.5703125" style="34" customWidth="1"/>
    <col min="6666" max="6683" width="11.85546875" style="34" customWidth="1"/>
    <col min="6684" max="6684" width="9.28515625" style="34" customWidth="1"/>
    <col min="6685" max="6912" width="11" style="34"/>
    <col min="6913" max="6913" width="29.28515625" style="34" customWidth="1"/>
    <col min="6914" max="6915" width="11.85546875" style="34" customWidth="1"/>
    <col min="6916" max="6916" width="3.5703125" style="34" customWidth="1"/>
    <col min="6917" max="6918" width="11.85546875" style="34" customWidth="1"/>
    <col min="6919" max="6919" width="3.5703125" style="34" customWidth="1"/>
    <col min="6920" max="6920" width="11.85546875" style="34" customWidth="1"/>
    <col min="6921" max="6921" width="3.5703125" style="34" customWidth="1"/>
    <col min="6922" max="6939" width="11.85546875" style="34" customWidth="1"/>
    <col min="6940" max="6940" width="9.28515625" style="34" customWidth="1"/>
    <col min="6941" max="7168" width="11" style="34"/>
    <col min="7169" max="7169" width="29.28515625" style="34" customWidth="1"/>
    <col min="7170" max="7171" width="11.85546875" style="34" customWidth="1"/>
    <col min="7172" max="7172" width="3.5703125" style="34" customWidth="1"/>
    <col min="7173" max="7174" width="11.85546875" style="34" customWidth="1"/>
    <col min="7175" max="7175" width="3.5703125" style="34" customWidth="1"/>
    <col min="7176" max="7176" width="11.85546875" style="34" customWidth="1"/>
    <col min="7177" max="7177" width="3.5703125" style="34" customWidth="1"/>
    <col min="7178" max="7195" width="11.85546875" style="34" customWidth="1"/>
    <col min="7196" max="7196" width="9.28515625" style="34" customWidth="1"/>
    <col min="7197" max="7424" width="11" style="34"/>
    <col min="7425" max="7425" width="29.28515625" style="34" customWidth="1"/>
    <col min="7426" max="7427" width="11.85546875" style="34" customWidth="1"/>
    <col min="7428" max="7428" width="3.5703125" style="34" customWidth="1"/>
    <col min="7429" max="7430" width="11.85546875" style="34" customWidth="1"/>
    <col min="7431" max="7431" width="3.5703125" style="34" customWidth="1"/>
    <col min="7432" max="7432" width="11.85546875" style="34" customWidth="1"/>
    <col min="7433" max="7433" width="3.5703125" style="34" customWidth="1"/>
    <col min="7434" max="7451" width="11.85546875" style="34" customWidth="1"/>
    <col min="7452" max="7452" width="9.28515625" style="34" customWidth="1"/>
    <col min="7453" max="7680" width="11" style="34"/>
    <col min="7681" max="7681" width="29.28515625" style="34" customWidth="1"/>
    <col min="7682" max="7683" width="11.85546875" style="34" customWidth="1"/>
    <col min="7684" max="7684" width="3.5703125" style="34" customWidth="1"/>
    <col min="7685" max="7686" width="11.85546875" style="34" customWidth="1"/>
    <col min="7687" max="7687" width="3.5703125" style="34" customWidth="1"/>
    <col min="7688" max="7688" width="11.85546875" style="34" customWidth="1"/>
    <col min="7689" max="7689" width="3.5703125" style="34" customWidth="1"/>
    <col min="7690" max="7707" width="11.85546875" style="34" customWidth="1"/>
    <col min="7708" max="7708" width="9.28515625" style="34" customWidth="1"/>
    <col min="7709" max="7936" width="11" style="34"/>
    <col min="7937" max="7937" width="29.28515625" style="34" customWidth="1"/>
    <col min="7938" max="7939" width="11.85546875" style="34" customWidth="1"/>
    <col min="7940" max="7940" width="3.5703125" style="34" customWidth="1"/>
    <col min="7941" max="7942" width="11.85546875" style="34" customWidth="1"/>
    <col min="7943" max="7943" width="3.5703125" style="34" customWidth="1"/>
    <col min="7944" max="7944" width="11.85546875" style="34" customWidth="1"/>
    <col min="7945" max="7945" width="3.5703125" style="34" customWidth="1"/>
    <col min="7946" max="7963" width="11.85546875" style="34" customWidth="1"/>
    <col min="7964" max="7964" width="9.28515625" style="34" customWidth="1"/>
    <col min="7965" max="8192" width="11" style="34"/>
    <col min="8193" max="8193" width="29.28515625" style="34" customWidth="1"/>
    <col min="8194" max="8195" width="11.85546875" style="34" customWidth="1"/>
    <col min="8196" max="8196" width="3.5703125" style="34" customWidth="1"/>
    <col min="8197" max="8198" width="11.85546875" style="34" customWidth="1"/>
    <col min="8199" max="8199" width="3.5703125" style="34" customWidth="1"/>
    <col min="8200" max="8200" width="11.85546875" style="34" customWidth="1"/>
    <col min="8201" max="8201" width="3.5703125" style="34" customWidth="1"/>
    <col min="8202" max="8219" width="11.85546875" style="34" customWidth="1"/>
    <col min="8220" max="8220" width="9.28515625" style="34" customWidth="1"/>
    <col min="8221" max="8448" width="11" style="34"/>
    <col min="8449" max="8449" width="29.28515625" style="34" customWidth="1"/>
    <col min="8450" max="8451" width="11.85546875" style="34" customWidth="1"/>
    <col min="8452" max="8452" width="3.5703125" style="34" customWidth="1"/>
    <col min="8453" max="8454" width="11.85546875" style="34" customWidth="1"/>
    <col min="8455" max="8455" width="3.5703125" style="34" customWidth="1"/>
    <col min="8456" max="8456" width="11.85546875" style="34" customWidth="1"/>
    <col min="8457" max="8457" width="3.5703125" style="34" customWidth="1"/>
    <col min="8458" max="8475" width="11.85546875" style="34" customWidth="1"/>
    <col min="8476" max="8476" width="9.28515625" style="34" customWidth="1"/>
    <col min="8477" max="8704" width="11" style="34"/>
    <col min="8705" max="8705" width="29.28515625" style="34" customWidth="1"/>
    <col min="8706" max="8707" width="11.85546875" style="34" customWidth="1"/>
    <col min="8708" max="8708" width="3.5703125" style="34" customWidth="1"/>
    <col min="8709" max="8710" width="11.85546875" style="34" customWidth="1"/>
    <col min="8711" max="8711" width="3.5703125" style="34" customWidth="1"/>
    <col min="8712" max="8712" width="11.85546875" style="34" customWidth="1"/>
    <col min="8713" max="8713" width="3.5703125" style="34" customWidth="1"/>
    <col min="8714" max="8731" width="11.85546875" style="34" customWidth="1"/>
    <col min="8732" max="8732" width="9.28515625" style="34" customWidth="1"/>
    <col min="8733" max="8960" width="11" style="34"/>
    <col min="8961" max="8961" width="29.28515625" style="34" customWidth="1"/>
    <col min="8962" max="8963" width="11.85546875" style="34" customWidth="1"/>
    <col min="8964" max="8964" width="3.5703125" style="34" customWidth="1"/>
    <col min="8965" max="8966" width="11.85546875" style="34" customWidth="1"/>
    <col min="8967" max="8967" width="3.5703125" style="34" customWidth="1"/>
    <col min="8968" max="8968" width="11.85546875" style="34" customWidth="1"/>
    <col min="8969" max="8969" width="3.5703125" style="34" customWidth="1"/>
    <col min="8970" max="8987" width="11.85546875" style="34" customWidth="1"/>
    <col min="8988" max="8988" width="9.28515625" style="34" customWidth="1"/>
    <col min="8989" max="9216" width="11" style="34"/>
    <col min="9217" max="9217" width="29.28515625" style="34" customWidth="1"/>
    <col min="9218" max="9219" width="11.85546875" style="34" customWidth="1"/>
    <col min="9220" max="9220" width="3.5703125" style="34" customWidth="1"/>
    <col min="9221" max="9222" width="11.85546875" style="34" customWidth="1"/>
    <col min="9223" max="9223" width="3.5703125" style="34" customWidth="1"/>
    <col min="9224" max="9224" width="11.85546875" style="34" customWidth="1"/>
    <col min="9225" max="9225" width="3.5703125" style="34" customWidth="1"/>
    <col min="9226" max="9243" width="11.85546875" style="34" customWidth="1"/>
    <col min="9244" max="9244" width="9.28515625" style="34" customWidth="1"/>
    <col min="9245" max="9472" width="11" style="34"/>
    <col min="9473" max="9473" width="29.28515625" style="34" customWidth="1"/>
    <col min="9474" max="9475" width="11.85546875" style="34" customWidth="1"/>
    <col min="9476" max="9476" width="3.5703125" style="34" customWidth="1"/>
    <col min="9477" max="9478" width="11.85546875" style="34" customWidth="1"/>
    <col min="9479" max="9479" width="3.5703125" style="34" customWidth="1"/>
    <col min="9480" max="9480" width="11.85546875" style="34" customWidth="1"/>
    <col min="9481" max="9481" width="3.5703125" style="34" customWidth="1"/>
    <col min="9482" max="9499" width="11.85546875" style="34" customWidth="1"/>
    <col min="9500" max="9500" width="9.28515625" style="34" customWidth="1"/>
    <col min="9501" max="9728" width="11" style="34"/>
    <col min="9729" max="9729" width="29.28515625" style="34" customWidth="1"/>
    <col min="9730" max="9731" width="11.85546875" style="34" customWidth="1"/>
    <col min="9732" max="9732" width="3.5703125" style="34" customWidth="1"/>
    <col min="9733" max="9734" width="11.85546875" style="34" customWidth="1"/>
    <col min="9735" max="9735" width="3.5703125" style="34" customWidth="1"/>
    <col min="9736" max="9736" width="11.85546875" style="34" customWidth="1"/>
    <col min="9737" max="9737" width="3.5703125" style="34" customWidth="1"/>
    <col min="9738" max="9755" width="11.85546875" style="34" customWidth="1"/>
    <col min="9756" max="9756" width="9.28515625" style="34" customWidth="1"/>
    <col min="9757" max="9984" width="11" style="34"/>
    <col min="9985" max="9985" width="29.28515625" style="34" customWidth="1"/>
    <col min="9986" max="9987" width="11.85546875" style="34" customWidth="1"/>
    <col min="9988" max="9988" width="3.5703125" style="34" customWidth="1"/>
    <col min="9989" max="9990" width="11.85546875" style="34" customWidth="1"/>
    <col min="9991" max="9991" width="3.5703125" style="34" customWidth="1"/>
    <col min="9992" max="9992" width="11.85546875" style="34" customWidth="1"/>
    <col min="9993" max="9993" width="3.5703125" style="34" customWidth="1"/>
    <col min="9994" max="10011" width="11.85546875" style="34" customWidth="1"/>
    <col min="10012" max="10012" width="9.28515625" style="34" customWidth="1"/>
    <col min="10013" max="10240" width="11" style="34"/>
    <col min="10241" max="10241" width="29.28515625" style="34" customWidth="1"/>
    <col min="10242" max="10243" width="11.85546875" style="34" customWidth="1"/>
    <col min="10244" max="10244" width="3.5703125" style="34" customWidth="1"/>
    <col min="10245" max="10246" width="11.85546875" style="34" customWidth="1"/>
    <col min="10247" max="10247" width="3.5703125" style="34" customWidth="1"/>
    <col min="10248" max="10248" width="11.85546875" style="34" customWidth="1"/>
    <col min="10249" max="10249" width="3.5703125" style="34" customWidth="1"/>
    <col min="10250" max="10267" width="11.85546875" style="34" customWidth="1"/>
    <col min="10268" max="10268" width="9.28515625" style="34" customWidth="1"/>
    <col min="10269" max="10496" width="11" style="34"/>
    <col min="10497" max="10497" width="29.28515625" style="34" customWidth="1"/>
    <col min="10498" max="10499" width="11.85546875" style="34" customWidth="1"/>
    <col min="10500" max="10500" width="3.5703125" style="34" customWidth="1"/>
    <col min="10501" max="10502" width="11.85546875" style="34" customWidth="1"/>
    <col min="10503" max="10503" width="3.5703125" style="34" customWidth="1"/>
    <col min="10504" max="10504" width="11.85546875" style="34" customWidth="1"/>
    <col min="10505" max="10505" width="3.5703125" style="34" customWidth="1"/>
    <col min="10506" max="10523" width="11.85546875" style="34" customWidth="1"/>
    <col min="10524" max="10524" width="9.28515625" style="34" customWidth="1"/>
    <col min="10525" max="10752" width="11" style="34"/>
    <col min="10753" max="10753" width="29.28515625" style="34" customWidth="1"/>
    <col min="10754" max="10755" width="11.85546875" style="34" customWidth="1"/>
    <col min="10756" max="10756" width="3.5703125" style="34" customWidth="1"/>
    <col min="10757" max="10758" width="11.85546875" style="34" customWidth="1"/>
    <col min="10759" max="10759" width="3.5703125" style="34" customWidth="1"/>
    <col min="10760" max="10760" width="11.85546875" style="34" customWidth="1"/>
    <col min="10761" max="10761" width="3.5703125" style="34" customWidth="1"/>
    <col min="10762" max="10779" width="11.85546875" style="34" customWidth="1"/>
    <col min="10780" max="10780" width="9.28515625" style="34" customWidth="1"/>
    <col min="10781" max="11008" width="11" style="34"/>
    <col min="11009" max="11009" width="29.28515625" style="34" customWidth="1"/>
    <col min="11010" max="11011" width="11.85546875" style="34" customWidth="1"/>
    <col min="11012" max="11012" width="3.5703125" style="34" customWidth="1"/>
    <col min="11013" max="11014" width="11.85546875" style="34" customWidth="1"/>
    <col min="11015" max="11015" width="3.5703125" style="34" customWidth="1"/>
    <col min="11016" max="11016" width="11.85546875" style="34" customWidth="1"/>
    <col min="11017" max="11017" width="3.5703125" style="34" customWidth="1"/>
    <col min="11018" max="11035" width="11.85546875" style="34" customWidth="1"/>
    <col min="11036" max="11036" width="9.28515625" style="34" customWidth="1"/>
    <col min="11037" max="11264" width="11" style="34"/>
    <col min="11265" max="11265" width="29.28515625" style="34" customWidth="1"/>
    <col min="11266" max="11267" width="11.85546875" style="34" customWidth="1"/>
    <col min="11268" max="11268" width="3.5703125" style="34" customWidth="1"/>
    <col min="11269" max="11270" width="11.85546875" style="34" customWidth="1"/>
    <col min="11271" max="11271" width="3.5703125" style="34" customWidth="1"/>
    <col min="11272" max="11272" width="11.85546875" style="34" customWidth="1"/>
    <col min="11273" max="11273" width="3.5703125" style="34" customWidth="1"/>
    <col min="11274" max="11291" width="11.85546875" style="34" customWidth="1"/>
    <col min="11292" max="11292" width="9.28515625" style="34" customWidth="1"/>
    <col min="11293" max="11520" width="11" style="34"/>
    <col min="11521" max="11521" width="29.28515625" style="34" customWidth="1"/>
    <col min="11522" max="11523" width="11.85546875" style="34" customWidth="1"/>
    <col min="11524" max="11524" width="3.5703125" style="34" customWidth="1"/>
    <col min="11525" max="11526" width="11.85546875" style="34" customWidth="1"/>
    <col min="11527" max="11527" width="3.5703125" style="34" customWidth="1"/>
    <col min="11528" max="11528" width="11.85546875" style="34" customWidth="1"/>
    <col min="11529" max="11529" width="3.5703125" style="34" customWidth="1"/>
    <col min="11530" max="11547" width="11.85546875" style="34" customWidth="1"/>
    <col min="11548" max="11548" width="9.28515625" style="34" customWidth="1"/>
    <col min="11549" max="11776" width="11" style="34"/>
    <col min="11777" max="11777" width="29.28515625" style="34" customWidth="1"/>
    <col min="11778" max="11779" width="11.85546875" style="34" customWidth="1"/>
    <col min="11780" max="11780" width="3.5703125" style="34" customWidth="1"/>
    <col min="11781" max="11782" width="11.85546875" style="34" customWidth="1"/>
    <col min="11783" max="11783" width="3.5703125" style="34" customWidth="1"/>
    <col min="11784" max="11784" width="11.85546875" style="34" customWidth="1"/>
    <col min="11785" max="11785" width="3.5703125" style="34" customWidth="1"/>
    <col min="11786" max="11803" width="11.85546875" style="34" customWidth="1"/>
    <col min="11804" max="11804" width="9.28515625" style="34" customWidth="1"/>
    <col min="11805" max="12032" width="11" style="34"/>
    <col min="12033" max="12033" width="29.28515625" style="34" customWidth="1"/>
    <col min="12034" max="12035" width="11.85546875" style="34" customWidth="1"/>
    <col min="12036" max="12036" width="3.5703125" style="34" customWidth="1"/>
    <col min="12037" max="12038" width="11.85546875" style="34" customWidth="1"/>
    <col min="12039" max="12039" width="3.5703125" style="34" customWidth="1"/>
    <col min="12040" max="12040" width="11.85546875" style="34" customWidth="1"/>
    <col min="12041" max="12041" width="3.5703125" style="34" customWidth="1"/>
    <col min="12042" max="12059" width="11.85546875" style="34" customWidth="1"/>
    <col min="12060" max="12060" width="9.28515625" style="34" customWidth="1"/>
    <col min="12061" max="12288" width="11" style="34"/>
    <col min="12289" max="12289" width="29.28515625" style="34" customWidth="1"/>
    <col min="12290" max="12291" width="11.85546875" style="34" customWidth="1"/>
    <col min="12292" max="12292" width="3.5703125" style="34" customWidth="1"/>
    <col min="12293" max="12294" width="11.85546875" style="34" customWidth="1"/>
    <col min="12295" max="12295" width="3.5703125" style="34" customWidth="1"/>
    <col min="12296" max="12296" width="11.85546875" style="34" customWidth="1"/>
    <col min="12297" max="12297" width="3.5703125" style="34" customWidth="1"/>
    <col min="12298" max="12315" width="11.85546875" style="34" customWidth="1"/>
    <col min="12316" max="12316" width="9.28515625" style="34" customWidth="1"/>
    <col min="12317" max="12544" width="11" style="34"/>
    <col min="12545" max="12545" width="29.28515625" style="34" customWidth="1"/>
    <col min="12546" max="12547" width="11.85546875" style="34" customWidth="1"/>
    <col min="12548" max="12548" width="3.5703125" style="34" customWidth="1"/>
    <col min="12549" max="12550" width="11.85546875" style="34" customWidth="1"/>
    <col min="12551" max="12551" width="3.5703125" style="34" customWidth="1"/>
    <col min="12552" max="12552" width="11.85546875" style="34" customWidth="1"/>
    <col min="12553" max="12553" width="3.5703125" style="34" customWidth="1"/>
    <col min="12554" max="12571" width="11.85546875" style="34" customWidth="1"/>
    <col min="12572" max="12572" width="9.28515625" style="34" customWidth="1"/>
    <col min="12573" max="12800" width="11" style="34"/>
    <col min="12801" max="12801" width="29.28515625" style="34" customWidth="1"/>
    <col min="12802" max="12803" width="11.85546875" style="34" customWidth="1"/>
    <col min="12804" max="12804" width="3.5703125" style="34" customWidth="1"/>
    <col min="12805" max="12806" width="11.85546875" style="34" customWidth="1"/>
    <col min="12807" max="12807" width="3.5703125" style="34" customWidth="1"/>
    <col min="12808" max="12808" width="11.85546875" style="34" customWidth="1"/>
    <col min="12809" max="12809" width="3.5703125" style="34" customWidth="1"/>
    <col min="12810" max="12827" width="11.85546875" style="34" customWidth="1"/>
    <col min="12828" max="12828" width="9.28515625" style="34" customWidth="1"/>
    <col min="12829" max="13056" width="11" style="34"/>
    <col min="13057" max="13057" width="29.28515625" style="34" customWidth="1"/>
    <col min="13058" max="13059" width="11.85546875" style="34" customWidth="1"/>
    <col min="13060" max="13060" width="3.5703125" style="34" customWidth="1"/>
    <col min="13061" max="13062" width="11.85546875" style="34" customWidth="1"/>
    <col min="13063" max="13063" width="3.5703125" style="34" customWidth="1"/>
    <col min="13064" max="13064" width="11.85546875" style="34" customWidth="1"/>
    <col min="13065" max="13065" width="3.5703125" style="34" customWidth="1"/>
    <col min="13066" max="13083" width="11.85546875" style="34" customWidth="1"/>
    <col min="13084" max="13084" width="9.28515625" style="34" customWidth="1"/>
    <col min="13085" max="13312" width="11" style="34"/>
    <col min="13313" max="13313" width="29.28515625" style="34" customWidth="1"/>
    <col min="13314" max="13315" width="11.85546875" style="34" customWidth="1"/>
    <col min="13316" max="13316" width="3.5703125" style="34" customWidth="1"/>
    <col min="13317" max="13318" width="11.85546875" style="34" customWidth="1"/>
    <col min="13319" max="13319" width="3.5703125" style="34" customWidth="1"/>
    <col min="13320" max="13320" width="11.85546875" style="34" customWidth="1"/>
    <col min="13321" max="13321" width="3.5703125" style="34" customWidth="1"/>
    <col min="13322" max="13339" width="11.85546875" style="34" customWidth="1"/>
    <col min="13340" max="13340" width="9.28515625" style="34" customWidth="1"/>
    <col min="13341" max="13568" width="11" style="34"/>
    <col min="13569" max="13569" width="29.28515625" style="34" customWidth="1"/>
    <col min="13570" max="13571" width="11.85546875" style="34" customWidth="1"/>
    <col min="13572" max="13572" width="3.5703125" style="34" customWidth="1"/>
    <col min="13573" max="13574" width="11.85546875" style="34" customWidth="1"/>
    <col min="13575" max="13575" width="3.5703125" style="34" customWidth="1"/>
    <col min="13576" max="13576" width="11.85546875" style="34" customWidth="1"/>
    <col min="13577" max="13577" width="3.5703125" style="34" customWidth="1"/>
    <col min="13578" max="13595" width="11.85546875" style="34" customWidth="1"/>
    <col min="13596" max="13596" width="9.28515625" style="34" customWidth="1"/>
    <col min="13597" max="13824" width="11" style="34"/>
    <col min="13825" max="13825" width="29.28515625" style="34" customWidth="1"/>
    <col min="13826" max="13827" width="11.85546875" style="34" customWidth="1"/>
    <col min="13828" max="13828" width="3.5703125" style="34" customWidth="1"/>
    <col min="13829" max="13830" width="11.85546875" style="34" customWidth="1"/>
    <col min="13831" max="13831" width="3.5703125" style="34" customWidth="1"/>
    <col min="13832" max="13832" width="11.85546875" style="34" customWidth="1"/>
    <col min="13833" max="13833" width="3.5703125" style="34" customWidth="1"/>
    <col min="13834" max="13851" width="11.85546875" style="34" customWidth="1"/>
    <col min="13852" max="13852" width="9.28515625" style="34" customWidth="1"/>
    <col min="13853" max="14080" width="11" style="34"/>
    <col min="14081" max="14081" width="29.28515625" style="34" customWidth="1"/>
    <col min="14082" max="14083" width="11.85546875" style="34" customWidth="1"/>
    <col min="14084" max="14084" width="3.5703125" style="34" customWidth="1"/>
    <col min="14085" max="14086" width="11.85546875" style="34" customWidth="1"/>
    <col min="14087" max="14087" width="3.5703125" style="34" customWidth="1"/>
    <col min="14088" max="14088" width="11.85546875" style="34" customWidth="1"/>
    <col min="14089" max="14089" width="3.5703125" style="34" customWidth="1"/>
    <col min="14090" max="14107" width="11.85546875" style="34" customWidth="1"/>
    <col min="14108" max="14108" width="9.28515625" style="34" customWidth="1"/>
    <col min="14109" max="14336" width="11" style="34"/>
    <col min="14337" max="14337" width="29.28515625" style="34" customWidth="1"/>
    <col min="14338" max="14339" width="11.85546875" style="34" customWidth="1"/>
    <col min="14340" max="14340" width="3.5703125" style="34" customWidth="1"/>
    <col min="14341" max="14342" width="11.85546875" style="34" customWidth="1"/>
    <col min="14343" max="14343" width="3.5703125" style="34" customWidth="1"/>
    <col min="14344" max="14344" width="11.85546875" style="34" customWidth="1"/>
    <col min="14345" max="14345" width="3.5703125" style="34" customWidth="1"/>
    <col min="14346" max="14363" width="11.85546875" style="34" customWidth="1"/>
    <col min="14364" max="14364" width="9.28515625" style="34" customWidth="1"/>
    <col min="14365" max="14592" width="11" style="34"/>
    <col min="14593" max="14593" width="29.28515625" style="34" customWidth="1"/>
    <col min="14594" max="14595" width="11.85546875" style="34" customWidth="1"/>
    <col min="14596" max="14596" width="3.5703125" style="34" customWidth="1"/>
    <col min="14597" max="14598" width="11.85546875" style="34" customWidth="1"/>
    <col min="14599" max="14599" width="3.5703125" style="34" customWidth="1"/>
    <col min="14600" max="14600" width="11.85546875" style="34" customWidth="1"/>
    <col min="14601" max="14601" width="3.5703125" style="34" customWidth="1"/>
    <col min="14602" max="14619" width="11.85546875" style="34" customWidth="1"/>
    <col min="14620" max="14620" width="9.28515625" style="34" customWidth="1"/>
    <col min="14621" max="14848" width="11" style="34"/>
    <col min="14849" max="14849" width="29.28515625" style="34" customWidth="1"/>
    <col min="14850" max="14851" width="11.85546875" style="34" customWidth="1"/>
    <col min="14852" max="14852" width="3.5703125" style="34" customWidth="1"/>
    <col min="14853" max="14854" width="11.85546875" style="34" customWidth="1"/>
    <col min="14855" max="14855" width="3.5703125" style="34" customWidth="1"/>
    <col min="14856" max="14856" width="11.85546875" style="34" customWidth="1"/>
    <col min="14857" max="14857" width="3.5703125" style="34" customWidth="1"/>
    <col min="14858" max="14875" width="11.85546875" style="34" customWidth="1"/>
    <col min="14876" max="14876" width="9.28515625" style="34" customWidth="1"/>
    <col min="14877" max="15104" width="11" style="34"/>
    <col min="15105" max="15105" width="29.28515625" style="34" customWidth="1"/>
    <col min="15106" max="15107" width="11.85546875" style="34" customWidth="1"/>
    <col min="15108" max="15108" width="3.5703125" style="34" customWidth="1"/>
    <col min="15109" max="15110" width="11.85546875" style="34" customWidth="1"/>
    <col min="15111" max="15111" width="3.5703125" style="34" customWidth="1"/>
    <col min="15112" max="15112" width="11.85546875" style="34" customWidth="1"/>
    <col min="15113" max="15113" width="3.5703125" style="34" customWidth="1"/>
    <col min="15114" max="15131" width="11.85546875" style="34" customWidth="1"/>
    <col min="15132" max="15132" width="9.28515625" style="34" customWidth="1"/>
    <col min="15133" max="15360" width="11" style="34"/>
    <col min="15361" max="15361" width="29.28515625" style="34" customWidth="1"/>
    <col min="15362" max="15363" width="11.85546875" style="34" customWidth="1"/>
    <col min="15364" max="15364" width="3.5703125" style="34" customWidth="1"/>
    <col min="15365" max="15366" width="11.85546875" style="34" customWidth="1"/>
    <col min="15367" max="15367" width="3.5703125" style="34" customWidth="1"/>
    <col min="15368" max="15368" width="11.85546875" style="34" customWidth="1"/>
    <col min="15369" max="15369" width="3.5703125" style="34" customWidth="1"/>
    <col min="15370" max="15387" width="11.85546875" style="34" customWidth="1"/>
    <col min="15388" max="15388" width="9.28515625" style="34" customWidth="1"/>
    <col min="15389" max="15616" width="11" style="34"/>
    <col min="15617" max="15617" width="29.28515625" style="34" customWidth="1"/>
    <col min="15618" max="15619" width="11.85546875" style="34" customWidth="1"/>
    <col min="15620" max="15620" width="3.5703125" style="34" customWidth="1"/>
    <col min="15621" max="15622" width="11.85546875" style="34" customWidth="1"/>
    <col min="15623" max="15623" width="3.5703125" style="34" customWidth="1"/>
    <col min="15624" max="15624" width="11.85546875" style="34" customWidth="1"/>
    <col min="15625" max="15625" width="3.5703125" style="34" customWidth="1"/>
    <col min="15626" max="15643" width="11.85546875" style="34" customWidth="1"/>
    <col min="15644" max="15644" width="9.28515625" style="34" customWidth="1"/>
    <col min="15645" max="15872" width="11" style="34"/>
    <col min="15873" max="15873" width="29.28515625" style="34" customWidth="1"/>
    <col min="15874" max="15875" width="11.85546875" style="34" customWidth="1"/>
    <col min="15876" max="15876" width="3.5703125" style="34" customWidth="1"/>
    <col min="15877" max="15878" width="11.85546875" style="34" customWidth="1"/>
    <col min="15879" max="15879" width="3.5703125" style="34" customWidth="1"/>
    <col min="15880" max="15880" width="11.85546875" style="34" customWidth="1"/>
    <col min="15881" max="15881" width="3.5703125" style="34" customWidth="1"/>
    <col min="15882" max="15899" width="11.85546875" style="34" customWidth="1"/>
    <col min="15900" max="15900" width="9.28515625" style="34" customWidth="1"/>
    <col min="15901" max="16128" width="11" style="34"/>
    <col min="16129" max="16129" width="29.28515625" style="34" customWidth="1"/>
    <col min="16130" max="16131" width="11.85546875" style="34" customWidth="1"/>
    <col min="16132" max="16132" width="3.5703125" style="34" customWidth="1"/>
    <col min="16133" max="16134" width="11.85546875" style="34" customWidth="1"/>
    <col min="16135" max="16135" width="3.5703125" style="34" customWidth="1"/>
    <col min="16136" max="16136" width="11.85546875" style="34" customWidth="1"/>
    <col min="16137" max="16137" width="3.5703125" style="34" customWidth="1"/>
    <col min="16138" max="16155" width="11.85546875" style="34" customWidth="1"/>
    <col min="16156" max="16156" width="9.28515625" style="34" customWidth="1"/>
    <col min="16157" max="16384" width="11" style="34"/>
  </cols>
  <sheetData>
    <row r="1" spans="1:28" s="30" customFormat="1" ht="13.5" customHeight="1" x14ac:dyDescent="0.25">
      <c r="A1" s="261" t="s">
        <v>91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261"/>
      <c r="W1" s="261"/>
      <c r="X1" s="261"/>
      <c r="Y1" s="261"/>
      <c r="Z1" s="261"/>
      <c r="AA1" s="261"/>
      <c r="AB1" s="261"/>
    </row>
    <row r="2" spans="1:28" s="30" customFormat="1" ht="12.95" customHeight="1" x14ac:dyDescent="0.25">
      <c r="A2" s="262" t="s">
        <v>92</v>
      </c>
      <c r="B2" s="264" t="s">
        <v>93</v>
      </c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6"/>
      <c r="N2" s="267" t="s">
        <v>94</v>
      </c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  <c r="AA2" s="268"/>
      <c r="AB2" s="268"/>
    </row>
    <row r="3" spans="1:28" ht="66.75" customHeight="1" x14ac:dyDescent="0.25">
      <c r="A3" s="263"/>
      <c r="B3" s="31" t="s">
        <v>95</v>
      </c>
      <c r="C3" s="269" t="s">
        <v>96</v>
      </c>
      <c r="D3" s="270"/>
      <c r="E3" s="32" t="s">
        <v>97</v>
      </c>
      <c r="F3" s="269" t="s">
        <v>98</v>
      </c>
      <c r="G3" s="270"/>
      <c r="H3" s="269" t="s">
        <v>99</v>
      </c>
      <c r="I3" s="270"/>
      <c r="J3" s="31" t="s">
        <v>100</v>
      </c>
      <c r="K3" s="31" t="s">
        <v>101</v>
      </c>
      <c r="L3" s="32" t="s">
        <v>102</v>
      </c>
      <c r="M3" s="32" t="s">
        <v>103</v>
      </c>
      <c r="N3" s="32" t="s">
        <v>104</v>
      </c>
      <c r="O3" s="31" t="s">
        <v>105</v>
      </c>
      <c r="P3" s="31" t="s">
        <v>106</v>
      </c>
      <c r="Q3" s="31" t="s">
        <v>107</v>
      </c>
      <c r="R3" s="31" t="s">
        <v>108</v>
      </c>
      <c r="S3" s="31" t="s">
        <v>109</v>
      </c>
      <c r="T3" s="31" t="s">
        <v>110</v>
      </c>
      <c r="U3" s="31" t="s">
        <v>111</v>
      </c>
      <c r="V3" s="31" t="s">
        <v>112</v>
      </c>
      <c r="W3" s="31" t="s">
        <v>113</v>
      </c>
      <c r="X3" s="31" t="s">
        <v>114</v>
      </c>
      <c r="Y3" s="31" t="s">
        <v>115</v>
      </c>
      <c r="Z3" s="31" t="s">
        <v>116</v>
      </c>
      <c r="AA3" s="31" t="s">
        <v>117</v>
      </c>
      <c r="AB3" s="33" t="s">
        <v>118</v>
      </c>
    </row>
    <row r="4" spans="1:28" s="42" customFormat="1" ht="12" customHeight="1" x14ac:dyDescent="0.25">
      <c r="A4" s="35">
        <v>1</v>
      </c>
      <c r="B4" s="36">
        <v>2</v>
      </c>
      <c r="C4" s="271">
        <v>3</v>
      </c>
      <c r="D4" s="272"/>
      <c r="E4" s="37">
        <v>4</v>
      </c>
      <c r="F4" s="271">
        <v>5</v>
      </c>
      <c r="G4" s="272"/>
      <c r="H4" s="271">
        <v>6</v>
      </c>
      <c r="I4" s="272"/>
      <c r="J4" s="38">
        <v>7</v>
      </c>
      <c r="K4" s="39">
        <v>8</v>
      </c>
      <c r="L4" s="37">
        <v>9</v>
      </c>
      <c r="M4" s="40">
        <v>10</v>
      </c>
      <c r="N4" s="40">
        <v>11</v>
      </c>
      <c r="O4" s="40">
        <v>12</v>
      </c>
      <c r="P4" s="38">
        <v>13</v>
      </c>
      <c r="Q4" s="37">
        <v>14</v>
      </c>
      <c r="R4" s="37">
        <v>15</v>
      </c>
      <c r="S4" s="37">
        <v>16</v>
      </c>
      <c r="T4" s="37">
        <v>17</v>
      </c>
      <c r="U4" s="37">
        <v>18</v>
      </c>
      <c r="V4" s="37">
        <v>19</v>
      </c>
      <c r="W4" s="37">
        <v>20</v>
      </c>
      <c r="X4" s="37">
        <v>21</v>
      </c>
      <c r="Y4" s="37">
        <v>22</v>
      </c>
      <c r="Z4" s="37">
        <v>23</v>
      </c>
      <c r="AA4" s="37">
        <v>24</v>
      </c>
      <c r="AB4" s="41">
        <v>25</v>
      </c>
    </row>
    <row r="5" spans="1:28" s="49" customFormat="1" ht="12" customHeight="1" x14ac:dyDescent="0.25">
      <c r="A5" s="43" t="s">
        <v>119</v>
      </c>
      <c r="B5" s="44">
        <v>2725285</v>
      </c>
      <c r="C5" s="45">
        <v>2320337</v>
      </c>
      <c r="D5" s="46" t="s">
        <v>120</v>
      </c>
      <c r="E5" s="44">
        <v>2553844</v>
      </c>
      <c r="F5" s="45">
        <v>3001337</v>
      </c>
      <c r="G5" s="47"/>
      <c r="H5" s="45">
        <v>3039015</v>
      </c>
      <c r="I5" s="46" t="s">
        <v>120</v>
      </c>
      <c r="J5" s="45">
        <v>3128022</v>
      </c>
      <c r="K5" s="45">
        <v>3144100</v>
      </c>
      <c r="L5" s="45">
        <v>3149185</v>
      </c>
      <c r="M5" s="44">
        <v>3169257</v>
      </c>
      <c r="N5" s="44">
        <v>3168450</v>
      </c>
      <c r="O5" s="45">
        <v>3187000</v>
      </c>
      <c r="P5" s="45">
        <v>3225160</v>
      </c>
      <c r="Q5" s="45">
        <v>3253730</v>
      </c>
      <c r="R5" s="45">
        <v>3297050</v>
      </c>
      <c r="S5" s="45">
        <v>3299910</v>
      </c>
      <c r="T5" s="45">
        <v>3265550</v>
      </c>
      <c r="U5" s="45">
        <v>3287230</v>
      </c>
      <c r="V5" s="45">
        <v>3309540</v>
      </c>
      <c r="W5" s="45">
        <v>3316280</v>
      </c>
      <c r="X5" s="45">
        <v>3386980</v>
      </c>
      <c r="Y5" s="45">
        <v>3443430</v>
      </c>
      <c r="Z5" s="45">
        <v>3424140</v>
      </c>
      <c r="AA5" s="44">
        <v>3327500</v>
      </c>
      <c r="AB5" s="48">
        <v>4.99318925539961</v>
      </c>
    </row>
    <row r="6" spans="1:28" s="49" customFormat="1" ht="12" customHeight="1" x14ac:dyDescent="0.25">
      <c r="A6" s="43"/>
      <c r="B6" s="50"/>
      <c r="C6" s="51"/>
      <c r="D6" s="50"/>
      <c r="E6" s="50"/>
      <c r="F6" s="51"/>
      <c r="G6" s="50"/>
      <c r="H6" s="52"/>
      <c r="I6" s="50"/>
      <c r="J6" s="50"/>
      <c r="K6" s="50"/>
      <c r="L6" s="50"/>
      <c r="M6" s="53"/>
      <c r="N6" s="53"/>
      <c r="O6" s="53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3"/>
      <c r="AB6" s="54"/>
    </row>
    <row r="7" spans="1:28" s="49" customFormat="1" ht="12" customHeight="1" x14ac:dyDescent="0.25">
      <c r="A7" s="43" t="s">
        <v>121</v>
      </c>
      <c r="B7" s="50"/>
      <c r="C7" s="51"/>
      <c r="D7" s="50"/>
      <c r="E7" s="50"/>
      <c r="F7" s="51"/>
      <c r="G7" s="50"/>
      <c r="H7" s="52"/>
      <c r="I7" s="50"/>
      <c r="J7" s="50"/>
      <c r="K7" s="50"/>
      <c r="L7" s="50"/>
      <c r="M7" s="55"/>
      <c r="N7" s="55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5"/>
      <c r="AB7" s="54"/>
    </row>
    <row r="8" spans="1:28" s="49" customFormat="1" ht="12" customHeight="1" x14ac:dyDescent="0.25">
      <c r="A8" s="56" t="s">
        <v>122</v>
      </c>
      <c r="B8" s="57">
        <v>593727</v>
      </c>
      <c r="C8" s="58">
        <v>446045</v>
      </c>
      <c r="D8" s="50"/>
      <c r="E8" s="57">
        <v>453814</v>
      </c>
      <c r="F8" s="58">
        <v>552289</v>
      </c>
      <c r="G8" s="52"/>
      <c r="H8" s="58">
        <v>552973</v>
      </c>
      <c r="I8" s="50"/>
      <c r="J8" s="58">
        <v>556400</v>
      </c>
      <c r="K8" s="58">
        <v>556611</v>
      </c>
      <c r="L8" s="58">
        <v>554705</v>
      </c>
      <c r="M8" s="57">
        <v>555202</v>
      </c>
      <c r="N8" s="58">
        <v>546910</v>
      </c>
      <c r="O8" s="58">
        <v>543080</v>
      </c>
      <c r="P8" s="58">
        <v>548200</v>
      </c>
      <c r="Q8" s="58">
        <v>543580</v>
      </c>
      <c r="R8" s="58">
        <v>547690</v>
      </c>
      <c r="S8" s="58">
        <v>542370</v>
      </c>
      <c r="T8" s="58">
        <v>535360</v>
      </c>
      <c r="U8" s="58">
        <v>539600</v>
      </c>
      <c r="V8" s="58">
        <v>538460</v>
      </c>
      <c r="W8" s="58">
        <v>533830</v>
      </c>
      <c r="X8" s="58">
        <v>539470</v>
      </c>
      <c r="Y8" s="58">
        <v>547590</v>
      </c>
      <c r="Z8" s="58">
        <v>542430</v>
      </c>
      <c r="AA8" s="57">
        <v>524270</v>
      </c>
      <c r="AB8" s="59">
        <v>-5.5720260373701826</v>
      </c>
    </row>
    <row r="9" spans="1:28" s="49" customFormat="1" ht="12" customHeight="1" x14ac:dyDescent="0.25">
      <c r="A9" s="56" t="s">
        <v>123</v>
      </c>
      <c r="B9" s="57">
        <v>784071</v>
      </c>
      <c r="C9" s="58">
        <v>616700</v>
      </c>
      <c r="D9" s="50"/>
      <c r="E9" s="57">
        <v>648020</v>
      </c>
      <c r="F9" s="58">
        <v>721220</v>
      </c>
      <c r="G9" s="52"/>
      <c r="H9" s="58">
        <v>717536</v>
      </c>
      <c r="I9" s="50"/>
      <c r="J9" s="58">
        <v>726844</v>
      </c>
      <c r="K9" s="58">
        <v>718779</v>
      </c>
      <c r="L9" s="58">
        <v>716072</v>
      </c>
      <c r="M9" s="57">
        <v>713662</v>
      </c>
      <c r="N9" s="58">
        <v>705550</v>
      </c>
      <c r="O9" s="58">
        <v>708240</v>
      </c>
      <c r="P9" s="58">
        <v>704100</v>
      </c>
      <c r="Q9" s="58">
        <v>708920</v>
      </c>
      <c r="R9" s="58">
        <v>713060</v>
      </c>
      <c r="S9" s="58">
        <v>715500</v>
      </c>
      <c r="T9" s="58">
        <v>703240</v>
      </c>
      <c r="U9" s="58">
        <v>703940</v>
      </c>
      <c r="V9" s="58">
        <v>714180</v>
      </c>
      <c r="W9" s="58">
        <v>705660</v>
      </c>
      <c r="X9" s="58">
        <v>719350</v>
      </c>
      <c r="Y9" s="58">
        <v>727720</v>
      </c>
      <c r="Z9" s="58">
        <v>717890</v>
      </c>
      <c r="AA9" s="57">
        <v>693320</v>
      </c>
      <c r="AB9" s="59">
        <v>-2.8500886974506137</v>
      </c>
    </row>
    <row r="10" spans="1:28" s="49" customFormat="1" ht="12" customHeight="1" x14ac:dyDescent="0.25">
      <c r="A10" s="56" t="s">
        <v>124</v>
      </c>
      <c r="B10" s="57">
        <v>868068</v>
      </c>
      <c r="C10" s="58">
        <v>796385</v>
      </c>
      <c r="D10" s="50"/>
      <c r="E10" s="57">
        <v>861498</v>
      </c>
      <c r="F10" s="58">
        <v>1031773</v>
      </c>
      <c r="G10" s="52"/>
      <c r="H10" s="58">
        <v>1068270</v>
      </c>
      <c r="I10" s="50"/>
      <c r="J10" s="58">
        <v>1104770</v>
      </c>
      <c r="K10" s="58">
        <v>1119414</v>
      </c>
      <c r="L10" s="58">
        <v>1121400</v>
      </c>
      <c r="M10" s="57">
        <v>1138965</v>
      </c>
      <c r="N10" s="58">
        <v>1145570</v>
      </c>
      <c r="O10" s="58">
        <v>1162950</v>
      </c>
      <c r="P10" s="58">
        <v>1192410</v>
      </c>
      <c r="Q10" s="58">
        <v>1217720</v>
      </c>
      <c r="R10" s="58">
        <v>1247340</v>
      </c>
      <c r="S10" s="58">
        <v>1255590</v>
      </c>
      <c r="T10" s="58">
        <v>1242010</v>
      </c>
      <c r="U10" s="58">
        <v>1246320</v>
      </c>
      <c r="V10" s="58">
        <v>1252900</v>
      </c>
      <c r="W10" s="58">
        <v>1265780</v>
      </c>
      <c r="X10" s="58">
        <v>1297030</v>
      </c>
      <c r="Y10" s="58">
        <v>1340120</v>
      </c>
      <c r="Z10" s="58">
        <v>1342950</v>
      </c>
      <c r="AA10" s="57">
        <v>1311130</v>
      </c>
      <c r="AB10" s="59">
        <v>15.115916643619427</v>
      </c>
    </row>
    <row r="11" spans="1:28" s="49" customFormat="1" ht="12" customHeight="1" x14ac:dyDescent="0.25">
      <c r="A11" s="56" t="s">
        <v>125</v>
      </c>
      <c r="B11" s="57">
        <v>479419</v>
      </c>
      <c r="C11" s="58">
        <v>461207</v>
      </c>
      <c r="D11" s="50"/>
      <c r="E11" s="57">
        <v>590512</v>
      </c>
      <c r="F11" s="58">
        <v>696055</v>
      </c>
      <c r="G11" s="52"/>
      <c r="H11" s="58">
        <v>700236</v>
      </c>
      <c r="I11" s="50"/>
      <c r="J11" s="58">
        <v>740008</v>
      </c>
      <c r="K11" s="58">
        <v>749296</v>
      </c>
      <c r="L11" s="58">
        <v>757008</v>
      </c>
      <c r="M11" s="57">
        <v>761428</v>
      </c>
      <c r="N11" s="58">
        <v>770420</v>
      </c>
      <c r="O11" s="58">
        <v>772720</v>
      </c>
      <c r="P11" s="58">
        <v>780450</v>
      </c>
      <c r="Q11" s="58">
        <v>783510</v>
      </c>
      <c r="R11" s="58">
        <v>788960</v>
      </c>
      <c r="S11" s="58">
        <v>786440</v>
      </c>
      <c r="T11" s="58">
        <v>784940</v>
      </c>
      <c r="U11" s="58">
        <v>797370</v>
      </c>
      <c r="V11" s="58">
        <v>804000</v>
      </c>
      <c r="W11" s="58">
        <v>811000</v>
      </c>
      <c r="X11" s="58">
        <v>831130</v>
      </c>
      <c r="Y11" s="58">
        <v>827990</v>
      </c>
      <c r="Z11" s="58">
        <v>820870</v>
      </c>
      <c r="AA11" s="57">
        <v>798780</v>
      </c>
      <c r="AB11" s="59">
        <v>4.9059136254511264</v>
      </c>
    </row>
    <row r="12" spans="1:28" s="49" customFormat="1" ht="12" customHeight="1" x14ac:dyDescent="0.25">
      <c r="A12" s="56"/>
      <c r="B12" s="50"/>
      <c r="C12" s="51"/>
      <c r="D12" s="50"/>
      <c r="E12" s="50"/>
      <c r="F12" s="51"/>
      <c r="G12" s="52"/>
      <c r="H12" s="51"/>
      <c r="I12" s="50"/>
      <c r="J12" s="51"/>
      <c r="K12" s="51"/>
      <c r="L12" s="55"/>
      <c r="M12" s="55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5"/>
      <c r="AB12" s="54"/>
    </row>
    <row r="13" spans="1:28" s="49" customFormat="1" ht="12" customHeight="1" x14ac:dyDescent="0.25">
      <c r="A13" s="43" t="s">
        <v>126</v>
      </c>
      <c r="B13" s="50"/>
      <c r="C13" s="51"/>
      <c r="D13" s="50"/>
      <c r="E13" s="50"/>
      <c r="F13" s="51"/>
      <c r="G13" s="52"/>
      <c r="H13" s="51"/>
      <c r="I13" s="50"/>
      <c r="J13" s="51"/>
      <c r="K13" s="51"/>
      <c r="L13" s="55"/>
      <c r="M13" s="55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5"/>
      <c r="AB13" s="54"/>
    </row>
    <row r="14" spans="1:28" s="42" customFormat="1" ht="12" customHeight="1" x14ac:dyDescent="0.25">
      <c r="A14" s="56" t="s">
        <v>127</v>
      </c>
      <c r="B14" s="60">
        <v>44894</v>
      </c>
      <c r="C14" s="58">
        <v>40485</v>
      </c>
      <c r="D14" s="60"/>
      <c r="E14" s="60">
        <v>37819</v>
      </c>
      <c r="F14" s="58">
        <v>41346</v>
      </c>
      <c r="G14" s="61"/>
      <c r="H14" s="58">
        <v>42082</v>
      </c>
      <c r="I14" s="60"/>
      <c r="J14" s="58">
        <v>43166</v>
      </c>
      <c r="K14" s="58">
        <v>46035</v>
      </c>
      <c r="L14" s="58">
        <v>45394</v>
      </c>
      <c r="M14" s="57">
        <v>44233</v>
      </c>
      <c r="N14" s="58">
        <v>44540</v>
      </c>
      <c r="O14" s="58">
        <v>45420</v>
      </c>
      <c r="P14" s="58">
        <v>45910</v>
      </c>
      <c r="Q14" s="58">
        <v>45490</v>
      </c>
      <c r="R14" s="58">
        <v>45100</v>
      </c>
      <c r="S14" s="58">
        <v>44400</v>
      </c>
      <c r="T14" s="58">
        <v>42750</v>
      </c>
      <c r="U14" s="58">
        <v>41800</v>
      </c>
      <c r="V14" s="58">
        <v>42060</v>
      </c>
      <c r="W14" s="58">
        <v>41890</v>
      </c>
      <c r="X14" s="58">
        <v>42070</v>
      </c>
      <c r="Y14" s="58">
        <v>43330</v>
      </c>
      <c r="Z14" s="58">
        <v>43570</v>
      </c>
      <c r="AA14" s="57">
        <v>42210</v>
      </c>
      <c r="AB14" s="59">
        <v>-4.5780299776185203</v>
      </c>
    </row>
    <row r="15" spans="1:28" s="42" customFormat="1" ht="12" customHeight="1" x14ac:dyDescent="0.25">
      <c r="A15" s="56" t="s">
        <v>128</v>
      </c>
      <c r="B15" s="60">
        <v>5343</v>
      </c>
      <c r="C15" s="58">
        <v>5386</v>
      </c>
      <c r="D15" s="60"/>
      <c r="E15" s="60">
        <v>6615</v>
      </c>
      <c r="F15" s="58">
        <v>7855</v>
      </c>
      <c r="G15" s="61"/>
      <c r="H15" s="58">
        <v>8008</v>
      </c>
      <c r="I15" s="60"/>
      <c r="J15" s="58">
        <v>8245</v>
      </c>
      <c r="K15" s="58">
        <v>8064</v>
      </c>
      <c r="L15" s="58">
        <v>7989</v>
      </c>
      <c r="M15" s="57">
        <v>7860</v>
      </c>
      <c r="N15" s="58">
        <v>7720</v>
      </c>
      <c r="O15" s="58">
        <v>7860</v>
      </c>
      <c r="P15" s="58">
        <v>7690</v>
      </c>
      <c r="Q15" s="58">
        <v>7930</v>
      </c>
      <c r="R15" s="58">
        <v>7940</v>
      </c>
      <c r="S15" s="58">
        <v>7880</v>
      </c>
      <c r="T15" s="58">
        <v>7650</v>
      </c>
      <c r="U15" s="58">
        <v>7590</v>
      </c>
      <c r="V15" s="58">
        <v>7730</v>
      </c>
      <c r="W15" s="58">
        <v>7950</v>
      </c>
      <c r="X15" s="58">
        <v>8200</v>
      </c>
      <c r="Y15" s="58">
        <v>8530</v>
      </c>
      <c r="Z15" s="58">
        <v>8620</v>
      </c>
      <c r="AA15" s="57">
        <v>8380</v>
      </c>
      <c r="AB15" s="59">
        <v>6.552162849872774</v>
      </c>
    </row>
    <row r="16" spans="1:28" s="42" customFormat="1" ht="12" customHeight="1" x14ac:dyDescent="0.25">
      <c r="A16" s="56" t="s">
        <v>129</v>
      </c>
      <c r="B16" s="60">
        <v>28416</v>
      </c>
      <c r="C16" s="58">
        <v>32103</v>
      </c>
      <c r="D16" s="60"/>
      <c r="E16" s="60">
        <v>38304</v>
      </c>
      <c r="F16" s="58">
        <v>61667</v>
      </c>
      <c r="G16" s="61"/>
      <c r="H16" s="58">
        <v>62374</v>
      </c>
      <c r="I16" s="60"/>
      <c r="J16" s="58">
        <v>61145</v>
      </c>
      <c r="K16" s="58">
        <v>64472</v>
      </c>
      <c r="L16" s="58">
        <v>63208</v>
      </c>
      <c r="M16" s="57">
        <v>62208</v>
      </c>
      <c r="N16" s="58">
        <v>66700</v>
      </c>
      <c r="O16" s="58">
        <v>67200</v>
      </c>
      <c r="P16" s="58">
        <v>67290</v>
      </c>
      <c r="Q16" s="58">
        <v>68190</v>
      </c>
      <c r="R16" s="58">
        <v>66760</v>
      </c>
      <c r="S16" s="58">
        <v>67240</v>
      </c>
      <c r="T16" s="58">
        <v>66550</v>
      </c>
      <c r="U16" s="58">
        <v>68050</v>
      </c>
      <c r="V16" s="58">
        <v>69230</v>
      </c>
      <c r="W16" s="58">
        <v>70780</v>
      </c>
      <c r="X16" s="58">
        <v>72770</v>
      </c>
      <c r="Y16" s="58">
        <v>75270</v>
      </c>
      <c r="Z16" s="58">
        <v>74870</v>
      </c>
      <c r="AA16" s="57">
        <v>72760</v>
      </c>
      <c r="AB16" s="59">
        <v>16.967271090534979</v>
      </c>
    </row>
    <row r="17" spans="1:28" s="42" customFormat="1" ht="12" customHeight="1" x14ac:dyDescent="0.25">
      <c r="A17" s="56" t="s">
        <v>130</v>
      </c>
      <c r="B17" s="60">
        <v>29577</v>
      </c>
      <c r="C17" s="58">
        <v>26475</v>
      </c>
      <c r="D17" s="60"/>
      <c r="E17" s="60">
        <v>27335</v>
      </c>
      <c r="F17" s="58">
        <v>28725</v>
      </c>
      <c r="G17" s="61"/>
      <c r="H17" s="58">
        <v>28057</v>
      </c>
      <c r="I17" s="60"/>
      <c r="J17" s="58">
        <v>28276</v>
      </c>
      <c r="K17" s="58">
        <v>28205</v>
      </c>
      <c r="L17" s="58">
        <v>28419</v>
      </c>
      <c r="M17" s="57">
        <v>28928</v>
      </c>
      <c r="N17" s="58">
        <v>29610</v>
      </c>
      <c r="O17" s="58">
        <v>30350</v>
      </c>
      <c r="P17" s="58">
        <v>30610</v>
      </c>
      <c r="Q17" s="58">
        <v>30960</v>
      </c>
      <c r="R17" s="58">
        <v>30970</v>
      </c>
      <c r="S17" s="58">
        <v>31010</v>
      </c>
      <c r="T17" s="58">
        <v>30990</v>
      </c>
      <c r="U17" s="58">
        <v>30510</v>
      </c>
      <c r="V17" s="58">
        <v>30510</v>
      </c>
      <c r="W17" s="58">
        <v>30220</v>
      </c>
      <c r="X17" s="58">
        <v>30110</v>
      </c>
      <c r="Y17" s="58">
        <v>32190</v>
      </c>
      <c r="Z17" s="58">
        <v>31930</v>
      </c>
      <c r="AA17" s="57">
        <v>30920</v>
      </c>
      <c r="AB17" s="59">
        <v>6.8791482300884956</v>
      </c>
    </row>
    <row r="18" spans="1:28" s="42" customFormat="1" ht="12" customHeight="1" x14ac:dyDescent="0.25">
      <c r="A18" s="56" t="s">
        <v>131</v>
      </c>
      <c r="B18" s="60">
        <v>242172</v>
      </c>
      <c r="C18" s="58">
        <v>236291</v>
      </c>
      <c r="D18" s="60"/>
      <c r="E18" s="60">
        <v>309866</v>
      </c>
      <c r="F18" s="58">
        <v>374561</v>
      </c>
      <c r="G18" s="61"/>
      <c r="H18" s="58">
        <v>372310</v>
      </c>
      <c r="I18" s="60" t="s">
        <v>132</v>
      </c>
      <c r="J18" s="58">
        <v>404987</v>
      </c>
      <c r="K18" s="58">
        <v>410467</v>
      </c>
      <c r="L18" s="58">
        <v>418664</v>
      </c>
      <c r="M18" s="57">
        <v>422125</v>
      </c>
      <c r="N18" s="58">
        <v>424080</v>
      </c>
      <c r="O18" s="58">
        <v>422830</v>
      </c>
      <c r="P18" s="58">
        <v>424430</v>
      </c>
      <c r="Q18" s="58">
        <v>422200</v>
      </c>
      <c r="R18" s="58">
        <v>426140</v>
      </c>
      <c r="S18" s="58">
        <v>420520</v>
      </c>
      <c r="T18" s="58">
        <v>419670</v>
      </c>
      <c r="U18" s="58">
        <v>425880</v>
      </c>
      <c r="V18" s="58">
        <v>428690</v>
      </c>
      <c r="W18" s="58">
        <v>431410</v>
      </c>
      <c r="X18" s="58">
        <v>442160</v>
      </c>
      <c r="Y18" s="58">
        <v>427290</v>
      </c>
      <c r="Z18" s="58">
        <v>418940</v>
      </c>
      <c r="AA18" s="57">
        <v>406100</v>
      </c>
      <c r="AB18" s="59">
        <v>-3.7955581877405984</v>
      </c>
    </row>
    <row r="19" spans="1:28" s="42" customFormat="1" ht="12" customHeight="1" x14ac:dyDescent="0.25">
      <c r="A19" s="62"/>
      <c r="B19" s="60"/>
      <c r="C19" s="63" t="s">
        <v>133</v>
      </c>
      <c r="D19" s="64"/>
      <c r="E19" s="64" t="s">
        <v>133</v>
      </c>
      <c r="F19" s="63" t="s">
        <v>133</v>
      </c>
      <c r="G19" s="65"/>
      <c r="H19" s="63" t="s">
        <v>133</v>
      </c>
      <c r="I19" s="64"/>
      <c r="J19" s="63" t="s">
        <v>133</v>
      </c>
      <c r="K19" s="63" t="s">
        <v>133</v>
      </c>
      <c r="L19" s="63" t="s">
        <v>133</v>
      </c>
      <c r="M19" s="66" t="s">
        <v>133</v>
      </c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6"/>
      <c r="AB19" s="59"/>
    </row>
    <row r="20" spans="1:28" s="42" customFormat="1" ht="12" customHeight="1" thickBot="1" x14ac:dyDescent="0.3">
      <c r="A20" s="56" t="s">
        <v>134</v>
      </c>
      <c r="B20" s="60">
        <v>35897</v>
      </c>
      <c r="C20" s="58">
        <v>32967</v>
      </c>
      <c r="D20" s="60"/>
      <c r="E20" s="60">
        <v>38924</v>
      </c>
      <c r="F20" s="58">
        <v>46082</v>
      </c>
      <c r="G20" s="61"/>
      <c r="H20" s="58">
        <v>47459</v>
      </c>
      <c r="I20" s="60"/>
      <c r="J20" s="58">
        <v>49321</v>
      </c>
      <c r="K20" s="58">
        <v>50122</v>
      </c>
      <c r="L20" s="58">
        <v>50087</v>
      </c>
      <c r="M20" s="57">
        <v>50968</v>
      </c>
      <c r="N20" s="58">
        <v>51310</v>
      </c>
      <c r="O20" s="58">
        <v>51450</v>
      </c>
      <c r="P20" s="58">
        <v>53470</v>
      </c>
      <c r="Q20" s="58">
        <v>54630</v>
      </c>
      <c r="R20" s="58">
        <v>56300</v>
      </c>
      <c r="S20" s="58">
        <v>57330</v>
      </c>
      <c r="T20" s="58">
        <v>58000</v>
      </c>
      <c r="U20" s="58">
        <v>59620</v>
      </c>
      <c r="V20" s="58">
        <v>59600</v>
      </c>
      <c r="W20" s="58">
        <v>60030</v>
      </c>
      <c r="X20" s="58">
        <v>61370</v>
      </c>
      <c r="Y20" s="58">
        <v>62430</v>
      </c>
      <c r="Z20" s="58">
        <v>62890</v>
      </c>
      <c r="AA20" s="57">
        <v>61280</v>
      </c>
      <c r="AB20" s="59">
        <v>20.23818866739915</v>
      </c>
    </row>
    <row r="21" spans="1:28" s="70" customFormat="1" ht="12" customHeight="1" thickBot="1" x14ac:dyDescent="0.3">
      <c r="A21" s="101" t="s">
        <v>135</v>
      </c>
      <c r="B21" s="103">
        <v>38369</v>
      </c>
      <c r="C21" s="104">
        <v>27878</v>
      </c>
      <c r="D21" s="105"/>
      <c r="E21" s="105">
        <v>31562</v>
      </c>
      <c r="F21" s="104">
        <v>38419</v>
      </c>
      <c r="G21" s="106"/>
      <c r="H21" s="104">
        <v>34968</v>
      </c>
      <c r="I21" s="105"/>
      <c r="J21" s="104">
        <v>34495</v>
      </c>
      <c r="K21" s="104">
        <v>38854</v>
      </c>
      <c r="L21" s="104">
        <v>38681</v>
      </c>
      <c r="M21" s="107">
        <v>38722</v>
      </c>
      <c r="N21" s="102">
        <v>37860</v>
      </c>
      <c r="O21" s="67">
        <v>37160</v>
      </c>
      <c r="P21" s="67">
        <v>36660</v>
      </c>
      <c r="Q21" s="67">
        <v>36970</v>
      </c>
      <c r="R21" s="67">
        <v>36440</v>
      </c>
      <c r="S21" s="67">
        <v>36090</v>
      </c>
      <c r="T21" s="67">
        <v>35220</v>
      </c>
      <c r="U21" s="67">
        <v>35890</v>
      </c>
      <c r="V21" s="67">
        <v>34910</v>
      </c>
      <c r="W21" s="67">
        <v>34710</v>
      </c>
      <c r="X21" s="67">
        <v>34120</v>
      </c>
      <c r="Y21" s="67">
        <v>34500</v>
      </c>
      <c r="Z21" s="67">
        <v>33470</v>
      </c>
      <c r="AA21" s="68">
        <v>32000</v>
      </c>
      <c r="AB21" s="69">
        <v>-17.367388048138011</v>
      </c>
    </row>
    <row r="22" spans="1:28" s="42" customFormat="1" ht="12" customHeight="1" x14ac:dyDescent="0.25">
      <c r="A22" s="56" t="s">
        <v>136</v>
      </c>
      <c r="B22" s="60">
        <v>7349</v>
      </c>
      <c r="C22" s="71">
        <v>5550</v>
      </c>
      <c r="D22" s="72"/>
      <c r="E22" s="72">
        <v>6108</v>
      </c>
      <c r="F22" s="58">
        <v>7388</v>
      </c>
      <c r="G22" s="61"/>
      <c r="H22" s="58">
        <v>7839</v>
      </c>
      <c r="I22" s="60"/>
      <c r="J22" s="58">
        <v>8133</v>
      </c>
      <c r="K22" s="58">
        <v>8043</v>
      </c>
      <c r="L22" s="58">
        <v>8247</v>
      </c>
      <c r="M22" s="57">
        <v>8070</v>
      </c>
      <c r="N22" s="58">
        <v>8240</v>
      </c>
      <c r="O22" s="58">
        <v>8390</v>
      </c>
      <c r="P22" s="58">
        <v>8360</v>
      </c>
      <c r="Q22" s="58">
        <v>8540</v>
      </c>
      <c r="R22" s="58">
        <v>8780</v>
      </c>
      <c r="S22" s="58">
        <v>8690</v>
      </c>
      <c r="T22" s="58">
        <v>8790</v>
      </c>
      <c r="U22" s="58">
        <v>9190</v>
      </c>
      <c r="V22" s="58">
        <v>9270</v>
      </c>
      <c r="W22" s="58">
        <v>9360</v>
      </c>
      <c r="X22" s="58">
        <v>9670</v>
      </c>
      <c r="Y22" s="58">
        <v>9710</v>
      </c>
      <c r="Z22" s="58">
        <v>9970</v>
      </c>
      <c r="AA22" s="57">
        <v>9690</v>
      </c>
      <c r="AB22" s="59">
        <v>20.061957868649319</v>
      </c>
    </row>
    <row r="23" spans="1:28" s="42" customFormat="1" ht="12" customHeight="1" x14ac:dyDescent="0.25">
      <c r="A23" s="56" t="s">
        <v>137</v>
      </c>
      <c r="B23" s="60">
        <v>4848</v>
      </c>
      <c r="C23" s="58">
        <v>3626</v>
      </c>
      <c r="D23" s="60"/>
      <c r="E23" s="60">
        <v>2695</v>
      </c>
      <c r="F23" s="58">
        <v>3352</v>
      </c>
      <c r="G23" s="61"/>
      <c r="H23" s="58">
        <v>3517</v>
      </c>
      <c r="I23" s="60"/>
      <c r="J23" s="58">
        <v>3602</v>
      </c>
      <c r="K23" s="58">
        <v>3477</v>
      </c>
      <c r="L23" s="58">
        <v>3860</v>
      </c>
      <c r="M23" s="57">
        <v>3961</v>
      </c>
      <c r="N23" s="58">
        <v>3880</v>
      </c>
      <c r="O23" s="58">
        <v>3990</v>
      </c>
      <c r="P23" s="58">
        <v>3950</v>
      </c>
      <c r="Q23" s="58">
        <v>3690</v>
      </c>
      <c r="R23" s="58">
        <v>3820</v>
      </c>
      <c r="S23" s="58">
        <v>3930</v>
      </c>
      <c r="T23" s="58">
        <v>3690</v>
      </c>
      <c r="U23" s="58">
        <v>3810</v>
      </c>
      <c r="V23" s="58">
        <v>3830</v>
      </c>
      <c r="W23" s="58">
        <v>4140</v>
      </c>
      <c r="X23" s="58">
        <v>4390</v>
      </c>
      <c r="Y23" s="58">
        <v>4820</v>
      </c>
      <c r="Z23" s="58">
        <v>4950</v>
      </c>
      <c r="AA23" s="57">
        <v>5070</v>
      </c>
      <c r="AB23" s="59">
        <v>27.972734158040897</v>
      </c>
    </row>
    <row r="24" spans="1:28" s="42" customFormat="1" ht="12" customHeight="1" x14ac:dyDescent="0.25">
      <c r="A24" s="56" t="s">
        <v>138</v>
      </c>
      <c r="B24" s="60">
        <v>88755</v>
      </c>
      <c r="C24" s="58">
        <v>88934</v>
      </c>
      <c r="D24" s="60"/>
      <c r="E24" s="60">
        <v>106708</v>
      </c>
      <c r="F24" s="58">
        <v>149046</v>
      </c>
      <c r="G24" s="61"/>
      <c r="H24" s="58">
        <v>153461</v>
      </c>
      <c r="I24" s="60"/>
      <c r="J24" s="58">
        <v>156130</v>
      </c>
      <c r="K24" s="58">
        <v>155493</v>
      </c>
      <c r="L24" s="58">
        <v>151964</v>
      </c>
      <c r="M24" s="57">
        <v>158029</v>
      </c>
      <c r="N24" s="58">
        <v>158440</v>
      </c>
      <c r="O24" s="58">
        <v>163740</v>
      </c>
      <c r="P24" s="58">
        <v>165090</v>
      </c>
      <c r="Q24" s="58">
        <v>170990</v>
      </c>
      <c r="R24" s="58">
        <v>173290</v>
      </c>
      <c r="S24" s="58">
        <v>176060</v>
      </c>
      <c r="T24" s="58">
        <v>171230</v>
      </c>
      <c r="U24" s="58">
        <v>172080</v>
      </c>
      <c r="V24" s="58">
        <v>174950</v>
      </c>
      <c r="W24" s="58">
        <v>178000</v>
      </c>
      <c r="X24" s="58">
        <v>183980</v>
      </c>
      <c r="Y24" s="58">
        <v>190880</v>
      </c>
      <c r="Z24" s="58">
        <v>191140</v>
      </c>
      <c r="AA24" s="57">
        <v>187730</v>
      </c>
      <c r="AB24" s="59">
        <v>18.793386024084189</v>
      </c>
    </row>
    <row r="25" spans="1:28" s="42" customFormat="1" ht="12" customHeight="1" x14ac:dyDescent="0.25">
      <c r="A25" s="62"/>
      <c r="B25" s="60"/>
      <c r="C25" s="63" t="s">
        <v>133</v>
      </c>
      <c r="D25" s="64"/>
      <c r="E25" s="64" t="s">
        <v>133</v>
      </c>
      <c r="F25" s="63" t="s">
        <v>133</v>
      </c>
      <c r="G25" s="65"/>
      <c r="H25" s="63" t="s">
        <v>133</v>
      </c>
      <c r="I25" s="64"/>
      <c r="J25" s="63" t="s">
        <v>133</v>
      </c>
      <c r="K25" s="63" t="s">
        <v>133</v>
      </c>
      <c r="L25" s="63" t="s">
        <v>133</v>
      </c>
      <c r="M25" s="66" t="s">
        <v>133</v>
      </c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6"/>
      <c r="AB25" s="59"/>
    </row>
    <row r="26" spans="1:28" s="42" customFormat="1" ht="12" customHeight="1" x14ac:dyDescent="0.25">
      <c r="A26" s="56" t="s">
        <v>139</v>
      </c>
      <c r="B26" s="60">
        <v>62963</v>
      </c>
      <c r="C26" s="58">
        <v>56605</v>
      </c>
      <c r="D26" s="60"/>
      <c r="E26" s="60">
        <v>62563</v>
      </c>
      <c r="F26" s="58">
        <v>83505</v>
      </c>
      <c r="G26" s="61"/>
      <c r="H26" s="58">
        <v>88003</v>
      </c>
      <c r="I26" s="60"/>
      <c r="J26" s="58">
        <v>91561</v>
      </c>
      <c r="K26" s="58">
        <v>92338</v>
      </c>
      <c r="L26" s="58">
        <v>90582</v>
      </c>
      <c r="M26" s="57">
        <v>92416</v>
      </c>
      <c r="N26" s="58">
        <v>94380</v>
      </c>
      <c r="O26" s="58">
        <v>97420</v>
      </c>
      <c r="P26" s="58">
        <v>99770</v>
      </c>
      <c r="Q26" s="58">
        <v>102660</v>
      </c>
      <c r="R26" s="58">
        <v>104820</v>
      </c>
      <c r="S26" s="58">
        <v>106090</v>
      </c>
      <c r="T26" s="58">
        <v>105030</v>
      </c>
      <c r="U26" s="58">
        <v>104480</v>
      </c>
      <c r="V26" s="58">
        <v>105380</v>
      </c>
      <c r="W26" s="58">
        <v>106740</v>
      </c>
      <c r="X26" s="58">
        <v>109140</v>
      </c>
      <c r="Y26" s="58">
        <v>112230</v>
      </c>
      <c r="Z26" s="58">
        <v>113150</v>
      </c>
      <c r="AA26" s="57">
        <v>110210</v>
      </c>
      <c r="AB26" s="59">
        <v>19.255323753462601</v>
      </c>
    </row>
    <row r="27" spans="1:28" s="42" customFormat="1" ht="12" customHeight="1" x14ac:dyDescent="0.25">
      <c r="A27" s="56" t="s">
        <v>140</v>
      </c>
      <c r="B27" s="60">
        <v>11472</v>
      </c>
      <c r="C27" s="58">
        <v>10325</v>
      </c>
      <c r="D27" s="60"/>
      <c r="E27" s="60">
        <v>10437</v>
      </c>
      <c r="F27" s="58">
        <v>11613</v>
      </c>
      <c r="G27" s="61"/>
      <c r="H27" s="58">
        <v>11508</v>
      </c>
      <c r="I27" s="60"/>
      <c r="J27" s="58">
        <v>10998</v>
      </c>
      <c r="K27" s="58">
        <v>10716</v>
      </c>
      <c r="L27" s="58">
        <v>11360</v>
      </c>
      <c r="M27" s="57">
        <v>10790</v>
      </c>
      <c r="N27" s="58">
        <v>11050</v>
      </c>
      <c r="O27" s="58">
        <v>10760</v>
      </c>
      <c r="P27" s="58">
        <v>10920</v>
      </c>
      <c r="Q27" s="58">
        <v>10930</v>
      </c>
      <c r="R27" s="58">
        <v>11060</v>
      </c>
      <c r="S27" s="58">
        <v>10580</v>
      </c>
      <c r="T27" s="58">
        <v>11190</v>
      </c>
      <c r="U27" s="58">
        <v>11290</v>
      </c>
      <c r="V27" s="58">
        <v>11430</v>
      </c>
      <c r="W27" s="58">
        <v>11710</v>
      </c>
      <c r="X27" s="58">
        <v>11740</v>
      </c>
      <c r="Y27" s="58">
        <v>12110</v>
      </c>
      <c r="Z27" s="58">
        <v>12120</v>
      </c>
      <c r="AA27" s="57">
        <v>11830</v>
      </c>
      <c r="AB27" s="59">
        <v>9.6014828544949022</v>
      </c>
    </row>
    <row r="28" spans="1:28" s="42" customFormat="1" ht="12" customHeight="1" x14ac:dyDescent="0.25">
      <c r="A28" s="56" t="s">
        <v>141</v>
      </c>
      <c r="B28" s="60">
        <v>12679</v>
      </c>
      <c r="C28" s="58">
        <v>11971</v>
      </c>
      <c r="D28" s="60"/>
      <c r="E28" s="60">
        <v>16170</v>
      </c>
      <c r="F28" s="58">
        <v>16567</v>
      </c>
      <c r="G28" s="61"/>
      <c r="H28" s="58">
        <v>16807</v>
      </c>
      <c r="I28" s="60"/>
      <c r="J28" s="58">
        <v>17793</v>
      </c>
      <c r="K28" s="58">
        <v>17525</v>
      </c>
      <c r="L28" s="58">
        <v>17568</v>
      </c>
      <c r="M28" s="57">
        <v>17198</v>
      </c>
      <c r="N28" s="58">
        <v>19120</v>
      </c>
      <c r="O28" s="58">
        <v>18050</v>
      </c>
      <c r="P28" s="58">
        <v>18180</v>
      </c>
      <c r="Q28" s="58">
        <v>18670</v>
      </c>
      <c r="R28" s="58">
        <v>18940</v>
      </c>
      <c r="S28" s="58">
        <v>19340</v>
      </c>
      <c r="T28" s="58">
        <v>19330</v>
      </c>
      <c r="U28" s="58">
        <v>19390</v>
      </c>
      <c r="V28" s="58">
        <v>19540</v>
      </c>
      <c r="W28" s="58">
        <v>19660</v>
      </c>
      <c r="X28" s="58">
        <v>19520</v>
      </c>
      <c r="Y28" s="58">
        <v>19720</v>
      </c>
      <c r="Z28" s="58">
        <v>19460</v>
      </c>
      <c r="AA28" s="57">
        <v>19040</v>
      </c>
      <c r="AB28" s="59">
        <v>10.698918478892896</v>
      </c>
    </row>
    <row r="29" spans="1:28" s="42" customFormat="1" ht="12" customHeight="1" x14ac:dyDescent="0.25">
      <c r="A29" s="56" t="s">
        <v>142</v>
      </c>
      <c r="B29" s="60">
        <v>136795</v>
      </c>
      <c r="C29" s="58">
        <v>108119</v>
      </c>
      <c r="D29" s="60"/>
      <c r="E29" s="60">
        <v>111835</v>
      </c>
      <c r="F29" s="58">
        <v>135143</v>
      </c>
      <c r="G29" s="61"/>
      <c r="H29" s="58">
        <v>131670</v>
      </c>
      <c r="I29" s="60"/>
      <c r="J29" s="58">
        <v>139035</v>
      </c>
      <c r="K29" s="58">
        <v>134956</v>
      </c>
      <c r="L29" s="58">
        <v>139575</v>
      </c>
      <c r="M29" s="57">
        <v>139228</v>
      </c>
      <c r="N29" s="58">
        <v>137640</v>
      </c>
      <c r="O29" s="58">
        <v>140520</v>
      </c>
      <c r="P29" s="58">
        <v>136820</v>
      </c>
      <c r="Q29" s="58">
        <v>137340</v>
      </c>
      <c r="R29" s="58">
        <v>138320</v>
      </c>
      <c r="S29" s="58">
        <v>140550</v>
      </c>
      <c r="T29" s="58">
        <v>139380</v>
      </c>
      <c r="U29" s="58">
        <v>140030</v>
      </c>
      <c r="V29" s="58">
        <v>143440</v>
      </c>
      <c r="W29" s="58">
        <v>142830</v>
      </c>
      <c r="X29" s="58">
        <v>143090</v>
      </c>
      <c r="Y29" s="58">
        <v>145890</v>
      </c>
      <c r="Z29" s="58">
        <v>140460</v>
      </c>
      <c r="AA29" s="57">
        <v>134620</v>
      </c>
      <c r="AB29" s="59">
        <v>-3.311115580199385</v>
      </c>
    </row>
    <row r="30" spans="1:28" s="42" customFormat="1" ht="12" customHeight="1" x14ac:dyDescent="0.25">
      <c r="A30" s="56" t="s">
        <v>143</v>
      </c>
      <c r="B30" s="60">
        <v>73381</v>
      </c>
      <c r="C30" s="58">
        <v>60012</v>
      </c>
      <c r="D30" s="60"/>
      <c r="E30" s="60">
        <v>57012</v>
      </c>
      <c r="F30" s="58">
        <v>61901</v>
      </c>
      <c r="G30" s="61"/>
      <c r="H30" s="58">
        <v>63663</v>
      </c>
      <c r="I30" s="60"/>
      <c r="J30" s="58">
        <v>64551</v>
      </c>
      <c r="K30" s="58">
        <v>66133</v>
      </c>
      <c r="L30" s="58">
        <v>65667</v>
      </c>
      <c r="M30" s="57">
        <v>66595</v>
      </c>
      <c r="N30" s="58">
        <v>67560</v>
      </c>
      <c r="O30" s="58">
        <v>66750</v>
      </c>
      <c r="P30" s="58">
        <v>67190</v>
      </c>
      <c r="Q30" s="58">
        <v>67620</v>
      </c>
      <c r="R30" s="58">
        <v>68200</v>
      </c>
      <c r="S30" s="58">
        <v>69730</v>
      </c>
      <c r="T30" s="58">
        <v>66680</v>
      </c>
      <c r="U30" s="58">
        <v>65120</v>
      </c>
      <c r="V30" s="58">
        <v>66400</v>
      </c>
      <c r="W30" s="58">
        <v>64530</v>
      </c>
      <c r="X30" s="58">
        <v>66050</v>
      </c>
      <c r="Y30" s="58">
        <v>66940</v>
      </c>
      <c r="Z30" s="58">
        <v>66590</v>
      </c>
      <c r="AA30" s="57">
        <v>64500</v>
      </c>
      <c r="AB30" s="59">
        <v>-3.1398753660184702</v>
      </c>
    </row>
    <row r="31" spans="1:28" s="42" customFormat="1" ht="12" customHeight="1" x14ac:dyDescent="0.25">
      <c r="A31" s="62"/>
      <c r="B31" s="60"/>
      <c r="C31" s="63" t="s">
        <v>133</v>
      </c>
      <c r="D31" s="64"/>
      <c r="E31" s="64" t="s">
        <v>133</v>
      </c>
      <c r="F31" s="63" t="s">
        <v>133</v>
      </c>
      <c r="G31" s="65"/>
      <c r="H31" s="63" t="s">
        <v>133</v>
      </c>
      <c r="I31" s="64"/>
      <c r="J31" s="63" t="s">
        <v>133</v>
      </c>
      <c r="K31" s="63" t="s">
        <v>133</v>
      </c>
      <c r="L31" s="63" t="s">
        <v>133</v>
      </c>
      <c r="M31" s="66" t="s">
        <v>133</v>
      </c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7"/>
      <c r="AB31" s="59"/>
    </row>
    <row r="32" spans="1:28" s="42" customFormat="1" ht="12" customHeight="1" x14ac:dyDescent="0.25">
      <c r="A32" s="56" t="s">
        <v>144</v>
      </c>
      <c r="B32" s="60">
        <v>42635</v>
      </c>
      <c r="C32" s="58">
        <v>31796</v>
      </c>
      <c r="D32" s="60"/>
      <c r="E32" s="60">
        <v>33926</v>
      </c>
      <c r="F32" s="58">
        <v>34573</v>
      </c>
      <c r="G32" s="61"/>
      <c r="H32" s="58">
        <v>33926</v>
      </c>
      <c r="I32" s="60"/>
      <c r="J32" s="58">
        <v>34462</v>
      </c>
      <c r="K32" s="58">
        <v>33853</v>
      </c>
      <c r="L32" s="58">
        <v>33230</v>
      </c>
      <c r="M32" s="57">
        <v>32548</v>
      </c>
      <c r="N32" s="58">
        <v>32590</v>
      </c>
      <c r="O32" s="58">
        <v>32450</v>
      </c>
      <c r="P32" s="58">
        <v>32890</v>
      </c>
      <c r="Q32" s="58">
        <v>33160</v>
      </c>
      <c r="R32" s="58">
        <v>33590</v>
      </c>
      <c r="S32" s="58">
        <v>33200</v>
      </c>
      <c r="T32" s="58">
        <v>33210</v>
      </c>
      <c r="U32" s="58">
        <v>33640</v>
      </c>
      <c r="V32" s="58">
        <v>33670</v>
      </c>
      <c r="W32" s="58">
        <v>34060</v>
      </c>
      <c r="X32" s="58">
        <v>34850</v>
      </c>
      <c r="Y32" s="58">
        <v>35510</v>
      </c>
      <c r="Z32" s="58">
        <v>35590</v>
      </c>
      <c r="AA32" s="57">
        <v>34650</v>
      </c>
      <c r="AB32" s="59">
        <v>6.4642988816517146</v>
      </c>
    </row>
    <row r="33" spans="1:28" s="42" customFormat="1" ht="12" customHeight="1" x14ac:dyDescent="0.25">
      <c r="A33" s="56" t="s">
        <v>145</v>
      </c>
      <c r="B33" s="60">
        <v>29397</v>
      </c>
      <c r="C33" s="58">
        <v>25367</v>
      </c>
      <c r="D33" s="60"/>
      <c r="E33" s="60">
        <v>29102</v>
      </c>
      <c r="F33" s="58">
        <v>30737</v>
      </c>
      <c r="G33" s="61"/>
      <c r="H33" s="58">
        <v>30368</v>
      </c>
      <c r="I33" s="60"/>
      <c r="J33" s="58">
        <v>31642</v>
      </c>
      <c r="K33" s="58">
        <v>31370</v>
      </c>
      <c r="L33" s="58">
        <v>31898</v>
      </c>
      <c r="M33" s="57">
        <v>31922</v>
      </c>
      <c r="N33" s="58">
        <v>32150</v>
      </c>
      <c r="O33" s="58">
        <v>31900</v>
      </c>
      <c r="P33" s="58">
        <v>32950</v>
      </c>
      <c r="Q33" s="58">
        <v>33110</v>
      </c>
      <c r="R33" s="58">
        <v>33610</v>
      </c>
      <c r="S33" s="58">
        <v>33270</v>
      </c>
      <c r="T33" s="58">
        <v>33050</v>
      </c>
      <c r="U33" s="58">
        <v>33460</v>
      </c>
      <c r="V33" s="58">
        <v>33570</v>
      </c>
      <c r="W33" s="58">
        <v>33670</v>
      </c>
      <c r="X33" s="58">
        <v>34400</v>
      </c>
      <c r="Y33" s="58">
        <v>35060</v>
      </c>
      <c r="Z33" s="58">
        <v>35040</v>
      </c>
      <c r="AA33" s="57">
        <v>33980</v>
      </c>
      <c r="AB33" s="59">
        <v>6.4406992043105067</v>
      </c>
    </row>
    <row r="34" spans="1:28" s="42" customFormat="1" ht="12" customHeight="1" x14ac:dyDescent="0.25">
      <c r="A34" s="56" t="s">
        <v>146</v>
      </c>
      <c r="B34" s="60">
        <v>41714</v>
      </c>
      <c r="C34" s="58">
        <v>38005</v>
      </c>
      <c r="D34" s="60"/>
      <c r="E34" s="60">
        <v>36830</v>
      </c>
      <c r="F34" s="58">
        <v>39339</v>
      </c>
      <c r="G34" s="61"/>
      <c r="H34" s="58">
        <v>41851</v>
      </c>
      <c r="I34" s="60"/>
      <c r="J34" s="58">
        <v>42664</v>
      </c>
      <c r="K34" s="58">
        <v>43031</v>
      </c>
      <c r="L34" s="58">
        <v>42642</v>
      </c>
      <c r="M34" s="57">
        <v>42888</v>
      </c>
      <c r="N34" s="58">
        <v>42400</v>
      </c>
      <c r="O34" s="58">
        <v>42530</v>
      </c>
      <c r="P34" s="58">
        <v>43850</v>
      </c>
      <c r="Q34" s="58">
        <v>43510</v>
      </c>
      <c r="R34" s="58">
        <v>44380</v>
      </c>
      <c r="S34" s="58">
        <v>44830</v>
      </c>
      <c r="T34" s="58">
        <v>43630</v>
      </c>
      <c r="U34" s="58">
        <v>44110</v>
      </c>
      <c r="V34" s="58">
        <v>44470</v>
      </c>
      <c r="W34" s="58">
        <v>44310</v>
      </c>
      <c r="X34" s="58">
        <v>45910</v>
      </c>
      <c r="Y34" s="58">
        <v>47620</v>
      </c>
      <c r="Z34" s="58">
        <v>47650</v>
      </c>
      <c r="AA34" s="57">
        <v>46100</v>
      </c>
      <c r="AB34" s="59">
        <v>7.4846110800223835</v>
      </c>
    </row>
    <row r="35" spans="1:28" s="42" customFormat="1" ht="12" customHeight="1" x14ac:dyDescent="0.25">
      <c r="A35" s="56" t="s">
        <v>147</v>
      </c>
      <c r="B35" s="60">
        <v>46199</v>
      </c>
      <c r="C35" s="58">
        <v>36053</v>
      </c>
      <c r="D35" s="60"/>
      <c r="E35" s="60">
        <v>38430</v>
      </c>
      <c r="F35" s="58">
        <v>34401</v>
      </c>
      <c r="G35" s="61"/>
      <c r="H35" s="58">
        <v>35622</v>
      </c>
      <c r="I35" s="60"/>
      <c r="J35" s="58">
        <v>36573</v>
      </c>
      <c r="K35" s="58">
        <v>35844</v>
      </c>
      <c r="L35" s="58">
        <v>36675</v>
      </c>
      <c r="M35" s="57">
        <v>37508</v>
      </c>
      <c r="N35" s="58">
        <v>38180</v>
      </c>
      <c r="O35" s="58">
        <v>37720</v>
      </c>
      <c r="P35" s="58">
        <v>39080</v>
      </c>
      <c r="Q35" s="58">
        <v>39610</v>
      </c>
      <c r="R35" s="58">
        <v>42120</v>
      </c>
      <c r="S35" s="58">
        <v>40330</v>
      </c>
      <c r="T35" s="58">
        <v>40580</v>
      </c>
      <c r="U35" s="58">
        <v>39740</v>
      </c>
      <c r="V35" s="58">
        <v>42070</v>
      </c>
      <c r="W35" s="58">
        <v>38650</v>
      </c>
      <c r="X35" s="58">
        <v>41010</v>
      </c>
      <c r="Y35" s="58">
        <v>42510</v>
      </c>
      <c r="Z35" s="58">
        <v>42350</v>
      </c>
      <c r="AA35" s="57">
        <v>40980</v>
      </c>
      <c r="AB35" s="59">
        <v>9.2513597099285487</v>
      </c>
    </row>
    <row r="36" spans="1:28" s="42" customFormat="1" ht="12" customHeight="1" x14ac:dyDescent="0.25">
      <c r="A36" s="56" t="s">
        <v>148</v>
      </c>
      <c r="B36" s="60">
        <v>15554</v>
      </c>
      <c r="C36" s="58">
        <v>13839</v>
      </c>
      <c r="D36" s="60"/>
      <c r="E36" s="60">
        <v>12211</v>
      </c>
      <c r="F36" s="58">
        <v>14350</v>
      </c>
      <c r="G36" s="60" t="s">
        <v>149</v>
      </c>
      <c r="H36" s="58">
        <v>14093</v>
      </c>
      <c r="I36" s="60" t="s">
        <v>149</v>
      </c>
      <c r="J36" s="58">
        <v>14069</v>
      </c>
      <c r="K36" s="58">
        <v>13653</v>
      </c>
      <c r="L36" s="58">
        <v>13473</v>
      </c>
      <c r="M36" s="57">
        <v>13170</v>
      </c>
      <c r="N36" s="58">
        <v>12730</v>
      </c>
      <c r="O36" s="58">
        <v>12560</v>
      </c>
      <c r="P36" s="58">
        <v>12750</v>
      </c>
      <c r="Q36" s="58">
        <v>12410</v>
      </c>
      <c r="R36" s="58">
        <v>12340</v>
      </c>
      <c r="S36" s="58">
        <v>12160</v>
      </c>
      <c r="T36" s="58">
        <v>11910</v>
      </c>
      <c r="U36" s="58">
        <v>11810</v>
      </c>
      <c r="V36" s="58">
        <v>11990</v>
      </c>
      <c r="W36" s="58">
        <v>11930</v>
      </c>
      <c r="X36" s="58">
        <v>11790</v>
      </c>
      <c r="Y36" s="58">
        <v>11880</v>
      </c>
      <c r="Z36" s="58">
        <v>11630</v>
      </c>
      <c r="AA36" s="57">
        <v>11180</v>
      </c>
      <c r="AB36" s="59">
        <v>-15.148063781321182</v>
      </c>
    </row>
    <row r="37" spans="1:28" s="42" customFormat="1" ht="12" customHeight="1" x14ac:dyDescent="0.25">
      <c r="A37" s="62"/>
      <c r="B37" s="60"/>
      <c r="C37" s="63" t="s">
        <v>133</v>
      </c>
      <c r="D37" s="64"/>
      <c r="E37" s="64" t="s">
        <v>133</v>
      </c>
      <c r="F37" s="63" t="s">
        <v>133</v>
      </c>
      <c r="G37" s="65"/>
      <c r="H37" s="63" t="s">
        <v>133</v>
      </c>
      <c r="I37" s="64"/>
      <c r="J37" s="63" t="s">
        <v>133</v>
      </c>
      <c r="K37" s="63" t="s">
        <v>133</v>
      </c>
      <c r="L37" s="63" t="s">
        <v>133</v>
      </c>
      <c r="M37" s="66" t="s">
        <v>133</v>
      </c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7"/>
      <c r="AB37" s="59"/>
    </row>
    <row r="38" spans="1:28" s="42" customFormat="1" ht="12" customHeight="1" x14ac:dyDescent="0.25">
      <c r="A38" s="56" t="s">
        <v>150</v>
      </c>
      <c r="B38" s="60">
        <v>54050</v>
      </c>
      <c r="C38" s="58">
        <v>41566</v>
      </c>
      <c r="D38" s="60"/>
      <c r="E38" s="60">
        <v>47849</v>
      </c>
      <c r="F38" s="58">
        <v>59171</v>
      </c>
      <c r="G38" s="61"/>
      <c r="H38" s="58">
        <v>58304</v>
      </c>
      <c r="I38" s="60"/>
      <c r="J38" s="58">
        <v>59078</v>
      </c>
      <c r="K38" s="58">
        <v>58745</v>
      </c>
      <c r="L38" s="58">
        <v>58811</v>
      </c>
      <c r="M38" s="57">
        <v>58896</v>
      </c>
      <c r="N38" s="58">
        <v>58120</v>
      </c>
      <c r="O38" s="58">
        <v>57650</v>
      </c>
      <c r="P38" s="58">
        <v>57560</v>
      </c>
      <c r="Q38" s="58">
        <v>57130</v>
      </c>
      <c r="R38" s="58">
        <v>58670</v>
      </c>
      <c r="S38" s="58">
        <v>58010</v>
      </c>
      <c r="T38" s="58">
        <v>59890</v>
      </c>
      <c r="U38" s="58">
        <v>60680</v>
      </c>
      <c r="V38" s="58">
        <v>61270</v>
      </c>
      <c r="W38" s="58">
        <v>61970</v>
      </c>
      <c r="X38" s="58">
        <v>63650</v>
      </c>
      <c r="Y38" s="58">
        <v>65760</v>
      </c>
      <c r="Z38" s="58">
        <v>66570</v>
      </c>
      <c r="AA38" s="57">
        <v>64840</v>
      </c>
      <c r="AB38" s="59">
        <v>10.094064113012768</v>
      </c>
    </row>
    <row r="39" spans="1:28" s="42" customFormat="1" ht="12" customHeight="1" x14ac:dyDescent="0.25">
      <c r="A39" s="56" t="s">
        <v>151</v>
      </c>
      <c r="B39" s="60">
        <v>74831</v>
      </c>
      <c r="C39" s="58">
        <v>55941</v>
      </c>
      <c r="D39" s="60" t="s">
        <v>152</v>
      </c>
      <c r="E39" s="60">
        <v>52950</v>
      </c>
      <c r="F39" s="58">
        <v>65197</v>
      </c>
      <c r="G39" s="61"/>
      <c r="H39" s="58">
        <v>65258</v>
      </c>
      <c r="I39" s="60"/>
      <c r="J39" s="58">
        <v>64462</v>
      </c>
      <c r="K39" s="58">
        <v>64724</v>
      </c>
      <c r="L39" s="58">
        <v>65157</v>
      </c>
      <c r="M39" s="57">
        <v>66360</v>
      </c>
      <c r="N39" s="58">
        <v>65200</v>
      </c>
      <c r="O39" s="58">
        <v>65790</v>
      </c>
      <c r="P39" s="58">
        <v>66980</v>
      </c>
      <c r="Q39" s="58">
        <v>66600</v>
      </c>
      <c r="R39" s="58">
        <v>66880</v>
      </c>
      <c r="S39" s="58">
        <v>66840</v>
      </c>
      <c r="T39" s="58">
        <v>66020</v>
      </c>
      <c r="U39" s="58">
        <v>66500</v>
      </c>
      <c r="V39" s="58">
        <v>66300</v>
      </c>
      <c r="W39" s="58">
        <v>65040</v>
      </c>
      <c r="X39" s="58">
        <v>65810</v>
      </c>
      <c r="Y39" s="58">
        <v>66980</v>
      </c>
      <c r="Z39" s="58">
        <v>66690</v>
      </c>
      <c r="AA39" s="57">
        <v>64000</v>
      </c>
      <c r="AB39" s="59">
        <v>-3.5593731163351419</v>
      </c>
    </row>
    <row r="40" spans="1:28" s="42" customFormat="1" ht="12" customHeight="1" x14ac:dyDescent="0.25">
      <c r="A40" s="56" t="s">
        <v>153</v>
      </c>
      <c r="B40" s="60">
        <v>124372</v>
      </c>
      <c r="C40" s="58">
        <v>93807</v>
      </c>
      <c r="D40" s="60"/>
      <c r="E40" s="60">
        <v>97679</v>
      </c>
      <c r="F40" s="58">
        <v>115183</v>
      </c>
      <c r="G40" s="61"/>
      <c r="H40" s="58">
        <v>112742</v>
      </c>
      <c r="I40" s="60"/>
      <c r="J40" s="58">
        <v>110682</v>
      </c>
      <c r="K40" s="58">
        <v>106017</v>
      </c>
      <c r="L40" s="58">
        <v>105446</v>
      </c>
      <c r="M40" s="57">
        <v>104210</v>
      </c>
      <c r="N40" s="58">
        <v>102520</v>
      </c>
      <c r="O40" s="58">
        <v>102020</v>
      </c>
      <c r="P40" s="58">
        <v>100960</v>
      </c>
      <c r="Q40" s="58">
        <v>101010</v>
      </c>
      <c r="R40" s="58">
        <v>101490</v>
      </c>
      <c r="S40" s="58">
        <v>100500</v>
      </c>
      <c r="T40" s="58">
        <v>96670</v>
      </c>
      <c r="U40" s="58">
        <v>95800</v>
      </c>
      <c r="V40" s="58">
        <v>97450</v>
      </c>
      <c r="W40" s="58">
        <v>94330</v>
      </c>
      <c r="X40" s="58">
        <v>95080</v>
      </c>
      <c r="Y40" s="58">
        <v>94990</v>
      </c>
      <c r="Z40" s="58">
        <v>91460</v>
      </c>
      <c r="AA40" s="57">
        <v>88050</v>
      </c>
      <c r="AB40" s="59">
        <v>-15.503310622780923</v>
      </c>
    </row>
    <row r="41" spans="1:28" s="42" customFormat="1" ht="12" customHeight="1" x14ac:dyDescent="0.25">
      <c r="A41" s="56" t="s">
        <v>154</v>
      </c>
      <c r="B41" s="60">
        <v>64166</v>
      </c>
      <c r="C41" s="58">
        <v>49087</v>
      </c>
      <c r="D41" s="60"/>
      <c r="E41" s="60">
        <v>57372</v>
      </c>
      <c r="F41" s="58">
        <v>60409</v>
      </c>
      <c r="G41" s="61"/>
      <c r="H41" s="58">
        <v>59729</v>
      </c>
      <c r="I41" s="60"/>
      <c r="J41" s="58">
        <v>59667</v>
      </c>
      <c r="K41" s="58">
        <v>59357</v>
      </c>
      <c r="L41" s="58">
        <v>57501</v>
      </c>
      <c r="M41" s="57">
        <v>58255</v>
      </c>
      <c r="N41" s="58">
        <v>56370</v>
      </c>
      <c r="O41" s="58">
        <v>56800</v>
      </c>
      <c r="P41" s="58">
        <v>56700</v>
      </c>
      <c r="Q41" s="58">
        <v>57420</v>
      </c>
      <c r="R41" s="58">
        <v>57950</v>
      </c>
      <c r="S41" s="58">
        <v>59100</v>
      </c>
      <c r="T41" s="58">
        <v>58450</v>
      </c>
      <c r="U41" s="58">
        <v>60020</v>
      </c>
      <c r="V41" s="58">
        <v>61590</v>
      </c>
      <c r="W41" s="58">
        <v>61630</v>
      </c>
      <c r="X41" s="58">
        <v>63290</v>
      </c>
      <c r="Y41" s="58">
        <v>65150</v>
      </c>
      <c r="Z41" s="58">
        <v>64770</v>
      </c>
      <c r="AA41" s="57">
        <v>62740</v>
      </c>
      <c r="AB41" s="59">
        <v>7.6971933739593172</v>
      </c>
    </row>
    <row r="42" spans="1:28" s="42" customFormat="1" ht="12" customHeight="1" x14ac:dyDescent="0.25">
      <c r="A42" s="56" t="s">
        <v>155</v>
      </c>
      <c r="B42" s="60">
        <v>28083</v>
      </c>
      <c r="C42" s="58">
        <v>25182</v>
      </c>
      <c r="D42" s="60"/>
      <c r="E42" s="60">
        <v>24232</v>
      </c>
      <c r="F42" s="58">
        <v>24795</v>
      </c>
      <c r="G42" s="61"/>
      <c r="H42" s="58">
        <v>24505</v>
      </c>
      <c r="I42" s="60"/>
      <c r="J42" s="58">
        <v>25478</v>
      </c>
      <c r="K42" s="58">
        <v>27321</v>
      </c>
      <c r="L42" s="58">
        <v>26158</v>
      </c>
      <c r="M42" s="57">
        <v>26502</v>
      </c>
      <c r="N42" s="58">
        <v>26650</v>
      </c>
      <c r="O42" s="58">
        <v>26260</v>
      </c>
      <c r="P42" s="58">
        <v>27140</v>
      </c>
      <c r="Q42" s="58">
        <v>27510</v>
      </c>
      <c r="R42" s="58">
        <v>28230</v>
      </c>
      <c r="S42" s="58">
        <v>27360</v>
      </c>
      <c r="T42" s="58">
        <v>26710</v>
      </c>
      <c r="U42" s="58">
        <v>25890</v>
      </c>
      <c r="V42" s="58">
        <v>26060</v>
      </c>
      <c r="W42" s="58">
        <v>25800</v>
      </c>
      <c r="X42" s="58">
        <v>26400</v>
      </c>
      <c r="Y42" s="58">
        <v>27790</v>
      </c>
      <c r="Z42" s="58">
        <v>27070</v>
      </c>
      <c r="AA42" s="57">
        <v>26100</v>
      </c>
      <c r="AB42" s="59">
        <v>-1.5130933514451739</v>
      </c>
    </row>
    <row r="43" spans="1:28" s="42" customFormat="1" ht="12" customHeight="1" x14ac:dyDescent="0.25">
      <c r="A43" s="62"/>
      <c r="B43" s="60"/>
      <c r="C43" s="63" t="s">
        <v>133</v>
      </c>
      <c r="D43" s="64"/>
      <c r="E43" s="64" t="s">
        <v>133</v>
      </c>
      <c r="F43" s="63" t="s">
        <v>133</v>
      </c>
      <c r="G43" s="65"/>
      <c r="H43" s="63" t="s">
        <v>133</v>
      </c>
      <c r="I43" s="64"/>
      <c r="J43" s="63" t="s">
        <v>133</v>
      </c>
      <c r="K43" s="63" t="s">
        <v>133</v>
      </c>
      <c r="L43" s="63" t="s">
        <v>133</v>
      </c>
      <c r="M43" s="66" t="s">
        <v>133</v>
      </c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7"/>
      <c r="AB43" s="59"/>
    </row>
    <row r="44" spans="1:28" s="42" customFormat="1" ht="12" customHeight="1" x14ac:dyDescent="0.25">
      <c r="A44" s="56" t="s">
        <v>156</v>
      </c>
      <c r="B44" s="60">
        <v>60359</v>
      </c>
      <c r="C44" s="58">
        <v>48957</v>
      </c>
      <c r="D44" s="60"/>
      <c r="E44" s="60">
        <v>52848</v>
      </c>
      <c r="F44" s="58">
        <v>61717</v>
      </c>
      <c r="G44" s="61"/>
      <c r="H44" s="58">
        <v>62969</v>
      </c>
      <c r="I44" s="60"/>
      <c r="J44" s="58">
        <v>63994</v>
      </c>
      <c r="K44" s="58">
        <v>62994</v>
      </c>
      <c r="L44" s="58">
        <v>61313</v>
      </c>
      <c r="M44" s="57">
        <v>61407</v>
      </c>
      <c r="N44" s="58">
        <v>60900</v>
      </c>
      <c r="O44" s="58">
        <v>60590</v>
      </c>
      <c r="P44" s="58">
        <v>61480</v>
      </c>
      <c r="Q44" s="58">
        <v>61060</v>
      </c>
      <c r="R44" s="58">
        <v>61250</v>
      </c>
      <c r="S44" s="58">
        <v>60670</v>
      </c>
      <c r="T44" s="58">
        <v>59780</v>
      </c>
      <c r="U44" s="58">
        <v>59940</v>
      </c>
      <c r="V44" s="58">
        <v>60150</v>
      </c>
      <c r="W44" s="58">
        <v>60300</v>
      </c>
      <c r="X44" s="58">
        <v>61050</v>
      </c>
      <c r="Y44" s="58">
        <v>62330</v>
      </c>
      <c r="Z44" s="58">
        <v>61850</v>
      </c>
      <c r="AA44" s="57">
        <v>59950</v>
      </c>
      <c r="AB44" s="59">
        <v>-2.3792075821974694</v>
      </c>
    </row>
    <row r="45" spans="1:28" s="42" customFormat="1" ht="12" customHeight="1" x14ac:dyDescent="0.25">
      <c r="A45" s="56" t="s">
        <v>157</v>
      </c>
      <c r="B45" s="60">
        <v>11634</v>
      </c>
      <c r="C45" s="58">
        <v>9370</v>
      </c>
      <c r="D45" s="60"/>
      <c r="E45" s="60">
        <v>10903</v>
      </c>
      <c r="F45" s="58">
        <v>10396</v>
      </c>
      <c r="G45" s="61"/>
      <c r="H45" s="58">
        <v>10077</v>
      </c>
      <c r="I45" s="60"/>
      <c r="J45" s="58">
        <v>10075</v>
      </c>
      <c r="K45" s="58">
        <v>9732</v>
      </c>
      <c r="L45" s="58">
        <v>9750</v>
      </c>
      <c r="M45" s="57">
        <v>9369</v>
      </c>
      <c r="N45" s="58">
        <v>9470</v>
      </c>
      <c r="O45" s="58">
        <v>9390</v>
      </c>
      <c r="P45" s="58">
        <v>9420</v>
      </c>
      <c r="Q45" s="58">
        <v>9550</v>
      </c>
      <c r="R45" s="58">
        <v>9300</v>
      </c>
      <c r="S45" s="58">
        <v>9440</v>
      </c>
      <c r="T45" s="58">
        <v>9520</v>
      </c>
      <c r="U45" s="58">
        <v>9500</v>
      </c>
      <c r="V45" s="58">
        <v>9710</v>
      </c>
      <c r="W45" s="58">
        <v>9690</v>
      </c>
      <c r="X45" s="58">
        <v>10160</v>
      </c>
      <c r="Y45" s="58">
        <v>10140</v>
      </c>
      <c r="Z45" s="58">
        <v>10400</v>
      </c>
      <c r="AA45" s="57">
        <v>10140</v>
      </c>
      <c r="AB45" s="59">
        <v>8.1865727398868611</v>
      </c>
    </row>
    <row r="46" spans="1:28" s="42" customFormat="1" ht="12" customHeight="1" x14ac:dyDescent="0.25">
      <c r="A46" s="56" t="s">
        <v>158</v>
      </c>
      <c r="B46" s="60">
        <v>21411</v>
      </c>
      <c r="C46" s="58">
        <v>17664</v>
      </c>
      <c r="D46" s="60"/>
      <c r="E46" s="60">
        <v>20149</v>
      </c>
      <c r="F46" s="58">
        <v>20035</v>
      </c>
      <c r="G46" s="61"/>
      <c r="H46" s="58">
        <v>19501</v>
      </c>
      <c r="I46" s="60"/>
      <c r="J46" s="58">
        <v>19370</v>
      </c>
      <c r="K46" s="58">
        <v>20331</v>
      </c>
      <c r="L46" s="58">
        <v>20464</v>
      </c>
      <c r="M46" s="57">
        <v>20442</v>
      </c>
      <c r="N46" s="58">
        <v>20580</v>
      </c>
      <c r="O46" s="58">
        <v>20650</v>
      </c>
      <c r="P46" s="58">
        <v>20960</v>
      </c>
      <c r="Q46" s="58">
        <v>21420</v>
      </c>
      <c r="R46" s="58">
        <v>22150</v>
      </c>
      <c r="S46" s="58">
        <v>22400</v>
      </c>
      <c r="T46" s="58">
        <v>22890</v>
      </c>
      <c r="U46" s="58">
        <v>23210</v>
      </c>
      <c r="V46" s="58">
        <v>23760</v>
      </c>
      <c r="W46" s="58">
        <v>23490</v>
      </c>
      <c r="X46" s="58">
        <v>24030</v>
      </c>
      <c r="Y46" s="58">
        <v>22820</v>
      </c>
      <c r="Z46" s="58">
        <v>24770</v>
      </c>
      <c r="AA46" s="57">
        <v>23640</v>
      </c>
      <c r="AB46" s="59">
        <v>15.658937481655416</v>
      </c>
    </row>
    <row r="47" spans="1:28" s="42" customFormat="1" ht="12" customHeight="1" x14ac:dyDescent="0.25">
      <c r="A47" s="56" t="s">
        <v>159</v>
      </c>
      <c r="B47" s="60">
        <v>9069</v>
      </c>
      <c r="C47" s="58">
        <v>9477</v>
      </c>
      <c r="D47" s="60"/>
      <c r="E47" s="60">
        <v>14551</v>
      </c>
      <c r="F47" s="58">
        <v>18815</v>
      </c>
      <c r="G47" s="61"/>
      <c r="H47" s="58">
        <v>19904</v>
      </c>
      <c r="I47" s="60" t="s">
        <v>132</v>
      </c>
      <c r="J47" s="58">
        <v>20956</v>
      </c>
      <c r="K47" s="58">
        <v>21182</v>
      </c>
      <c r="L47" s="58">
        <v>21891</v>
      </c>
      <c r="M47" s="57">
        <v>23038</v>
      </c>
      <c r="N47" s="58">
        <v>22720</v>
      </c>
      <c r="O47" s="58">
        <v>23040</v>
      </c>
      <c r="P47" s="58">
        <v>22910</v>
      </c>
      <c r="Q47" s="58">
        <v>23390</v>
      </c>
      <c r="R47" s="58">
        <v>23720</v>
      </c>
      <c r="S47" s="58">
        <v>24200</v>
      </c>
      <c r="T47" s="58">
        <v>24210</v>
      </c>
      <c r="U47" s="58">
        <v>24190</v>
      </c>
      <c r="V47" s="58">
        <v>24550</v>
      </c>
      <c r="W47" s="58">
        <v>25230</v>
      </c>
      <c r="X47" s="58">
        <v>25950</v>
      </c>
      <c r="Y47" s="58">
        <v>27260</v>
      </c>
      <c r="Z47" s="58">
        <v>27310</v>
      </c>
      <c r="AA47" s="57">
        <v>26900</v>
      </c>
      <c r="AB47" s="59">
        <v>16.759267297508465</v>
      </c>
    </row>
    <row r="48" spans="1:28" s="42" customFormat="1" ht="12" customHeight="1" x14ac:dyDescent="0.25">
      <c r="A48" s="56" t="s">
        <v>160</v>
      </c>
      <c r="B48" s="60">
        <v>11552</v>
      </c>
      <c r="C48" s="58">
        <v>10766</v>
      </c>
      <c r="D48" s="60"/>
      <c r="E48" s="60">
        <v>11829</v>
      </c>
      <c r="F48" s="58">
        <v>14982</v>
      </c>
      <c r="G48" s="61"/>
      <c r="H48" s="58">
        <v>14757</v>
      </c>
      <c r="I48" s="60"/>
      <c r="J48" s="58">
        <v>15034</v>
      </c>
      <c r="K48" s="58">
        <v>14495</v>
      </c>
      <c r="L48" s="58">
        <v>14426</v>
      </c>
      <c r="M48" s="57">
        <v>14262</v>
      </c>
      <c r="N48" s="58">
        <v>13790</v>
      </c>
      <c r="O48" s="58">
        <v>13520</v>
      </c>
      <c r="P48" s="58">
        <v>13670</v>
      </c>
      <c r="Q48" s="58">
        <v>13490</v>
      </c>
      <c r="R48" s="58">
        <v>13340</v>
      </c>
      <c r="S48" s="58">
        <v>13090</v>
      </c>
      <c r="T48" s="58">
        <v>13040</v>
      </c>
      <c r="U48" s="58">
        <v>12790</v>
      </c>
      <c r="V48" s="58">
        <v>12810</v>
      </c>
      <c r="W48" s="58">
        <v>12440</v>
      </c>
      <c r="X48" s="58">
        <v>12480</v>
      </c>
      <c r="Y48" s="58">
        <v>12340</v>
      </c>
      <c r="Z48" s="58">
        <v>12090</v>
      </c>
      <c r="AA48" s="57">
        <v>11550</v>
      </c>
      <c r="AB48" s="59">
        <v>-19.022577478614501</v>
      </c>
    </row>
    <row r="49" spans="1:28" s="42" customFormat="1" ht="12" customHeight="1" x14ac:dyDescent="0.25">
      <c r="A49" s="62"/>
      <c r="B49" s="60"/>
      <c r="C49" s="63" t="s">
        <v>133</v>
      </c>
      <c r="D49" s="64"/>
      <c r="E49" s="64" t="s">
        <v>133</v>
      </c>
      <c r="F49" s="63" t="s">
        <v>133</v>
      </c>
      <c r="G49" s="65"/>
      <c r="H49" s="63" t="s">
        <v>133</v>
      </c>
      <c r="I49" s="64"/>
      <c r="J49" s="63" t="s">
        <v>133</v>
      </c>
      <c r="K49" s="63" t="s">
        <v>133</v>
      </c>
      <c r="L49" s="63" t="s">
        <v>133</v>
      </c>
      <c r="M49" s="66" t="s">
        <v>133</v>
      </c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7"/>
      <c r="AB49" s="59"/>
    </row>
    <row r="50" spans="1:28" s="42" customFormat="1" ht="12" customHeight="1" x14ac:dyDescent="0.25">
      <c r="A50" s="56" t="s">
        <v>161</v>
      </c>
      <c r="B50" s="60">
        <v>93168</v>
      </c>
      <c r="C50" s="58">
        <v>69824</v>
      </c>
      <c r="D50" s="60"/>
      <c r="E50" s="60">
        <v>74420</v>
      </c>
      <c r="F50" s="58">
        <v>94994</v>
      </c>
      <c r="G50" s="61"/>
      <c r="H50" s="58">
        <v>95085</v>
      </c>
      <c r="I50" s="60"/>
      <c r="J50" s="58">
        <v>96225</v>
      </c>
      <c r="K50" s="58">
        <v>95186</v>
      </c>
      <c r="L50" s="58">
        <v>93819</v>
      </c>
      <c r="M50" s="57">
        <v>96490</v>
      </c>
      <c r="N50" s="58">
        <v>95220</v>
      </c>
      <c r="O50" s="58">
        <v>95250</v>
      </c>
      <c r="P50" s="58">
        <v>97300</v>
      </c>
      <c r="Q50" s="58">
        <v>96150</v>
      </c>
      <c r="R50" s="58">
        <v>96510</v>
      </c>
      <c r="S50" s="58">
        <v>96190</v>
      </c>
      <c r="T50" s="58">
        <v>94850</v>
      </c>
      <c r="U50" s="58">
        <v>96200</v>
      </c>
      <c r="V50" s="58">
        <v>96470</v>
      </c>
      <c r="W50" s="58">
        <v>94960</v>
      </c>
      <c r="X50" s="58">
        <v>96170</v>
      </c>
      <c r="Y50" s="58">
        <v>97710</v>
      </c>
      <c r="Z50" s="58">
        <v>97050</v>
      </c>
      <c r="AA50" s="57">
        <v>93700</v>
      </c>
      <c r="AB50" s="59">
        <v>-2.8966732303865683</v>
      </c>
    </row>
    <row r="51" spans="1:28" s="42" customFormat="1" ht="12" customHeight="1" x14ac:dyDescent="0.25">
      <c r="A51" s="56" t="s">
        <v>162</v>
      </c>
      <c r="B51" s="60">
        <v>17915</v>
      </c>
      <c r="C51" s="58">
        <v>14884</v>
      </c>
      <c r="D51" s="60"/>
      <c r="E51" s="60">
        <v>18031</v>
      </c>
      <c r="F51" s="58">
        <v>18264</v>
      </c>
      <c r="G51" s="61"/>
      <c r="H51" s="58">
        <v>17931</v>
      </c>
      <c r="I51" s="60"/>
      <c r="J51" s="58">
        <v>18595</v>
      </c>
      <c r="K51" s="58">
        <v>19352</v>
      </c>
      <c r="L51" s="58">
        <v>20315</v>
      </c>
      <c r="M51" s="57">
        <v>19232</v>
      </c>
      <c r="N51" s="58">
        <v>18590</v>
      </c>
      <c r="O51" s="58">
        <v>19530</v>
      </c>
      <c r="P51" s="58">
        <v>19640</v>
      </c>
      <c r="Q51" s="58">
        <v>19890</v>
      </c>
      <c r="R51" s="58">
        <v>19520</v>
      </c>
      <c r="S51" s="58">
        <v>19800</v>
      </c>
      <c r="T51" s="58">
        <v>19700</v>
      </c>
      <c r="U51" s="58">
        <v>19520</v>
      </c>
      <c r="V51" s="58">
        <v>19550</v>
      </c>
      <c r="W51" s="58">
        <v>19790</v>
      </c>
      <c r="X51" s="58">
        <v>19990</v>
      </c>
      <c r="Y51" s="58">
        <v>20520</v>
      </c>
      <c r="Z51" s="58">
        <v>20320</v>
      </c>
      <c r="AA51" s="57">
        <v>19480</v>
      </c>
      <c r="AB51" s="59">
        <v>1.3103161397670549</v>
      </c>
    </row>
    <row r="52" spans="1:28" s="42" customFormat="1" ht="12" customHeight="1" x14ac:dyDescent="0.25">
      <c r="A52" s="56" t="s">
        <v>163</v>
      </c>
      <c r="B52" s="60">
        <v>198465</v>
      </c>
      <c r="C52" s="58">
        <v>143318</v>
      </c>
      <c r="D52" s="60"/>
      <c r="E52" s="60">
        <v>141731</v>
      </c>
      <c r="F52" s="58">
        <v>176310</v>
      </c>
      <c r="G52" s="61"/>
      <c r="H52" s="58">
        <v>180917</v>
      </c>
      <c r="I52" s="60"/>
      <c r="J52" s="58">
        <v>183826</v>
      </c>
      <c r="K52" s="58">
        <v>182759</v>
      </c>
      <c r="L52" s="58">
        <v>180806</v>
      </c>
      <c r="M52" s="57">
        <v>180351</v>
      </c>
      <c r="N52" s="58">
        <v>178810</v>
      </c>
      <c r="O52" s="58">
        <v>179110</v>
      </c>
      <c r="P52" s="58">
        <v>181550</v>
      </c>
      <c r="Q52" s="58">
        <v>182620</v>
      </c>
      <c r="R52" s="58">
        <v>186250</v>
      </c>
      <c r="S52" s="58">
        <v>183100</v>
      </c>
      <c r="T52" s="58">
        <v>182090</v>
      </c>
      <c r="U52" s="58">
        <v>183500</v>
      </c>
      <c r="V52" s="58">
        <v>182720</v>
      </c>
      <c r="W52" s="58">
        <v>183440</v>
      </c>
      <c r="X52" s="58">
        <v>186540</v>
      </c>
      <c r="Y52" s="58">
        <v>190120</v>
      </c>
      <c r="Z52" s="58">
        <v>188960</v>
      </c>
      <c r="AA52" s="57">
        <v>183680</v>
      </c>
      <c r="AB52" s="59">
        <v>1.8463995209341784</v>
      </c>
    </row>
    <row r="53" spans="1:28" s="42" customFormat="1" ht="12" customHeight="1" x14ac:dyDescent="0.25">
      <c r="A53" s="56" t="s">
        <v>164</v>
      </c>
      <c r="B53" s="60">
        <v>69395</v>
      </c>
      <c r="C53" s="58">
        <v>64782</v>
      </c>
      <c r="D53" s="60"/>
      <c r="E53" s="60">
        <v>62140</v>
      </c>
      <c r="F53" s="58">
        <v>83307</v>
      </c>
      <c r="G53" s="61"/>
      <c r="H53" s="58">
        <v>86712</v>
      </c>
      <c r="J53" s="58">
        <v>88704</v>
      </c>
      <c r="K53" s="58">
        <v>89892</v>
      </c>
      <c r="L53" s="58">
        <v>93977</v>
      </c>
      <c r="M53" s="57">
        <v>94339</v>
      </c>
      <c r="N53" s="58">
        <v>96210</v>
      </c>
      <c r="O53" s="58">
        <v>97020</v>
      </c>
      <c r="P53" s="58">
        <v>101420</v>
      </c>
      <c r="Q53" s="58">
        <v>103800</v>
      </c>
      <c r="R53" s="58">
        <v>108230</v>
      </c>
      <c r="S53" s="58">
        <v>109450</v>
      </c>
      <c r="T53" s="58">
        <v>107420</v>
      </c>
      <c r="U53" s="58">
        <v>107340</v>
      </c>
      <c r="V53" s="58">
        <v>99670</v>
      </c>
      <c r="W53" s="58">
        <v>106850</v>
      </c>
      <c r="X53" s="58">
        <v>109340</v>
      </c>
      <c r="Y53" s="58">
        <v>112790</v>
      </c>
      <c r="Z53" s="58">
        <v>113190</v>
      </c>
      <c r="AA53" s="57">
        <v>109720</v>
      </c>
      <c r="AB53" s="59">
        <v>16.307147627174341</v>
      </c>
    </row>
    <row r="54" spans="1:28" s="42" customFormat="1" ht="12" customHeight="1" x14ac:dyDescent="0.25">
      <c r="A54" s="56" t="s">
        <v>165</v>
      </c>
      <c r="B54" s="60">
        <v>9924</v>
      </c>
      <c r="C54" s="58">
        <v>7690</v>
      </c>
      <c r="D54" s="60"/>
      <c r="E54" s="60">
        <v>8606</v>
      </c>
      <c r="F54" s="58">
        <v>6999</v>
      </c>
      <c r="G54" s="61"/>
      <c r="H54" s="58">
        <v>7232</v>
      </c>
      <c r="I54" s="60"/>
      <c r="J54" s="58">
        <v>7155</v>
      </c>
      <c r="K54" s="58">
        <v>7156</v>
      </c>
      <c r="L54" s="58">
        <v>6942</v>
      </c>
      <c r="M54" s="57">
        <v>6900</v>
      </c>
      <c r="N54" s="58">
        <v>6960</v>
      </c>
      <c r="O54" s="58">
        <v>7040</v>
      </c>
      <c r="P54" s="58">
        <v>7070</v>
      </c>
      <c r="Q54" s="58">
        <v>7140</v>
      </c>
      <c r="R54" s="58">
        <v>7080</v>
      </c>
      <c r="S54" s="58">
        <v>7330</v>
      </c>
      <c r="T54" s="58">
        <v>7430</v>
      </c>
      <c r="U54" s="58">
        <v>7800</v>
      </c>
      <c r="V54" s="58">
        <v>8190</v>
      </c>
      <c r="W54" s="58">
        <v>8380</v>
      </c>
      <c r="X54" s="58">
        <v>8980</v>
      </c>
      <c r="Y54" s="58">
        <v>9320</v>
      </c>
      <c r="Z54" s="58">
        <v>9660</v>
      </c>
      <c r="AA54" s="57">
        <v>9700</v>
      </c>
      <c r="AB54" s="59">
        <v>40.536231884057969</v>
      </c>
    </row>
    <row r="55" spans="1:28" s="42" customFormat="1" ht="12" customHeight="1" x14ac:dyDescent="0.25">
      <c r="A55" s="62"/>
      <c r="B55" s="60"/>
      <c r="C55" s="63" t="s">
        <v>133</v>
      </c>
      <c r="D55" s="64"/>
      <c r="E55" s="64" t="s">
        <v>133</v>
      </c>
      <c r="F55" s="63" t="s">
        <v>133</v>
      </c>
      <c r="G55" s="65"/>
      <c r="H55" s="63" t="s">
        <v>133</v>
      </c>
      <c r="I55" s="64"/>
      <c r="J55" s="63" t="s">
        <v>133</v>
      </c>
      <c r="K55" s="63" t="s">
        <v>133</v>
      </c>
      <c r="L55" s="63" t="s">
        <v>133</v>
      </c>
      <c r="M55" s="66" t="s">
        <v>133</v>
      </c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7"/>
      <c r="AB55" s="59"/>
    </row>
    <row r="56" spans="1:28" s="42" customFormat="1" ht="12" customHeight="1" x14ac:dyDescent="0.25">
      <c r="A56" s="56" t="s">
        <v>166</v>
      </c>
      <c r="B56" s="60">
        <v>143503</v>
      </c>
      <c r="C56" s="58">
        <v>114513</v>
      </c>
      <c r="D56" s="60"/>
      <c r="E56" s="60">
        <v>111668</v>
      </c>
      <c r="F56" s="58">
        <v>120758</v>
      </c>
      <c r="G56" s="61"/>
      <c r="H56" s="58">
        <v>122203</v>
      </c>
      <c r="I56" s="60"/>
      <c r="J56" s="58">
        <v>123437</v>
      </c>
      <c r="K56" s="58">
        <v>124229</v>
      </c>
      <c r="L56" s="58">
        <v>123135</v>
      </c>
      <c r="M56" s="57">
        <v>122491</v>
      </c>
      <c r="N56" s="58">
        <v>119520</v>
      </c>
      <c r="O56" s="58">
        <v>120940</v>
      </c>
      <c r="P56" s="58">
        <v>118870</v>
      </c>
      <c r="Q56" s="58">
        <v>120410</v>
      </c>
      <c r="R56" s="58">
        <v>120010</v>
      </c>
      <c r="S56" s="58">
        <v>119850</v>
      </c>
      <c r="T56" s="58">
        <v>117740</v>
      </c>
      <c r="U56" s="58">
        <v>116370</v>
      </c>
      <c r="V56" s="58">
        <v>116520</v>
      </c>
      <c r="W56" s="58">
        <v>113300</v>
      </c>
      <c r="X56" s="58">
        <v>118960</v>
      </c>
      <c r="Y56" s="58">
        <v>118500</v>
      </c>
      <c r="Z56" s="58">
        <v>117310</v>
      </c>
      <c r="AA56" s="57">
        <v>113330</v>
      </c>
      <c r="AB56" s="59">
        <v>-7.475651272338375</v>
      </c>
    </row>
    <row r="57" spans="1:28" s="42" customFormat="1" ht="12" customHeight="1" x14ac:dyDescent="0.25">
      <c r="A57" s="56" t="s">
        <v>167</v>
      </c>
      <c r="B57" s="60">
        <v>38875</v>
      </c>
      <c r="C57" s="58">
        <v>35606</v>
      </c>
      <c r="D57" s="60"/>
      <c r="E57" s="60">
        <v>37646</v>
      </c>
      <c r="F57" s="58">
        <v>37630</v>
      </c>
      <c r="G57" s="61"/>
      <c r="H57" s="58">
        <v>37219</v>
      </c>
      <c r="I57" s="60"/>
      <c r="J57" s="58">
        <v>38503</v>
      </c>
      <c r="K57" s="58">
        <v>37744</v>
      </c>
      <c r="L57" s="58">
        <v>37305</v>
      </c>
      <c r="M57" s="57">
        <v>37033</v>
      </c>
      <c r="N57" s="58">
        <v>37260</v>
      </c>
      <c r="O57" s="58">
        <v>38420</v>
      </c>
      <c r="P57" s="58">
        <v>39400</v>
      </c>
      <c r="Q57" s="58">
        <v>40280</v>
      </c>
      <c r="R57" s="58">
        <v>40810</v>
      </c>
      <c r="S57" s="58">
        <v>40700</v>
      </c>
      <c r="T57" s="58">
        <v>40770</v>
      </c>
      <c r="U57" s="58">
        <v>41310</v>
      </c>
      <c r="V57" s="58">
        <v>41600</v>
      </c>
      <c r="W57" s="58">
        <v>39890</v>
      </c>
      <c r="X57" s="58">
        <v>42470</v>
      </c>
      <c r="Y57" s="58">
        <v>43550</v>
      </c>
      <c r="Z57" s="58">
        <v>43420</v>
      </c>
      <c r="AA57" s="57">
        <v>42500</v>
      </c>
      <c r="AB57" s="59">
        <v>14.749007641832959</v>
      </c>
    </row>
    <row r="58" spans="1:28" s="42" customFormat="1" ht="12" customHeight="1" x14ac:dyDescent="0.25">
      <c r="A58" s="56" t="s">
        <v>168</v>
      </c>
      <c r="B58" s="60">
        <v>28729</v>
      </c>
      <c r="C58" s="58">
        <v>25473</v>
      </c>
      <c r="D58" s="60"/>
      <c r="E58" s="60">
        <v>30151</v>
      </c>
      <c r="F58" s="58">
        <v>34949</v>
      </c>
      <c r="G58" s="61"/>
      <c r="H58" s="58">
        <v>35138</v>
      </c>
      <c r="I58" s="60"/>
      <c r="J58" s="58">
        <v>34671</v>
      </c>
      <c r="K58" s="58">
        <v>34723</v>
      </c>
      <c r="L58" s="58">
        <v>34261</v>
      </c>
      <c r="M58" s="57">
        <v>33899</v>
      </c>
      <c r="N58" s="58">
        <v>34440</v>
      </c>
      <c r="O58" s="58">
        <v>34800</v>
      </c>
      <c r="P58" s="58">
        <v>35240</v>
      </c>
      <c r="Q58" s="58">
        <v>35180</v>
      </c>
      <c r="R58" s="58">
        <v>35100</v>
      </c>
      <c r="S58" s="58">
        <v>35090</v>
      </c>
      <c r="T58" s="58">
        <v>34580</v>
      </c>
      <c r="U58" s="58">
        <v>35170</v>
      </c>
      <c r="V58" s="58">
        <v>35460</v>
      </c>
      <c r="W58" s="58">
        <v>35410</v>
      </c>
      <c r="X58" s="58">
        <v>36640</v>
      </c>
      <c r="Y58" s="58">
        <v>37710</v>
      </c>
      <c r="Z58" s="58">
        <v>37930</v>
      </c>
      <c r="AA58" s="57">
        <v>37210</v>
      </c>
      <c r="AB58" s="59">
        <v>9.7525000737484877</v>
      </c>
    </row>
    <row r="59" spans="1:28" s="42" customFormat="1" ht="12" customHeight="1" x14ac:dyDescent="0.25">
      <c r="A59" s="56" t="s">
        <v>169</v>
      </c>
      <c r="B59" s="60">
        <v>144645</v>
      </c>
      <c r="C59" s="58">
        <v>110527</v>
      </c>
      <c r="D59" s="60"/>
      <c r="E59" s="60">
        <v>113959</v>
      </c>
      <c r="F59" s="58">
        <v>130298</v>
      </c>
      <c r="G59" s="61"/>
      <c r="H59" s="58">
        <v>130658</v>
      </c>
      <c r="J59" s="58">
        <v>131182</v>
      </c>
      <c r="K59" s="58">
        <v>130284</v>
      </c>
      <c r="L59" s="58">
        <v>131733</v>
      </c>
      <c r="M59" s="57">
        <v>129777</v>
      </c>
      <c r="N59" s="58">
        <v>127200</v>
      </c>
      <c r="O59" s="58">
        <v>123560</v>
      </c>
      <c r="P59" s="58">
        <v>122970</v>
      </c>
      <c r="Q59" s="58">
        <v>120030</v>
      </c>
      <c r="R59" s="58">
        <v>120760</v>
      </c>
      <c r="S59" s="58">
        <v>119150</v>
      </c>
      <c r="T59" s="58">
        <v>116570</v>
      </c>
      <c r="U59" s="58">
        <v>117380</v>
      </c>
      <c r="V59" s="58">
        <v>117520</v>
      </c>
      <c r="W59" s="58">
        <v>115780</v>
      </c>
      <c r="X59" s="58">
        <v>117170</v>
      </c>
      <c r="Y59" s="58">
        <v>118410</v>
      </c>
      <c r="Z59" s="58">
        <v>116920</v>
      </c>
      <c r="AA59" s="57">
        <v>113210</v>
      </c>
      <c r="AB59" s="59">
        <v>-12.764973762685223</v>
      </c>
    </row>
    <row r="60" spans="1:28" s="42" customFormat="1" ht="12" customHeight="1" x14ac:dyDescent="0.25">
      <c r="A60" s="56" t="s">
        <v>170</v>
      </c>
      <c r="B60" s="60">
        <v>10719</v>
      </c>
      <c r="C60" s="58">
        <v>7825</v>
      </c>
      <c r="D60" s="60"/>
      <c r="E60" s="60">
        <v>8477</v>
      </c>
      <c r="F60" s="58">
        <v>10347</v>
      </c>
      <c r="G60" s="61"/>
      <c r="H60" s="58">
        <v>10028</v>
      </c>
      <c r="I60" s="60"/>
      <c r="J60" s="58">
        <v>9908</v>
      </c>
      <c r="K60" s="58">
        <v>9724</v>
      </c>
      <c r="L60" s="58">
        <v>9751</v>
      </c>
      <c r="M60" s="57">
        <v>9579</v>
      </c>
      <c r="N60" s="58">
        <v>9730</v>
      </c>
      <c r="O60" s="58">
        <v>9900</v>
      </c>
      <c r="P60" s="58">
        <v>10160</v>
      </c>
      <c r="Q60" s="58">
        <v>9250</v>
      </c>
      <c r="R60" s="58">
        <v>9350</v>
      </c>
      <c r="S60" s="58">
        <v>9960</v>
      </c>
      <c r="T60" s="58">
        <v>9950</v>
      </c>
      <c r="U60" s="58">
        <v>9870</v>
      </c>
      <c r="V60" s="58">
        <v>10060</v>
      </c>
      <c r="W60" s="58">
        <v>9750</v>
      </c>
      <c r="X60" s="58">
        <v>9820</v>
      </c>
      <c r="Y60" s="58">
        <v>9900</v>
      </c>
      <c r="Z60" s="58">
        <v>9890</v>
      </c>
      <c r="AA60" s="57">
        <v>9500</v>
      </c>
      <c r="AB60" s="59">
        <v>-0.85603925253157942</v>
      </c>
    </row>
    <row r="61" spans="1:28" s="42" customFormat="1" ht="12" customHeight="1" x14ac:dyDescent="0.25">
      <c r="A61" s="62"/>
      <c r="B61" s="60"/>
      <c r="C61" s="63" t="s">
        <v>133</v>
      </c>
      <c r="D61" s="64"/>
      <c r="E61" s="64" t="s">
        <v>133</v>
      </c>
      <c r="F61" s="63" t="s">
        <v>133</v>
      </c>
      <c r="G61" s="65"/>
      <c r="H61" s="63" t="s">
        <v>133</v>
      </c>
      <c r="I61" s="64"/>
      <c r="J61" s="63" t="s">
        <v>133</v>
      </c>
      <c r="K61" s="63" t="s">
        <v>133</v>
      </c>
      <c r="L61" s="63" t="s">
        <v>133</v>
      </c>
      <c r="M61" s="66" t="s">
        <v>133</v>
      </c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7"/>
      <c r="AB61" s="59"/>
    </row>
    <row r="62" spans="1:28" s="42" customFormat="1" ht="12" customHeight="1" x14ac:dyDescent="0.25">
      <c r="A62" s="56" t="s">
        <v>171</v>
      </c>
      <c r="B62" s="60">
        <v>38347</v>
      </c>
      <c r="C62" s="58">
        <v>32483</v>
      </c>
      <c r="D62" s="60"/>
      <c r="E62" s="60">
        <v>31617</v>
      </c>
      <c r="F62" s="58">
        <v>35303</v>
      </c>
      <c r="G62" s="61"/>
      <c r="H62" s="58">
        <v>39114</v>
      </c>
      <c r="I62" s="60"/>
      <c r="J62" s="58">
        <v>40438</v>
      </c>
      <c r="K62" s="58">
        <v>40708</v>
      </c>
      <c r="L62" s="58">
        <v>41442</v>
      </c>
      <c r="M62" s="57">
        <v>42246</v>
      </c>
      <c r="N62" s="58">
        <v>41720</v>
      </c>
      <c r="O62" s="58">
        <v>42650</v>
      </c>
      <c r="P62" s="58">
        <v>44190</v>
      </c>
      <c r="Q62" s="58">
        <v>45110</v>
      </c>
      <c r="R62" s="58">
        <v>46180</v>
      </c>
      <c r="S62" s="58">
        <v>46340</v>
      </c>
      <c r="T62" s="58">
        <v>45420</v>
      </c>
      <c r="U62" s="58">
        <v>45450</v>
      </c>
      <c r="V62" s="58">
        <v>45900</v>
      </c>
      <c r="W62" s="58">
        <v>46650</v>
      </c>
      <c r="X62" s="58">
        <v>48250</v>
      </c>
      <c r="Y62" s="58">
        <v>50770</v>
      </c>
      <c r="Z62" s="58">
        <v>50690</v>
      </c>
      <c r="AA62" s="57">
        <v>49710</v>
      </c>
      <c r="AB62" s="59">
        <v>17.658476542157839</v>
      </c>
    </row>
    <row r="63" spans="1:28" s="42" customFormat="1" ht="12" customHeight="1" x14ac:dyDescent="0.25">
      <c r="A63" s="56" t="s">
        <v>172</v>
      </c>
      <c r="B63" s="60">
        <v>10385</v>
      </c>
      <c r="C63" s="58">
        <v>7650</v>
      </c>
      <c r="D63" s="60"/>
      <c r="E63" s="60">
        <v>9278</v>
      </c>
      <c r="F63" s="58">
        <v>8582</v>
      </c>
      <c r="G63" s="61"/>
      <c r="H63" s="58">
        <v>8123</v>
      </c>
      <c r="I63" s="60"/>
      <c r="J63" s="58">
        <v>8162</v>
      </c>
      <c r="K63" s="58">
        <v>8248</v>
      </c>
      <c r="L63" s="58">
        <v>8196</v>
      </c>
      <c r="M63" s="57">
        <v>8239</v>
      </c>
      <c r="N63" s="58">
        <v>7960</v>
      </c>
      <c r="O63" s="58">
        <v>8140</v>
      </c>
      <c r="P63" s="58">
        <v>7840</v>
      </c>
      <c r="Q63" s="58">
        <v>8130</v>
      </c>
      <c r="R63" s="58">
        <v>8180</v>
      </c>
      <c r="S63" s="58">
        <v>8090</v>
      </c>
      <c r="T63" s="58">
        <v>8140</v>
      </c>
      <c r="U63" s="58">
        <v>8360</v>
      </c>
      <c r="V63" s="58">
        <v>8530</v>
      </c>
      <c r="W63" s="58">
        <v>8910</v>
      </c>
      <c r="X63" s="58">
        <v>9080</v>
      </c>
      <c r="Y63" s="58">
        <v>9320</v>
      </c>
      <c r="Z63" s="58">
        <v>9350</v>
      </c>
      <c r="AA63" s="57">
        <v>9110</v>
      </c>
      <c r="AB63" s="59">
        <v>10.620220900594731</v>
      </c>
    </row>
    <row r="64" spans="1:28" s="42" customFormat="1" ht="12" customHeight="1" x14ac:dyDescent="0.25">
      <c r="A64" s="56" t="s">
        <v>173</v>
      </c>
      <c r="B64" s="60">
        <v>50648</v>
      </c>
      <c r="C64" s="58">
        <v>46094</v>
      </c>
      <c r="D64" s="60"/>
      <c r="E64" s="60">
        <v>41568</v>
      </c>
      <c r="F64" s="58">
        <v>57486</v>
      </c>
      <c r="G64" s="61"/>
      <c r="H64" s="58">
        <v>60368</v>
      </c>
      <c r="I64" s="60"/>
      <c r="J64" s="58">
        <v>62408</v>
      </c>
      <c r="K64" s="58">
        <v>61862</v>
      </c>
      <c r="L64" s="58">
        <v>62454</v>
      </c>
      <c r="M64" s="57">
        <v>61323</v>
      </c>
      <c r="N64" s="58">
        <v>60970</v>
      </c>
      <c r="O64" s="58">
        <v>62010</v>
      </c>
      <c r="P64" s="58">
        <v>62800</v>
      </c>
      <c r="Q64" s="58">
        <v>63470</v>
      </c>
      <c r="R64" s="58">
        <v>63720</v>
      </c>
      <c r="S64" s="58">
        <v>63590</v>
      </c>
      <c r="T64" s="58">
        <v>62630</v>
      </c>
      <c r="U64" s="58">
        <v>62430</v>
      </c>
      <c r="V64" s="58">
        <v>62670</v>
      </c>
      <c r="W64" s="58">
        <v>63530</v>
      </c>
      <c r="X64" s="58">
        <v>65190</v>
      </c>
      <c r="Y64" s="58">
        <v>66290</v>
      </c>
      <c r="Z64" s="58">
        <v>64780</v>
      </c>
      <c r="AA64" s="57">
        <v>63320</v>
      </c>
      <c r="AB64" s="59">
        <v>3.2597883339040816</v>
      </c>
    </row>
    <row r="65" spans="1:28" s="42" customFormat="1" ht="12" customHeight="1" x14ac:dyDescent="0.25">
      <c r="A65" s="56" t="s">
        <v>174</v>
      </c>
      <c r="B65" s="60">
        <v>171665</v>
      </c>
      <c r="C65" s="58">
        <v>172480</v>
      </c>
      <c r="D65" s="60"/>
      <c r="E65" s="60">
        <v>212925</v>
      </c>
      <c r="F65" s="58">
        <v>252121</v>
      </c>
      <c r="G65" s="61"/>
      <c r="H65" s="58">
        <v>264275</v>
      </c>
      <c r="I65" s="60"/>
      <c r="J65" s="58">
        <v>280894</v>
      </c>
      <c r="K65" s="58">
        <v>290470</v>
      </c>
      <c r="L65" s="58">
        <v>292531</v>
      </c>
      <c r="M65" s="57">
        <v>301390</v>
      </c>
      <c r="N65" s="58">
        <v>304360</v>
      </c>
      <c r="O65" s="58">
        <v>309280</v>
      </c>
      <c r="P65" s="58">
        <v>320840</v>
      </c>
      <c r="Q65" s="58">
        <v>331390</v>
      </c>
      <c r="R65" s="58">
        <v>341620</v>
      </c>
      <c r="S65" s="58">
        <v>348740</v>
      </c>
      <c r="T65" s="58">
        <v>346410</v>
      </c>
      <c r="U65" s="58">
        <v>352070</v>
      </c>
      <c r="V65" s="58">
        <v>356260</v>
      </c>
      <c r="W65" s="58">
        <v>361470</v>
      </c>
      <c r="X65" s="58">
        <v>367620</v>
      </c>
      <c r="Y65" s="58">
        <v>379470</v>
      </c>
      <c r="Z65" s="58">
        <v>382770</v>
      </c>
      <c r="AA65" s="57">
        <v>375520</v>
      </c>
      <c r="AB65" s="59">
        <v>24.594379375559903</v>
      </c>
    </row>
    <row r="66" spans="1:28" s="42" customFormat="1" ht="12" customHeight="1" x14ac:dyDescent="0.25">
      <c r="A66" s="56" t="s">
        <v>175</v>
      </c>
      <c r="B66" s="60">
        <v>19886</v>
      </c>
      <c r="C66" s="58">
        <v>21196</v>
      </c>
      <c r="D66" s="60"/>
      <c r="E66" s="60">
        <v>32501</v>
      </c>
      <c r="F66" s="58">
        <v>28167</v>
      </c>
      <c r="G66" s="61"/>
      <c r="H66" s="58">
        <v>30463</v>
      </c>
      <c r="I66" s="60"/>
      <c r="J66" s="58">
        <v>31481</v>
      </c>
      <c r="K66" s="58">
        <v>30888</v>
      </c>
      <c r="L66" s="58">
        <v>31157</v>
      </c>
      <c r="M66" s="57">
        <v>33186</v>
      </c>
      <c r="N66" s="58">
        <v>33400</v>
      </c>
      <c r="O66" s="58">
        <v>34070</v>
      </c>
      <c r="P66" s="58">
        <v>35540</v>
      </c>
      <c r="Q66" s="58">
        <v>36780</v>
      </c>
      <c r="R66" s="58">
        <v>37680</v>
      </c>
      <c r="S66" s="58">
        <v>38220</v>
      </c>
      <c r="T66" s="58">
        <v>38890</v>
      </c>
      <c r="U66" s="58">
        <v>40180</v>
      </c>
      <c r="V66" s="58">
        <v>40730</v>
      </c>
      <c r="W66" s="58">
        <v>40800</v>
      </c>
      <c r="X66" s="58">
        <v>42070</v>
      </c>
      <c r="Y66" s="58">
        <v>43170</v>
      </c>
      <c r="Z66" s="58">
        <v>43290</v>
      </c>
      <c r="AA66" s="57">
        <v>42340</v>
      </c>
      <c r="AB66" s="59">
        <v>27.568854336165856</v>
      </c>
    </row>
    <row r="67" spans="1:28" s="42" customFormat="1" ht="12" customHeight="1" x14ac:dyDescent="0.25">
      <c r="A67" s="62"/>
      <c r="B67" s="60"/>
      <c r="C67" s="63" t="s">
        <v>133</v>
      </c>
      <c r="D67" s="64"/>
      <c r="E67" s="64" t="s">
        <v>133</v>
      </c>
      <c r="F67" s="63" t="s">
        <v>133</v>
      </c>
      <c r="G67" s="65"/>
      <c r="H67" s="63" t="s">
        <v>133</v>
      </c>
      <c r="I67" s="64"/>
      <c r="J67" s="63" t="s">
        <v>133</v>
      </c>
      <c r="K67" s="63" t="s">
        <v>133</v>
      </c>
      <c r="L67" s="63" t="s">
        <v>133</v>
      </c>
      <c r="M67" s="66" t="s">
        <v>133</v>
      </c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7"/>
      <c r="AB67" s="59"/>
    </row>
    <row r="68" spans="1:28" s="42" customFormat="1" ht="12" customHeight="1" x14ac:dyDescent="0.25">
      <c r="A68" s="56" t="s">
        <v>176</v>
      </c>
      <c r="B68" s="60">
        <v>6424</v>
      </c>
      <c r="C68" s="58">
        <v>6127</v>
      </c>
      <c r="D68" s="60"/>
      <c r="E68" s="60">
        <v>6675</v>
      </c>
      <c r="F68" s="58">
        <v>7392</v>
      </c>
      <c r="G68" s="61"/>
      <c r="H68" s="58">
        <v>7209</v>
      </c>
      <c r="I68" s="60"/>
      <c r="J68" s="58">
        <v>7199</v>
      </c>
      <c r="K68" s="58">
        <v>6932</v>
      </c>
      <c r="L68" s="58">
        <v>6859</v>
      </c>
      <c r="M68" s="57">
        <v>6491</v>
      </c>
      <c r="N68" s="58">
        <v>6360</v>
      </c>
      <c r="O68" s="58">
        <v>6240</v>
      </c>
      <c r="P68" s="58">
        <v>6170</v>
      </c>
      <c r="Q68" s="58">
        <v>6080</v>
      </c>
      <c r="R68" s="58">
        <v>5810</v>
      </c>
      <c r="S68" s="58">
        <v>5790</v>
      </c>
      <c r="T68" s="58">
        <v>5720</v>
      </c>
      <c r="U68" s="58">
        <v>5670</v>
      </c>
      <c r="V68" s="58">
        <v>5680</v>
      </c>
      <c r="W68" s="58">
        <v>5790</v>
      </c>
      <c r="X68" s="58">
        <v>5570</v>
      </c>
      <c r="Y68" s="58">
        <v>5760</v>
      </c>
      <c r="Z68" s="58">
        <v>5720</v>
      </c>
      <c r="AA68" s="57">
        <v>5460</v>
      </c>
      <c r="AB68" s="59">
        <v>-15.837313202896318</v>
      </c>
    </row>
    <row r="69" spans="1:28" s="42" customFormat="1" ht="12" customHeight="1" x14ac:dyDescent="0.25">
      <c r="A69" s="56" t="s">
        <v>177</v>
      </c>
      <c r="B69" s="60">
        <v>67126</v>
      </c>
      <c r="C69" s="58">
        <v>60605</v>
      </c>
      <c r="D69" s="60"/>
      <c r="E69" s="60">
        <v>65596</v>
      </c>
      <c r="F69" s="58">
        <v>77369</v>
      </c>
      <c r="G69" s="61"/>
      <c r="H69" s="58">
        <v>79651</v>
      </c>
      <c r="I69" s="60"/>
      <c r="J69" s="58">
        <v>81511</v>
      </c>
      <c r="K69" s="58">
        <v>82895</v>
      </c>
      <c r="L69" s="58">
        <v>83336</v>
      </c>
      <c r="M69" s="57">
        <v>83279</v>
      </c>
      <c r="N69" s="58">
        <v>83100</v>
      </c>
      <c r="O69" s="58">
        <v>82680</v>
      </c>
      <c r="P69" s="58">
        <v>84580</v>
      </c>
      <c r="Q69" s="58">
        <v>85770</v>
      </c>
      <c r="R69" s="58">
        <v>88470</v>
      </c>
      <c r="S69" s="58">
        <v>88100</v>
      </c>
      <c r="T69" s="58">
        <v>87990</v>
      </c>
      <c r="U69" s="58">
        <v>87710</v>
      </c>
      <c r="V69" s="58">
        <v>89090</v>
      </c>
      <c r="W69" s="58">
        <v>88710</v>
      </c>
      <c r="X69" s="58">
        <v>90460</v>
      </c>
      <c r="Y69" s="58">
        <v>92650</v>
      </c>
      <c r="Z69" s="58">
        <v>92160</v>
      </c>
      <c r="AA69" s="57">
        <v>89500</v>
      </c>
      <c r="AB69" s="59">
        <v>7.4688697030463862</v>
      </c>
    </row>
    <row r="70" spans="1:28" s="42" customFormat="1" ht="12" customHeight="1" x14ac:dyDescent="0.25">
      <c r="A70" s="56" t="s">
        <v>178</v>
      </c>
      <c r="B70" s="60">
        <v>50046</v>
      </c>
      <c r="C70" s="58">
        <v>45941</v>
      </c>
      <c r="D70" s="60"/>
      <c r="E70" s="60">
        <v>57597</v>
      </c>
      <c r="F70" s="58">
        <v>61625</v>
      </c>
      <c r="G70" s="61"/>
      <c r="H70" s="58">
        <v>62764</v>
      </c>
      <c r="I70" s="60"/>
      <c r="J70" s="58">
        <v>66046</v>
      </c>
      <c r="K70" s="58">
        <v>66453</v>
      </c>
      <c r="L70" s="58">
        <v>65205</v>
      </c>
      <c r="M70" s="57">
        <v>66066</v>
      </c>
      <c r="N70" s="58">
        <v>66240</v>
      </c>
      <c r="O70" s="58">
        <v>68200</v>
      </c>
      <c r="P70" s="58">
        <v>69990</v>
      </c>
      <c r="Q70" s="58">
        <v>70430</v>
      </c>
      <c r="R70" s="58">
        <v>70640</v>
      </c>
      <c r="S70" s="58">
        <v>70930</v>
      </c>
      <c r="T70" s="58">
        <v>69800</v>
      </c>
      <c r="U70" s="58">
        <v>70800</v>
      </c>
      <c r="V70" s="58">
        <v>71650</v>
      </c>
      <c r="W70" s="58">
        <v>72110</v>
      </c>
      <c r="X70" s="58">
        <v>73980</v>
      </c>
      <c r="Y70" s="58">
        <v>77060</v>
      </c>
      <c r="Z70" s="58">
        <v>77940</v>
      </c>
      <c r="AA70" s="57">
        <v>76700</v>
      </c>
      <c r="AB70" s="59">
        <v>16.100566100566098</v>
      </c>
    </row>
    <row r="71" spans="1:28" s="42" customFormat="1" ht="12" customHeight="1" x14ac:dyDescent="0.25">
      <c r="A71" s="56" t="s">
        <v>179</v>
      </c>
      <c r="B71" s="60">
        <v>23580</v>
      </c>
      <c r="C71" s="58">
        <v>21854</v>
      </c>
      <c r="D71" s="60"/>
      <c r="E71" s="60">
        <v>19437</v>
      </c>
      <c r="F71" s="58">
        <v>17489</v>
      </c>
      <c r="G71" s="61"/>
      <c r="H71" s="58">
        <v>17690</v>
      </c>
      <c r="I71" s="60"/>
      <c r="J71" s="58">
        <v>17651</v>
      </c>
      <c r="K71" s="58">
        <v>17311</v>
      </c>
      <c r="L71" s="58">
        <v>17603</v>
      </c>
      <c r="M71" s="57">
        <v>17924</v>
      </c>
      <c r="N71" s="58">
        <v>17510</v>
      </c>
      <c r="O71" s="58">
        <v>17460</v>
      </c>
      <c r="P71" s="58">
        <v>17870</v>
      </c>
      <c r="Q71" s="58">
        <v>17830</v>
      </c>
      <c r="R71" s="58">
        <v>18140</v>
      </c>
      <c r="S71" s="58">
        <v>17970</v>
      </c>
      <c r="T71" s="58">
        <v>18070</v>
      </c>
      <c r="U71" s="58">
        <v>17740</v>
      </c>
      <c r="V71" s="58">
        <v>17840</v>
      </c>
      <c r="W71" s="58">
        <v>17620</v>
      </c>
      <c r="X71" s="58">
        <v>17410</v>
      </c>
      <c r="Y71" s="58">
        <v>17790</v>
      </c>
      <c r="Z71" s="58">
        <v>17630</v>
      </c>
      <c r="AA71" s="57">
        <v>17030</v>
      </c>
      <c r="AB71" s="59">
        <v>-4.9933050658335194</v>
      </c>
    </row>
    <row r="72" spans="1:28" s="42" customFormat="1" ht="12" customHeight="1" x14ac:dyDescent="0.25">
      <c r="A72" s="56" t="s">
        <v>180</v>
      </c>
      <c r="B72" s="60">
        <v>67743</v>
      </c>
      <c r="C72" s="58">
        <v>52038</v>
      </c>
      <c r="D72" s="60"/>
      <c r="E72" s="60">
        <v>58545</v>
      </c>
      <c r="F72" s="58">
        <v>65183</v>
      </c>
      <c r="G72" s="61"/>
      <c r="H72" s="58">
        <v>65410</v>
      </c>
      <c r="I72" s="60"/>
      <c r="J72" s="58">
        <v>64687</v>
      </c>
      <c r="K72" s="58">
        <v>64135</v>
      </c>
      <c r="L72" s="58">
        <v>62705</v>
      </c>
      <c r="M72" s="57">
        <v>61425</v>
      </c>
      <c r="N72" s="58">
        <v>60810</v>
      </c>
      <c r="O72" s="58">
        <v>60460</v>
      </c>
      <c r="P72" s="58">
        <v>60380</v>
      </c>
      <c r="Q72" s="58">
        <v>61100</v>
      </c>
      <c r="R72" s="58">
        <v>61230</v>
      </c>
      <c r="S72" s="58">
        <v>60820</v>
      </c>
      <c r="T72" s="58">
        <v>59810</v>
      </c>
      <c r="U72" s="58">
        <v>60200</v>
      </c>
      <c r="V72" s="58">
        <v>60910</v>
      </c>
      <c r="W72" s="58">
        <v>60230</v>
      </c>
      <c r="X72" s="58">
        <v>60510</v>
      </c>
      <c r="Y72" s="58">
        <v>61880</v>
      </c>
      <c r="Z72" s="58">
        <v>61050</v>
      </c>
      <c r="AA72" s="57">
        <v>59040</v>
      </c>
      <c r="AB72" s="59">
        <v>-3.8778998778998779</v>
      </c>
    </row>
    <row r="73" spans="1:28" s="42" customFormat="1" ht="12" customHeight="1" thickBot="1" x14ac:dyDescent="0.3">
      <c r="A73" s="56" t="s">
        <v>181</v>
      </c>
      <c r="B73" s="73">
        <v>6161</v>
      </c>
      <c r="C73" s="74">
        <v>5823</v>
      </c>
      <c r="D73" s="73"/>
      <c r="E73" s="73">
        <v>6462</v>
      </c>
      <c r="F73" s="74">
        <v>5494</v>
      </c>
      <c r="G73" s="75"/>
      <c r="H73" s="74">
        <v>5493</v>
      </c>
      <c r="I73" s="73"/>
      <c r="J73" s="74">
        <v>5695</v>
      </c>
      <c r="K73" s="74">
        <v>5600</v>
      </c>
      <c r="L73" s="74">
        <v>5553</v>
      </c>
      <c r="M73" s="76">
        <v>5489</v>
      </c>
      <c r="N73" s="74">
        <v>5590</v>
      </c>
      <c r="O73" s="74">
        <v>5550</v>
      </c>
      <c r="P73" s="74">
        <v>5740</v>
      </c>
      <c r="Q73" s="74">
        <v>5750</v>
      </c>
      <c r="R73" s="74">
        <v>5870</v>
      </c>
      <c r="S73" s="74">
        <v>5870</v>
      </c>
      <c r="T73" s="74">
        <v>5870</v>
      </c>
      <c r="U73" s="74">
        <v>6190</v>
      </c>
      <c r="V73" s="74">
        <v>6130</v>
      </c>
      <c r="W73" s="74">
        <v>6430</v>
      </c>
      <c r="X73" s="74">
        <v>6580</v>
      </c>
      <c r="Y73" s="74">
        <v>6790</v>
      </c>
      <c r="Z73" s="74">
        <v>6780</v>
      </c>
      <c r="AA73" s="76">
        <v>6630</v>
      </c>
      <c r="AB73" s="77">
        <v>20.841683366733466</v>
      </c>
    </row>
    <row r="74" spans="1:28" s="42" customFormat="1" ht="7.5" customHeight="1" thickTop="1" x14ac:dyDescent="0.25">
      <c r="A74" s="56"/>
      <c r="B74" s="60"/>
      <c r="C74" s="58"/>
      <c r="D74" s="60"/>
      <c r="E74" s="60"/>
      <c r="F74" s="58"/>
      <c r="G74" s="61"/>
      <c r="H74" s="58"/>
      <c r="I74" s="60"/>
      <c r="J74" s="58"/>
      <c r="K74" s="58"/>
      <c r="L74" s="58"/>
      <c r="M74" s="57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7"/>
      <c r="Z74" s="57"/>
      <c r="AA74" s="57"/>
      <c r="AB74" s="59"/>
    </row>
    <row r="75" spans="1:28" s="42" customFormat="1" ht="13.5" customHeight="1" x14ac:dyDescent="0.25">
      <c r="A75" s="43" t="s">
        <v>182</v>
      </c>
      <c r="B75" s="60"/>
      <c r="C75" s="58"/>
      <c r="D75" s="60"/>
      <c r="E75" s="60"/>
      <c r="F75" s="58"/>
      <c r="G75" s="61"/>
      <c r="H75" s="58"/>
      <c r="I75" s="60"/>
      <c r="J75" s="58"/>
      <c r="K75" s="58"/>
      <c r="L75" s="58"/>
      <c r="M75" s="57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7"/>
      <c r="Z75" s="57"/>
      <c r="AA75" s="57"/>
      <c r="AB75" s="59"/>
    </row>
    <row r="76" spans="1:28" s="42" customFormat="1" ht="26.1" customHeight="1" x14ac:dyDescent="0.25">
      <c r="A76" s="78" t="s">
        <v>183</v>
      </c>
      <c r="B76" s="79" t="s">
        <v>184</v>
      </c>
      <c r="C76" s="80" t="s">
        <v>184</v>
      </c>
      <c r="D76" s="79"/>
      <c r="E76" s="79" t="s">
        <v>184</v>
      </c>
      <c r="F76" s="80" t="s">
        <v>184</v>
      </c>
      <c r="G76" s="81"/>
      <c r="H76" s="80" t="s">
        <v>184</v>
      </c>
      <c r="I76" s="79"/>
      <c r="J76" s="80" t="s">
        <v>184</v>
      </c>
      <c r="K76" s="80" t="s">
        <v>184</v>
      </c>
      <c r="L76" s="80" t="s">
        <v>184</v>
      </c>
      <c r="M76" s="82" t="s">
        <v>184</v>
      </c>
      <c r="N76" s="83" t="s">
        <v>184</v>
      </c>
      <c r="O76" s="83" t="s">
        <v>184</v>
      </c>
      <c r="P76" s="83" t="s">
        <v>184</v>
      </c>
      <c r="Q76" s="83" t="s">
        <v>184</v>
      </c>
      <c r="R76" s="83" t="s">
        <v>184</v>
      </c>
      <c r="S76" s="83" t="s">
        <v>184</v>
      </c>
      <c r="T76" s="83" t="s">
        <v>184</v>
      </c>
      <c r="U76" s="83" t="s">
        <v>184</v>
      </c>
      <c r="V76" s="83" t="s">
        <v>184</v>
      </c>
      <c r="W76" s="83" t="s">
        <v>184</v>
      </c>
      <c r="X76" s="83" t="s">
        <v>184</v>
      </c>
      <c r="Y76" s="84" t="s">
        <v>184</v>
      </c>
      <c r="Z76" s="84" t="s">
        <v>184</v>
      </c>
      <c r="AA76" s="84" t="s">
        <v>184</v>
      </c>
      <c r="AB76" s="85" t="s">
        <v>184</v>
      </c>
    </row>
    <row r="77" spans="1:28" s="42" customFormat="1" ht="9" customHeight="1" x14ac:dyDescent="0.25">
      <c r="A77" s="56"/>
      <c r="B77" s="72"/>
      <c r="C77" s="71"/>
      <c r="D77" s="72"/>
      <c r="E77" s="72"/>
      <c r="F77" s="71"/>
      <c r="G77" s="86"/>
      <c r="H77" s="71"/>
      <c r="I77" s="72"/>
      <c r="J77" s="71"/>
      <c r="K77" s="71"/>
      <c r="L77" s="71"/>
      <c r="M77" s="87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87"/>
      <c r="Z77" s="87"/>
      <c r="AA77" s="87"/>
      <c r="AB77" s="88"/>
    </row>
    <row r="78" spans="1:28" s="42" customFormat="1" ht="12" customHeight="1" x14ac:dyDescent="0.25">
      <c r="A78" s="56" t="s">
        <v>185</v>
      </c>
      <c r="B78" s="72" t="s">
        <v>184</v>
      </c>
      <c r="C78" s="71" t="s">
        <v>184</v>
      </c>
      <c r="D78" s="72"/>
      <c r="E78" s="60">
        <v>2642</v>
      </c>
      <c r="F78" s="71" t="s">
        <v>184</v>
      </c>
      <c r="G78" s="86"/>
      <c r="H78" s="71" t="s">
        <v>184</v>
      </c>
      <c r="I78" s="72"/>
      <c r="J78" s="71" t="s">
        <v>184</v>
      </c>
      <c r="K78" s="71" t="s">
        <v>184</v>
      </c>
      <c r="L78" s="71" t="s">
        <v>184</v>
      </c>
      <c r="M78" s="87" t="s">
        <v>184</v>
      </c>
      <c r="N78" s="89" t="s">
        <v>184</v>
      </c>
      <c r="O78" s="89" t="s">
        <v>184</v>
      </c>
      <c r="P78" s="89" t="s">
        <v>184</v>
      </c>
      <c r="Q78" s="89" t="s">
        <v>184</v>
      </c>
      <c r="R78" s="89" t="s">
        <v>184</v>
      </c>
      <c r="S78" s="89" t="s">
        <v>184</v>
      </c>
      <c r="T78" s="89" t="s">
        <v>184</v>
      </c>
      <c r="U78" s="89" t="s">
        <v>184</v>
      </c>
      <c r="V78" s="89" t="s">
        <v>184</v>
      </c>
      <c r="W78" s="89" t="s">
        <v>184</v>
      </c>
      <c r="X78" s="89" t="s">
        <v>184</v>
      </c>
      <c r="Y78" s="90" t="s">
        <v>184</v>
      </c>
      <c r="Z78" s="90" t="s">
        <v>184</v>
      </c>
      <c r="AA78" s="90" t="s">
        <v>184</v>
      </c>
      <c r="AB78" s="88" t="s">
        <v>184</v>
      </c>
    </row>
    <row r="79" spans="1:28" s="42" customFormat="1" ht="12" customHeight="1" x14ac:dyDescent="0.25">
      <c r="A79" s="56" t="s">
        <v>186</v>
      </c>
      <c r="B79" s="72" t="s">
        <v>184</v>
      </c>
      <c r="C79" s="71" t="s">
        <v>184</v>
      </c>
      <c r="D79" s="72"/>
      <c r="E79" s="72">
        <v>560</v>
      </c>
      <c r="F79" s="71" t="s">
        <v>184</v>
      </c>
      <c r="G79" s="86"/>
      <c r="H79" s="71" t="s">
        <v>184</v>
      </c>
      <c r="I79" s="72"/>
      <c r="J79" s="71" t="s">
        <v>184</v>
      </c>
      <c r="K79" s="71" t="s">
        <v>184</v>
      </c>
      <c r="L79" s="71" t="s">
        <v>184</v>
      </c>
      <c r="M79" s="87" t="s">
        <v>184</v>
      </c>
      <c r="N79" s="89" t="s">
        <v>184</v>
      </c>
      <c r="O79" s="89" t="s">
        <v>184</v>
      </c>
      <c r="P79" s="89" t="s">
        <v>184</v>
      </c>
      <c r="Q79" s="89" t="s">
        <v>184</v>
      </c>
      <c r="R79" s="89" t="s">
        <v>184</v>
      </c>
      <c r="S79" s="89" t="s">
        <v>184</v>
      </c>
      <c r="T79" s="89" t="s">
        <v>184</v>
      </c>
      <c r="U79" s="89" t="s">
        <v>184</v>
      </c>
      <c r="V79" s="89" t="s">
        <v>184</v>
      </c>
      <c r="W79" s="89" t="s">
        <v>184</v>
      </c>
      <c r="X79" s="89" t="s">
        <v>184</v>
      </c>
      <c r="Y79" s="90" t="s">
        <v>184</v>
      </c>
      <c r="Z79" s="90" t="s">
        <v>184</v>
      </c>
      <c r="AA79" s="90" t="s">
        <v>184</v>
      </c>
      <c r="AB79" s="88" t="s">
        <v>184</v>
      </c>
    </row>
    <row r="80" spans="1:28" s="42" customFormat="1" ht="9" customHeight="1" x14ac:dyDescent="0.25">
      <c r="A80" s="56"/>
      <c r="B80" s="72"/>
      <c r="C80" s="71"/>
      <c r="D80" s="72"/>
      <c r="E80" s="72"/>
      <c r="F80" s="71"/>
      <c r="G80" s="86"/>
      <c r="H80" s="71"/>
      <c r="I80" s="72"/>
      <c r="J80" s="71"/>
      <c r="K80" s="71"/>
      <c r="L80" s="71"/>
      <c r="M80" s="87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87"/>
      <c r="Z80" s="87"/>
      <c r="AA80" s="87"/>
      <c r="AB80" s="88"/>
    </row>
    <row r="81" spans="1:28" s="42" customFormat="1" ht="12" customHeight="1" x14ac:dyDescent="0.25">
      <c r="A81" s="62" t="s">
        <v>187</v>
      </c>
      <c r="B81" s="60"/>
      <c r="C81" s="58"/>
      <c r="D81" s="60"/>
      <c r="E81" s="60"/>
      <c r="F81" s="71"/>
      <c r="G81" s="86"/>
      <c r="H81" s="71"/>
      <c r="I81" s="60"/>
      <c r="J81" s="71"/>
      <c r="K81" s="71"/>
      <c r="L81" s="71"/>
      <c r="M81" s="87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87"/>
      <c r="Z81" s="87"/>
      <c r="AA81" s="87"/>
      <c r="AB81" s="59"/>
    </row>
    <row r="82" spans="1:28" s="42" customFormat="1" ht="12" customHeight="1" x14ac:dyDescent="0.25">
      <c r="A82" s="56" t="s">
        <v>188</v>
      </c>
      <c r="B82" s="64" t="s">
        <v>189</v>
      </c>
      <c r="C82" s="58">
        <v>703</v>
      </c>
      <c r="D82" s="60"/>
      <c r="E82" s="60">
        <v>698</v>
      </c>
      <c r="F82" s="71" t="s">
        <v>184</v>
      </c>
      <c r="G82" s="86"/>
      <c r="H82" s="71" t="s">
        <v>184</v>
      </c>
      <c r="I82" s="60"/>
      <c r="J82" s="71" t="s">
        <v>184</v>
      </c>
      <c r="K82" s="71" t="s">
        <v>184</v>
      </c>
      <c r="L82" s="71" t="s">
        <v>184</v>
      </c>
      <c r="M82" s="87" t="s">
        <v>184</v>
      </c>
      <c r="N82" s="89" t="s">
        <v>184</v>
      </c>
      <c r="O82" s="89" t="s">
        <v>184</v>
      </c>
      <c r="P82" s="89" t="s">
        <v>184</v>
      </c>
      <c r="Q82" s="89" t="s">
        <v>184</v>
      </c>
      <c r="R82" s="89" t="s">
        <v>184</v>
      </c>
      <c r="S82" s="89" t="s">
        <v>184</v>
      </c>
      <c r="T82" s="89" t="s">
        <v>184</v>
      </c>
      <c r="U82" s="89" t="s">
        <v>184</v>
      </c>
      <c r="V82" s="89" t="s">
        <v>184</v>
      </c>
      <c r="W82" s="89" t="s">
        <v>184</v>
      </c>
      <c r="X82" s="89" t="s">
        <v>184</v>
      </c>
      <c r="Y82" s="90" t="s">
        <v>184</v>
      </c>
      <c r="Z82" s="90" t="s">
        <v>184</v>
      </c>
      <c r="AA82" s="90" t="s">
        <v>184</v>
      </c>
      <c r="AB82" s="88" t="s">
        <v>184</v>
      </c>
    </row>
    <row r="83" spans="1:28" s="42" customFormat="1" ht="12" customHeight="1" x14ac:dyDescent="0.25">
      <c r="A83" s="56" t="s">
        <v>190</v>
      </c>
      <c r="B83" s="64" t="s">
        <v>189</v>
      </c>
      <c r="C83" s="71">
        <v>1033</v>
      </c>
      <c r="D83" s="72"/>
      <c r="E83" s="72">
        <v>1406</v>
      </c>
      <c r="F83" s="71" t="s">
        <v>184</v>
      </c>
      <c r="G83" s="86"/>
      <c r="H83" s="71" t="s">
        <v>184</v>
      </c>
      <c r="I83" s="72"/>
      <c r="J83" s="71" t="s">
        <v>184</v>
      </c>
      <c r="K83" s="71" t="s">
        <v>184</v>
      </c>
      <c r="L83" s="71" t="s">
        <v>184</v>
      </c>
      <c r="M83" s="87" t="s">
        <v>184</v>
      </c>
      <c r="N83" s="89" t="s">
        <v>184</v>
      </c>
      <c r="O83" s="89" t="s">
        <v>184</v>
      </c>
      <c r="P83" s="89" t="s">
        <v>184</v>
      </c>
      <c r="Q83" s="89" t="s">
        <v>184</v>
      </c>
      <c r="R83" s="89" t="s">
        <v>184</v>
      </c>
      <c r="S83" s="89" t="s">
        <v>184</v>
      </c>
      <c r="T83" s="89" t="s">
        <v>184</v>
      </c>
      <c r="U83" s="89" t="s">
        <v>184</v>
      </c>
      <c r="V83" s="89" t="s">
        <v>184</v>
      </c>
      <c r="W83" s="89" t="s">
        <v>184</v>
      </c>
      <c r="X83" s="89" t="s">
        <v>184</v>
      </c>
      <c r="Y83" s="90" t="s">
        <v>184</v>
      </c>
      <c r="Z83" s="90" t="s">
        <v>184</v>
      </c>
      <c r="AA83" s="90" t="s">
        <v>184</v>
      </c>
      <c r="AB83" s="88" t="s">
        <v>184</v>
      </c>
    </row>
    <row r="84" spans="1:28" s="42" customFormat="1" ht="12" customHeight="1" x14ac:dyDescent="0.25">
      <c r="A84" s="56" t="s">
        <v>191</v>
      </c>
      <c r="B84" s="64" t="s">
        <v>189</v>
      </c>
      <c r="C84" s="58">
        <v>227</v>
      </c>
      <c r="D84" s="60"/>
      <c r="E84" s="60">
        <v>360</v>
      </c>
      <c r="F84" s="71" t="s">
        <v>184</v>
      </c>
      <c r="G84" s="86"/>
      <c r="H84" s="71" t="s">
        <v>184</v>
      </c>
      <c r="I84" s="60"/>
      <c r="J84" s="71" t="s">
        <v>184</v>
      </c>
      <c r="K84" s="71" t="s">
        <v>184</v>
      </c>
      <c r="L84" s="71" t="s">
        <v>184</v>
      </c>
      <c r="M84" s="87" t="s">
        <v>184</v>
      </c>
      <c r="N84" s="89" t="s">
        <v>184</v>
      </c>
      <c r="O84" s="89" t="s">
        <v>184</v>
      </c>
      <c r="P84" s="89" t="s">
        <v>184</v>
      </c>
      <c r="Q84" s="89" t="s">
        <v>184</v>
      </c>
      <c r="R84" s="89" t="s">
        <v>184</v>
      </c>
      <c r="S84" s="89" t="s">
        <v>184</v>
      </c>
      <c r="T84" s="89" t="s">
        <v>184</v>
      </c>
      <c r="U84" s="89" t="s">
        <v>184</v>
      </c>
      <c r="V84" s="89" t="s">
        <v>184</v>
      </c>
      <c r="W84" s="89" t="s">
        <v>184</v>
      </c>
      <c r="X84" s="89" t="s">
        <v>184</v>
      </c>
      <c r="Y84" s="90" t="s">
        <v>184</v>
      </c>
      <c r="Z84" s="90" t="s">
        <v>184</v>
      </c>
      <c r="AA84" s="90" t="s">
        <v>184</v>
      </c>
      <c r="AB84" s="88" t="s">
        <v>184</v>
      </c>
    </row>
    <row r="85" spans="1:28" s="42" customFormat="1" ht="12" customHeight="1" x14ac:dyDescent="0.25">
      <c r="A85" s="56" t="s">
        <v>192</v>
      </c>
      <c r="B85" s="64" t="s">
        <v>189</v>
      </c>
      <c r="C85" s="58">
        <v>29049</v>
      </c>
      <c r="D85" s="60"/>
      <c r="E85" s="60">
        <v>30856</v>
      </c>
      <c r="F85" s="71">
        <v>30016</v>
      </c>
      <c r="G85" s="86"/>
      <c r="H85" s="71">
        <v>29286</v>
      </c>
      <c r="I85" s="60"/>
      <c r="J85" s="71">
        <v>25514</v>
      </c>
      <c r="K85" s="71">
        <v>26231</v>
      </c>
      <c r="L85" s="71">
        <v>25720</v>
      </c>
      <c r="M85" s="87" t="s">
        <v>184</v>
      </c>
      <c r="N85" s="89" t="s">
        <v>184</v>
      </c>
      <c r="O85" s="89" t="s">
        <v>184</v>
      </c>
      <c r="P85" s="89" t="s">
        <v>184</v>
      </c>
      <c r="Q85" s="89" t="s">
        <v>184</v>
      </c>
      <c r="R85" s="89" t="s">
        <v>184</v>
      </c>
      <c r="S85" s="89" t="s">
        <v>184</v>
      </c>
      <c r="T85" s="89" t="s">
        <v>184</v>
      </c>
      <c r="U85" s="89" t="s">
        <v>184</v>
      </c>
      <c r="V85" s="89" t="s">
        <v>184</v>
      </c>
      <c r="W85" s="89" t="s">
        <v>184</v>
      </c>
      <c r="X85" s="89" t="s">
        <v>184</v>
      </c>
      <c r="Y85" s="90" t="s">
        <v>184</v>
      </c>
      <c r="Z85" s="90" t="s">
        <v>184</v>
      </c>
      <c r="AA85" s="90" t="s">
        <v>184</v>
      </c>
      <c r="AB85" s="88" t="s">
        <v>184</v>
      </c>
    </row>
    <row r="86" spans="1:28" s="42" customFormat="1" ht="12" customHeight="1" x14ac:dyDescent="0.25">
      <c r="A86" s="35" t="s">
        <v>193</v>
      </c>
      <c r="B86" s="91" t="s">
        <v>189</v>
      </c>
      <c r="C86" s="92">
        <v>1260</v>
      </c>
      <c r="D86" s="93"/>
      <c r="E86" s="93">
        <v>1060</v>
      </c>
      <c r="F86" s="94">
        <v>820</v>
      </c>
      <c r="G86" s="41"/>
      <c r="H86" s="94">
        <v>940</v>
      </c>
      <c r="I86" s="37"/>
      <c r="J86" s="94">
        <v>958</v>
      </c>
      <c r="K86" s="94">
        <v>1014</v>
      </c>
      <c r="L86" s="94">
        <v>1046</v>
      </c>
      <c r="M86" s="40">
        <v>897</v>
      </c>
      <c r="N86" s="89" t="s">
        <v>184</v>
      </c>
      <c r="O86" s="89" t="s">
        <v>184</v>
      </c>
      <c r="P86" s="89" t="s">
        <v>184</v>
      </c>
      <c r="Q86" s="89" t="s">
        <v>184</v>
      </c>
      <c r="R86" s="89" t="s">
        <v>184</v>
      </c>
      <c r="S86" s="89" t="s">
        <v>184</v>
      </c>
      <c r="T86" s="89" t="s">
        <v>184</v>
      </c>
      <c r="U86" s="89" t="s">
        <v>184</v>
      </c>
      <c r="V86" s="89" t="s">
        <v>184</v>
      </c>
      <c r="W86" s="89" t="s">
        <v>184</v>
      </c>
      <c r="X86" s="89" t="s">
        <v>184</v>
      </c>
      <c r="Y86" s="95" t="s">
        <v>184</v>
      </c>
      <c r="Z86" s="95" t="s">
        <v>184</v>
      </c>
      <c r="AA86" s="95" t="s">
        <v>184</v>
      </c>
      <c r="AB86" s="96" t="s">
        <v>184</v>
      </c>
    </row>
    <row r="87" spans="1:28" s="42" customFormat="1" ht="12" customHeight="1" x14ac:dyDescent="0.25">
      <c r="A87" s="273" t="s">
        <v>194</v>
      </c>
      <c r="B87" s="274"/>
      <c r="C87" s="274"/>
      <c r="D87" s="274"/>
      <c r="E87" s="274"/>
      <c r="F87" s="274"/>
      <c r="G87" s="274"/>
      <c r="H87" s="274"/>
      <c r="I87" s="274"/>
      <c r="J87" s="274"/>
      <c r="K87" s="275"/>
      <c r="L87" s="275"/>
      <c r="M87" s="275"/>
      <c r="N87" s="97"/>
      <c r="O87" s="97"/>
      <c r="P87" s="97"/>
      <c r="Q87" s="97"/>
      <c r="R87" s="97"/>
      <c r="S87" s="97"/>
      <c r="T87" s="97"/>
      <c r="U87" s="97"/>
      <c r="V87" s="97"/>
      <c r="W87" s="97"/>
      <c r="X87" s="97"/>
      <c r="Y87" s="97"/>
      <c r="Z87" s="97"/>
      <c r="AA87" s="97"/>
      <c r="AB87" s="97"/>
    </row>
    <row r="88" spans="1:28" s="42" customFormat="1" ht="12" customHeight="1" x14ac:dyDescent="0.25">
      <c r="A88" s="257" t="s">
        <v>195</v>
      </c>
      <c r="B88" s="276"/>
      <c r="C88" s="276"/>
      <c r="D88" s="276"/>
      <c r="E88" s="276"/>
      <c r="F88" s="276"/>
      <c r="G88" s="276"/>
      <c r="H88" s="276"/>
      <c r="I88" s="276"/>
      <c r="J88" s="276"/>
      <c r="K88" s="258"/>
      <c r="L88" s="258"/>
      <c r="M88" s="258"/>
    </row>
    <row r="89" spans="1:28" s="42" customFormat="1" ht="24.75" customHeight="1" x14ac:dyDescent="0.25">
      <c r="A89" s="259" t="s">
        <v>196</v>
      </c>
      <c r="B89" s="259"/>
      <c r="C89" s="259"/>
      <c r="D89" s="259"/>
      <c r="E89" s="259"/>
      <c r="F89" s="259"/>
      <c r="G89" s="259"/>
      <c r="H89" s="259"/>
      <c r="I89" s="259"/>
      <c r="J89" s="259"/>
      <c r="K89" s="258"/>
      <c r="L89" s="258"/>
      <c r="M89" s="258"/>
      <c r="N89" s="98"/>
      <c r="O89" s="98"/>
      <c r="P89" s="98"/>
      <c r="Q89" s="98"/>
      <c r="R89" s="98"/>
      <c r="S89" s="98"/>
      <c r="T89" s="98"/>
      <c r="U89" s="98"/>
      <c r="V89" s="98"/>
      <c r="W89" s="98"/>
      <c r="X89" s="98"/>
      <c r="Y89" s="98"/>
      <c r="Z89" s="98"/>
      <c r="AA89" s="98"/>
      <c r="AB89" s="98"/>
    </row>
    <row r="90" spans="1:28" s="42" customFormat="1" ht="12" customHeight="1" x14ac:dyDescent="0.25">
      <c r="A90" s="257" t="s">
        <v>197</v>
      </c>
      <c r="B90" s="257"/>
      <c r="C90" s="257"/>
      <c r="D90" s="257"/>
      <c r="E90" s="257"/>
      <c r="F90" s="257"/>
      <c r="G90" s="257"/>
      <c r="H90" s="257"/>
      <c r="I90" s="257"/>
      <c r="J90" s="257"/>
      <c r="K90" s="258"/>
      <c r="L90" s="258"/>
      <c r="M90" s="258"/>
    </row>
    <row r="91" spans="1:28" s="42" customFormat="1" ht="26.1" customHeight="1" x14ac:dyDescent="0.25">
      <c r="A91" s="259" t="s">
        <v>198</v>
      </c>
      <c r="B91" s="259"/>
      <c r="C91" s="259"/>
      <c r="D91" s="259"/>
      <c r="E91" s="259"/>
      <c r="F91" s="259"/>
      <c r="G91" s="259"/>
      <c r="H91" s="259"/>
      <c r="I91" s="259"/>
      <c r="J91" s="259"/>
      <c r="K91" s="260"/>
      <c r="L91" s="260"/>
      <c r="M91" s="260"/>
      <c r="N91" s="98"/>
      <c r="O91" s="98"/>
      <c r="P91" s="98"/>
      <c r="Q91" s="98"/>
      <c r="R91" s="98"/>
      <c r="S91" s="98"/>
      <c r="T91" s="98"/>
      <c r="U91" s="98"/>
      <c r="V91" s="98"/>
      <c r="W91" s="98"/>
      <c r="X91" s="98"/>
      <c r="Y91" s="98"/>
      <c r="Z91" s="98"/>
      <c r="AA91" s="98"/>
      <c r="AB91" s="98"/>
    </row>
    <row r="92" spans="1:28" s="42" customFormat="1" ht="12.95" customHeight="1" x14ac:dyDescent="0.25">
      <c r="A92" s="259" t="s">
        <v>199</v>
      </c>
      <c r="B92" s="259"/>
      <c r="C92" s="259"/>
      <c r="D92" s="259"/>
      <c r="E92" s="259"/>
      <c r="F92" s="259"/>
      <c r="G92" s="259"/>
      <c r="H92" s="259"/>
      <c r="I92" s="259"/>
      <c r="J92" s="259"/>
      <c r="K92" s="260"/>
      <c r="L92" s="260"/>
      <c r="M92" s="260"/>
      <c r="N92" s="98"/>
      <c r="O92" s="98"/>
      <c r="P92" s="98"/>
      <c r="Q92" s="98"/>
      <c r="R92" s="98"/>
      <c r="S92" s="98"/>
      <c r="T92" s="98"/>
      <c r="U92" s="98"/>
      <c r="V92" s="98"/>
      <c r="W92" s="98"/>
      <c r="X92" s="98"/>
      <c r="Y92" s="98"/>
      <c r="Z92" s="98"/>
      <c r="AA92" s="98"/>
      <c r="AB92" s="98"/>
    </row>
    <row r="93" spans="1:28" s="42" customFormat="1" ht="39" customHeight="1" x14ac:dyDescent="0.25">
      <c r="A93" s="257" t="s">
        <v>200</v>
      </c>
      <c r="B93" s="257"/>
      <c r="C93" s="257"/>
      <c r="D93" s="257"/>
      <c r="E93" s="257"/>
      <c r="F93" s="257"/>
      <c r="G93" s="257"/>
      <c r="H93" s="257"/>
      <c r="I93" s="257"/>
      <c r="J93" s="257"/>
      <c r="K93" s="260"/>
      <c r="L93" s="260"/>
      <c r="M93" s="258"/>
      <c r="N93" s="99"/>
      <c r="O93" s="99"/>
      <c r="P93" s="99"/>
      <c r="Q93" s="99"/>
      <c r="R93" s="99"/>
      <c r="S93" s="99"/>
      <c r="T93" s="99"/>
      <c r="U93" s="99"/>
      <c r="V93" s="99"/>
      <c r="W93" s="99"/>
      <c r="X93" s="99"/>
      <c r="Y93" s="99"/>
      <c r="Z93" s="99"/>
      <c r="AA93" s="99"/>
      <c r="AB93" s="99"/>
    </row>
    <row r="94" spans="1:28" s="42" customFormat="1" ht="51.95" customHeight="1" x14ac:dyDescent="0.25">
      <c r="A94" s="257" t="s">
        <v>201</v>
      </c>
      <c r="B94" s="257"/>
      <c r="C94" s="257"/>
      <c r="D94" s="257"/>
      <c r="E94" s="257"/>
      <c r="F94" s="257"/>
      <c r="G94" s="257"/>
      <c r="H94" s="257"/>
      <c r="I94" s="257"/>
      <c r="J94" s="257"/>
      <c r="K94" s="260"/>
      <c r="L94" s="260"/>
      <c r="M94" s="258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0"/>
      <c r="Z94" s="100"/>
      <c r="AA94" s="100"/>
      <c r="AB94" s="100"/>
    </row>
  </sheetData>
  <mergeCells count="18">
    <mergeCell ref="A89:M89"/>
    <mergeCell ref="A1:AB1"/>
    <mergeCell ref="A2:A3"/>
    <mergeCell ref="B2:M2"/>
    <mergeCell ref="N2:AB2"/>
    <mergeCell ref="C3:D3"/>
    <mergeCell ref="F3:G3"/>
    <mergeCell ref="H3:I3"/>
    <mergeCell ref="C4:D4"/>
    <mergeCell ref="F4:G4"/>
    <mergeCell ref="H4:I4"/>
    <mergeCell ref="A87:M87"/>
    <mergeCell ref="A88:M88"/>
    <mergeCell ref="A90:M90"/>
    <mergeCell ref="A91:M91"/>
    <mergeCell ref="A92:M92"/>
    <mergeCell ref="A93:M93"/>
    <mergeCell ref="A94:M9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E0880EB0C3AD469E35DE5D702BA961" ma:contentTypeVersion="10" ma:contentTypeDescription="Create a new document." ma:contentTypeScope="" ma:versionID="5f4f5d98c44bbdf4b854416c9bb3c74b">
  <xsd:schema xmlns:xsd="http://www.w3.org/2001/XMLSchema" xmlns:xs="http://www.w3.org/2001/XMLSchema" xmlns:p="http://schemas.microsoft.com/office/2006/metadata/properties" xmlns:ns3="c8f62c8f-764f-409d-9b2b-bd76043f583d" xmlns:ns4="97449600-ed45-4d1b-94c4-9d908dd2f881" targetNamespace="http://schemas.microsoft.com/office/2006/metadata/properties" ma:root="true" ma:fieldsID="52f1d585f3dc1ab20037ef17b51c1cdb" ns3:_="" ns4:_="">
    <xsd:import namespace="c8f62c8f-764f-409d-9b2b-bd76043f583d"/>
    <xsd:import namespace="97449600-ed45-4d1b-94c4-9d908dd2f88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f62c8f-764f-409d-9b2b-bd76043f58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449600-ed45-4d1b-94c4-9d908dd2f88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C71E795-6262-443B-966C-576CCF2F0A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f62c8f-764f-409d-9b2b-bd76043f583d"/>
    <ds:schemaRef ds:uri="97449600-ed45-4d1b-94c4-9d908dd2f8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241497A-1F63-4952-8ED1-7B8BFF58A3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9BD6A0-CB79-49E8-917E-25AE2A9B639E}">
  <ds:schemaRefs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97449600-ed45-4d1b-94c4-9d908dd2f881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c8f62c8f-764f-409d-9b2b-bd76043f583d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CSCU UCONN Priv FALL hc CHART</vt:lpstr>
      <vt:lpstr>CSCU UCONN Priv Per yr</vt:lpstr>
      <vt:lpstr>CSCU BY LOB </vt:lpstr>
      <vt:lpstr>CSU HC Only charts </vt:lpstr>
      <vt:lpstr>hs grads download 12 23 22 </vt:lpstr>
      <vt:lpstr>'CSCU BY LOB '!Print_Area</vt:lpstr>
      <vt:lpstr>'CSCU UCONN Priv FALL hc CHART'!Print_Area</vt:lpstr>
      <vt:lpstr>'CSCU UCONN Priv Per yr'!Print_Area</vt:lpstr>
      <vt:lpstr>'CSU HC Only charts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Casamento, Charlene</dc:creator>
  <cp:lastModifiedBy>Casamento, Charlene</cp:lastModifiedBy>
  <cp:lastPrinted>2023-06-27T20:06:33Z</cp:lastPrinted>
  <dcterms:created xsi:type="dcterms:W3CDTF">2022-12-22T15:52:19Z</dcterms:created>
  <dcterms:modified xsi:type="dcterms:W3CDTF">2023-07-25T18:52:31Z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0x01010064E0880EB0C3AD469E35DE5D702BA961</vt:lpwstr>
  </property>
</Properties>
</file>