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Report17B!$A$10:$F$23</definedName>
    <definedName name="_xlnm.Print_Area" localSheetId="9">Report18!$A$9:$C$50</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Report20!$A$11:$C$147</definedName>
    <definedName name="_xlnm.Print_Area" localSheetId="13">Report21!$A$11:$E$50</definedName>
    <definedName name="_xlnm.Print_Area" localSheetId="14">Report22!$A$11:$C$20</definedName>
    <definedName name="_xlnm.Print_Area" localSheetId="15">Report23!$A$9:$F$59</definedName>
    <definedName name="_xlnm.Print_Area" localSheetId="1">Report5!$A$10:$D$88</definedName>
    <definedName name="_xlnm.Print_Area" localSheetId="2">Report6!$A$10:$E$63</definedName>
    <definedName name="_xlnm.Print_Area" localSheetId="3">Report6A!$A$10:$F$45</definedName>
    <definedName name="_xlnm.Print_Area" localSheetId="4">Report7!$A$10:$D$43</definedName>
    <definedName name="_xlnm.Print_Area" localSheetId="5">Report8!$A$10:$D$43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F51" i="19"/>
  <c r="D51" i="19"/>
  <c r="C51" i="19"/>
  <c r="F50" i="19"/>
  <c r="E50" i="19"/>
  <c r="F49" i="19"/>
  <c r="E49" i="19"/>
  <c r="E51" i="19" s="1"/>
  <c r="F48" i="19"/>
  <c r="E48" i="19"/>
  <c r="F46" i="19"/>
  <c r="D46" i="19"/>
  <c r="E46" i="19"/>
  <c r="C46" i="19"/>
  <c r="D45" i="19"/>
  <c r="C45" i="19"/>
  <c r="E45" i="19" s="1"/>
  <c r="F44" i="19"/>
  <c r="E44" i="19"/>
  <c r="D42" i="19"/>
  <c r="C42" i="19"/>
  <c r="F42" i="19" s="1"/>
  <c r="F41" i="19"/>
  <c r="E41" i="19"/>
  <c r="F39" i="19"/>
  <c r="E39" i="19"/>
  <c r="E38" i="19"/>
  <c r="F38" i="19" s="1"/>
  <c r="E30" i="19"/>
  <c r="F30" i="19" s="1"/>
  <c r="E29" i="19"/>
  <c r="F29" i="19" s="1"/>
  <c r="F28" i="19"/>
  <c r="E28" i="19"/>
  <c r="E27" i="19"/>
  <c r="F27" i="19" s="1"/>
  <c r="D25" i="19"/>
  <c r="C25" i="19"/>
  <c r="E24" i="19"/>
  <c r="E23" i="19"/>
  <c r="F23" i="19" s="1"/>
  <c r="E22" i="19"/>
  <c r="F22" i="19" s="1"/>
  <c r="D19" i="19"/>
  <c r="E19" i="19" s="1"/>
  <c r="F19" i="19" s="1"/>
  <c r="D20" i="19"/>
  <c r="C19" i="19"/>
  <c r="C20" i="19" s="1"/>
  <c r="E18" i="19"/>
  <c r="F18" i="19" s="1"/>
  <c r="D16" i="19"/>
  <c r="C16" i="19"/>
  <c r="E16" i="19" s="1"/>
  <c r="E15" i="19"/>
  <c r="F15" i="19" s="1"/>
  <c r="E13" i="19"/>
  <c r="F13" i="19" s="1"/>
  <c r="E12" i="19"/>
  <c r="F12" i="19" s="1"/>
  <c r="E41" i="17"/>
  <c r="E40" i="17"/>
  <c r="E37" i="17"/>
  <c r="E36" i="17"/>
  <c r="E33" i="17"/>
  <c r="E32" i="17"/>
  <c r="E29" i="17"/>
  <c r="E28" i="17"/>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23" i="12"/>
  <c r="E23" i="12"/>
  <c r="D23" i="12"/>
  <c r="C23" i="12"/>
  <c r="F36" i="10"/>
  <c r="E36" i="10"/>
  <c r="D35" i="10"/>
  <c r="E35" i="10" s="1"/>
  <c r="C35" i="10"/>
  <c r="F35" i="10" s="1"/>
  <c r="F34" i="10"/>
  <c r="E34" i="10"/>
  <c r="F33" i="10"/>
  <c r="E33" i="10"/>
  <c r="F32" i="10"/>
  <c r="E32" i="10"/>
  <c r="F31" i="10"/>
  <c r="E31" i="10"/>
  <c r="F30" i="10"/>
  <c r="E30" i="10"/>
  <c r="E27" i="10"/>
  <c r="F27" i="10"/>
  <c r="D26" i="10"/>
  <c r="C26" i="10"/>
  <c r="E25" i="10"/>
  <c r="F25" i="10" s="1"/>
  <c r="F24" i="10"/>
  <c r="E24" i="10"/>
  <c r="E23" i="10"/>
  <c r="F23" i="10"/>
  <c r="F22" i="10"/>
  <c r="E22" i="10"/>
  <c r="E21" i="10"/>
  <c r="F21" i="10" s="1"/>
  <c r="F18" i="10"/>
  <c r="E18" i="10"/>
  <c r="D17" i="10"/>
  <c r="E17" i="10" s="1"/>
  <c r="C17" i="10"/>
  <c r="F17" i="10"/>
  <c r="F16" i="10"/>
  <c r="E16" i="10"/>
  <c r="F15" i="10"/>
  <c r="E15" i="10"/>
  <c r="F14" i="10"/>
  <c r="E14" i="10"/>
  <c r="F13" i="10"/>
  <c r="E13" i="10"/>
  <c r="F12" i="10"/>
  <c r="E12" i="10"/>
  <c r="C43" i="9"/>
  <c r="C43" i="8"/>
  <c r="F21" i="7"/>
  <c r="F13" i="7"/>
  <c r="F43" i="7" s="1"/>
  <c r="E61" i="6"/>
  <c r="E56" i="6"/>
  <c r="E51" i="6"/>
  <c r="E46" i="6"/>
  <c r="E63" i="6" s="1"/>
  <c r="E41" i="6"/>
  <c r="E36" i="6"/>
  <c r="E28" i="6"/>
  <c r="E22" i="6"/>
  <c r="D84" i="5"/>
  <c r="D81" i="5"/>
  <c r="D73" i="5"/>
  <c r="D65" i="5"/>
  <c r="D57" i="5"/>
  <c r="D49" i="5"/>
  <c r="D41" i="5"/>
  <c r="D33" i="5"/>
  <c r="D25" i="5"/>
  <c r="D17" i="5"/>
  <c r="E26" i="10"/>
  <c r="F26" i="10"/>
  <c r="H61" i="16" l="1"/>
  <c r="F16" i="19"/>
  <c r="D83" i="5"/>
  <c r="D85" i="5" s="1"/>
  <c r="E20" i="19"/>
  <c r="F20" i="19" s="1"/>
  <c r="E25" i="19"/>
  <c r="F25" i="19" s="1"/>
  <c r="F45" i="19"/>
  <c r="E42" i="19"/>
  <c r="F24" i="19"/>
</calcChain>
</file>

<file path=xl/sharedStrings.xml><?xml version="1.0" encoding="utf-8"?>
<sst xmlns="http://schemas.openxmlformats.org/spreadsheetml/2006/main" count="1183" uniqueCount="419">
  <si>
    <t>STAMFORD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</si>
  <si>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</si>
  <si>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</si>
  <si>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</si>
  <si>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</si>
  <si>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</si>
  <si>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</si>
  <si>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</si>
  <si>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</si>
  <si>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</si>
  <si>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STAMFORD HEALTH INC (FORMERLY STAMFORD HEALTH SYSTEM, INC)</t>
  </si>
  <si>
    <t>Affiliate Description</t>
  </si>
  <si>
    <t>SOLE MEMBER; THE STAMFORD HOSPITAL, STMFD HEALTH FOUNDATION.  MILLER HALL MED SUITES, HLTHSTR INDM, SOUTWEST CT RADIOLOGY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</si>
  <si>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</si>
  <si>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</si>
  <si>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</si>
  <si>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</si>
  <si>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</si>
  <si>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</si>
  <si>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</si>
  <si>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</si>
  <si>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</si>
  <si>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</si>
  <si>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</si>
  <si>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</si>
  <si>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</si>
  <si>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</si>
  <si>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</si>
  <si>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</si>
  <si>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</si>
  <si>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CORPORATE SERVICE COMPANY</t>
  </si>
  <si>
    <t>CT Agent Company</t>
  </si>
  <si>
    <t>CT Agent Company Street Address</t>
  </si>
  <si>
    <t>50 WESTON STREET</t>
  </si>
  <si>
    <t xml:space="preserve">CT Agent Town </t>
  </si>
  <si>
    <t>HARTFORD</t>
  </si>
  <si>
    <t>CT Agent State</t>
  </si>
  <si>
    <t>CT Agent Zip Code</t>
  </si>
  <si>
    <t xml:space="preserve">06120 - </t>
  </si>
  <si>
    <t xml:space="preserve">B.      </t>
  </si>
  <si>
    <t>HEALTHSTAR INDEMNITY COMPANY, LTD.</t>
  </si>
  <si>
    <t>STAMFORD HOSPITAL WHOLLY-OWNED CAPTIVE INSURANCE COMPANY.</t>
  </si>
  <si>
    <t>Insurance</t>
  </si>
  <si>
    <t>For Profit</t>
  </si>
  <si>
    <t>8 WESLEY STREET</t>
  </si>
  <si>
    <t>HAMILTON</t>
  </si>
  <si>
    <t>Bermuda</t>
  </si>
  <si>
    <t xml:space="preserve"> - </t>
  </si>
  <si>
    <t>PRESIDENT</t>
  </si>
  <si>
    <t>Kevin Gage</t>
  </si>
  <si>
    <t>30 Shelburne Rd</t>
  </si>
  <si>
    <t>Stamford</t>
  </si>
  <si>
    <t xml:space="preserve">C.      </t>
  </si>
  <si>
    <t>MILLER HALL MEDICAL SUITES LLC</t>
  </si>
  <si>
    <t>MILLER HALL IS A LLC THAT OWNS A BUILDING ADJACENT TO THE HOSPITAL`S CAMPUS WHICH IS USED PRIMARILY AS PHYSICIANS` OFFICE. STAMFORD HEALTH SYSTEM IS 100% OWNER.</t>
  </si>
  <si>
    <t>Real Estate</t>
  </si>
  <si>
    <t xml:space="preserve">D.      </t>
  </si>
  <si>
    <t>STAMFORD HEALTH MEDICAL GROUP</t>
  </si>
  <si>
    <t>PROVIDE A COMPREHENSIVE NEWTWORK OF PHYSICAIN PRACTICES AND RELATED MANAGEMENT SERVICES</t>
  </si>
  <si>
    <t>Physicians Services</t>
  </si>
  <si>
    <t>1111 SUMMER ST</t>
  </si>
  <si>
    <t xml:space="preserve">06905 - </t>
  </si>
  <si>
    <t>ROD ACOSTA, MD</t>
  </si>
  <si>
    <t>President &amp; CEO</t>
  </si>
  <si>
    <t>CORPORATION SERVICES COMPANY</t>
  </si>
  <si>
    <t>CORPORATION SERVICE COMPANY</t>
  </si>
  <si>
    <t>06120 - 1537</t>
  </si>
  <si>
    <t xml:space="preserve">E.      </t>
  </si>
  <si>
    <t>STAMFORD HEALTH RESOURCES</t>
  </si>
  <si>
    <t>PROVIDES A FOR PROFIT CORPORATE VEHICLE WHICH MAY BE USED TO FACILITATE THE DEVELOPMENT AND OPERATION OF SELECTED HEALTH RELATED FACILITIES.</t>
  </si>
  <si>
    <t>Pharmacy</t>
  </si>
  <si>
    <t xml:space="preserve">F.      </t>
  </si>
  <si>
    <t>STAMFORD HEALTH URGENT CARE, LLC</t>
  </si>
  <si>
    <t>Joint Venture- provides health care services for non-life threatening illnesses and injuries.</t>
  </si>
  <si>
    <t>Outpatient Care</t>
  </si>
  <si>
    <t>505 Westport Avenue</t>
  </si>
  <si>
    <t>Norwalk</t>
  </si>
  <si>
    <t xml:space="preserve">06851 - </t>
  </si>
  <si>
    <t>David Smith</t>
  </si>
  <si>
    <t xml:space="preserve">Member, Board of Managers </t>
  </si>
  <si>
    <t>JEFFERS COWHERD, P.C.</t>
  </si>
  <si>
    <t>55 Walls Drive</t>
  </si>
  <si>
    <t>Fairfield</t>
  </si>
  <si>
    <t xml:space="preserve">06824 - </t>
  </si>
  <si>
    <t xml:space="preserve">G.      </t>
  </si>
  <si>
    <t>STAMFORD HOSPITAL FOUNDATION, INC</t>
  </si>
  <si>
    <t>HAS CORPORATE RESPONSIBILITY FOR FUND RAISING ACTIVITIES, DIRECTOR AND MEMBER EDUCATION, AND ELECTION OF MEMBERS TO THE BOARD OF STAMFORD HEALTH SYSTEM.</t>
  </si>
  <si>
    <t>Fund Raising/Management</t>
  </si>
  <si>
    <t xml:space="preserve">H.      </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</si>
  <si>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</si>
  <si>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</si>
  <si>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</si>
  <si>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</si>
  <si>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</si>
  <si>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</si>
  <si>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</si>
  <si>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</si>
  <si>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</si>
  <si>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Stamford Health System</t>
  </si>
  <si>
    <t xml:space="preserve">06902 - </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</si>
  <si>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</si>
  <si>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</si>
  <si>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</si>
  <si>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</si>
  <si>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</si>
  <si>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</si>
  <si>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</si>
  <si>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</si>
  <si>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</si>
  <si>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</si>
  <si>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</si>
  <si>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</si>
  <si>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</si>
  <si>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</si>
  <si>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</si>
  <si>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</si>
  <si>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</si>
  <si>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</si>
  <si>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</si>
  <si>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</si>
  <si>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</si>
  <si>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</si>
  <si>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</si>
  <si>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</si>
  <si>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</si>
  <si>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</si>
  <si>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</si>
  <si>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</si>
  <si>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</si>
  <si>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</si>
  <si>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</si>
  <si>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</si>
  <si>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</si>
  <si>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</si>
  <si>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</si>
  <si>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</si>
  <si>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</si>
  <si>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</si>
  <si>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</si>
  <si>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</si>
  <si>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Audit fees  </t>
  </si>
  <si>
    <t>09/30/2016</t>
  </si>
  <si>
    <t>Bank Fees  </t>
  </si>
  <si>
    <t>SERP  </t>
  </si>
  <si>
    <t>Rent Offset  </t>
  </si>
  <si>
    <t>Repairs  </t>
  </si>
  <si>
    <t>Property Insurance  </t>
  </si>
  <si>
    <t>CIP Transfer  </t>
  </si>
  <si>
    <t>IT Support Services  </t>
  </si>
  <si>
    <t>Miscellaneous  </t>
  </si>
  <si>
    <t>Ending Unconsolidated Intercompany Balance:</t>
  </si>
  <si>
    <t>9/30/2016  </t>
  </si>
  <si>
    <t>B.</t>
  </si>
  <si>
    <t>Maintenance Expenses  </t>
  </si>
  <si>
    <t>C.</t>
  </si>
  <si>
    <t>Maintenance  </t>
  </si>
  <si>
    <t>D.</t>
  </si>
  <si>
    <t/>
  </si>
  <si>
    <t>Nothing to Report</t>
  </si>
  <si>
    <t>E.</t>
  </si>
  <si>
    <t>F.</t>
  </si>
  <si>
    <t>G.</t>
  </si>
  <si>
    <t>H.</t>
  </si>
  <si>
    <t>Grand Total:</t>
  </si>
  <si>
    <t>REPORT 6A - TRANSACTIONS BETWEEN HOSPITAL AFFILIATES OR RELATED CORPORATIONS</t>
  </si>
  <si>
    <t>AFFILIATE TRANSFERRING FUNDS</t>
  </si>
  <si>
    <t>AFFILIATE RECEIVING FUNDS</t>
  </si>
  <si>
    <t>AMOUNT</t>
  </si>
  <si>
    <t>Beginning Unconsolidated Intercompany Balance</t>
  </si>
  <si>
    <t>10/01/2015</t>
  </si>
  <si>
    <t>Intercompany Accounts Payable</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</si>
  <si>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</si>
  <si>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</si>
  <si>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</si>
  <si>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</si>
  <si>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</si>
  <si>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</si>
  <si>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</si>
  <si>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</si>
  <si>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</si>
  <si>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</si>
  <si>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</si>
  <si>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</si>
  <si>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</si>
  <si>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</si>
  <si>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</si>
  <si>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</si>
  <si>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</si>
  <si>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</si>
  <si>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</si>
  <si>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</si>
  <si>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</si>
  <si>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</si>
  <si>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</si>
  <si>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</si>
  <si>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</si>
  <si>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</si>
  <si>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</si>
  <si>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</si>
  <si>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</si>
  <si>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</si>
  <si>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</si>
  <si>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</si>
  <si>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</si>
  <si>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</si>
  <si>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</si>
  <si>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</si>
  <si>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</si>
  <si>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</si>
  <si>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</si>
  <si>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</si>
  <si>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</si>
  <si>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</si>
  <si>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</si>
  <si>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</si>
  <si>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</si>
  <si>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</si>
  <si>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</si>
  <si>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</si>
  <si>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Patient Care Free Bed Fund</t>
  </si>
  <si>
    <t>William Pitt Fund</t>
  </si>
  <si>
    <t>M Doolittle Fund</t>
  </si>
  <si>
    <t>Burn Funds</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</si>
  <si>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</si>
  <si>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</si>
  <si>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</si>
  <si>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</si>
  <si>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</si>
  <si>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</si>
  <si>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Patient accounts are initially billed approximately 6 days after discharge with follow up activity occurring at defined intervals until the referral of  accounts to the assigned collection agencies/lawyers.</t>
  </si>
  <si>
    <t>Hospital's processes and policies for compensating a Collection Agent for services rendered</t>
  </si>
  <si>
    <t xml:space="preserve">Collection agencies are compensated on recoveries processed based on predetermined percentages.  On a monthly basis the agency reports the amounts it has collected.  On a daily basis the hospital reports payments collected that are directly received by the hospital to the collection agency.   </t>
  </si>
  <si>
    <t>Total Recovery Rate on accounts assigned (excluding Medicare accounts) to Collection Agents</t>
  </si>
  <si>
    <t>II.</t>
  </si>
  <si>
    <t>SPECIFIC COLLECTION AGENT INFORMATION</t>
  </si>
  <si>
    <t>A</t>
  </si>
  <si>
    <t xml:space="preserve">Collection Agent </t>
  </si>
  <si>
    <t>Collection Agent Name</t>
  </si>
  <si>
    <t>MAF( Merchant Association Collection Division)</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</si>
  <si>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</si>
  <si>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</si>
  <si>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</si>
  <si>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</si>
  <si>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</si>
  <si>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</si>
  <si>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on recoveries processed based on predetermined percentages.  On a monthly basis the agency reports the amounts it has collected.  On a daily basis the hospital reports payments collected that are directly received by the hospital to the collection agency.</t>
  </si>
  <si>
    <t>Recovery Rate on Accounts Assigned (excluding Medicare accounts) to Collection Agent.</t>
  </si>
  <si>
    <t>B</t>
  </si>
  <si>
    <t>ROI (The ROI Companies)</t>
  </si>
  <si>
    <t>C</t>
  </si>
  <si>
    <t>Mark Sank &amp; Associates</t>
  </si>
  <si>
    <t>Attorney</t>
  </si>
  <si>
    <t>D</t>
  </si>
  <si>
    <t>Law Offices Howard Lee Schiff</t>
  </si>
  <si>
    <t>ANNUAL REPORTING</t>
  </si>
  <si>
    <t>REPORT 19 - SALARIES AND FRINGE BENEFITS OF THE TEN HIGHEST PAID HOSPITAL EMPLOYEES</t>
  </si>
  <si>
    <t>POSITION TITLE</t>
  </si>
  <si>
    <t>EMPLOYEE NAME</t>
  </si>
  <si>
    <t>SALARY</t>
  </si>
  <si>
    <t>FRINGE BENEFITS</t>
  </si>
  <si>
    <t>TOTAL</t>
  </si>
  <si>
    <t xml:space="preserve">1.         </t>
  </si>
  <si>
    <t>Brian Grissler</t>
  </si>
  <si>
    <t xml:space="preserve">2.         </t>
  </si>
  <si>
    <t>Sr. VP &amp; Chief Strategy Officer</t>
  </si>
  <si>
    <t>David L Smith</t>
  </si>
  <si>
    <t xml:space="preserve">3.         </t>
  </si>
  <si>
    <t>Chief of Cardiac Surgery</t>
  </si>
  <si>
    <t>Michael Coady</t>
  </si>
  <si>
    <t xml:space="preserve">4.         </t>
  </si>
  <si>
    <t>VP of Finance &amp; Chief Financial Officer</t>
  </si>
  <si>
    <t>Kevin E. Gage</t>
  </si>
  <si>
    <t xml:space="preserve">5.         </t>
  </si>
  <si>
    <t>Exec. VP and Chief Operating Officer</t>
  </si>
  <si>
    <t>Kathleen Silard</t>
  </si>
  <si>
    <t xml:space="preserve">6.         </t>
  </si>
  <si>
    <t>Sr. VP of Medical Services</t>
  </si>
  <si>
    <t>Sharon Kiely</t>
  </si>
  <si>
    <t xml:space="preserve">7.         </t>
  </si>
  <si>
    <t>Chair, Dept of Surgery</t>
  </si>
  <si>
    <t>Michael Stone</t>
  </si>
  <si>
    <t xml:space="preserve">8.         </t>
  </si>
  <si>
    <t>Physician, Department of Radiology</t>
  </si>
  <si>
    <t>Brian Stainken</t>
  </si>
  <si>
    <t xml:space="preserve">9.         </t>
  </si>
  <si>
    <t>Physicain, Dept of Radiation Oncology</t>
  </si>
  <si>
    <t>Frank Masino</t>
  </si>
  <si>
    <t xml:space="preserve">10.         </t>
  </si>
  <si>
    <t>Director of Hospitalist Services</t>
  </si>
  <si>
    <t>Maher Madhoun</t>
  </si>
  <si>
    <t>REPORT 19B - SALARIES AND FRINGE BENEFITS OF THE TEN HIGHEST PAID HEALTH SYSTEM EMPLOYEES</t>
  </si>
  <si>
    <t>EMPLOYEE NAME AND COMPANY</t>
  </si>
  <si>
    <t>Brian Grissler (Stamford Hospital)</t>
  </si>
  <si>
    <t>David L. Smith (Stamford Hospital)</t>
  </si>
  <si>
    <t>Micheal Coady (Stamford Hospital)</t>
  </si>
  <si>
    <t>Physician, Pain Management</t>
  </si>
  <si>
    <t>Arghiris Barbadimos (Stamford Health Medical Group)</t>
  </si>
  <si>
    <t>Kevin E. Gage (Stamford Hospital)</t>
  </si>
  <si>
    <t>Kathleen Silard (Stamford Hospital)</t>
  </si>
  <si>
    <t>Sharon Kiely (Stamford Hospital)</t>
  </si>
  <si>
    <t>Physician, Neurosurgery</t>
  </si>
  <si>
    <t>Charles C Rosenstein (Stamford Health Medical Group)</t>
  </si>
  <si>
    <t>Rodrigo Acosta (Stamford Health Medical Group)</t>
  </si>
  <si>
    <t>Michael Stone Stamford Hospital)</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</si>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</sst>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43</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46</v>
      </c>
    </row>
    <row r="36" spans="1:3" ht="14.25" customHeight="1" x14ac:dyDescent="0.2">
      <c r="A36" s="19">
        <v>7</v>
      </c>
      <c r="B36" s="20" t="s">
        <v>23</v>
      </c>
      <c r="C36" s="21" t="s">
        <v>47</v>
      </c>
    </row>
    <row r="37" spans="1:3" ht="14.25" customHeight="1" x14ac:dyDescent="0.2">
      <c r="A37" s="19">
        <v>8</v>
      </c>
      <c r="B37" s="20" t="s">
        <v>25</v>
      </c>
      <c r="C37" s="21" t="s">
        <v>26</v>
      </c>
    </row>
    <row r="38" spans="1:3" ht="14.25" customHeight="1" x14ac:dyDescent="0.2">
      <c r="A38" s="19">
        <v>9</v>
      </c>
      <c r="B38" s="20" t="s">
        <v>27</v>
      </c>
      <c r="C38" s="21" t="s">
        <v>48</v>
      </c>
    </row>
    <row r="39" spans="1:3" ht="14.25" customHeight="1" x14ac:dyDescent="0.2">
      <c r="A39" s="19">
        <v>10</v>
      </c>
      <c r="B39" s="20" t="s">
        <v>29</v>
      </c>
      <c r="C39" s="21" t="s">
        <v>49</v>
      </c>
    </row>
    <row r="40" spans="1:3" ht="14.25" customHeight="1" x14ac:dyDescent="0.2">
      <c r="A40" s="19">
        <v>11</v>
      </c>
      <c r="B40" s="20" t="s">
        <v>31</v>
      </c>
      <c r="C40" s="21" t="s">
        <v>0</v>
      </c>
    </row>
    <row r="41" spans="1:3" ht="14.25" customHeight="1" x14ac:dyDescent="0.2">
      <c r="A41" s="19">
        <v>12</v>
      </c>
      <c r="B41" s="20" t="s">
        <v>32</v>
      </c>
      <c r="C41" s="21" t="s">
        <v>50</v>
      </c>
    </row>
    <row r="42" spans="1:3" ht="14.25" customHeight="1" x14ac:dyDescent="0.2">
      <c r="A42" s="19">
        <v>13</v>
      </c>
      <c r="B42" s="20" t="s">
        <v>34</v>
      </c>
      <c r="C42" s="21" t="s">
        <v>51</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52</v>
      </c>
      <c r="B46" s="17" t="s">
        <v>9</v>
      </c>
      <c r="C46" s="18" t="s">
        <v>53</v>
      </c>
    </row>
    <row r="47" spans="1:3" ht="38.25" customHeight="1"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43</v>
      </c>
    </row>
    <row r="50" spans="1:3" ht="14.25" customHeight="1" x14ac:dyDescent="0.2">
      <c r="A50" s="19">
        <v>4</v>
      </c>
      <c r="B50" s="20" t="s">
        <v>17</v>
      </c>
      <c r="C50" s="21" t="s">
        <v>18</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51</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16</v>
      </c>
    </row>
    <row r="67" spans="1:3" ht="14.25" customHeight="1" x14ac:dyDescent="0.2">
      <c r="A67" s="19">
        <v>4</v>
      </c>
      <c r="B67" s="20" t="s">
        <v>17</v>
      </c>
      <c r="C67" s="21" t="s">
        <v>60</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61</v>
      </c>
    </row>
    <row r="71" spans="1:3" ht="14.25" customHeight="1" x14ac:dyDescent="0.2">
      <c r="A71" s="19">
        <v>8</v>
      </c>
      <c r="B71" s="20" t="s">
        <v>25</v>
      </c>
      <c r="C71" s="21" t="s">
        <v>62</v>
      </c>
    </row>
    <row r="72" spans="1:3" ht="14.25" customHeight="1" x14ac:dyDescent="0.2">
      <c r="A72" s="19">
        <v>9</v>
      </c>
      <c r="B72" s="20" t="s">
        <v>27</v>
      </c>
      <c r="C72" s="21" t="s">
        <v>63</v>
      </c>
    </row>
    <row r="73" spans="1:3" ht="14.25" customHeight="1" x14ac:dyDescent="0.2">
      <c r="A73" s="19">
        <v>10</v>
      </c>
      <c r="B73" s="20" t="s">
        <v>29</v>
      </c>
      <c r="C73" s="21" t="s">
        <v>64</v>
      </c>
    </row>
    <row r="74" spans="1:3" ht="14.25" customHeight="1" x14ac:dyDescent="0.2">
      <c r="A74" s="19">
        <v>11</v>
      </c>
      <c r="B74" s="20" t="s">
        <v>31</v>
      </c>
      <c r="C74" s="21" t="s">
        <v>65</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66</v>
      </c>
    </row>
    <row r="79" spans="1:3" ht="15.75" customHeight="1" x14ac:dyDescent="0.25">
      <c r="A79" s="13"/>
      <c r="B79" s="14"/>
      <c r="C79" s="15"/>
    </row>
    <row r="80" spans="1:3" ht="27.2" customHeight="1" x14ac:dyDescent="0.25">
      <c r="A80" s="16" t="s">
        <v>67</v>
      </c>
      <c r="B80" s="17" t="s">
        <v>9</v>
      </c>
      <c r="C80" s="18" t="s">
        <v>68</v>
      </c>
    </row>
    <row r="81" spans="1:3" ht="38.25" customHeight="1" x14ac:dyDescent="0.2">
      <c r="A81" s="19">
        <v>1</v>
      </c>
      <c r="B81" s="20" t="s">
        <v>11</v>
      </c>
      <c r="C81" s="21" t="s">
        <v>69</v>
      </c>
    </row>
    <row r="82" spans="1:3" ht="14.25" customHeight="1" x14ac:dyDescent="0.2">
      <c r="A82" s="19">
        <v>2</v>
      </c>
      <c r="B82" s="22" t="s">
        <v>13</v>
      </c>
      <c r="C82" s="21" t="s">
        <v>70</v>
      </c>
    </row>
    <row r="83" spans="1:3" ht="14.25" customHeight="1" x14ac:dyDescent="0.2">
      <c r="A83" s="19">
        <v>3</v>
      </c>
      <c r="B83" s="22" t="s">
        <v>15</v>
      </c>
      <c r="C83" s="23" t="s">
        <v>43</v>
      </c>
    </row>
    <row r="84" spans="1:3" ht="14.25" customHeight="1" x14ac:dyDescent="0.2">
      <c r="A84" s="19">
        <v>4</v>
      </c>
      <c r="B84" s="20" t="s">
        <v>17</v>
      </c>
      <c r="C84" s="21" t="s">
        <v>18</v>
      </c>
    </row>
    <row r="85" spans="1:3" ht="14.25" customHeight="1" x14ac:dyDescent="0.2">
      <c r="A85" s="19">
        <v>5</v>
      </c>
      <c r="B85" s="20" t="s">
        <v>19</v>
      </c>
      <c r="C85" s="21" t="s">
        <v>51</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51</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43</v>
      </c>
    </row>
    <row r="101" spans="1:3" ht="14.25" customHeight="1" x14ac:dyDescent="0.2">
      <c r="A101" s="19">
        <v>4</v>
      </c>
      <c r="B101" s="20" t="s">
        <v>17</v>
      </c>
      <c r="C101" s="21" t="s">
        <v>75</v>
      </c>
    </row>
    <row r="102" spans="1:3" ht="14.25" customHeight="1" x14ac:dyDescent="0.2">
      <c r="A102" s="19">
        <v>5</v>
      </c>
      <c r="B102" s="20" t="s">
        <v>19</v>
      </c>
      <c r="C102" s="21" t="s">
        <v>76</v>
      </c>
    </row>
    <row r="103" spans="1:3" ht="14.25" customHeight="1" x14ac:dyDescent="0.2">
      <c r="A103" s="19">
        <v>6</v>
      </c>
      <c r="B103" s="20" t="s">
        <v>21</v>
      </c>
      <c r="C103" s="24" t="s">
        <v>22</v>
      </c>
    </row>
    <row r="104" spans="1:3" ht="14.25" customHeight="1" x14ac:dyDescent="0.2">
      <c r="A104" s="19">
        <v>7</v>
      </c>
      <c r="B104" s="20" t="s">
        <v>23</v>
      </c>
      <c r="C104" s="21" t="s">
        <v>77</v>
      </c>
    </row>
    <row r="105" spans="1:3" ht="14.25" customHeight="1" x14ac:dyDescent="0.2">
      <c r="A105" s="19">
        <v>8</v>
      </c>
      <c r="B105" s="20" t="s">
        <v>25</v>
      </c>
      <c r="C105" s="21" t="s">
        <v>78</v>
      </c>
    </row>
    <row r="106" spans="1:3" ht="14.25" customHeight="1" x14ac:dyDescent="0.2">
      <c r="A106" s="19">
        <v>9</v>
      </c>
      <c r="B106" s="20" t="s">
        <v>27</v>
      </c>
      <c r="C106" s="21" t="s">
        <v>79</v>
      </c>
    </row>
    <row r="107" spans="1:3" ht="14.25" customHeight="1" x14ac:dyDescent="0.2">
      <c r="A107" s="19">
        <v>10</v>
      </c>
      <c r="B107" s="20" t="s">
        <v>29</v>
      </c>
      <c r="C107" s="21" t="s">
        <v>80</v>
      </c>
    </row>
    <row r="108" spans="1:3" ht="14.25" customHeight="1" x14ac:dyDescent="0.2">
      <c r="A108" s="19">
        <v>11</v>
      </c>
      <c r="B108" s="20" t="s">
        <v>31</v>
      </c>
      <c r="C108" s="21" t="s">
        <v>80</v>
      </c>
    </row>
    <row r="109" spans="1:3" ht="14.25" customHeight="1" x14ac:dyDescent="0.2">
      <c r="A109" s="19">
        <v>12</v>
      </c>
      <c r="B109" s="20" t="s">
        <v>32</v>
      </c>
      <c r="C109" s="21" t="s">
        <v>81</v>
      </c>
    </row>
    <row r="110" spans="1:3" ht="14.25" customHeight="1" x14ac:dyDescent="0.2">
      <c r="A110" s="19">
        <v>13</v>
      </c>
      <c r="B110" s="20" t="s">
        <v>34</v>
      </c>
      <c r="C110" s="21" t="s">
        <v>82</v>
      </c>
    </row>
    <row r="111" spans="1:3" ht="14.25" customHeight="1" x14ac:dyDescent="0.2">
      <c r="A111" s="19">
        <v>14</v>
      </c>
      <c r="B111" s="20" t="s">
        <v>36</v>
      </c>
      <c r="C111" s="24" t="s">
        <v>22</v>
      </c>
    </row>
    <row r="112" spans="1:3" ht="15" customHeight="1" thickBot="1" x14ac:dyDescent="0.25">
      <c r="A112" s="25">
        <v>15</v>
      </c>
      <c r="B112" s="26" t="s">
        <v>37</v>
      </c>
      <c r="C112" s="27" t="s">
        <v>83</v>
      </c>
    </row>
    <row r="113" spans="1:3" ht="15.75" customHeight="1" x14ac:dyDescent="0.25">
      <c r="A113" s="13"/>
      <c r="B113" s="14"/>
      <c r="C113" s="15"/>
    </row>
    <row r="114" spans="1:3" ht="27.2" customHeight="1" x14ac:dyDescent="0.25">
      <c r="A114" s="16" t="s">
        <v>84</v>
      </c>
      <c r="B114" s="17" t="s">
        <v>9</v>
      </c>
      <c r="C114" s="18" t="s">
        <v>85</v>
      </c>
    </row>
    <row r="115" spans="1:3" ht="38.25" customHeight="1" x14ac:dyDescent="0.2">
      <c r="A115" s="19">
        <v>1</v>
      </c>
      <c r="B115" s="20" t="s">
        <v>11</v>
      </c>
      <c r="C115" s="21" t="s">
        <v>86</v>
      </c>
    </row>
    <row r="116" spans="1:3" ht="14.25" customHeight="1" x14ac:dyDescent="0.2">
      <c r="A116" s="19">
        <v>2</v>
      </c>
      <c r="B116" s="22" t="s">
        <v>13</v>
      </c>
      <c r="C116" s="21" t="s">
        <v>87</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51</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43</v>
      </c>
    </row>
    <row r="135" spans="1:3" ht="14.25" customHeight="1" x14ac:dyDescent="0.2">
      <c r="A135" s="19">
        <v>4</v>
      </c>
      <c r="B135" s="20" t="s">
        <v>17</v>
      </c>
      <c r="C135" s="21" t="s">
        <v>92</v>
      </c>
    </row>
    <row r="136" spans="1:3" ht="14.25" customHeight="1" x14ac:dyDescent="0.2">
      <c r="A136" s="19">
        <v>5</v>
      </c>
      <c r="B136" s="20" t="s">
        <v>19</v>
      </c>
      <c r="C136" s="21" t="s">
        <v>93</v>
      </c>
    </row>
    <row r="137" spans="1:3" ht="14.25" customHeight="1" x14ac:dyDescent="0.2">
      <c r="A137" s="19">
        <v>6</v>
      </c>
      <c r="B137" s="20" t="s">
        <v>21</v>
      </c>
      <c r="C137" s="24" t="s">
        <v>94</v>
      </c>
    </row>
    <row r="138" spans="1:3" ht="14.25" customHeight="1" x14ac:dyDescent="0.2">
      <c r="A138" s="19">
        <v>7</v>
      </c>
      <c r="B138" s="20" t="s">
        <v>23</v>
      </c>
      <c r="C138" s="21" t="s">
        <v>95</v>
      </c>
    </row>
    <row r="139" spans="1:3" ht="14.25" customHeight="1" x14ac:dyDescent="0.2">
      <c r="A139" s="19">
        <v>8</v>
      </c>
      <c r="B139" s="20" t="s">
        <v>25</v>
      </c>
      <c r="C139" s="21" t="s">
        <v>96</v>
      </c>
    </row>
    <row r="140" spans="1:3" ht="14.25" customHeight="1" x14ac:dyDescent="0.2">
      <c r="A140" s="19">
        <v>9</v>
      </c>
      <c r="B140" s="20" t="s">
        <v>27</v>
      </c>
      <c r="C140" s="21" t="s">
        <v>97</v>
      </c>
    </row>
    <row r="141" spans="1:3" ht="14.25" customHeight="1" x14ac:dyDescent="0.2">
      <c r="A141" s="19">
        <v>10</v>
      </c>
      <c r="B141" s="20" t="s">
        <v>29</v>
      </c>
      <c r="C141" s="21" t="s">
        <v>26</v>
      </c>
    </row>
    <row r="142" spans="1:3" ht="14.25" customHeight="1" x14ac:dyDescent="0.2">
      <c r="A142" s="19">
        <v>11</v>
      </c>
      <c r="B142" s="20" t="s">
        <v>31</v>
      </c>
      <c r="C142" s="21" t="s">
        <v>98</v>
      </c>
    </row>
    <row r="143" spans="1:3" ht="14.25" customHeight="1" x14ac:dyDescent="0.2">
      <c r="A143" s="19">
        <v>12</v>
      </c>
      <c r="B143" s="20" t="s">
        <v>32</v>
      </c>
      <c r="C143" s="21" t="s">
        <v>18</v>
      </c>
    </row>
    <row r="144" spans="1:3" ht="14.25" customHeight="1" x14ac:dyDescent="0.2">
      <c r="A144" s="19">
        <v>13</v>
      </c>
      <c r="B144" s="20" t="s">
        <v>34</v>
      </c>
      <c r="C144" s="21" t="s">
        <v>20</v>
      </c>
    </row>
    <row r="145" spans="1:4" ht="14.25" customHeight="1" x14ac:dyDescent="0.2">
      <c r="A145" s="19">
        <v>14</v>
      </c>
      <c r="B145" s="20" t="s">
        <v>36</v>
      </c>
      <c r="C145" s="24" t="s">
        <v>22</v>
      </c>
    </row>
    <row r="146" spans="1:4" ht="15" customHeight="1" thickBot="1" x14ac:dyDescent="0.25">
      <c r="A146" s="25">
        <v>15</v>
      </c>
      <c r="B146" s="26" t="s">
        <v>37</v>
      </c>
      <c r="C146" s="27" t="s">
        <v>99</v>
      </c>
    </row>
    <row r="147" spans="1:4" ht="15.75" x14ac:dyDescent="0.25">
      <c r="A147" s="28" t="s">
        <v>100</v>
      </c>
      <c r="B147" s="28"/>
      <c r="C147" s="28" t="s">
        <v>101</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1"/>
      <c r="C1" s="511"/>
    </row>
    <row r="2" spans="1:3" ht="15.75" x14ac:dyDescent="0.25">
      <c r="A2" s="511" t="s">
        <v>0</v>
      </c>
      <c r="B2" s="511"/>
      <c r="C2" s="511"/>
    </row>
    <row r="3" spans="1:3" ht="15.75" x14ac:dyDescent="0.25">
      <c r="A3" s="511" t="s">
        <v>1</v>
      </c>
      <c r="B3" s="511"/>
      <c r="C3" s="511"/>
    </row>
    <row r="4" spans="1:3" ht="15.75" x14ac:dyDescent="0.25">
      <c r="A4" s="511" t="s">
        <v>102</v>
      </c>
      <c r="B4" s="511"/>
      <c r="C4" s="511"/>
    </row>
    <row r="5" spans="1:3" ht="15.75" x14ac:dyDescent="0.25">
      <c r="A5" s="511" t="s">
        <v>224</v>
      </c>
      <c r="B5" s="511"/>
      <c r="C5" s="511"/>
    </row>
    <row r="6" spans="1:3" ht="13.5" customHeight="1" thickBot="1" x14ac:dyDescent="0.3">
      <c r="A6" s="306"/>
      <c r="B6" s="512"/>
      <c r="C6" s="512"/>
    </row>
    <row r="7" spans="1:3" ht="15.75" x14ac:dyDescent="0.25">
      <c r="A7" s="307">
        <v>-1</v>
      </c>
      <c r="B7" s="308">
        <v>-2</v>
      </c>
      <c r="C7" s="309">
        <v>-3</v>
      </c>
    </row>
    <row r="8" spans="1:3" ht="15.6" customHeight="1" thickBot="1" x14ac:dyDescent="0.25">
      <c r="A8" s="310" t="s">
        <v>5</v>
      </c>
      <c r="B8" s="311" t="s">
        <v>6</v>
      </c>
      <c r="C8" s="311" t="s">
        <v>225</v>
      </c>
    </row>
    <row r="9" spans="1:3" ht="15.75" customHeight="1" x14ac:dyDescent="0.25">
      <c r="A9" s="312"/>
      <c r="B9" s="313"/>
      <c r="C9" s="314"/>
    </row>
    <row r="10" spans="1:3" ht="15.75" customHeight="1" thickBot="1" x14ac:dyDescent="0.25">
      <c r="A10" s="315" t="s">
        <v>226</v>
      </c>
      <c r="B10" s="316" t="s">
        <v>227</v>
      </c>
      <c r="C10" s="311"/>
    </row>
    <row r="11" spans="1:3" s="320" customFormat="1" ht="75" customHeight="1" x14ac:dyDescent="0.2">
      <c r="A11" s="317" t="s">
        <v>137</v>
      </c>
      <c r="B11" s="318" t="s">
        <v>228</v>
      </c>
      <c r="C11" s="319" t="s">
        <v>229</v>
      </c>
    </row>
    <row r="12" spans="1:3" s="320" customFormat="1" ht="60" x14ac:dyDescent="0.2">
      <c r="A12" s="321" t="s">
        <v>152</v>
      </c>
      <c r="B12" s="318" t="s">
        <v>230</v>
      </c>
      <c r="C12" s="322" t="s">
        <v>231</v>
      </c>
    </row>
    <row r="13" spans="1:3" s="320" customFormat="1" ht="30" x14ac:dyDescent="0.2">
      <c r="A13" s="323" t="s">
        <v>154</v>
      </c>
      <c r="B13" s="324" t="s">
        <v>232</v>
      </c>
      <c r="C13" s="325">
        <v>4.58E-2</v>
      </c>
    </row>
    <row r="14" spans="1:3" ht="13.5" customHeight="1" thickBot="1" x14ac:dyDescent="0.25">
      <c r="A14" s="326"/>
      <c r="B14" s="327"/>
      <c r="C14" s="328"/>
    </row>
    <row r="15" spans="1:3" s="320" customFormat="1" ht="16.5" customHeight="1" thickBot="1" x14ac:dyDescent="0.25">
      <c r="A15" s="329" t="s">
        <v>233</v>
      </c>
      <c r="B15" s="330" t="s">
        <v>234</v>
      </c>
      <c r="C15" s="331"/>
    </row>
    <row r="16" spans="1:3" s="320" customFormat="1" ht="15.75" x14ac:dyDescent="0.2">
      <c r="A16" s="332" t="s">
        <v>235</v>
      </c>
      <c r="B16" s="333" t="s">
        <v>236</v>
      </c>
      <c r="C16" s="334"/>
    </row>
    <row r="17" spans="1:3" s="320" customFormat="1" x14ac:dyDescent="0.2">
      <c r="A17" s="335">
        <v>1</v>
      </c>
      <c r="B17" s="318" t="s">
        <v>237</v>
      </c>
      <c r="C17" s="336" t="s">
        <v>238</v>
      </c>
    </row>
    <row r="18" spans="1:3" s="320" customFormat="1" x14ac:dyDescent="0.2">
      <c r="A18" s="335">
        <v>2</v>
      </c>
      <c r="B18" s="337" t="s">
        <v>239</v>
      </c>
      <c r="C18" s="336" t="s">
        <v>240</v>
      </c>
    </row>
    <row r="19" spans="1:3" s="320" customFormat="1" x14ac:dyDescent="0.2">
      <c r="A19" s="335">
        <v>3</v>
      </c>
      <c r="B19" s="337" t="s">
        <v>241</v>
      </c>
      <c r="C19" s="336" t="s">
        <v>242</v>
      </c>
    </row>
    <row r="20" spans="1:3" s="320" customFormat="1" ht="75" customHeight="1" x14ac:dyDescent="0.2">
      <c r="A20" s="335">
        <v>4</v>
      </c>
      <c r="B20" s="337" t="s">
        <v>243</v>
      </c>
      <c r="C20" s="336" t="s">
        <v>229</v>
      </c>
    </row>
    <row r="21" spans="1:3" s="320" customFormat="1" ht="75" customHeight="1" x14ac:dyDescent="0.2">
      <c r="A21" s="335">
        <v>5</v>
      </c>
      <c r="B21" s="337" t="s">
        <v>244</v>
      </c>
      <c r="C21" s="336" t="s">
        <v>245</v>
      </c>
    </row>
    <row r="22" spans="1:3" s="320" customFormat="1" ht="30" x14ac:dyDescent="0.2">
      <c r="A22" s="338">
        <v>6</v>
      </c>
      <c r="B22" s="337" t="s">
        <v>246</v>
      </c>
      <c r="C22" s="339">
        <v>4.6100000000000002E-2</v>
      </c>
    </row>
    <row r="23" spans="1:3" s="343" customFormat="1" x14ac:dyDescent="0.2">
      <c r="A23" s="340"/>
      <c r="B23" s="341"/>
      <c r="C23" s="342"/>
    </row>
    <row r="24" spans="1:3" s="320" customFormat="1" ht="15.75" x14ac:dyDescent="0.2">
      <c r="A24" s="332" t="s">
        <v>247</v>
      </c>
      <c r="B24" s="333" t="s">
        <v>236</v>
      </c>
      <c r="C24" s="334"/>
    </row>
    <row r="25" spans="1:3" s="320" customFormat="1" x14ac:dyDescent="0.2">
      <c r="A25" s="335">
        <v>1</v>
      </c>
      <c r="B25" s="318" t="s">
        <v>237</v>
      </c>
      <c r="C25" s="336" t="s">
        <v>248</v>
      </c>
    </row>
    <row r="26" spans="1:3" s="320" customFormat="1" x14ac:dyDescent="0.2">
      <c r="A26" s="335">
        <v>2</v>
      </c>
      <c r="B26" s="337" t="s">
        <v>239</v>
      </c>
      <c r="C26" s="336" t="s">
        <v>240</v>
      </c>
    </row>
    <row r="27" spans="1:3" s="320" customFormat="1" x14ac:dyDescent="0.2">
      <c r="A27" s="335">
        <v>3</v>
      </c>
      <c r="B27" s="337" t="s">
        <v>241</v>
      </c>
      <c r="C27" s="336" t="s">
        <v>242</v>
      </c>
    </row>
    <row r="28" spans="1:3" s="320" customFormat="1" ht="75" customHeight="1" x14ac:dyDescent="0.2">
      <c r="A28" s="335">
        <v>4</v>
      </c>
      <c r="B28" s="337" t="s">
        <v>243</v>
      </c>
      <c r="C28" s="336" t="s">
        <v>229</v>
      </c>
    </row>
    <row r="29" spans="1:3" s="320" customFormat="1" ht="75" customHeight="1" x14ac:dyDescent="0.2">
      <c r="A29" s="335">
        <v>5</v>
      </c>
      <c r="B29" s="337" t="s">
        <v>244</v>
      </c>
      <c r="C29" s="336" t="s">
        <v>245</v>
      </c>
    </row>
    <row r="30" spans="1:3" s="320" customFormat="1" ht="30" x14ac:dyDescent="0.2">
      <c r="A30" s="338">
        <v>6</v>
      </c>
      <c r="B30" s="337" t="s">
        <v>246</v>
      </c>
      <c r="C30" s="339">
        <v>4.4500000000000005E-2</v>
      </c>
    </row>
    <row r="31" spans="1:3" s="343" customFormat="1" x14ac:dyDescent="0.2">
      <c r="A31" s="340"/>
      <c r="B31" s="341"/>
      <c r="C31" s="342"/>
    </row>
    <row r="32" spans="1:3" s="320" customFormat="1" ht="15.75" x14ac:dyDescent="0.2">
      <c r="A32" s="332" t="s">
        <v>249</v>
      </c>
      <c r="B32" s="333" t="s">
        <v>236</v>
      </c>
      <c r="C32" s="334"/>
    </row>
    <row r="33" spans="1:3" s="320" customFormat="1" x14ac:dyDescent="0.2">
      <c r="A33" s="335">
        <v>1</v>
      </c>
      <c r="B33" s="318" t="s">
        <v>237</v>
      </c>
      <c r="C33" s="336" t="s">
        <v>250</v>
      </c>
    </row>
    <row r="34" spans="1:3" s="320" customFormat="1" x14ac:dyDescent="0.2">
      <c r="A34" s="335">
        <v>2</v>
      </c>
      <c r="B34" s="337" t="s">
        <v>239</v>
      </c>
      <c r="C34" s="336" t="s">
        <v>251</v>
      </c>
    </row>
    <row r="35" spans="1:3" s="320" customFormat="1" x14ac:dyDescent="0.2">
      <c r="A35" s="335">
        <v>3</v>
      </c>
      <c r="B35" s="337" t="s">
        <v>241</v>
      </c>
      <c r="C35" s="336" t="s">
        <v>242</v>
      </c>
    </row>
    <row r="36" spans="1:3" s="320" customFormat="1" ht="75" customHeight="1" x14ac:dyDescent="0.2">
      <c r="A36" s="335">
        <v>4</v>
      </c>
      <c r="B36" s="337" t="s">
        <v>243</v>
      </c>
      <c r="C36" s="336" t="s">
        <v>229</v>
      </c>
    </row>
    <row r="37" spans="1:3" s="320" customFormat="1" ht="75" customHeight="1" x14ac:dyDescent="0.2">
      <c r="A37" s="335">
        <v>5</v>
      </c>
      <c r="B37" s="337" t="s">
        <v>244</v>
      </c>
      <c r="C37" s="336" t="s">
        <v>245</v>
      </c>
    </row>
    <row r="38" spans="1:3" s="320" customFormat="1" ht="30" x14ac:dyDescent="0.2">
      <c r="A38" s="338">
        <v>6</v>
      </c>
      <c r="B38" s="337" t="s">
        <v>246</v>
      </c>
      <c r="C38" s="339">
        <v>6.3799999999999996E-2</v>
      </c>
    </row>
    <row r="39" spans="1:3" s="343" customFormat="1" x14ac:dyDescent="0.2">
      <c r="A39" s="340"/>
      <c r="B39" s="341"/>
      <c r="C39" s="342"/>
    </row>
    <row r="40" spans="1:3" s="320" customFormat="1" ht="15.75" x14ac:dyDescent="0.2">
      <c r="A40" s="332" t="s">
        <v>252</v>
      </c>
      <c r="B40" s="333" t="s">
        <v>236</v>
      </c>
      <c r="C40" s="334"/>
    </row>
    <row r="41" spans="1:3" s="320" customFormat="1" x14ac:dyDescent="0.2">
      <c r="A41" s="335">
        <v>1</v>
      </c>
      <c r="B41" s="318" t="s">
        <v>237</v>
      </c>
      <c r="C41" s="336" t="s">
        <v>253</v>
      </c>
    </row>
    <row r="42" spans="1:3" s="320" customFormat="1" x14ac:dyDescent="0.2">
      <c r="A42" s="335">
        <v>2</v>
      </c>
      <c r="B42" s="337" t="s">
        <v>239</v>
      </c>
      <c r="C42" s="336" t="s">
        <v>251</v>
      </c>
    </row>
    <row r="43" spans="1:3" s="320" customFormat="1" x14ac:dyDescent="0.2">
      <c r="A43" s="335">
        <v>3</v>
      </c>
      <c r="B43" s="337" t="s">
        <v>241</v>
      </c>
      <c r="C43" s="336" t="s">
        <v>242</v>
      </c>
    </row>
    <row r="44" spans="1:3" s="320" customFormat="1" ht="75" customHeight="1" x14ac:dyDescent="0.2">
      <c r="A44" s="335">
        <v>4</v>
      </c>
      <c r="B44" s="337" t="s">
        <v>243</v>
      </c>
      <c r="C44" s="336" t="s">
        <v>229</v>
      </c>
    </row>
    <row r="45" spans="1:3" s="320" customFormat="1" ht="75" customHeight="1" x14ac:dyDescent="0.2">
      <c r="A45" s="335">
        <v>5</v>
      </c>
      <c r="B45" s="337" t="s">
        <v>244</v>
      </c>
      <c r="C45" s="336" t="s">
        <v>245</v>
      </c>
    </row>
    <row r="46" spans="1:3" s="320" customFormat="1" ht="30" x14ac:dyDescent="0.2">
      <c r="A46" s="338">
        <v>6</v>
      </c>
      <c r="B46" s="337" t="s">
        <v>246</v>
      </c>
      <c r="C46" s="339">
        <v>2.2700000000000001E-2</v>
      </c>
    </row>
    <row r="47" spans="1:3" ht="15.75" customHeight="1" thickBot="1" x14ac:dyDescent="0.25">
      <c r="A47" s="315"/>
      <c r="B47" s="316"/>
      <c r="C47"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REPORTING&amp;R&amp;10STAMFORD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47" customWidth="1"/>
    <col min="2" max="2" width="42.28515625" style="347" bestFit="1" customWidth="1"/>
    <col min="3" max="3" width="21.710937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1" t="s">
        <v>0</v>
      </c>
      <c r="B4" s="511"/>
      <c r="C4" s="511"/>
      <c r="D4" s="511"/>
      <c r="E4" s="511"/>
      <c r="F4" s="511"/>
    </row>
    <row r="5" spans="1:8" ht="15.75" customHeight="1" x14ac:dyDescent="0.25">
      <c r="A5" s="511" t="s">
        <v>254</v>
      </c>
      <c r="B5" s="511"/>
      <c r="C5" s="511"/>
      <c r="D5" s="511"/>
      <c r="E5" s="511"/>
      <c r="F5" s="511"/>
    </row>
    <row r="6" spans="1:8" ht="15.75" customHeight="1" x14ac:dyDescent="0.25">
      <c r="A6" s="511" t="s">
        <v>102</v>
      </c>
      <c r="B6" s="511"/>
      <c r="C6" s="511"/>
      <c r="D6" s="511"/>
      <c r="E6" s="511"/>
      <c r="F6" s="511"/>
    </row>
    <row r="7" spans="1:8" ht="15.75" customHeight="1" x14ac:dyDescent="0.25">
      <c r="A7" s="511" t="s">
        <v>255</v>
      </c>
      <c r="B7" s="511"/>
      <c r="C7" s="511"/>
      <c r="D7" s="511"/>
      <c r="E7" s="511"/>
      <c r="F7" s="511"/>
    </row>
    <row r="8" spans="1:8" ht="16.5" customHeight="1" thickBot="1" x14ac:dyDescent="0.3">
      <c r="A8" s="344"/>
      <c r="B8" s="344"/>
      <c r="C8" s="344"/>
      <c r="D8" s="348"/>
      <c r="E8" s="345"/>
      <c r="F8" s="346"/>
      <c r="G8" s="346"/>
      <c r="H8" s="346"/>
    </row>
    <row r="9" spans="1:8" ht="16.5" customHeight="1" thickBot="1" x14ac:dyDescent="0.3">
      <c r="A9" s="349" t="s">
        <v>5</v>
      </c>
      <c r="B9" s="350" t="s">
        <v>256</v>
      </c>
      <c r="C9" s="350" t="s">
        <v>257</v>
      </c>
      <c r="D9" s="351" t="s">
        <v>258</v>
      </c>
      <c r="E9" s="351" t="s">
        <v>259</v>
      </c>
      <c r="F9" s="352" t="s">
        <v>260</v>
      </c>
      <c r="G9" s="353"/>
      <c r="H9" s="353"/>
    </row>
    <row r="10" spans="1:8" ht="15.75" customHeight="1" x14ac:dyDescent="0.25">
      <c r="A10" s="354"/>
      <c r="B10" s="355"/>
      <c r="C10" s="355"/>
      <c r="D10" s="356"/>
      <c r="E10" s="356"/>
      <c r="F10" s="357"/>
      <c r="G10" s="353"/>
      <c r="H10" s="353"/>
    </row>
    <row r="11" spans="1:8" ht="15.75" customHeight="1" x14ac:dyDescent="0.25">
      <c r="A11" s="358" t="s">
        <v>261</v>
      </c>
      <c r="B11" s="359" t="s">
        <v>63</v>
      </c>
      <c r="C11" s="359" t="s">
        <v>262</v>
      </c>
      <c r="D11" s="360">
        <v>1050670</v>
      </c>
      <c r="E11" s="360">
        <v>1018056</v>
      </c>
      <c r="F11" s="361">
        <f>D11+E11</f>
        <v>2068726</v>
      </c>
      <c r="G11" s="362"/>
      <c r="H11" s="363"/>
    </row>
    <row r="12" spans="1:8" ht="15.75" customHeight="1" x14ac:dyDescent="0.25">
      <c r="A12" s="513"/>
      <c r="B12" s="514"/>
      <c r="C12" s="514"/>
      <c r="D12" s="514"/>
      <c r="E12" s="514"/>
      <c r="F12" s="515"/>
      <c r="G12" s="362"/>
      <c r="H12" s="363"/>
    </row>
    <row r="13" spans="1:8" ht="15.75" customHeight="1" x14ac:dyDescent="0.25">
      <c r="A13" s="358" t="s">
        <v>263</v>
      </c>
      <c r="B13" s="359" t="s">
        <v>264</v>
      </c>
      <c r="C13" s="359" t="s">
        <v>265</v>
      </c>
      <c r="D13" s="360">
        <v>423916</v>
      </c>
      <c r="E13" s="360">
        <v>667665</v>
      </c>
      <c r="F13" s="361">
        <f>D13+E13</f>
        <v>1091581</v>
      </c>
      <c r="G13" s="362"/>
      <c r="H13" s="363"/>
    </row>
    <row r="14" spans="1:8" ht="15.75" customHeight="1" x14ac:dyDescent="0.25">
      <c r="A14" s="513"/>
      <c r="B14" s="514"/>
      <c r="C14" s="514"/>
      <c r="D14" s="514"/>
      <c r="E14" s="514"/>
      <c r="F14" s="515"/>
      <c r="G14" s="362"/>
      <c r="H14" s="363"/>
    </row>
    <row r="15" spans="1:8" ht="15.75" customHeight="1" x14ac:dyDescent="0.25">
      <c r="A15" s="358" t="s">
        <v>266</v>
      </c>
      <c r="B15" s="359" t="s">
        <v>267</v>
      </c>
      <c r="C15" s="359" t="s">
        <v>268</v>
      </c>
      <c r="D15" s="360">
        <v>800007</v>
      </c>
      <c r="E15" s="360">
        <v>244537</v>
      </c>
      <c r="F15" s="361">
        <f>D15+E15</f>
        <v>1044544</v>
      </c>
      <c r="G15" s="362"/>
      <c r="H15" s="363"/>
    </row>
    <row r="16" spans="1:8" ht="15.75" customHeight="1" x14ac:dyDescent="0.25">
      <c r="A16" s="513"/>
      <c r="B16" s="514"/>
      <c r="C16" s="514"/>
      <c r="D16" s="514"/>
      <c r="E16" s="514"/>
      <c r="F16" s="515"/>
      <c r="G16" s="362"/>
      <c r="H16" s="363"/>
    </row>
    <row r="17" spans="1:8" ht="15.75" customHeight="1" x14ac:dyDescent="0.25">
      <c r="A17" s="358" t="s">
        <v>269</v>
      </c>
      <c r="B17" s="359" t="s">
        <v>270</v>
      </c>
      <c r="C17" s="359" t="s">
        <v>271</v>
      </c>
      <c r="D17" s="360">
        <v>636772</v>
      </c>
      <c r="E17" s="360">
        <v>273054</v>
      </c>
      <c r="F17" s="361">
        <f>D17+E17</f>
        <v>909826</v>
      </c>
      <c r="G17" s="362"/>
      <c r="H17" s="363"/>
    </row>
    <row r="18" spans="1:8" ht="15.75" customHeight="1" x14ac:dyDescent="0.25">
      <c r="A18" s="513"/>
      <c r="B18" s="514"/>
      <c r="C18" s="514"/>
      <c r="D18" s="514"/>
      <c r="E18" s="514"/>
      <c r="F18" s="515"/>
      <c r="G18" s="362"/>
      <c r="H18" s="363"/>
    </row>
    <row r="19" spans="1:8" ht="15.75" customHeight="1" x14ac:dyDescent="0.25">
      <c r="A19" s="358" t="s">
        <v>272</v>
      </c>
      <c r="B19" s="359" t="s">
        <v>273</v>
      </c>
      <c r="C19" s="359" t="s">
        <v>274</v>
      </c>
      <c r="D19" s="360">
        <v>631387</v>
      </c>
      <c r="E19" s="360">
        <v>265928</v>
      </c>
      <c r="F19" s="361">
        <f>D19+E19</f>
        <v>897315</v>
      </c>
      <c r="G19" s="362"/>
      <c r="H19" s="363"/>
    </row>
    <row r="20" spans="1:8" ht="15.75" customHeight="1" x14ac:dyDescent="0.25">
      <c r="A20" s="513"/>
      <c r="B20" s="514"/>
      <c r="C20" s="514"/>
      <c r="D20" s="514"/>
      <c r="E20" s="514"/>
      <c r="F20" s="515"/>
      <c r="G20" s="362"/>
      <c r="H20" s="363"/>
    </row>
    <row r="21" spans="1:8" ht="15.75" customHeight="1" x14ac:dyDescent="0.25">
      <c r="A21" s="358" t="s">
        <v>275</v>
      </c>
      <c r="B21" s="359" t="s">
        <v>276</v>
      </c>
      <c r="C21" s="359" t="s">
        <v>277</v>
      </c>
      <c r="D21" s="360">
        <v>533116</v>
      </c>
      <c r="E21" s="360">
        <v>358945</v>
      </c>
      <c r="F21" s="361">
        <f>D21+E21</f>
        <v>892061</v>
      </c>
      <c r="G21" s="362"/>
      <c r="H21" s="363"/>
    </row>
    <row r="22" spans="1:8" ht="15.75" customHeight="1" x14ac:dyDescent="0.25">
      <c r="A22" s="513"/>
      <c r="B22" s="514"/>
      <c r="C22" s="514"/>
      <c r="D22" s="514"/>
      <c r="E22" s="514"/>
      <c r="F22" s="515"/>
      <c r="G22" s="362"/>
      <c r="H22" s="363"/>
    </row>
    <row r="23" spans="1:8" ht="15.75" customHeight="1" x14ac:dyDescent="0.25">
      <c r="A23" s="358" t="s">
        <v>278</v>
      </c>
      <c r="B23" s="359" t="s">
        <v>279</v>
      </c>
      <c r="C23" s="359" t="s">
        <v>280</v>
      </c>
      <c r="D23" s="360">
        <v>588469</v>
      </c>
      <c r="E23" s="360">
        <v>165221</v>
      </c>
      <c r="F23" s="361">
        <f>D23+E23</f>
        <v>753690</v>
      </c>
      <c r="G23" s="362"/>
      <c r="H23" s="363"/>
    </row>
    <row r="24" spans="1:8" ht="15.75" customHeight="1" x14ac:dyDescent="0.25">
      <c r="A24" s="513"/>
      <c r="B24" s="514"/>
      <c r="C24" s="514"/>
      <c r="D24" s="514"/>
      <c r="E24" s="514"/>
      <c r="F24" s="515"/>
      <c r="G24" s="362"/>
      <c r="H24" s="363"/>
    </row>
    <row r="25" spans="1:8" ht="15.75" customHeight="1" x14ac:dyDescent="0.25">
      <c r="A25" s="358" t="s">
        <v>281</v>
      </c>
      <c r="B25" s="359" t="s">
        <v>282</v>
      </c>
      <c r="C25" s="359" t="s">
        <v>283</v>
      </c>
      <c r="D25" s="360">
        <v>600015</v>
      </c>
      <c r="E25" s="360">
        <v>87807</v>
      </c>
      <c r="F25" s="361">
        <f>D25+E25</f>
        <v>687822</v>
      </c>
      <c r="G25" s="362"/>
      <c r="H25" s="363"/>
    </row>
    <row r="26" spans="1:8" ht="15.75" customHeight="1" x14ac:dyDescent="0.25">
      <c r="A26" s="513"/>
      <c r="B26" s="514"/>
      <c r="C26" s="514"/>
      <c r="D26" s="514"/>
      <c r="E26" s="514"/>
      <c r="F26" s="515"/>
      <c r="G26" s="362"/>
      <c r="H26" s="363"/>
    </row>
    <row r="27" spans="1:8" ht="15.75" customHeight="1" x14ac:dyDescent="0.25">
      <c r="A27" s="358" t="s">
        <v>284</v>
      </c>
      <c r="B27" s="359" t="s">
        <v>285</v>
      </c>
      <c r="C27" s="359" t="s">
        <v>286</v>
      </c>
      <c r="D27" s="360">
        <v>516273</v>
      </c>
      <c r="E27" s="360">
        <v>111793</v>
      </c>
      <c r="F27" s="361">
        <f>D27+E27</f>
        <v>628066</v>
      </c>
      <c r="G27" s="362"/>
      <c r="H27" s="363"/>
    </row>
    <row r="28" spans="1:8" ht="15.75" customHeight="1" x14ac:dyDescent="0.25">
      <c r="A28" s="513"/>
      <c r="B28" s="514"/>
      <c r="C28" s="514"/>
      <c r="D28" s="514"/>
      <c r="E28" s="514"/>
      <c r="F28" s="515"/>
      <c r="G28" s="362"/>
      <c r="H28" s="363"/>
    </row>
    <row r="29" spans="1:8" ht="15.75" customHeight="1" x14ac:dyDescent="0.25">
      <c r="A29" s="358" t="s">
        <v>287</v>
      </c>
      <c r="B29" s="359" t="s">
        <v>288</v>
      </c>
      <c r="C29" s="359" t="s">
        <v>289</v>
      </c>
      <c r="D29" s="360">
        <v>405451</v>
      </c>
      <c r="E29" s="360">
        <v>218913</v>
      </c>
      <c r="F29" s="361">
        <f>D29+E29</f>
        <v>624364</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163</v>
      </c>
      <c r="D31" s="366">
        <f>SUM(D11+D13+D15+D17+D19+D21+D23+D25+D27+D29)</f>
        <v>6186076</v>
      </c>
      <c r="E31" s="366">
        <f>SUM(E11+E13+E15+E17+E19+E21+E23+E25+E27+E29)</f>
        <v>3411919</v>
      </c>
      <c r="F31" s="367">
        <f>D31+E31</f>
        <v>9597995</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headerFooter>
    <oddHeader>_x000D_
                &amp;L&amp;10OFFICE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42.28515625" style="347" bestFit="1" customWidth="1"/>
    <col min="3" max="3" width="61.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1" t="s">
        <v>10</v>
      </c>
      <c r="B4" s="511"/>
      <c r="C4" s="511"/>
      <c r="D4" s="511"/>
      <c r="E4" s="511"/>
      <c r="F4" s="511"/>
    </row>
    <row r="5" spans="1:8" ht="15.75" customHeight="1" x14ac:dyDescent="0.25">
      <c r="A5" s="511" t="s">
        <v>254</v>
      </c>
      <c r="B5" s="511"/>
      <c r="C5" s="511"/>
      <c r="D5" s="511"/>
      <c r="E5" s="511"/>
      <c r="F5" s="511"/>
    </row>
    <row r="6" spans="1:8" ht="15.75" customHeight="1" x14ac:dyDescent="0.25">
      <c r="A6" s="511" t="s">
        <v>102</v>
      </c>
      <c r="B6" s="511"/>
      <c r="C6" s="511"/>
      <c r="D6" s="511"/>
      <c r="E6" s="511"/>
      <c r="F6" s="511"/>
    </row>
    <row r="7" spans="1:8" ht="15.75" customHeight="1" x14ac:dyDescent="0.25">
      <c r="A7" s="511" t="s">
        <v>290</v>
      </c>
      <c r="B7" s="511"/>
      <c r="C7" s="511"/>
      <c r="D7" s="511"/>
      <c r="E7" s="511"/>
      <c r="F7" s="511"/>
    </row>
    <row r="8" spans="1:8" ht="16.5" customHeight="1" thickBot="1" x14ac:dyDescent="0.3">
      <c r="A8" s="344"/>
      <c r="B8" s="344"/>
      <c r="C8" s="344"/>
      <c r="D8" s="348"/>
      <c r="E8" s="345"/>
      <c r="F8" s="346"/>
      <c r="G8" s="346"/>
      <c r="H8" s="346"/>
    </row>
    <row r="9" spans="1:8" ht="16.5" customHeight="1" thickBot="1" x14ac:dyDescent="0.3">
      <c r="A9" s="349" t="s">
        <v>5</v>
      </c>
      <c r="B9" s="350" t="s">
        <v>256</v>
      </c>
      <c r="C9" s="350" t="s">
        <v>291</v>
      </c>
      <c r="D9" s="351" t="s">
        <v>258</v>
      </c>
      <c r="E9" s="351" t="s">
        <v>259</v>
      </c>
      <c r="F9" s="352" t="s">
        <v>260</v>
      </c>
      <c r="G9" s="353"/>
      <c r="H9" s="353"/>
    </row>
    <row r="10" spans="1:8" ht="15.75" customHeight="1" x14ac:dyDescent="0.25">
      <c r="A10" s="354"/>
      <c r="B10" s="355"/>
      <c r="C10" s="355"/>
      <c r="D10" s="356"/>
      <c r="E10" s="356"/>
      <c r="F10" s="357"/>
      <c r="G10" s="353"/>
      <c r="H10" s="353"/>
    </row>
    <row r="11" spans="1:8" ht="15.75" customHeight="1" x14ac:dyDescent="0.25">
      <c r="A11" s="358" t="s">
        <v>261</v>
      </c>
      <c r="B11" s="359" t="s">
        <v>63</v>
      </c>
      <c r="C11" s="359" t="s">
        <v>292</v>
      </c>
      <c r="D11" s="360">
        <v>1050670</v>
      </c>
      <c r="E11" s="360">
        <v>1018056</v>
      </c>
      <c r="F11" s="361">
        <f>D11+E11</f>
        <v>2068726</v>
      </c>
      <c r="G11" s="362"/>
      <c r="H11" s="363"/>
    </row>
    <row r="12" spans="1:8" ht="15.75" customHeight="1" x14ac:dyDescent="0.25">
      <c r="A12" s="513"/>
      <c r="B12" s="514"/>
      <c r="C12" s="514"/>
      <c r="D12" s="514"/>
      <c r="E12" s="514"/>
      <c r="F12" s="515"/>
      <c r="G12" s="362"/>
      <c r="H12" s="363"/>
    </row>
    <row r="13" spans="1:8" ht="15.75" customHeight="1" x14ac:dyDescent="0.25">
      <c r="A13" s="358" t="s">
        <v>263</v>
      </c>
      <c r="B13" s="359" t="s">
        <v>264</v>
      </c>
      <c r="C13" s="359" t="s">
        <v>293</v>
      </c>
      <c r="D13" s="360">
        <v>423916</v>
      </c>
      <c r="E13" s="360">
        <v>667665</v>
      </c>
      <c r="F13" s="361">
        <f>D13+E13</f>
        <v>1091581</v>
      </c>
      <c r="G13" s="362"/>
      <c r="H13" s="363"/>
    </row>
    <row r="14" spans="1:8" ht="15.75" customHeight="1" x14ac:dyDescent="0.25">
      <c r="A14" s="513"/>
      <c r="B14" s="514"/>
      <c r="C14" s="514"/>
      <c r="D14" s="514"/>
      <c r="E14" s="514"/>
      <c r="F14" s="515"/>
      <c r="G14" s="362"/>
      <c r="H14" s="363"/>
    </row>
    <row r="15" spans="1:8" ht="15.75" customHeight="1" x14ac:dyDescent="0.25">
      <c r="A15" s="358" t="s">
        <v>266</v>
      </c>
      <c r="B15" s="359" t="s">
        <v>267</v>
      </c>
      <c r="C15" s="359" t="s">
        <v>294</v>
      </c>
      <c r="D15" s="360">
        <v>800007</v>
      </c>
      <c r="E15" s="360">
        <v>244537</v>
      </c>
      <c r="F15" s="361">
        <f>D15+E15</f>
        <v>1044544</v>
      </c>
      <c r="G15" s="362"/>
      <c r="H15" s="363"/>
    </row>
    <row r="16" spans="1:8" ht="15.75" customHeight="1" x14ac:dyDescent="0.25">
      <c r="A16" s="513"/>
      <c r="B16" s="514"/>
      <c r="C16" s="514"/>
      <c r="D16" s="514"/>
      <c r="E16" s="514"/>
      <c r="F16" s="515"/>
      <c r="G16" s="362"/>
      <c r="H16" s="363"/>
    </row>
    <row r="17" spans="1:8" ht="15.75" customHeight="1" x14ac:dyDescent="0.25">
      <c r="A17" s="358" t="s">
        <v>269</v>
      </c>
      <c r="B17" s="359" t="s">
        <v>295</v>
      </c>
      <c r="C17" s="359" t="s">
        <v>296</v>
      </c>
      <c r="D17" s="360">
        <v>701859</v>
      </c>
      <c r="E17" s="360">
        <v>243842</v>
      </c>
      <c r="F17" s="361">
        <f>D17+E17</f>
        <v>945701</v>
      </c>
      <c r="G17" s="362"/>
      <c r="H17" s="363"/>
    </row>
    <row r="18" spans="1:8" ht="15.75" customHeight="1" x14ac:dyDescent="0.25">
      <c r="A18" s="513"/>
      <c r="B18" s="514"/>
      <c r="C18" s="514"/>
      <c r="D18" s="514"/>
      <c r="E18" s="514"/>
      <c r="F18" s="515"/>
      <c r="G18" s="362"/>
      <c r="H18" s="363"/>
    </row>
    <row r="19" spans="1:8" ht="15.75" customHeight="1" x14ac:dyDescent="0.25">
      <c r="A19" s="358" t="s">
        <v>272</v>
      </c>
      <c r="B19" s="359" t="s">
        <v>270</v>
      </c>
      <c r="C19" s="359" t="s">
        <v>297</v>
      </c>
      <c r="D19" s="360">
        <v>636772</v>
      </c>
      <c r="E19" s="360">
        <v>273054</v>
      </c>
      <c r="F19" s="361">
        <f>D19+E19</f>
        <v>909826</v>
      </c>
      <c r="G19" s="362"/>
      <c r="H19" s="363"/>
    </row>
    <row r="20" spans="1:8" ht="15.75" customHeight="1" x14ac:dyDescent="0.25">
      <c r="A20" s="513"/>
      <c r="B20" s="514"/>
      <c r="C20" s="514"/>
      <c r="D20" s="514"/>
      <c r="E20" s="514"/>
      <c r="F20" s="515"/>
      <c r="G20" s="362"/>
      <c r="H20" s="363"/>
    </row>
    <row r="21" spans="1:8" ht="15.75" customHeight="1" x14ac:dyDescent="0.25">
      <c r="A21" s="358" t="s">
        <v>275</v>
      </c>
      <c r="B21" s="359" t="s">
        <v>273</v>
      </c>
      <c r="C21" s="359" t="s">
        <v>298</v>
      </c>
      <c r="D21" s="360">
        <v>631387</v>
      </c>
      <c r="E21" s="360">
        <v>265928</v>
      </c>
      <c r="F21" s="361">
        <f>D21+E21</f>
        <v>897315</v>
      </c>
      <c r="G21" s="362"/>
      <c r="H21" s="363"/>
    </row>
    <row r="22" spans="1:8" ht="15.75" customHeight="1" x14ac:dyDescent="0.25">
      <c r="A22" s="513"/>
      <c r="B22" s="514"/>
      <c r="C22" s="514"/>
      <c r="D22" s="514"/>
      <c r="E22" s="514"/>
      <c r="F22" s="515"/>
      <c r="G22" s="362"/>
      <c r="H22" s="363"/>
    </row>
    <row r="23" spans="1:8" ht="15.75" customHeight="1" x14ac:dyDescent="0.25">
      <c r="A23" s="358" t="s">
        <v>278</v>
      </c>
      <c r="B23" s="359" t="s">
        <v>276</v>
      </c>
      <c r="C23" s="359" t="s">
        <v>299</v>
      </c>
      <c r="D23" s="360">
        <v>533116</v>
      </c>
      <c r="E23" s="360">
        <v>358945</v>
      </c>
      <c r="F23" s="361">
        <f>D23+E23</f>
        <v>892061</v>
      </c>
      <c r="G23" s="362"/>
      <c r="H23" s="363"/>
    </row>
    <row r="24" spans="1:8" ht="15.75" customHeight="1" x14ac:dyDescent="0.25">
      <c r="A24" s="513"/>
      <c r="B24" s="514"/>
      <c r="C24" s="514"/>
      <c r="D24" s="514"/>
      <c r="E24" s="514"/>
      <c r="F24" s="515"/>
      <c r="G24" s="362"/>
      <c r="H24" s="363"/>
    </row>
    <row r="25" spans="1:8" ht="15.75" customHeight="1" x14ac:dyDescent="0.25">
      <c r="A25" s="358" t="s">
        <v>281</v>
      </c>
      <c r="B25" s="359" t="s">
        <v>300</v>
      </c>
      <c r="C25" s="359" t="s">
        <v>301</v>
      </c>
      <c r="D25" s="360">
        <v>805000</v>
      </c>
      <c r="E25" s="360">
        <v>86902</v>
      </c>
      <c r="F25" s="361">
        <f>D25+E25</f>
        <v>891902</v>
      </c>
      <c r="G25" s="362"/>
      <c r="H25" s="363"/>
    </row>
    <row r="26" spans="1:8" ht="15.75" customHeight="1" x14ac:dyDescent="0.25">
      <c r="A26" s="513"/>
      <c r="B26" s="514"/>
      <c r="C26" s="514"/>
      <c r="D26" s="514"/>
      <c r="E26" s="514"/>
      <c r="F26" s="515"/>
      <c r="G26" s="362"/>
      <c r="H26" s="363"/>
    </row>
    <row r="27" spans="1:8" ht="15.75" customHeight="1" x14ac:dyDescent="0.25">
      <c r="A27" s="358" t="s">
        <v>284</v>
      </c>
      <c r="B27" s="359" t="s">
        <v>63</v>
      </c>
      <c r="C27" s="359" t="s">
        <v>302</v>
      </c>
      <c r="D27" s="360">
        <v>541221</v>
      </c>
      <c r="E27" s="360">
        <v>294888</v>
      </c>
      <c r="F27" s="361">
        <f>D27+E27</f>
        <v>836109</v>
      </c>
      <c r="G27" s="362"/>
      <c r="H27" s="363"/>
    </row>
    <row r="28" spans="1:8" ht="15.75" customHeight="1" x14ac:dyDescent="0.25">
      <c r="A28" s="513"/>
      <c r="B28" s="514"/>
      <c r="C28" s="514"/>
      <c r="D28" s="514"/>
      <c r="E28" s="514"/>
      <c r="F28" s="515"/>
      <c r="G28" s="362"/>
      <c r="H28" s="363"/>
    </row>
    <row r="29" spans="1:8" ht="15.75" customHeight="1" x14ac:dyDescent="0.25">
      <c r="A29" s="358" t="s">
        <v>287</v>
      </c>
      <c r="B29" s="359" t="s">
        <v>279</v>
      </c>
      <c r="C29" s="359" t="s">
        <v>303</v>
      </c>
      <c r="D29" s="360">
        <v>588469</v>
      </c>
      <c r="E29" s="360">
        <v>165221</v>
      </c>
      <c r="F29" s="361">
        <f>D29+E29</f>
        <v>753690</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163</v>
      </c>
      <c r="D31" s="366">
        <f>SUM(D11+D13+D15+D17+D19+D21+D23+D25+D27+D29)</f>
        <v>6712417</v>
      </c>
      <c r="E31" s="366">
        <f>SUM(E11+E13+E15+E17+E19+E21+E23+E25+E27+E29)</f>
        <v>3619038</v>
      </c>
      <c r="F31" s="367">
        <f>D31+E31</f>
        <v>10331455</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76" fitToHeight="0" orientation="landscape" horizontalDpi="1200" verticalDpi="1200" r:id="rId1"/>
  <headerFooter>
    <oddHeader>_x000D_
                &amp;L&amp;10OFFICE OF HEALTH CARE ACCESS&amp;C&amp;10ANNUAL REPORTING&amp;R&amp;10STAMFORD HEALTH INC (FORMERLY STAMFORD HEALTH SYSTEM,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1" t="s">
        <v>0</v>
      </c>
      <c r="B4" s="511"/>
      <c r="C4" s="511"/>
      <c r="D4" s="511"/>
      <c r="E4" s="511"/>
      <c r="F4" s="511"/>
      <c r="G4" s="511"/>
      <c r="H4" s="511"/>
    </row>
    <row r="5" spans="1:8" ht="15.75" customHeight="1" x14ac:dyDescent="0.25">
      <c r="A5" s="511" t="s">
        <v>254</v>
      </c>
      <c r="B5" s="511"/>
      <c r="C5" s="511"/>
      <c r="D5" s="511"/>
      <c r="E5" s="511"/>
      <c r="F5" s="511"/>
      <c r="G5" s="511"/>
      <c r="H5" s="511"/>
    </row>
    <row r="6" spans="1:8" ht="15.75" customHeight="1" x14ac:dyDescent="0.25">
      <c r="A6" s="511" t="s">
        <v>102</v>
      </c>
      <c r="B6" s="511"/>
      <c r="C6" s="511"/>
      <c r="D6" s="511"/>
      <c r="E6" s="511"/>
      <c r="F6" s="511"/>
      <c r="G6" s="511"/>
      <c r="H6" s="511"/>
    </row>
    <row r="7" spans="1:8" ht="15.75" customHeight="1" x14ac:dyDescent="0.25">
      <c r="A7" s="511" t="s">
        <v>304</v>
      </c>
      <c r="B7" s="511"/>
      <c r="C7" s="511"/>
      <c r="D7" s="511"/>
      <c r="E7" s="511"/>
      <c r="F7" s="511"/>
      <c r="G7" s="511"/>
      <c r="H7" s="511"/>
    </row>
    <row r="8" spans="1:8" ht="16.5" customHeight="1" thickBot="1" x14ac:dyDescent="0.3">
      <c r="A8" s="344"/>
      <c r="B8" s="344"/>
      <c r="C8" s="344"/>
      <c r="D8" s="348"/>
      <c r="E8" s="345"/>
      <c r="F8" s="345"/>
      <c r="G8" s="345"/>
      <c r="H8" s="346"/>
    </row>
    <row r="9" spans="1:8" ht="60" customHeight="1" thickBot="1" x14ac:dyDescent="0.3">
      <c r="A9" s="369" t="s">
        <v>5</v>
      </c>
      <c r="B9" s="350" t="s">
        <v>305</v>
      </c>
      <c r="C9" s="350" t="s">
        <v>306</v>
      </c>
      <c r="D9" s="351" t="s">
        <v>258</v>
      </c>
      <c r="E9" s="370" t="s">
        <v>307</v>
      </c>
      <c r="F9" s="370" t="s">
        <v>308</v>
      </c>
      <c r="G9" s="370" t="s">
        <v>309</v>
      </c>
      <c r="H9" s="352" t="s">
        <v>260</v>
      </c>
    </row>
    <row r="10" spans="1:8" ht="15.75" customHeight="1" x14ac:dyDescent="0.25">
      <c r="A10" s="354"/>
      <c r="B10" s="355"/>
      <c r="C10" s="355"/>
      <c r="D10" s="356"/>
      <c r="E10" s="356"/>
      <c r="F10" s="356"/>
      <c r="G10" s="356"/>
      <c r="H10" s="357"/>
    </row>
    <row r="11" spans="1:8" ht="15.75" customHeight="1" x14ac:dyDescent="0.25">
      <c r="A11" s="358" t="s">
        <v>261</v>
      </c>
      <c r="B11" s="359" t="s">
        <v>310</v>
      </c>
      <c r="C11" s="359" t="s">
        <v>157</v>
      </c>
      <c r="D11" s="360">
        <v>0</v>
      </c>
      <c r="E11" s="360">
        <v>0</v>
      </c>
      <c r="F11" s="360">
        <v>0</v>
      </c>
      <c r="G11" s="360">
        <v>0</v>
      </c>
      <c r="H11" s="361">
        <f t="shared" ref="H11:H61" si="0">SUM(D11:G11)</f>
        <v>0</v>
      </c>
    </row>
    <row r="12" spans="1:8" ht="15.75" customHeight="1" x14ac:dyDescent="0.25">
      <c r="A12" s="358" t="s">
        <v>263</v>
      </c>
      <c r="B12" s="359" t="s">
        <v>157</v>
      </c>
      <c r="C12" s="359" t="s">
        <v>157</v>
      </c>
      <c r="D12" s="360">
        <v>0</v>
      </c>
      <c r="E12" s="360">
        <v>0</v>
      </c>
      <c r="F12" s="360">
        <v>0</v>
      </c>
      <c r="G12" s="360">
        <v>0</v>
      </c>
      <c r="H12" s="361">
        <f t="shared" si="0"/>
        <v>0</v>
      </c>
    </row>
    <row r="13" spans="1:8" ht="15.75" customHeight="1" x14ac:dyDescent="0.25">
      <c r="A13" s="358" t="s">
        <v>266</v>
      </c>
      <c r="B13" s="359" t="s">
        <v>157</v>
      </c>
      <c r="C13" s="359" t="s">
        <v>157</v>
      </c>
      <c r="D13" s="360">
        <v>0</v>
      </c>
      <c r="E13" s="360">
        <v>0</v>
      </c>
      <c r="F13" s="360">
        <v>0</v>
      </c>
      <c r="G13" s="360">
        <v>0</v>
      </c>
      <c r="H13" s="361">
        <f t="shared" si="0"/>
        <v>0</v>
      </c>
    </row>
    <row r="14" spans="1:8" ht="15.75" customHeight="1" x14ac:dyDescent="0.25">
      <c r="A14" s="358" t="s">
        <v>269</v>
      </c>
      <c r="B14" s="359" t="s">
        <v>157</v>
      </c>
      <c r="C14" s="359" t="s">
        <v>157</v>
      </c>
      <c r="D14" s="360">
        <v>0</v>
      </c>
      <c r="E14" s="360">
        <v>0</v>
      </c>
      <c r="F14" s="360">
        <v>0</v>
      </c>
      <c r="G14" s="360">
        <v>0</v>
      </c>
      <c r="H14" s="361">
        <f t="shared" si="0"/>
        <v>0</v>
      </c>
    </row>
    <row r="15" spans="1:8" ht="15.75" customHeight="1" x14ac:dyDescent="0.25">
      <c r="A15" s="358" t="s">
        <v>272</v>
      </c>
      <c r="B15" s="359" t="s">
        <v>157</v>
      </c>
      <c r="C15" s="359" t="s">
        <v>157</v>
      </c>
      <c r="D15" s="360">
        <v>0</v>
      </c>
      <c r="E15" s="360">
        <v>0</v>
      </c>
      <c r="F15" s="360">
        <v>0</v>
      </c>
      <c r="G15" s="360">
        <v>0</v>
      </c>
      <c r="H15" s="361">
        <f t="shared" si="0"/>
        <v>0</v>
      </c>
    </row>
    <row r="16" spans="1:8" ht="15.75" customHeight="1" x14ac:dyDescent="0.25">
      <c r="A16" s="358" t="s">
        <v>275</v>
      </c>
      <c r="B16" s="359" t="s">
        <v>157</v>
      </c>
      <c r="C16" s="359" t="s">
        <v>157</v>
      </c>
      <c r="D16" s="360">
        <v>0</v>
      </c>
      <c r="E16" s="360">
        <v>0</v>
      </c>
      <c r="F16" s="360">
        <v>0</v>
      </c>
      <c r="G16" s="360">
        <v>0</v>
      </c>
      <c r="H16" s="361">
        <f t="shared" si="0"/>
        <v>0</v>
      </c>
    </row>
    <row r="17" spans="1:8" ht="15.75" customHeight="1" x14ac:dyDescent="0.25">
      <c r="A17" s="358" t="s">
        <v>278</v>
      </c>
      <c r="B17" s="359" t="s">
        <v>157</v>
      </c>
      <c r="C17" s="359" t="s">
        <v>157</v>
      </c>
      <c r="D17" s="360">
        <v>0</v>
      </c>
      <c r="E17" s="360">
        <v>0</v>
      </c>
      <c r="F17" s="360">
        <v>0</v>
      </c>
      <c r="G17" s="360">
        <v>0</v>
      </c>
      <c r="H17" s="361">
        <f t="shared" si="0"/>
        <v>0</v>
      </c>
    </row>
    <row r="18" spans="1:8" ht="15.75" customHeight="1" x14ac:dyDescent="0.25">
      <c r="A18" s="358" t="s">
        <v>281</v>
      </c>
      <c r="B18" s="359" t="s">
        <v>157</v>
      </c>
      <c r="C18" s="359" t="s">
        <v>157</v>
      </c>
      <c r="D18" s="360">
        <v>0</v>
      </c>
      <c r="E18" s="360">
        <v>0</v>
      </c>
      <c r="F18" s="360">
        <v>0</v>
      </c>
      <c r="G18" s="360">
        <v>0</v>
      </c>
      <c r="H18" s="361">
        <f t="shared" si="0"/>
        <v>0</v>
      </c>
    </row>
    <row r="19" spans="1:8" ht="15.75" customHeight="1" x14ac:dyDescent="0.25">
      <c r="A19" s="358" t="s">
        <v>284</v>
      </c>
      <c r="B19" s="359" t="s">
        <v>157</v>
      </c>
      <c r="C19" s="359" t="s">
        <v>157</v>
      </c>
      <c r="D19" s="360">
        <v>0</v>
      </c>
      <c r="E19" s="360">
        <v>0</v>
      </c>
      <c r="F19" s="360">
        <v>0</v>
      </c>
      <c r="G19" s="360">
        <v>0</v>
      </c>
      <c r="H19" s="361">
        <f t="shared" si="0"/>
        <v>0</v>
      </c>
    </row>
    <row r="20" spans="1:8" ht="15.75" customHeight="1" x14ac:dyDescent="0.25">
      <c r="A20" s="358" t="s">
        <v>287</v>
      </c>
      <c r="B20" s="359" t="s">
        <v>157</v>
      </c>
      <c r="C20" s="359" t="s">
        <v>157</v>
      </c>
      <c r="D20" s="360">
        <v>0</v>
      </c>
      <c r="E20" s="360">
        <v>0</v>
      </c>
      <c r="F20" s="360">
        <v>0</v>
      </c>
      <c r="G20" s="360">
        <v>0</v>
      </c>
      <c r="H20" s="361">
        <f t="shared" si="0"/>
        <v>0</v>
      </c>
    </row>
    <row r="21" spans="1:8" ht="15.75" customHeight="1" x14ac:dyDescent="0.25">
      <c r="A21" s="358" t="s">
        <v>311</v>
      </c>
      <c r="B21" s="359" t="s">
        <v>157</v>
      </c>
      <c r="C21" s="359" t="s">
        <v>157</v>
      </c>
      <c r="D21" s="360">
        <v>0</v>
      </c>
      <c r="E21" s="360">
        <v>0</v>
      </c>
      <c r="F21" s="360">
        <v>0</v>
      </c>
      <c r="G21" s="360">
        <v>0</v>
      </c>
      <c r="H21" s="361">
        <f t="shared" si="0"/>
        <v>0</v>
      </c>
    </row>
    <row r="22" spans="1:8" ht="15.75" customHeight="1" x14ac:dyDescent="0.25">
      <c r="A22" s="358" t="s">
        <v>312</v>
      </c>
      <c r="B22" s="359" t="s">
        <v>157</v>
      </c>
      <c r="C22" s="359" t="s">
        <v>157</v>
      </c>
      <c r="D22" s="360">
        <v>0</v>
      </c>
      <c r="E22" s="360">
        <v>0</v>
      </c>
      <c r="F22" s="360">
        <v>0</v>
      </c>
      <c r="G22" s="360">
        <v>0</v>
      </c>
      <c r="H22" s="361">
        <f t="shared" si="0"/>
        <v>0</v>
      </c>
    </row>
    <row r="23" spans="1:8" ht="15.75" customHeight="1" x14ac:dyDescent="0.25">
      <c r="A23" s="358" t="s">
        <v>313</v>
      </c>
      <c r="B23" s="359" t="s">
        <v>157</v>
      </c>
      <c r="C23" s="359" t="s">
        <v>157</v>
      </c>
      <c r="D23" s="360">
        <v>0</v>
      </c>
      <c r="E23" s="360">
        <v>0</v>
      </c>
      <c r="F23" s="360">
        <v>0</v>
      </c>
      <c r="G23" s="360">
        <v>0</v>
      </c>
      <c r="H23" s="361">
        <f t="shared" si="0"/>
        <v>0</v>
      </c>
    </row>
    <row r="24" spans="1:8" ht="15.75" customHeight="1" x14ac:dyDescent="0.25">
      <c r="A24" s="358" t="s">
        <v>314</v>
      </c>
      <c r="B24" s="359" t="s">
        <v>157</v>
      </c>
      <c r="C24" s="359" t="s">
        <v>157</v>
      </c>
      <c r="D24" s="360">
        <v>0</v>
      </c>
      <c r="E24" s="360">
        <v>0</v>
      </c>
      <c r="F24" s="360">
        <v>0</v>
      </c>
      <c r="G24" s="360">
        <v>0</v>
      </c>
      <c r="H24" s="361">
        <f t="shared" si="0"/>
        <v>0</v>
      </c>
    </row>
    <row r="25" spans="1:8" ht="15.75" customHeight="1" x14ac:dyDescent="0.25">
      <c r="A25" s="358" t="s">
        <v>315</v>
      </c>
      <c r="B25" s="359" t="s">
        <v>157</v>
      </c>
      <c r="C25" s="359" t="s">
        <v>157</v>
      </c>
      <c r="D25" s="360">
        <v>0</v>
      </c>
      <c r="E25" s="360">
        <v>0</v>
      </c>
      <c r="F25" s="360">
        <v>0</v>
      </c>
      <c r="G25" s="360">
        <v>0</v>
      </c>
      <c r="H25" s="361">
        <f t="shared" si="0"/>
        <v>0</v>
      </c>
    </row>
    <row r="26" spans="1:8" ht="15.75" customHeight="1" x14ac:dyDescent="0.25">
      <c r="A26" s="358" t="s">
        <v>316</v>
      </c>
      <c r="B26" s="359" t="s">
        <v>157</v>
      </c>
      <c r="C26" s="359" t="s">
        <v>157</v>
      </c>
      <c r="D26" s="360">
        <v>0</v>
      </c>
      <c r="E26" s="360">
        <v>0</v>
      </c>
      <c r="F26" s="360">
        <v>0</v>
      </c>
      <c r="G26" s="360">
        <v>0</v>
      </c>
      <c r="H26" s="361">
        <f t="shared" si="0"/>
        <v>0</v>
      </c>
    </row>
    <row r="27" spans="1:8" ht="15.75" customHeight="1" x14ac:dyDescent="0.25">
      <c r="A27" s="358" t="s">
        <v>317</v>
      </c>
      <c r="B27" s="359" t="s">
        <v>157</v>
      </c>
      <c r="C27" s="359" t="s">
        <v>157</v>
      </c>
      <c r="D27" s="360">
        <v>0</v>
      </c>
      <c r="E27" s="360">
        <v>0</v>
      </c>
      <c r="F27" s="360">
        <v>0</v>
      </c>
      <c r="G27" s="360">
        <v>0</v>
      </c>
      <c r="H27" s="361">
        <f t="shared" si="0"/>
        <v>0</v>
      </c>
    </row>
    <row r="28" spans="1:8" ht="15.75" customHeight="1" x14ac:dyDescent="0.25">
      <c r="A28" s="358" t="s">
        <v>318</v>
      </c>
      <c r="B28" s="359" t="s">
        <v>157</v>
      </c>
      <c r="C28" s="359" t="s">
        <v>157</v>
      </c>
      <c r="D28" s="360">
        <v>0</v>
      </c>
      <c r="E28" s="360">
        <v>0</v>
      </c>
      <c r="F28" s="360">
        <v>0</v>
      </c>
      <c r="G28" s="360">
        <v>0</v>
      </c>
      <c r="H28" s="361">
        <f t="shared" si="0"/>
        <v>0</v>
      </c>
    </row>
    <row r="29" spans="1:8" ht="15.75" customHeight="1" x14ac:dyDescent="0.25">
      <c r="A29" s="358" t="s">
        <v>319</v>
      </c>
      <c r="B29" s="359" t="s">
        <v>157</v>
      </c>
      <c r="C29" s="359" t="s">
        <v>157</v>
      </c>
      <c r="D29" s="360">
        <v>0</v>
      </c>
      <c r="E29" s="360">
        <v>0</v>
      </c>
      <c r="F29" s="360">
        <v>0</v>
      </c>
      <c r="G29" s="360">
        <v>0</v>
      </c>
      <c r="H29" s="361">
        <f t="shared" si="0"/>
        <v>0</v>
      </c>
    </row>
    <row r="30" spans="1:8" ht="15.75" customHeight="1" x14ac:dyDescent="0.25">
      <c r="A30" s="358" t="s">
        <v>320</v>
      </c>
      <c r="B30" s="359" t="s">
        <v>157</v>
      </c>
      <c r="C30" s="359" t="s">
        <v>157</v>
      </c>
      <c r="D30" s="360">
        <v>0</v>
      </c>
      <c r="E30" s="360">
        <v>0</v>
      </c>
      <c r="F30" s="360">
        <v>0</v>
      </c>
      <c r="G30" s="360">
        <v>0</v>
      </c>
      <c r="H30" s="361">
        <f t="shared" si="0"/>
        <v>0</v>
      </c>
    </row>
    <row r="31" spans="1:8" ht="15.75" customHeight="1" x14ac:dyDescent="0.25">
      <c r="A31" s="358" t="s">
        <v>321</v>
      </c>
      <c r="B31" s="359" t="s">
        <v>157</v>
      </c>
      <c r="C31" s="359" t="s">
        <v>157</v>
      </c>
      <c r="D31" s="360">
        <v>0</v>
      </c>
      <c r="E31" s="360">
        <v>0</v>
      </c>
      <c r="F31" s="360">
        <v>0</v>
      </c>
      <c r="G31" s="360">
        <v>0</v>
      </c>
      <c r="H31" s="361">
        <f t="shared" si="0"/>
        <v>0</v>
      </c>
    </row>
    <row r="32" spans="1:8" ht="15.75" customHeight="1" x14ac:dyDescent="0.25">
      <c r="A32" s="358" t="s">
        <v>322</v>
      </c>
      <c r="B32" s="359" t="s">
        <v>157</v>
      </c>
      <c r="C32" s="359" t="s">
        <v>157</v>
      </c>
      <c r="D32" s="360">
        <v>0</v>
      </c>
      <c r="E32" s="360">
        <v>0</v>
      </c>
      <c r="F32" s="360">
        <v>0</v>
      </c>
      <c r="G32" s="360">
        <v>0</v>
      </c>
      <c r="H32" s="361">
        <f t="shared" si="0"/>
        <v>0</v>
      </c>
    </row>
    <row r="33" spans="1:8" ht="15.75" customHeight="1" x14ac:dyDescent="0.25">
      <c r="A33" s="358" t="s">
        <v>323</v>
      </c>
      <c r="B33" s="359" t="s">
        <v>157</v>
      </c>
      <c r="C33" s="359" t="s">
        <v>157</v>
      </c>
      <c r="D33" s="360">
        <v>0</v>
      </c>
      <c r="E33" s="360">
        <v>0</v>
      </c>
      <c r="F33" s="360">
        <v>0</v>
      </c>
      <c r="G33" s="360">
        <v>0</v>
      </c>
      <c r="H33" s="361">
        <f t="shared" si="0"/>
        <v>0</v>
      </c>
    </row>
    <row r="34" spans="1:8" ht="15.75" customHeight="1" x14ac:dyDescent="0.25">
      <c r="A34" s="358" t="s">
        <v>324</v>
      </c>
      <c r="B34" s="359" t="s">
        <v>157</v>
      </c>
      <c r="C34" s="359" t="s">
        <v>157</v>
      </c>
      <c r="D34" s="360">
        <v>0</v>
      </c>
      <c r="E34" s="360">
        <v>0</v>
      </c>
      <c r="F34" s="360">
        <v>0</v>
      </c>
      <c r="G34" s="360">
        <v>0</v>
      </c>
      <c r="H34" s="361">
        <f t="shared" si="0"/>
        <v>0</v>
      </c>
    </row>
    <row r="35" spans="1:8" ht="15.75" customHeight="1" x14ac:dyDescent="0.25">
      <c r="A35" s="358" t="s">
        <v>325</v>
      </c>
      <c r="B35" s="359" t="s">
        <v>157</v>
      </c>
      <c r="C35" s="359" t="s">
        <v>157</v>
      </c>
      <c r="D35" s="360">
        <v>0</v>
      </c>
      <c r="E35" s="360">
        <v>0</v>
      </c>
      <c r="F35" s="360">
        <v>0</v>
      </c>
      <c r="G35" s="360">
        <v>0</v>
      </c>
      <c r="H35" s="361">
        <f t="shared" si="0"/>
        <v>0</v>
      </c>
    </row>
    <row r="36" spans="1:8" ht="15.75" customHeight="1" x14ac:dyDescent="0.25">
      <c r="A36" s="358" t="s">
        <v>326</v>
      </c>
      <c r="B36" s="359" t="s">
        <v>157</v>
      </c>
      <c r="C36" s="359" t="s">
        <v>157</v>
      </c>
      <c r="D36" s="360">
        <v>0</v>
      </c>
      <c r="E36" s="360">
        <v>0</v>
      </c>
      <c r="F36" s="360">
        <v>0</v>
      </c>
      <c r="G36" s="360">
        <v>0</v>
      </c>
      <c r="H36" s="361">
        <f t="shared" si="0"/>
        <v>0</v>
      </c>
    </row>
    <row r="37" spans="1:8" ht="15.75" customHeight="1" x14ac:dyDescent="0.25">
      <c r="A37" s="358" t="s">
        <v>327</v>
      </c>
      <c r="B37" s="359" t="s">
        <v>157</v>
      </c>
      <c r="C37" s="359" t="s">
        <v>157</v>
      </c>
      <c r="D37" s="360">
        <v>0</v>
      </c>
      <c r="E37" s="360">
        <v>0</v>
      </c>
      <c r="F37" s="360">
        <v>0</v>
      </c>
      <c r="G37" s="360">
        <v>0</v>
      </c>
      <c r="H37" s="361">
        <f t="shared" si="0"/>
        <v>0</v>
      </c>
    </row>
    <row r="38" spans="1:8" ht="15.75" customHeight="1" x14ac:dyDescent="0.25">
      <c r="A38" s="358" t="s">
        <v>328</v>
      </c>
      <c r="B38" s="359" t="s">
        <v>157</v>
      </c>
      <c r="C38" s="359" t="s">
        <v>157</v>
      </c>
      <c r="D38" s="360">
        <v>0</v>
      </c>
      <c r="E38" s="360">
        <v>0</v>
      </c>
      <c r="F38" s="360">
        <v>0</v>
      </c>
      <c r="G38" s="360">
        <v>0</v>
      </c>
      <c r="H38" s="361">
        <f t="shared" si="0"/>
        <v>0</v>
      </c>
    </row>
    <row r="39" spans="1:8" ht="15.75" customHeight="1" x14ac:dyDescent="0.25">
      <c r="A39" s="358" t="s">
        <v>329</v>
      </c>
      <c r="B39" s="359" t="s">
        <v>157</v>
      </c>
      <c r="C39" s="359" t="s">
        <v>157</v>
      </c>
      <c r="D39" s="360">
        <v>0</v>
      </c>
      <c r="E39" s="360">
        <v>0</v>
      </c>
      <c r="F39" s="360">
        <v>0</v>
      </c>
      <c r="G39" s="360">
        <v>0</v>
      </c>
      <c r="H39" s="361">
        <f t="shared" si="0"/>
        <v>0</v>
      </c>
    </row>
    <row r="40" spans="1:8" ht="15.75" customHeight="1" x14ac:dyDescent="0.25">
      <c r="A40" s="358" t="s">
        <v>330</v>
      </c>
      <c r="B40" s="359" t="s">
        <v>157</v>
      </c>
      <c r="C40" s="359" t="s">
        <v>157</v>
      </c>
      <c r="D40" s="360">
        <v>0</v>
      </c>
      <c r="E40" s="360">
        <v>0</v>
      </c>
      <c r="F40" s="360">
        <v>0</v>
      </c>
      <c r="G40" s="360">
        <v>0</v>
      </c>
      <c r="H40" s="361">
        <f t="shared" si="0"/>
        <v>0</v>
      </c>
    </row>
    <row r="41" spans="1:8" ht="15.75" customHeight="1" x14ac:dyDescent="0.25">
      <c r="A41" s="358" t="s">
        <v>331</v>
      </c>
      <c r="B41" s="359" t="s">
        <v>157</v>
      </c>
      <c r="C41" s="359" t="s">
        <v>157</v>
      </c>
      <c r="D41" s="360">
        <v>0</v>
      </c>
      <c r="E41" s="360">
        <v>0</v>
      </c>
      <c r="F41" s="360">
        <v>0</v>
      </c>
      <c r="G41" s="360">
        <v>0</v>
      </c>
      <c r="H41" s="361">
        <f t="shared" si="0"/>
        <v>0</v>
      </c>
    </row>
    <row r="42" spans="1:8" ht="15.75" customHeight="1" x14ac:dyDescent="0.25">
      <c r="A42" s="358" t="s">
        <v>332</v>
      </c>
      <c r="B42" s="359" t="s">
        <v>157</v>
      </c>
      <c r="C42" s="359" t="s">
        <v>157</v>
      </c>
      <c r="D42" s="360">
        <v>0</v>
      </c>
      <c r="E42" s="360">
        <v>0</v>
      </c>
      <c r="F42" s="360">
        <v>0</v>
      </c>
      <c r="G42" s="360">
        <v>0</v>
      </c>
      <c r="H42" s="361">
        <f t="shared" si="0"/>
        <v>0</v>
      </c>
    </row>
    <row r="43" spans="1:8" ht="15.75" customHeight="1" x14ac:dyDescent="0.25">
      <c r="A43" s="358" t="s">
        <v>333</v>
      </c>
      <c r="B43" s="359" t="s">
        <v>157</v>
      </c>
      <c r="C43" s="359" t="s">
        <v>157</v>
      </c>
      <c r="D43" s="360">
        <v>0</v>
      </c>
      <c r="E43" s="360">
        <v>0</v>
      </c>
      <c r="F43" s="360">
        <v>0</v>
      </c>
      <c r="G43" s="360">
        <v>0</v>
      </c>
      <c r="H43" s="361">
        <f t="shared" si="0"/>
        <v>0</v>
      </c>
    </row>
    <row r="44" spans="1:8" ht="15.75" customHeight="1" x14ac:dyDescent="0.25">
      <c r="A44" s="358" t="s">
        <v>334</v>
      </c>
      <c r="B44" s="359" t="s">
        <v>157</v>
      </c>
      <c r="C44" s="359" t="s">
        <v>157</v>
      </c>
      <c r="D44" s="360">
        <v>0</v>
      </c>
      <c r="E44" s="360">
        <v>0</v>
      </c>
      <c r="F44" s="360">
        <v>0</v>
      </c>
      <c r="G44" s="360">
        <v>0</v>
      </c>
      <c r="H44" s="361">
        <f t="shared" si="0"/>
        <v>0</v>
      </c>
    </row>
    <row r="45" spans="1:8" ht="15.75" customHeight="1" x14ac:dyDescent="0.25">
      <c r="A45" s="358" t="s">
        <v>335</v>
      </c>
      <c r="B45" s="359" t="s">
        <v>157</v>
      </c>
      <c r="C45" s="359" t="s">
        <v>157</v>
      </c>
      <c r="D45" s="360">
        <v>0</v>
      </c>
      <c r="E45" s="360">
        <v>0</v>
      </c>
      <c r="F45" s="360">
        <v>0</v>
      </c>
      <c r="G45" s="360">
        <v>0</v>
      </c>
      <c r="H45" s="361">
        <f t="shared" si="0"/>
        <v>0</v>
      </c>
    </row>
    <row r="46" spans="1:8" ht="15.75" customHeight="1" x14ac:dyDescent="0.25">
      <c r="A46" s="358" t="s">
        <v>336</v>
      </c>
      <c r="B46" s="359" t="s">
        <v>157</v>
      </c>
      <c r="C46" s="359" t="s">
        <v>157</v>
      </c>
      <c r="D46" s="360">
        <v>0</v>
      </c>
      <c r="E46" s="360">
        <v>0</v>
      </c>
      <c r="F46" s="360">
        <v>0</v>
      </c>
      <c r="G46" s="360">
        <v>0</v>
      </c>
      <c r="H46" s="361">
        <f t="shared" si="0"/>
        <v>0</v>
      </c>
    </row>
    <row r="47" spans="1:8" ht="15.75" customHeight="1" x14ac:dyDescent="0.25">
      <c r="A47" s="358" t="s">
        <v>337</v>
      </c>
      <c r="B47" s="359" t="s">
        <v>157</v>
      </c>
      <c r="C47" s="359" t="s">
        <v>157</v>
      </c>
      <c r="D47" s="360">
        <v>0</v>
      </c>
      <c r="E47" s="360">
        <v>0</v>
      </c>
      <c r="F47" s="360">
        <v>0</v>
      </c>
      <c r="G47" s="360">
        <v>0</v>
      </c>
      <c r="H47" s="361">
        <f t="shared" si="0"/>
        <v>0</v>
      </c>
    </row>
    <row r="48" spans="1:8" ht="15.75" customHeight="1" x14ac:dyDescent="0.25">
      <c r="A48" s="358" t="s">
        <v>338</v>
      </c>
      <c r="B48" s="359" t="s">
        <v>157</v>
      </c>
      <c r="C48" s="359" t="s">
        <v>157</v>
      </c>
      <c r="D48" s="360">
        <v>0</v>
      </c>
      <c r="E48" s="360">
        <v>0</v>
      </c>
      <c r="F48" s="360">
        <v>0</v>
      </c>
      <c r="G48" s="360">
        <v>0</v>
      </c>
      <c r="H48" s="361">
        <f t="shared" si="0"/>
        <v>0</v>
      </c>
    </row>
    <row r="49" spans="1:8" ht="15.75" customHeight="1" x14ac:dyDescent="0.25">
      <c r="A49" s="358" t="s">
        <v>339</v>
      </c>
      <c r="B49" s="359" t="s">
        <v>157</v>
      </c>
      <c r="C49" s="359" t="s">
        <v>157</v>
      </c>
      <c r="D49" s="360">
        <v>0</v>
      </c>
      <c r="E49" s="360">
        <v>0</v>
      </c>
      <c r="F49" s="360">
        <v>0</v>
      </c>
      <c r="G49" s="360">
        <v>0</v>
      </c>
      <c r="H49" s="361">
        <f t="shared" si="0"/>
        <v>0</v>
      </c>
    </row>
    <row r="50" spans="1:8" ht="15.75" customHeight="1" x14ac:dyDescent="0.25">
      <c r="A50" s="358" t="s">
        <v>340</v>
      </c>
      <c r="B50" s="359" t="s">
        <v>157</v>
      </c>
      <c r="C50" s="359" t="s">
        <v>157</v>
      </c>
      <c r="D50" s="360">
        <v>0</v>
      </c>
      <c r="E50" s="360">
        <v>0</v>
      </c>
      <c r="F50" s="360">
        <v>0</v>
      </c>
      <c r="G50" s="360">
        <v>0</v>
      </c>
      <c r="H50" s="361">
        <f t="shared" si="0"/>
        <v>0</v>
      </c>
    </row>
    <row r="51" spans="1:8" ht="15.75" customHeight="1" x14ac:dyDescent="0.25">
      <c r="A51" s="358" t="s">
        <v>341</v>
      </c>
      <c r="B51" s="359" t="s">
        <v>157</v>
      </c>
      <c r="C51" s="359" t="s">
        <v>157</v>
      </c>
      <c r="D51" s="360">
        <v>0</v>
      </c>
      <c r="E51" s="360">
        <v>0</v>
      </c>
      <c r="F51" s="360">
        <v>0</v>
      </c>
      <c r="G51" s="360">
        <v>0</v>
      </c>
      <c r="H51" s="361">
        <f t="shared" si="0"/>
        <v>0</v>
      </c>
    </row>
    <row r="52" spans="1:8" ht="15.75" customHeight="1" x14ac:dyDescent="0.25">
      <c r="A52" s="358" t="s">
        <v>342</v>
      </c>
      <c r="B52" s="359" t="s">
        <v>157</v>
      </c>
      <c r="C52" s="359" t="s">
        <v>157</v>
      </c>
      <c r="D52" s="360">
        <v>0</v>
      </c>
      <c r="E52" s="360">
        <v>0</v>
      </c>
      <c r="F52" s="360">
        <v>0</v>
      </c>
      <c r="G52" s="360">
        <v>0</v>
      </c>
      <c r="H52" s="361">
        <f t="shared" si="0"/>
        <v>0</v>
      </c>
    </row>
    <row r="53" spans="1:8" ht="15.75" customHeight="1" x14ac:dyDescent="0.25">
      <c r="A53" s="358" t="s">
        <v>343</v>
      </c>
      <c r="B53" s="359" t="s">
        <v>157</v>
      </c>
      <c r="C53" s="359" t="s">
        <v>157</v>
      </c>
      <c r="D53" s="360">
        <v>0</v>
      </c>
      <c r="E53" s="360">
        <v>0</v>
      </c>
      <c r="F53" s="360">
        <v>0</v>
      </c>
      <c r="G53" s="360">
        <v>0</v>
      </c>
      <c r="H53" s="361">
        <f t="shared" si="0"/>
        <v>0</v>
      </c>
    </row>
    <row r="54" spans="1:8" ht="15.75" customHeight="1" x14ac:dyDescent="0.25">
      <c r="A54" s="358" t="s">
        <v>344</v>
      </c>
      <c r="B54" s="359" t="s">
        <v>157</v>
      </c>
      <c r="C54" s="359" t="s">
        <v>157</v>
      </c>
      <c r="D54" s="360">
        <v>0</v>
      </c>
      <c r="E54" s="360">
        <v>0</v>
      </c>
      <c r="F54" s="360">
        <v>0</v>
      </c>
      <c r="G54" s="360">
        <v>0</v>
      </c>
      <c r="H54" s="361">
        <f t="shared" si="0"/>
        <v>0</v>
      </c>
    </row>
    <row r="55" spans="1:8" ht="15.75" customHeight="1" x14ac:dyDescent="0.25">
      <c r="A55" s="358" t="s">
        <v>345</v>
      </c>
      <c r="B55" s="359" t="s">
        <v>157</v>
      </c>
      <c r="C55" s="359" t="s">
        <v>157</v>
      </c>
      <c r="D55" s="360">
        <v>0</v>
      </c>
      <c r="E55" s="360">
        <v>0</v>
      </c>
      <c r="F55" s="360">
        <v>0</v>
      </c>
      <c r="G55" s="360">
        <v>0</v>
      </c>
      <c r="H55" s="361">
        <f t="shared" si="0"/>
        <v>0</v>
      </c>
    </row>
    <row r="56" spans="1:8" ht="15.75" customHeight="1" x14ac:dyDescent="0.25">
      <c r="A56" s="358" t="s">
        <v>346</v>
      </c>
      <c r="B56" s="359" t="s">
        <v>157</v>
      </c>
      <c r="C56" s="359" t="s">
        <v>157</v>
      </c>
      <c r="D56" s="360">
        <v>0</v>
      </c>
      <c r="E56" s="360">
        <v>0</v>
      </c>
      <c r="F56" s="360">
        <v>0</v>
      </c>
      <c r="G56" s="360">
        <v>0</v>
      </c>
      <c r="H56" s="361">
        <f t="shared" si="0"/>
        <v>0</v>
      </c>
    </row>
    <row r="57" spans="1:8" ht="15.75" customHeight="1" x14ac:dyDescent="0.25">
      <c r="A57" s="358" t="s">
        <v>347</v>
      </c>
      <c r="B57" s="359" t="s">
        <v>157</v>
      </c>
      <c r="C57" s="359" t="s">
        <v>157</v>
      </c>
      <c r="D57" s="360">
        <v>0</v>
      </c>
      <c r="E57" s="360">
        <v>0</v>
      </c>
      <c r="F57" s="360">
        <v>0</v>
      </c>
      <c r="G57" s="360">
        <v>0</v>
      </c>
      <c r="H57" s="361">
        <f t="shared" si="0"/>
        <v>0</v>
      </c>
    </row>
    <row r="58" spans="1:8" ht="15.75" customHeight="1" x14ac:dyDescent="0.25">
      <c r="A58" s="358" t="s">
        <v>348</v>
      </c>
      <c r="B58" s="359" t="s">
        <v>157</v>
      </c>
      <c r="C58" s="359" t="s">
        <v>157</v>
      </c>
      <c r="D58" s="360">
        <v>0</v>
      </c>
      <c r="E58" s="360">
        <v>0</v>
      </c>
      <c r="F58" s="360">
        <v>0</v>
      </c>
      <c r="G58" s="360">
        <v>0</v>
      </c>
      <c r="H58" s="361">
        <f t="shared" si="0"/>
        <v>0</v>
      </c>
    </row>
    <row r="59" spans="1:8" ht="15.75" customHeight="1" x14ac:dyDescent="0.25">
      <c r="A59" s="358" t="s">
        <v>349</v>
      </c>
      <c r="B59" s="359" t="s">
        <v>157</v>
      </c>
      <c r="C59" s="359" t="s">
        <v>157</v>
      </c>
      <c r="D59" s="360">
        <v>0</v>
      </c>
      <c r="E59" s="360">
        <v>0</v>
      </c>
      <c r="F59" s="360">
        <v>0</v>
      </c>
      <c r="G59" s="360">
        <v>0</v>
      </c>
      <c r="H59" s="361">
        <f t="shared" si="0"/>
        <v>0</v>
      </c>
    </row>
    <row r="60" spans="1:8" ht="15.75" customHeight="1" thickBot="1" x14ac:dyDescent="0.3">
      <c r="A60" s="358" t="s">
        <v>350</v>
      </c>
      <c r="B60" s="359" t="s">
        <v>157</v>
      </c>
      <c r="C60" s="359" t="s">
        <v>157</v>
      </c>
      <c r="D60" s="360">
        <v>0</v>
      </c>
      <c r="E60" s="360">
        <v>0</v>
      </c>
      <c r="F60" s="360">
        <v>0</v>
      </c>
      <c r="G60" s="360">
        <v>0</v>
      </c>
      <c r="H60" s="361">
        <f t="shared" si="0"/>
        <v>0</v>
      </c>
    </row>
    <row r="61" spans="1:8" ht="18.75" customHeight="1" thickBot="1" x14ac:dyDescent="0.3">
      <c r="A61" s="364"/>
      <c r="B61" s="365"/>
      <c r="C61" s="365" t="s">
        <v>163</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REPORTING&amp;R&amp;10STAMFORD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7" t="s">
        <v>0</v>
      </c>
      <c r="B2" s="517"/>
      <c r="C2" s="517"/>
      <c r="D2" s="517"/>
      <c r="E2" s="517"/>
    </row>
    <row r="3" spans="1:5" ht="15.75" x14ac:dyDescent="0.25">
      <c r="A3" s="517" t="s">
        <v>254</v>
      </c>
      <c r="B3" s="517"/>
      <c r="C3" s="517"/>
      <c r="D3" s="517"/>
      <c r="E3" s="517"/>
    </row>
    <row r="4" spans="1:5" ht="15" customHeight="1" x14ac:dyDescent="0.25">
      <c r="A4" s="517" t="s">
        <v>102</v>
      </c>
      <c r="B4" s="517"/>
      <c r="C4" s="517"/>
      <c r="D4" s="517"/>
      <c r="E4" s="517"/>
    </row>
    <row r="5" spans="1:5" ht="15" customHeight="1" x14ac:dyDescent="0.25">
      <c r="A5" s="518" t="s">
        <v>351</v>
      </c>
      <c r="B5" s="518"/>
      <c r="C5" s="518"/>
      <c r="D5" s="518"/>
      <c r="E5" s="518"/>
    </row>
    <row r="6" spans="1:5" ht="25.5" customHeight="1" x14ac:dyDescent="0.25">
      <c r="A6" s="518" t="s">
        <v>352</v>
      </c>
      <c r="B6" s="518"/>
      <c r="C6" s="518"/>
      <c r="D6" s="518"/>
      <c r="E6" s="518"/>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353</v>
      </c>
      <c r="D9" s="378" t="s">
        <v>354</v>
      </c>
      <c r="E9" s="379" t="s">
        <v>260</v>
      </c>
    </row>
    <row r="10" spans="1:5" s="380" customFormat="1" ht="15.75" x14ac:dyDescent="0.25">
      <c r="A10" s="381"/>
      <c r="B10" s="382"/>
      <c r="C10" s="383"/>
      <c r="D10" s="383"/>
      <c r="E10" s="384"/>
    </row>
    <row r="11" spans="1:5" s="380" customFormat="1" ht="31.5" x14ac:dyDescent="0.25">
      <c r="A11" s="385" t="s">
        <v>113</v>
      </c>
      <c r="B11" s="386" t="s">
        <v>10</v>
      </c>
      <c r="C11" s="387"/>
      <c r="D11" s="387"/>
      <c r="E11" s="388"/>
    </row>
    <row r="12" spans="1:5" ht="14.25" customHeight="1" x14ac:dyDescent="0.2">
      <c r="A12" s="389">
        <v>1</v>
      </c>
      <c r="B12" s="390" t="s">
        <v>355</v>
      </c>
      <c r="C12" s="391">
        <v>0</v>
      </c>
      <c r="D12" s="391">
        <v>0</v>
      </c>
      <c r="E12" s="391">
        <f>D12+ C12</f>
        <v>0</v>
      </c>
    </row>
    <row r="13" spans="1:5" ht="14.25" customHeight="1" x14ac:dyDescent="0.2">
      <c r="A13" s="389">
        <v>2</v>
      </c>
      <c r="B13" s="390" t="s">
        <v>356</v>
      </c>
      <c r="C13" s="391">
        <v>0</v>
      </c>
      <c r="D13" s="391">
        <v>0</v>
      </c>
      <c r="E13" s="391">
        <f>D13+ C13</f>
        <v>0</v>
      </c>
    </row>
    <row r="14" spans="1:5" ht="15.75" x14ac:dyDescent="0.25">
      <c r="A14" s="381"/>
      <c r="B14" s="382"/>
      <c r="C14" s="383"/>
      <c r="D14" s="383"/>
      <c r="E14" s="392"/>
    </row>
    <row r="15" spans="1:5" s="380" customFormat="1" ht="15.75" x14ac:dyDescent="0.25">
      <c r="A15" s="385" t="s">
        <v>120</v>
      </c>
      <c r="B15" s="386" t="s">
        <v>40</v>
      </c>
      <c r="C15" s="387"/>
      <c r="D15" s="387"/>
      <c r="E15" s="388"/>
    </row>
    <row r="16" spans="1:5" ht="14.25" customHeight="1" x14ac:dyDescent="0.2">
      <c r="A16" s="389">
        <v>1</v>
      </c>
      <c r="B16" s="390" t="s">
        <v>355</v>
      </c>
      <c r="C16" s="391">
        <v>0</v>
      </c>
      <c r="D16" s="391">
        <v>0</v>
      </c>
      <c r="E16" s="391">
        <f>D16+ C16</f>
        <v>0</v>
      </c>
    </row>
    <row r="17" spans="1:5" ht="14.25" customHeight="1" x14ac:dyDescent="0.2">
      <c r="A17" s="389">
        <v>2</v>
      </c>
      <c r="B17" s="390" t="s">
        <v>356</v>
      </c>
      <c r="C17" s="391">
        <v>0</v>
      </c>
      <c r="D17" s="391">
        <v>0</v>
      </c>
      <c r="E17" s="391">
        <f>D17+ C17</f>
        <v>0</v>
      </c>
    </row>
    <row r="18" spans="1:5" ht="15.75" x14ac:dyDescent="0.25">
      <c r="A18" s="381"/>
      <c r="B18" s="382"/>
      <c r="C18" s="383"/>
      <c r="D18" s="383"/>
      <c r="E18" s="392"/>
    </row>
    <row r="19" spans="1:5" s="380" customFormat="1" ht="15.75" x14ac:dyDescent="0.25">
      <c r="A19" s="385" t="s">
        <v>121</v>
      </c>
      <c r="B19" s="386" t="s">
        <v>53</v>
      </c>
      <c r="C19" s="387"/>
      <c r="D19" s="387"/>
      <c r="E19" s="388"/>
    </row>
    <row r="20" spans="1:5" ht="14.25" customHeight="1" x14ac:dyDescent="0.2">
      <c r="A20" s="389">
        <v>1</v>
      </c>
      <c r="B20" s="390" t="s">
        <v>355</v>
      </c>
      <c r="C20" s="391">
        <v>0</v>
      </c>
      <c r="D20" s="391">
        <v>0</v>
      </c>
      <c r="E20" s="391">
        <f>D20+ C20</f>
        <v>0</v>
      </c>
    </row>
    <row r="21" spans="1:5" ht="14.25" customHeight="1" x14ac:dyDescent="0.2">
      <c r="A21" s="389">
        <v>2</v>
      </c>
      <c r="B21" s="390" t="s">
        <v>356</v>
      </c>
      <c r="C21" s="391">
        <v>0</v>
      </c>
      <c r="D21" s="391">
        <v>0</v>
      </c>
      <c r="E21" s="391">
        <f>D21+ C21</f>
        <v>0</v>
      </c>
    </row>
    <row r="22" spans="1:5" ht="15.75" x14ac:dyDescent="0.25">
      <c r="A22" s="381"/>
      <c r="B22" s="382"/>
      <c r="C22" s="383"/>
      <c r="D22" s="383"/>
      <c r="E22" s="392"/>
    </row>
    <row r="23" spans="1:5" s="380" customFormat="1" ht="15.75" x14ac:dyDescent="0.25">
      <c r="A23" s="385" t="s">
        <v>122</v>
      </c>
      <c r="B23" s="386" t="s">
        <v>57</v>
      </c>
      <c r="C23" s="387"/>
      <c r="D23" s="387"/>
      <c r="E23" s="388"/>
    </row>
    <row r="24" spans="1:5" ht="14.25" customHeight="1" x14ac:dyDescent="0.2">
      <c r="A24" s="389">
        <v>1</v>
      </c>
      <c r="B24" s="390" t="s">
        <v>355</v>
      </c>
      <c r="C24" s="391">
        <v>0</v>
      </c>
      <c r="D24" s="391">
        <v>0</v>
      </c>
      <c r="E24" s="391">
        <f>D24+ C24</f>
        <v>0</v>
      </c>
    </row>
    <row r="25" spans="1:5" ht="14.25" customHeight="1" x14ac:dyDescent="0.2">
      <c r="A25" s="389">
        <v>2</v>
      </c>
      <c r="B25" s="390" t="s">
        <v>356</v>
      </c>
      <c r="C25" s="391">
        <v>0</v>
      </c>
      <c r="D25" s="391">
        <v>0</v>
      </c>
      <c r="E25" s="391">
        <f>D25+ C25</f>
        <v>0</v>
      </c>
    </row>
    <row r="26" spans="1:5" ht="15.75" x14ac:dyDescent="0.25">
      <c r="A26" s="381"/>
      <c r="B26" s="382"/>
      <c r="C26" s="383"/>
      <c r="D26" s="383"/>
      <c r="E26" s="392"/>
    </row>
    <row r="27" spans="1:5" s="380" customFormat="1" ht="15.75" x14ac:dyDescent="0.25">
      <c r="A27" s="385" t="s">
        <v>123</v>
      </c>
      <c r="B27" s="386" t="s">
        <v>68</v>
      </c>
      <c r="C27" s="387"/>
      <c r="D27" s="387"/>
      <c r="E27" s="388"/>
    </row>
    <row r="28" spans="1:5" ht="14.25" customHeight="1" x14ac:dyDescent="0.2">
      <c r="A28" s="389">
        <v>1</v>
      </c>
      <c r="B28" s="390" t="s">
        <v>355</v>
      </c>
      <c r="C28" s="391">
        <v>0</v>
      </c>
      <c r="D28" s="391">
        <v>0</v>
      </c>
      <c r="E28" s="391">
        <f>D28+ C28</f>
        <v>0</v>
      </c>
    </row>
    <row r="29" spans="1:5" ht="14.25" customHeight="1" x14ac:dyDescent="0.2">
      <c r="A29" s="389">
        <v>2</v>
      </c>
      <c r="B29" s="390" t="s">
        <v>356</v>
      </c>
      <c r="C29" s="391">
        <v>0</v>
      </c>
      <c r="D29" s="391">
        <v>0</v>
      </c>
      <c r="E29" s="391">
        <f>D29+ C29</f>
        <v>0</v>
      </c>
    </row>
    <row r="30" spans="1:5" ht="15.75" x14ac:dyDescent="0.25">
      <c r="A30" s="381"/>
      <c r="B30" s="382"/>
      <c r="C30" s="383"/>
      <c r="D30" s="383"/>
      <c r="E30" s="392"/>
    </row>
    <row r="31" spans="1:5" s="380" customFormat="1" ht="15.75" x14ac:dyDescent="0.25">
      <c r="A31" s="385" t="s">
        <v>124</v>
      </c>
      <c r="B31" s="386" t="s">
        <v>72</v>
      </c>
      <c r="C31" s="387"/>
      <c r="D31" s="387"/>
      <c r="E31" s="388"/>
    </row>
    <row r="32" spans="1:5" ht="14.25" customHeight="1" x14ac:dyDescent="0.2">
      <c r="A32" s="389">
        <v>1</v>
      </c>
      <c r="B32" s="390" t="s">
        <v>355</v>
      </c>
      <c r="C32" s="391">
        <v>0</v>
      </c>
      <c r="D32" s="391">
        <v>0</v>
      </c>
      <c r="E32" s="391">
        <f>D32+ C32</f>
        <v>0</v>
      </c>
    </row>
    <row r="33" spans="1:6" ht="14.25" customHeight="1" x14ac:dyDescent="0.2">
      <c r="A33" s="389">
        <v>2</v>
      </c>
      <c r="B33" s="390" t="s">
        <v>356</v>
      </c>
      <c r="C33" s="391">
        <v>0</v>
      </c>
      <c r="D33" s="391">
        <v>0</v>
      </c>
      <c r="E33" s="391">
        <f>D33+ C33</f>
        <v>0</v>
      </c>
    </row>
    <row r="34" spans="1:6" ht="15.75" x14ac:dyDescent="0.25">
      <c r="A34" s="381"/>
      <c r="B34" s="382"/>
      <c r="C34" s="383"/>
      <c r="D34" s="383"/>
      <c r="E34" s="392"/>
    </row>
    <row r="35" spans="1:6" s="380" customFormat="1" ht="15.75" x14ac:dyDescent="0.25">
      <c r="A35" s="385" t="s">
        <v>125</v>
      </c>
      <c r="B35" s="386" t="s">
        <v>85</v>
      </c>
      <c r="C35" s="387"/>
      <c r="D35" s="387"/>
      <c r="E35" s="388"/>
    </row>
    <row r="36" spans="1:6" ht="14.25" customHeight="1" x14ac:dyDescent="0.2">
      <c r="A36" s="389">
        <v>1</v>
      </c>
      <c r="B36" s="390" t="s">
        <v>355</v>
      </c>
      <c r="C36" s="391">
        <v>0</v>
      </c>
      <c r="D36" s="391">
        <v>0</v>
      </c>
      <c r="E36" s="391">
        <f>D36+ C36</f>
        <v>0</v>
      </c>
    </row>
    <row r="37" spans="1:6" ht="14.25" customHeight="1" x14ac:dyDescent="0.2">
      <c r="A37" s="389">
        <v>2</v>
      </c>
      <c r="B37" s="390" t="s">
        <v>356</v>
      </c>
      <c r="C37" s="391">
        <v>0</v>
      </c>
      <c r="D37" s="391">
        <v>0</v>
      </c>
      <c r="E37" s="391">
        <f>D37+ C37</f>
        <v>0</v>
      </c>
    </row>
    <row r="38" spans="1:6" ht="15.75" x14ac:dyDescent="0.25">
      <c r="A38" s="381"/>
      <c r="B38" s="382"/>
      <c r="C38" s="383"/>
      <c r="D38" s="383"/>
      <c r="E38" s="392"/>
    </row>
    <row r="39" spans="1:6" s="380" customFormat="1" ht="15.75" x14ac:dyDescent="0.25">
      <c r="A39" s="385" t="s">
        <v>126</v>
      </c>
      <c r="B39" s="386" t="s">
        <v>89</v>
      </c>
      <c r="C39" s="387"/>
      <c r="D39" s="387"/>
      <c r="E39" s="388"/>
    </row>
    <row r="40" spans="1:6" ht="14.25" customHeight="1" x14ac:dyDescent="0.2">
      <c r="A40" s="389">
        <v>1</v>
      </c>
      <c r="B40" s="390" t="s">
        <v>355</v>
      </c>
      <c r="C40" s="391">
        <v>0</v>
      </c>
      <c r="D40" s="391">
        <v>0</v>
      </c>
      <c r="E40" s="391">
        <f>D40+ C40</f>
        <v>0</v>
      </c>
    </row>
    <row r="41" spans="1:6" ht="14.25" customHeight="1" x14ac:dyDescent="0.2">
      <c r="A41" s="389">
        <v>2</v>
      </c>
      <c r="B41" s="390" t="s">
        <v>356</v>
      </c>
      <c r="C41" s="391">
        <v>0</v>
      </c>
      <c r="D41" s="391">
        <v>0</v>
      </c>
      <c r="E41" s="391">
        <f>D41+ C41</f>
        <v>0</v>
      </c>
    </row>
    <row r="42" spans="1:6" ht="15.75" x14ac:dyDescent="0.25">
      <c r="A42" s="381"/>
      <c r="B42" s="382"/>
      <c r="C42" s="383"/>
      <c r="D42" s="383"/>
      <c r="E42" s="392"/>
    </row>
    <row r="43" spans="1:6" ht="13.5" customHeight="1" x14ac:dyDescent="0.2">
      <c r="A43" s="393"/>
      <c r="B43" s="519"/>
      <c r="C43" s="519"/>
      <c r="D43" s="519"/>
      <c r="E43" s="394"/>
    </row>
    <row r="44" spans="1:6" ht="15" customHeight="1" x14ac:dyDescent="0.2">
      <c r="A44" s="395"/>
      <c r="B44" s="516" t="s">
        <v>357</v>
      </c>
      <c r="C44" s="516"/>
      <c r="D44" s="516"/>
      <c r="E44" s="516"/>
      <c r="F44" s="393"/>
    </row>
    <row r="45" spans="1:6" ht="13.5" customHeight="1" x14ac:dyDescent="0.2">
      <c r="A45" s="395"/>
      <c r="B45" s="396"/>
      <c r="C45" s="396"/>
      <c r="D45" s="396"/>
      <c r="E45" s="396"/>
      <c r="F45" s="393"/>
    </row>
    <row r="46" spans="1:6" ht="32.1" customHeight="1" x14ac:dyDescent="0.2">
      <c r="A46" s="395"/>
      <c r="B46" s="516" t="s">
        <v>358</v>
      </c>
      <c r="C46" s="516"/>
      <c r="D46" s="516"/>
      <c r="E46" s="516"/>
      <c r="F46" s="393"/>
    </row>
    <row r="47" spans="1:6" ht="15" customHeight="1" x14ac:dyDescent="0.2">
      <c r="A47" s="393"/>
      <c r="B47" s="516" t="s">
        <v>359</v>
      </c>
      <c r="C47" s="516"/>
      <c r="D47" s="516"/>
      <c r="E47" s="516"/>
      <c r="F47" s="393"/>
    </row>
    <row r="48" spans="1:6" ht="15" customHeight="1" x14ac:dyDescent="0.2">
      <c r="A48" s="393"/>
      <c r="B48" s="516" t="s">
        <v>360</v>
      </c>
      <c r="C48" s="516"/>
      <c r="D48" s="516"/>
      <c r="E48" s="516"/>
      <c r="F48" s="393"/>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102</v>
      </c>
      <c r="B4" s="473"/>
      <c r="C4" s="473"/>
    </row>
    <row r="5" spans="1:4" ht="15.75" customHeight="1" x14ac:dyDescent="0.25">
      <c r="A5" s="473" t="s">
        <v>361</v>
      </c>
      <c r="B5" s="473"/>
      <c r="C5" s="473"/>
    </row>
    <row r="6" spans="1:4" ht="15.75" customHeight="1" x14ac:dyDescent="0.25">
      <c r="A6" s="473" t="s">
        <v>362</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363</v>
      </c>
    </row>
    <row r="10" spans="1:4" ht="15.75" customHeight="1" x14ac:dyDescent="0.25">
      <c r="A10" s="406"/>
      <c r="B10" s="407"/>
      <c r="C10" s="408"/>
    </row>
    <row r="11" spans="1:4" ht="30" customHeight="1" x14ac:dyDescent="0.25">
      <c r="A11" s="409" t="s">
        <v>235</v>
      </c>
      <c r="B11" s="410" t="s">
        <v>364</v>
      </c>
      <c r="C11" s="411"/>
    </row>
    <row r="12" spans="1:4" ht="45" customHeight="1" x14ac:dyDescent="0.2">
      <c r="A12" s="412" t="s">
        <v>365</v>
      </c>
      <c r="B12" s="413" t="s">
        <v>366</v>
      </c>
      <c r="C12" s="414" t="s">
        <v>367</v>
      </c>
    </row>
    <row r="13" spans="1:4" ht="15" customHeight="1" x14ac:dyDescent="0.2">
      <c r="A13" s="415"/>
      <c r="B13" s="416"/>
      <c r="C13" s="417"/>
    </row>
    <row r="14" spans="1:4" ht="30" customHeight="1" x14ac:dyDescent="0.2">
      <c r="A14" s="418" t="s">
        <v>368</v>
      </c>
      <c r="B14" s="419" t="s">
        <v>369</v>
      </c>
      <c r="C14" s="420" t="s">
        <v>367</v>
      </c>
    </row>
    <row r="15" spans="1:4" ht="15" customHeight="1" x14ac:dyDescent="0.2">
      <c r="A15" s="421"/>
      <c r="B15" s="416"/>
      <c r="C15" s="417"/>
    </row>
    <row r="16" spans="1:4" ht="30" customHeight="1" x14ac:dyDescent="0.2">
      <c r="A16" s="418" t="s">
        <v>370</v>
      </c>
      <c r="B16" s="419" t="s">
        <v>371</v>
      </c>
      <c r="C16" s="420" t="s">
        <v>367</v>
      </c>
    </row>
    <row r="17" spans="1:3" ht="15" customHeight="1" x14ac:dyDescent="0.2">
      <c r="A17" s="421"/>
      <c r="B17" s="416"/>
      <c r="C17" s="417"/>
    </row>
    <row r="18" spans="1:3" ht="30" customHeight="1" x14ac:dyDescent="0.2">
      <c r="A18" s="418" t="s">
        <v>372</v>
      </c>
      <c r="B18" s="419" t="s">
        <v>373</v>
      </c>
      <c r="C18" s="420" t="s">
        <v>367</v>
      </c>
    </row>
    <row r="19" spans="1:3" ht="15" customHeight="1" x14ac:dyDescent="0.2">
      <c r="A19" s="422"/>
      <c r="B19" s="423"/>
      <c r="C19" s="417"/>
    </row>
    <row r="20" spans="1:3" ht="30" customHeight="1" x14ac:dyDescent="0.2">
      <c r="A20" s="424" t="s">
        <v>374</v>
      </c>
      <c r="B20" s="425" t="s">
        <v>375</v>
      </c>
      <c r="C20" s="42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0" t="s">
        <v>0</v>
      </c>
      <c r="B1" s="521"/>
      <c r="C1" s="521"/>
      <c r="D1" s="521"/>
      <c r="E1" s="521"/>
      <c r="F1" s="522"/>
    </row>
    <row r="2" spans="1:6" ht="15" customHeight="1" x14ac:dyDescent="0.25">
      <c r="A2" s="520" t="s">
        <v>254</v>
      </c>
      <c r="B2" s="521"/>
      <c r="C2" s="521"/>
      <c r="D2" s="521"/>
      <c r="E2" s="521"/>
      <c r="F2" s="522"/>
    </row>
    <row r="3" spans="1:6" ht="15" customHeight="1" x14ac:dyDescent="0.25">
      <c r="A3" s="467" t="s">
        <v>376</v>
      </c>
      <c r="B3" s="467"/>
      <c r="C3" s="467"/>
      <c r="D3" s="467"/>
      <c r="E3" s="467"/>
      <c r="F3" s="467"/>
    </row>
    <row r="4" spans="1:6" ht="15" customHeight="1" x14ac:dyDescent="0.25">
      <c r="A4" s="467" t="s">
        <v>377</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378</v>
      </c>
      <c r="D7" s="2" t="s">
        <v>379</v>
      </c>
      <c r="E7" s="430" t="s">
        <v>167</v>
      </c>
      <c r="F7" s="430" t="s">
        <v>380</v>
      </c>
    </row>
    <row r="8" spans="1:6" ht="15" customHeight="1" x14ac:dyDescent="0.25">
      <c r="A8" s="432" t="s">
        <v>5</v>
      </c>
      <c r="B8" s="433" t="s">
        <v>6</v>
      </c>
      <c r="C8" s="432" t="s">
        <v>167</v>
      </c>
      <c r="D8" s="432" t="s">
        <v>167</v>
      </c>
      <c r="E8" s="432" t="s">
        <v>381</v>
      </c>
      <c r="F8" s="432" t="s">
        <v>381</v>
      </c>
    </row>
    <row r="9" spans="1:6" ht="15" customHeight="1" x14ac:dyDescent="0.25">
      <c r="A9" s="431"/>
      <c r="B9" s="431"/>
      <c r="C9" s="431"/>
      <c r="D9" s="431"/>
      <c r="E9" s="431"/>
      <c r="F9" s="431"/>
    </row>
    <row r="10" spans="1:6" ht="15" customHeight="1" x14ac:dyDescent="0.25">
      <c r="A10" s="432" t="s">
        <v>137</v>
      </c>
      <c r="B10" s="434" t="s">
        <v>382</v>
      </c>
      <c r="C10" s="434"/>
      <c r="D10" s="434"/>
      <c r="E10" s="434"/>
      <c r="F10" s="435"/>
    </row>
    <row r="11" spans="1:6" ht="15" customHeight="1" x14ac:dyDescent="0.25">
      <c r="A11" s="432"/>
      <c r="B11" s="434"/>
      <c r="C11" s="434"/>
      <c r="D11" s="434"/>
      <c r="E11" s="434"/>
      <c r="F11" s="435"/>
    </row>
    <row r="12" spans="1:6" x14ac:dyDescent="0.2">
      <c r="A12" s="436" t="s">
        <v>383</v>
      </c>
      <c r="B12" s="437" t="s">
        <v>384</v>
      </c>
      <c r="C12" s="438">
        <v>1807</v>
      </c>
      <c r="D12" s="438">
        <v>1553</v>
      </c>
      <c r="E12" s="438">
        <f>+D12-C12</f>
        <v>-254</v>
      </c>
      <c r="F12" s="435">
        <f>IF(C12=0,0,E12/C12)</f>
        <v>-0.14056447149972329</v>
      </c>
    </row>
    <row r="13" spans="1:6" ht="15" customHeight="1" x14ac:dyDescent="0.25">
      <c r="A13" s="436" t="s">
        <v>385</v>
      </c>
      <c r="B13" s="437" t="s">
        <v>386</v>
      </c>
      <c r="C13" s="438">
        <v>1460</v>
      </c>
      <c r="D13" s="438">
        <v>1225</v>
      </c>
      <c r="E13" s="438">
        <f>+D13-C13</f>
        <v>-235</v>
      </c>
      <c r="F13" s="439">
        <f>IF(C13=0,0,E13/C13)</f>
        <v>-0.16095890410958905</v>
      </c>
    </row>
    <row r="14" spans="1:6" ht="15" customHeight="1" x14ac:dyDescent="0.25">
      <c r="A14" s="440"/>
      <c r="B14" s="440"/>
      <c r="C14" s="440"/>
      <c r="D14" s="440"/>
      <c r="E14" s="440"/>
    </row>
    <row r="15" spans="1:6" x14ac:dyDescent="0.2">
      <c r="A15" s="436" t="s">
        <v>387</v>
      </c>
      <c r="B15" s="437" t="s">
        <v>388</v>
      </c>
      <c r="C15" s="441">
        <v>32247209</v>
      </c>
      <c r="D15" s="441">
        <v>25881492</v>
      </c>
      <c r="E15" s="441">
        <f>+D15-C15</f>
        <v>-6365717</v>
      </c>
      <c r="F15" s="435">
        <f>IF(C15=0,0,E15/C15)</f>
        <v>-0.19740365747621755</v>
      </c>
    </row>
    <row r="16" spans="1:6" ht="15" customHeight="1" x14ac:dyDescent="0.25">
      <c r="A16" s="442"/>
      <c r="B16" s="440" t="s">
        <v>389</v>
      </c>
      <c r="C16" s="443">
        <f>IF(C13=0,0,C15/C13)</f>
        <v>22087.129452054796</v>
      </c>
      <c r="D16" s="443">
        <f>IF(D13=0,0,D15/D13)</f>
        <v>21127.748571428572</v>
      </c>
      <c r="E16" s="443">
        <f>+D16-C16</f>
        <v>-959.3808806262241</v>
      </c>
      <c r="F16" s="439">
        <f>IF(C16=0,0,E16/C16)</f>
        <v>-4.3436195849206272E-2</v>
      </c>
    </row>
    <row r="17" spans="1:6" ht="15" customHeight="1" x14ac:dyDescent="0.25">
      <c r="A17" s="440"/>
      <c r="B17" s="440"/>
      <c r="C17" s="440"/>
      <c r="D17" s="440"/>
      <c r="E17" s="440"/>
      <c r="F17" s="435"/>
    </row>
    <row r="18" spans="1:6" x14ac:dyDescent="0.2">
      <c r="A18" s="436" t="s">
        <v>390</v>
      </c>
      <c r="B18" s="437" t="s">
        <v>391</v>
      </c>
      <c r="C18" s="437">
        <v>0.246363</v>
      </c>
      <c r="D18" s="437">
        <v>0.23710899999999999</v>
      </c>
      <c r="E18" s="444">
        <f>+D18-C18</f>
        <v>-9.2540000000000122E-3</v>
      </c>
      <c r="F18" s="435">
        <f>IF(C18=0,0,E18/C18)</f>
        <v>-3.7562458648417223E-2</v>
      </c>
    </row>
    <row r="19" spans="1:6" ht="15" customHeight="1" x14ac:dyDescent="0.25">
      <c r="A19" s="442"/>
      <c r="B19" s="440" t="s">
        <v>392</v>
      </c>
      <c r="C19" s="443">
        <f>+C15*C18</f>
        <v>7944519.1508670002</v>
      </c>
      <c r="D19" s="443">
        <f>+D15*D18</f>
        <v>6136734.6866279999</v>
      </c>
      <c r="E19" s="443">
        <f>+D19-C19</f>
        <v>-1807784.4642390003</v>
      </c>
      <c r="F19" s="439">
        <f>IF(C19=0,0,E19/C19)</f>
        <v>-0.22755114940363805</v>
      </c>
    </row>
    <row r="20" spans="1:6" ht="15" customHeight="1" x14ac:dyDescent="0.25">
      <c r="A20" s="442"/>
      <c r="B20" s="440" t="s">
        <v>393</v>
      </c>
      <c r="C20" s="443">
        <f>IF(C13=0,0,C19/C13)</f>
        <v>5441.4514731965755</v>
      </c>
      <c r="D20" s="443">
        <f>IF(D13=0,0,D19/D13)</f>
        <v>5009.5793360228572</v>
      </c>
      <c r="E20" s="443">
        <f>+D20-C20</f>
        <v>-431.87213717371833</v>
      </c>
      <c r="F20" s="439">
        <f>IF(C20=0,0,E20/C20)</f>
        <v>-7.9367084187193057E-2</v>
      </c>
    </row>
    <row r="21" spans="1:6" ht="15" customHeight="1" x14ac:dyDescent="0.25">
      <c r="A21" s="431"/>
      <c r="B21" s="440"/>
      <c r="C21" s="445"/>
      <c r="D21" s="445"/>
      <c r="E21" s="445"/>
      <c r="F21" s="435"/>
    </row>
    <row r="22" spans="1:6" x14ac:dyDescent="0.2">
      <c r="A22" s="436" t="s">
        <v>394</v>
      </c>
      <c r="B22" s="437" t="s">
        <v>395</v>
      </c>
      <c r="C22" s="441">
        <v>5593941</v>
      </c>
      <c r="D22" s="441">
        <v>3591809</v>
      </c>
      <c r="E22" s="441">
        <f>+D22-C22</f>
        <v>-2002132</v>
      </c>
      <c r="F22" s="435">
        <f>IF(C22=0,0,E22/C22)</f>
        <v>-0.3579108181512819</v>
      </c>
    </row>
    <row r="23" spans="1:6" ht="30" x14ac:dyDescent="0.2">
      <c r="A23" s="436" t="s">
        <v>396</v>
      </c>
      <c r="B23" s="437" t="s">
        <v>397</v>
      </c>
      <c r="C23" s="446">
        <v>6354903</v>
      </c>
      <c r="D23" s="446">
        <v>5744078</v>
      </c>
      <c r="E23" s="446">
        <f>+D23-C23</f>
        <v>-610825</v>
      </c>
      <c r="F23" s="435">
        <f>IF(C23=0,0,E23/C23)</f>
        <v>-9.611869764180507E-2</v>
      </c>
    </row>
    <row r="24" spans="1:6" ht="30" x14ac:dyDescent="0.2">
      <c r="A24" s="436" t="s">
        <v>398</v>
      </c>
      <c r="B24" s="437" t="s">
        <v>399</v>
      </c>
      <c r="C24" s="446">
        <v>20298365</v>
      </c>
      <c r="D24" s="446">
        <v>16545605</v>
      </c>
      <c r="E24" s="446">
        <f>+D24-C24</f>
        <v>-3752760</v>
      </c>
      <c r="F24" s="435">
        <f>IF(C24=0,0,E24/C24)</f>
        <v>-0.18487991520499311</v>
      </c>
    </row>
    <row r="25" spans="1:6" ht="15" customHeight="1" x14ac:dyDescent="0.25">
      <c r="A25" s="431"/>
      <c r="B25" s="440" t="s">
        <v>388</v>
      </c>
      <c r="C25" s="443">
        <f>+C22+C23+C24</f>
        <v>32247209</v>
      </c>
      <c r="D25" s="443">
        <f>+D22+D23+D24</f>
        <v>25881492</v>
      </c>
      <c r="E25" s="443">
        <f>+E22+E23+E24</f>
        <v>-6365717</v>
      </c>
      <c r="F25" s="439">
        <f>IF(C25=0,0,E25/C25)</f>
        <v>-0.19740365747621755</v>
      </c>
    </row>
    <row r="26" spans="1:6" ht="15" customHeight="1" x14ac:dyDescent="0.25">
      <c r="A26" s="432"/>
      <c r="B26" s="440"/>
      <c r="C26" s="447"/>
      <c r="D26" s="447"/>
      <c r="E26" s="447"/>
      <c r="F26" s="435"/>
    </row>
    <row r="27" spans="1:6" x14ac:dyDescent="0.2">
      <c r="A27" s="436" t="s">
        <v>400</v>
      </c>
      <c r="B27" s="437" t="s">
        <v>401</v>
      </c>
      <c r="C27" s="446">
        <v>511</v>
      </c>
      <c r="D27" s="446">
        <v>273</v>
      </c>
      <c r="E27" s="446">
        <f>+D27-C27</f>
        <v>-238</v>
      </c>
      <c r="F27" s="435">
        <f>IF(C27=0,0,E27/C27)</f>
        <v>-0.46575342465753422</v>
      </c>
    </row>
    <row r="28" spans="1:6" x14ac:dyDescent="0.2">
      <c r="A28" s="436" t="s">
        <v>402</v>
      </c>
      <c r="B28" s="437" t="s">
        <v>403</v>
      </c>
      <c r="C28" s="446">
        <v>114</v>
      </c>
      <c r="D28" s="446">
        <v>77</v>
      </c>
      <c r="E28" s="446">
        <f>+D28-C28</f>
        <v>-37</v>
      </c>
      <c r="F28" s="435">
        <f>IF(C28=0,0,E28/C28)</f>
        <v>-0.32456140350877194</v>
      </c>
    </row>
    <row r="29" spans="1:6" x14ac:dyDescent="0.2">
      <c r="A29" s="436" t="s">
        <v>404</v>
      </c>
      <c r="B29" s="437" t="s">
        <v>405</v>
      </c>
      <c r="C29" s="446">
        <v>1020</v>
      </c>
      <c r="D29" s="446">
        <v>762</v>
      </c>
      <c r="E29" s="446">
        <f>+D29-C29</f>
        <v>-258</v>
      </c>
      <c r="F29" s="435">
        <f>IF(C29=0,0,E29/C29)</f>
        <v>-0.25294117647058822</v>
      </c>
    </row>
    <row r="30" spans="1:6" ht="30" x14ac:dyDescent="0.2">
      <c r="A30" s="436" t="s">
        <v>406</v>
      </c>
      <c r="B30" s="437" t="s">
        <v>407</v>
      </c>
      <c r="C30" s="446">
        <v>8297</v>
      </c>
      <c r="D30" s="446">
        <v>6944</v>
      </c>
      <c r="E30" s="446">
        <f>+D30-C30</f>
        <v>-1353</v>
      </c>
      <c r="F30" s="435">
        <f>IF(C30=0,0,E30/C30)</f>
        <v>-0.16307098951428228</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408</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152</v>
      </c>
      <c r="B36" s="434" t="s">
        <v>409</v>
      </c>
      <c r="C36" s="431"/>
      <c r="D36" s="431"/>
      <c r="E36" s="431"/>
      <c r="F36" s="431"/>
    </row>
    <row r="37" spans="1:6" ht="15" customHeight="1" x14ac:dyDescent="0.25">
      <c r="A37" s="432"/>
      <c r="B37" s="448"/>
      <c r="C37" s="431"/>
      <c r="D37" s="431"/>
      <c r="E37" s="431"/>
      <c r="F37" s="431"/>
    </row>
    <row r="38" spans="1:6" x14ac:dyDescent="0.2">
      <c r="A38" s="436" t="s">
        <v>383</v>
      </c>
      <c r="B38" s="437" t="s">
        <v>384</v>
      </c>
      <c r="C38" s="438">
        <v>1807</v>
      </c>
      <c r="D38" s="438">
        <v>1553</v>
      </c>
      <c r="E38" s="438">
        <f>+D38-C38</f>
        <v>-254</v>
      </c>
      <c r="F38" s="435">
        <f>IF(C38=0,0,E38/C38)</f>
        <v>-0.14056447149972329</v>
      </c>
    </row>
    <row r="39" spans="1:6" ht="15" customHeight="1" x14ac:dyDescent="0.25">
      <c r="A39" s="436" t="s">
        <v>385</v>
      </c>
      <c r="B39" s="437" t="s">
        <v>386</v>
      </c>
      <c r="C39" s="438">
        <v>0</v>
      </c>
      <c r="D39" s="438">
        <v>0</v>
      </c>
      <c r="E39" s="438">
        <f>+D39-C39</f>
        <v>0</v>
      </c>
      <c r="F39" s="439">
        <f>IF(C39=0,0,E39/C39)</f>
        <v>0</v>
      </c>
    </row>
    <row r="40" spans="1:6" ht="15" customHeight="1" x14ac:dyDescent="0.25">
      <c r="A40" s="437"/>
      <c r="B40" s="437"/>
      <c r="C40" s="440"/>
      <c r="D40" s="440"/>
      <c r="E40" s="440"/>
    </row>
    <row r="41" spans="1:6" x14ac:dyDescent="0.2">
      <c r="A41" s="436" t="s">
        <v>387</v>
      </c>
      <c r="B41" s="437" t="s">
        <v>410</v>
      </c>
      <c r="C41" s="441">
        <v>0</v>
      </c>
      <c r="D41" s="441">
        <v>0</v>
      </c>
      <c r="E41" s="441">
        <f>+D41-C41</f>
        <v>0</v>
      </c>
      <c r="F41" s="435">
        <f>IF(C41=0,0,E41/C41)</f>
        <v>0</v>
      </c>
    </row>
    <row r="42" spans="1:6" ht="15" customHeight="1" x14ac:dyDescent="0.25">
      <c r="A42" s="431"/>
      <c r="B42" s="440" t="s">
        <v>389</v>
      </c>
      <c r="C42" s="443">
        <f>IF(C39=0,0,C41/C39)</f>
        <v>0</v>
      </c>
      <c r="D42" s="443">
        <f>IF(D39=0,0,D41/D39)</f>
        <v>0</v>
      </c>
      <c r="E42" s="443">
        <f>+D42-C42</f>
        <v>0</v>
      </c>
      <c r="F42" s="439">
        <f>IF(C42=0,0,E42/C42)</f>
        <v>0</v>
      </c>
    </row>
    <row r="43" spans="1:6" ht="15" customHeight="1" x14ac:dyDescent="0.25">
      <c r="A43" s="440"/>
      <c r="B43" s="440"/>
      <c r="C43" s="440"/>
      <c r="D43" s="440"/>
      <c r="E43" s="440"/>
      <c r="F43" s="435"/>
    </row>
    <row r="44" spans="1:6" x14ac:dyDescent="0.2">
      <c r="A44" s="436" t="s">
        <v>390</v>
      </c>
      <c r="B44" s="437" t="s">
        <v>391</v>
      </c>
      <c r="C44" s="437">
        <v>0</v>
      </c>
      <c r="D44" s="437">
        <v>0.23710899999999999</v>
      </c>
      <c r="E44" s="444">
        <f>+D44-C44</f>
        <v>0.23710899999999999</v>
      </c>
      <c r="F44" s="435">
        <f>IF(C44=0,0,E44/C44)</f>
        <v>0</v>
      </c>
    </row>
    <row r="45" spans="1:6" ht="15" customHeight="1" x14ac:dyDescent="0.25">
      <c r="A45" s="431"/>
      <c r="B45" s="440" t="s">
        <v>392</v>
      </c>
      <c r="C45" s="443">
        <f>+C41*C44</f>
        <v>0</v>
      </c>
      <c r="D45" s="443">
        <f>+D41*D44</f>
        <v>0</v>
      </c>
      <c r="E45" s="443">
        <f>+D45-C45</f>
        <v>0</v>
      </c>
      <c r="F45" s="439">
        <f>IF(C45=0,0,E45/C45)</f>
        <v>0</v>
      </c>
    </row>
    <row r="46" spans="1:6" ht="15" customHeight="1" x14ac:dyDescent="0.25">
      <c r="A46" s="431"/>
      <c r="B46" s="440" t="s">
        <v>393</v>
      </c>
      <c r="C46" s="443">
        <f>IF(C39=0,0,C45/C39)</f>
        <v>0</v>
      </c>
      <c r="D46" s="443">
        <f>IF(D39=0,0,D45/D39)</f>
        <v>0</v>
      </c>
      <c r="E46" s="443">
        <f>+D46-C46</f>
        <v>0</v>
      </c>
      <c r="F46" s="439">
        <f>IF(C46=0,0,E46/C46)</f>
        <v>0</v>
      </c>
    </row>
    <row r="47" spans="1:6" ht="15" customHeight="1" x14ac:dyDescent="0.25">
      <c r="A47" s="431"/>
      <c r="B47" s="440"/>
      <c r="C47" s="445"/>
      <c r="D47" s="445"/>
      <c r="E47" s="445"/>
      <c r="F47" s="439"/>
    </row>
    <row r="48" spans="1:6" x14ac:dyDescent="0.2">
      <c r="A48" s="436" t="s">
        <v>394</v>
      </c>
      <c r="B48" s="437" t="s">
        <v>411</v>
      </c>
      <c r="C48" s="441">
        <v>0</v>
      </c>
      <c r="D48" s="441">
        <v>0</v>
      </c>
      <c r="E48" s="441">
        <f>+D48-C48</f>
        <v>0</v>
      </c>
      <c r="F48" s="435">
        <f>IF(C48=0,0,E48/C48)</f>
        <v>0</v>
      </c>
    </row>
    <row r="49" spans="1:7" ht="30" x14ac:dyDescent="0.2">
      <c r="A49" s="436" t="s">
        <v>396</v>
      </c>
      <c r="B49" s="437" t="s">
        <v>412</v>
      </c>
      <c r="C49" s="446">
        <v>0</v>
      </c>
      <c r="D49" s="446">
        <v>0</v>
      </c>
      <c r="E49" s="446">
        <f>+D49-C49</f>
        <v>0</v>
      </c>
      <c r="F49" s="435">
        <f>IF(C49=0,0,E49/C49)</f>
        <v>0</v>
      </c>
    </row>
    <row r="50" spans="1:7" ht="30" x14ac:dyDescent="0.2">
      <c r="A50" s="436" t="s">
        <v>398</v>
      </c>
      <c r="B50" s="437" t="s">
        <v>413</v>
      </c>
      <c r="C50" s="446">
        <v>0</v>
      </c>
      <c r="D50" s="446">
        <v>0</v>
      </c>
      <c r="E50" s="446">
        <f>+D50-C50</f>
        <v>0</v>
      </c>
      <c r="F50" s="435">
        <f>IF(C50=0,0,E50/C50)</f>
        <v>0</v>
      </c>
    </row>
    <row r="51" spans="1:7" ht="15" customHeight="1" x14ac:dyDescent="0.25">
      <c r="A51" s="431"/>
      <c r="B51" s="440" t="s">
        <v>410</v>
      </c>
      <c r="C51" s="443">
        <f>+C48+C49+C50</f>
        <v>0</v>
      </c>
      <c r="D51" s="443">
        <f>+D48+D49+D50</f>
        <v>0</v>
      </c>
      <c r="E51" s="443">
        <f>+E48+E49+E50</f>
        <v>0</v>
      </c>
      <c r="F51" s="439">
        <f>IF(C51=0,0,E51/C51)</f>
        <v>0</v>
      </c>
    </row>
    <row r="52" spans="1:7" ht="15" customHeight="1" x14ac:dyDescent="0.25">
      <c r="A52" s="432"/>
      <c r="B52" s="440"/>
      <c r="C52" s="447"/>
      <c r="D52" s="447"/>
      <c r="E52" s="447"/>
      <c r="F52" s="435"/>
    </row>
    <row r="53" spans="1:7" x14ac:dyDescent="0.2">
      <c r="A53" s="436" t="s">
        <v>400</v>
      </c>
      <c r="B53" s="437" t="s">
        <v>414</v>
      </c>
      <c r="C53" s="446">
        <v>0</v>
      </c>
      <c r="D53" s="446">
        <v>0</v>
      </c>
      <c r="E53" s="446">
        <f>+D53-C53</f>
        <v>0</v>
      </c>
      <c r="F53" s="435">
        <f>IF(C53=0,0,E53/C53)</f>
        <v>0</v>
      </c>
    </row>
    <row r="54" spans="1:7" x14ac:dyDescent="0.2">
      <c r="A54" s="436" t="s">
        <v>402</v>
      </c>
      <c r="B54" s="437" t="s">
        <v>415</v>
      </c>
      <c r="C54" s="446">
        <v>0</v>
      </c>
      <c r="D54" s="446">
        <v>0</v>
      </c>
      <c r="E54" s="446">
        <f>+D54-C54</f>
        <v>0</v>
      </c>
      <c r="F54" s="435">
        <f>IF(C54=0,0,E54/C54)</f>
        <v>0</v>
      </c>
    </row>
    <row r="55" spans="1:7" x14ac:dyDescent="0.2">
      <c r="A55" s="436" t="s">
        <v>404</v>
      </c>
      <c r="B55" s="437" t="s">
        <v>416</v>
      </c>
      <c r="C55" s="446">
        <v>0</v>
      </c>
      <c r="D55" s="446">
        <v>0</v>
      </c>
      <c r="E55" s="446">
        <f>+D55-C55</f>
        <v>0</v>
      </c>
      <c r="F55" s="435">
        <f>IF(C55=0,0,E55/C55)</f>
        <v>0</v>
      </c>
    </row>
    <row r="56" spans="1:7" ht="30" x14ac:dyDescent="0.2">
      <c r="A56" s="436" t="s">
        <v>406</v>
      </c>
      <c r="B56" s="437" t="s">
        <v>417</v>
      </c>
      <c r="C56" s="446">
        <v>0</v>
      </c>
      <c r="D56" s="446">
        <v>0</v>
      </c>
      <c r="E56" s="446">
        <f>+D56-C56</f>
        <v>0</v>
      </c>
      <c r="F56" s="435">
        <f>IF(C56=0,0,E56/C56)</f>
        <v>0</v>
      </c>
    </row>
    <row r="57" spans="1:7" ht="15" customHeight="1" x14ac:dyDescent="0.25">
      <c r="A57" s="450"/>
      <c r="B57" s="2"/>
      <c r="C57" s="2"/>
      <c r="D57" s="2"/>
      <c r="E57" s="2"/>
      <c r="F57" s="451"/>
    </row>
    <row r="58" spans="1:7" ht="15" customHeight="1" x14ac:dyDescent="0.25">
      <c r="A58" s="448" t="s">
        <v>418</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REPORTING&amp;RSTAMFORD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102</v>
      </c>
      <c r="B4" s="473"/>
      <c r="C4" s="473"/>
      <c r="D4" s="473"/>
    </row>
    <row r="5" spans="1:8" s="30" customFormat="1" ht="15.75" customHeight="1" x14ac:dyDescent="0.25">
      <c r="A5" s="473" t="s">
        <v>103</v>
      </c>
      <c r="B5" s="473"/>
      <c r="C5" s="473"/>
      <c r="D5" s="473"/>
    </row>
    <row r="6" spans="1:8" s="30" customFormat="1" ht="16.5" customHeight="1" thickBot="1" x14ac:dyDescent="0.3">
      <c r="A6" s="32"/>
      <c r="B6" s="470"/>
      <c r="C6" s="470"/>
    </row>
    <row r="7" spans="1:8" ht="15.75" customHeight="1" x14ac:dyDescent="0.25">
      <c r="A7" s="33" t="s">
        <v>104</v>
      </c>
      <c r="B7" s="34" t="s">
        <v>105</v>
      </c>
      <c r="C7" s="35" t="s">
        <v>106</v>
      </c>
      <c r="D7" s="36" t="s">
        <v>107</v>
      </c>
      <c r="E7" s="37"/>
      <c r="F7" s="37"/>
      <c r="G7" s="37"/>
      <c r="H7" s="38"/>
    </row>
    <row r="8" spans="1:8" ht="15.75" customHeight="1" x14ac:dyDescent="0.25">
      <c r="A8" s="40"/>
      <c r="B8" s="41"/>
      <c r="C8" s="42" t="s">
        <v>108</v>
      </c>
      <c r="D8" s="43" t="s">
        <v>109</v>
      </c>
    </row>
    <row r="9" spans="1:8" ht="16.5" customHeight="1" thickBot="1" x14ac:dyDescent="0.3">
      <c r="A9" s="44" t="s">
        <v>5</v>
      </c>
      <c r="B9" s="45" t="s">
        <v>110</v>
      </c>
      <c r="C9" s="46" t="s">
        <v>111</v>
      </c>
      <c r="D9" s="47" t="s">
        <v>112</v>
      </c>
    </row>
    <row r="10" spans="1:8" ht="15.75" customHeight="1" x14ac:dyDescent="0.25">
      <c r="A10" s="48"/>
      <c r="B10" s="49"/>
      <c r="C10" s="49"/>
      <c r="D10" s="50"/>
    </row>
    <row r="11" spans="1:8" ht="15.75" x14ac:dyDescent="0.25">
      <c r="A11" s="51" t="s">
        <v>113</v>
      </c>
      <c r="B11" s="52" t="s">
        <v>0</v>
      </c>
      <c r="C11" s="53"/>
      <c r="D11" s="54"/>
    </row>
    <row r="12" spans="1:8" x14ac:dyDescent="0.2">
      <c r="A12" s="55">
        <v>1</v>
      </c>
      <c r="B12" s="38"/>
      <c r="C12" s="56" t="s">
        <v>114</v>
      </c>
      <c r="D12" s="57">
        <v>283719000</v>
      </c>
    </row>
    <row r="13" spans="1:8" x14ac:dyDescent="0.2">
      <c r="A13" s="55">
        <v>2</v>
      </c>
      <c r="B13" s="38"/>
      <c r="C13" s="56" t="s">
        <v>115</v>
      </c>
      <c r="D13" s="57">
        <v>21655000</v>
      </c>
    </row>
    <row r="14" spans="1:8" x14ac:dyDescent="0.2">
      <c r="A14" s="55">
        <v>3</v>
      </c>
      <c r="B14" s="38"/>
      <c r="C14" s="56" t="s">
        <v>116</v>
      </c>
      <c r="D14" s="57">
        <v>0</v>
      </c>
    </row>
    <row r="15" spans="1:8" x14ac:dyDescent="0.2">
      <c r="A15" s="55">
        <v>4</v>
      </c>
      <c r="B15" s="38"/>
      <c r="C15" s="56" t="s">
        <v>117</v>
      </c>
      <c r="D15" s="57">
        <v>61446000</v>
      </c>
    </row>
    <row r="16" spans="1:8" ht="15.75" thickBot="1" x14ac:dyDescent="0.25">
      <c r="A16" s="55">
        <v>5</v>
      </c>
      <c r="B16" s="38"/>
      <c r="C16" s="56" t="s">
        <v>118</v>
      </c>
      <c r="D16" s="57">
        <v>-11908000</v>
      </c>
    </row>
    <row r="17" spans="1:4" ht="16.5" customHeight="1" thickBot="1" x14ac:dyDescent="0.25">
      <c r="A17" s="58"/>
      <c r="B17" s="59"/>
      <c r="C17" s="60" t="s">
        <v>119</v>
      </c>
      <c r="D17" s="61">
        <f>+D16+D15+D14+D13+D12</f>
        <v>354912000</v>
      </c>
    </row>
    <row r="18" spans="1:4" ht="16.5" customHeight="1" x14ac:dyDescent="0.25">
      <c r="A18" s="62"/>
      <c r="B18" s="63"/>
      <c r="C18" s="64"/>
      <c r="D18" s="65"/>
    </row>
    <row r="19" spans="1:4" ht="31.5" x14ac:dyDescent="0.25">
      <c r="A19" s="51" t="s">
        <v>120</v>
      </c>
      <c r="B19" s="52" t="s">
        <v>10</v>
      </c>
      <c r="C19" s="53"/>
      <c r="D19" s="54"/>
    </row>
    <row r="20" spans="1:4" x14ac:dyDescent="0.2">
      <c r="A20" s="55">
        <v>1</v>
      </c>
      <c r="B20" s="38"/>
      <c r="C20" s="56" t="s">
        <v>114</v>
      </c>
      <c r="D20" s="57">
        <v>87721000</v>
      </c>
    </row>
    <row r="21" spans="1:4" x14ac:dyDescent="0.2">
      <c r="A21" s="55">
        <v>2</v>
      </c>
      <c r="B21" s="38"/>
      <c r="C21" s="56" t="s">
        <v>115</v>
      </c>
      <c r="D21" s="57">
        <v>2361000</v>
      </c>
    </row>
    <row r="22" spans="1:4" x14ac:dyDescent="0.2">
      <c r="A22" s="55">
        <v>3</v>
      </c>
      <c r="B22" s="38"/>
      <c r="C22" s="56" t="s">
        <v>116</v>
      </c>
      <c r="D22" s="57">
        <v>0</v>
      </c>
    </row>
    <row r="23" spans="1:4" x14ac:dyDescent="0.2">
      <c r="A23" s="55">
        <v>4</v>
      </c>
      <c r="B23" s="38"/>
      <c r="C23" s="56" t="s">
        <v>117</v>
      </c>
      <c r="D23" s="57">
        <v>47000</v>
      </c>
    </row>
    <row r="24" spans="1:4" ht="15.75" thickBot="1" x14ac:dyDescent="0.25">
      <c r="A24" s="55">
        <v>5</v>
      </c>
      <c r="B24" s="38"/>
      <c r="C24" s="56" t="s">
        <v>118</v>
      </c>
      <c r="D24" s="57">
        <v>-49000</v>
      </c>
    </row>
    <row r="25" spans="1:4" ht="16.5" customHeight="1" thickBot="1" x14ac:dyDescent="0.25">
      <c r="A25" s="58"/>
      <c r="B25" s="59"/>
      <c r="C25" s="60" t="s">
        <v>119</v>
      </c>
      <c r="D25" s="61">
        <f>+D24+D23+D22+D21+D20</f>
        <v>90080000</v>
      </c>
    </row>
    <row r="26" spans="1:4" ht="16.5" customHeight="1" x14ac:dyDescent="0.25">
      <c r="A26" s="62"/>
      <c r="B26" s="63"/>
      <c r="C26" s="64"/>
      <c r="D26" s="65"/>
    </row>
    <row r="27" spans="1:4" ht="15.75" x14ac:dyDescent="0.25">
      <c r="A27" s="51" t="s">
        <v>121</v>
      </c>
      <c r="B27" s="52" t="s">
        <v>40</v>
      </c>
      <c r="C27" s="53"/>
      <c r="D27" s="54"/>
    </row>
    <row r="28" spans="1:4" x14ac:dyDescent="0.2">
      <c r="A28" s="55">
        <v>1</v>
      </c>
      <c r="B28" s="38"/>
      <c r="C28" s="56" t="s">
        <v>114</v>
      </c>
      <c r="D28" s="57">
        <v>49243000</v>
      </c>
    </row>
    <row r="29" spans="1:4" x14ac:dyDescent="0.2">
      <c r="A29" s="55">
        <v>2</v>
      </c>
      <c r="B29" s="38"/>
      <c r="C29" s="56" t="s">
        <v>115</v>
      </c>
      <c r="D29" s="57">
        <v>0</v>
      </c>
    </row>
    <row r="30" spans="1:4" x14ac:dyDescent="0.2">
      <c r="A30" s="55">
        <v>3</v>
      </c>
      <c r="B30" s="38"/>
      <c r="C30" s="56" t="s">
        <v>116</v>
      </c>
      <c r="D30" s="57">
        <v>0</v>
      </c>
    </row>
    <row r="31" spans="1:4" x14ac:dyDescent="0.2">
      <c r="A31" s="55">
        <v>4</v>
      </c>
      <c r="B31" s="38"/>
      <c r="C31" s="56" t="s">
        <v>117</v>
      </c>
      <c r="D31" s="57">
        <v>0</v>
      </c>
    </row>
    <row r="32" spans="1:4" ht="15.75" thickBot="1" x14ac:dyDescent="0.25">
      <c r="A32" s="55">
        <v>5</v>
      </c>
      <c r="B32" s="38"/>
      <c r="C32" s="56" t="s">
        <v>118</v>
      </c>
      <c r="D32" s="57">
        <v>0</v>
      </c>
    </row>
    <row r="33" spans="1:4" ht="16.5" customHeight="1" thickBot="1" x14ac:dyDescent="0.25">
      <c r="A33" s="58"/>
      <c r="B33" s="59"/>
      <c r="C33" s="60" t="s">
        <v>119</v>
      </c>
      <c r="D33" s="61">
        <f>+D32+D31+D30+D29+D28</f>
        <v>49243000</v>
      </c>
    </row>
    <row r="34" spans="1:4" ht="16.5" customHeight="1" x14ac:dyDescent="0.25">
      <c r="A34" s="62"/>
      <c r="B34" s="63"/>
      <c r="C34" s="64"/>
      <c r="D34" s="65"/>
    </row>
    <row r="35" spans="1:4" ht="15.75" x14ac:dyDescent="0.25">
      <c r="A35" s="51" t="s">
        <v>122</v>
      </c>
      <c r="B35" s="52" t="s">
        <v>53</v>
      </c>
      <c r="C35" s="53"/>
      <c r="D35" s="54"/>
    </row>
    <row r="36" spans="1:4" x14ac:dyDescent="0.2">
      <c r="A36" s="55">
        <v>1</v>
      </c>
      <c r="B36" s="38"/>
      <c r="C36" s="56" t="s">
        <v>114</v>
      </c>
      <c r="D36" s="57">
        <v>2344000</v>
      </c>
    </row>
    <row r="37" spans="1:4" x14ac:dyDescent="0.2">
      <c r="A37" s="55">
        <v>2</v>
      </c>
      <c r="B37" s="38"/>
      <c r="C37" s="56" t="s">
        <v>115</v>
      </c>
      <c r="D37" s="57">
        <v>0</v>
      </c>
    </row>
    <row r="38" spans="1:4" x14ac:dyDescent="0.2">
      <c r="A38" s="55">
        <v>3</v>
      </c>
      <c r="B38" s="38"/>
      <c r="C38" s="56" t="s">
        <v>116</v>
      </c>
      <c r="D38" s="57">
        <v>0</v>
      </c>
    </row>
    <row r="39" spans="1:4" x14ac:dyDescent="0.2">
      <c r="A39" s="55">
        <v>4</v>
      </c>
      <c r="B39" s="38"/>
      <c r="C39" s="56" t="s">
        <v>117</v>
      </c>
      <c r="D39" s="57">
        <v>0</v>
      </c>
    </row>
    <row r="40" spans="1:4" ht="15.75" thickBot="1" x14ac:dyDescent="0.25">
      <c r="A40" s="55">
        <v>5</v>
      </c>
      <c r="B40" s="38"/>
      <c r="C40" s="56" t="s">
        <v>118</v>
      </c>
      <c r="D40" s="57">
        <v>0</v>
      </c>
    </row>
    <row r="41" spans="1:4" ht="16.5" customHeight="1" thickBot="1" x14ac:dyDescent="0.25">
      <c r="A41" s="58"/>
      <c r="B41" s="59"/>
      <c r="C41" s="60" t="s">
        <v>119</v>
      </c>
      <c r="D41" s="61">
        <f>+D40+D39+D38+D37+D36</f>
        <v>2344000</v>
      </c>
    </row>
    <row r="42" spans="1:4" ht="16.5" customHeight="1" x14ac:dyDescent="0.25">
      <c r="A42" s="62"/>
      <c r="B42" s="63"/>
      <c r="C42" s="64"/>
      <c r="D42" s="65"/>
    </row>
    <row r="43" spans="1:4" ht="15.75" x14ac:dyDescent="0.25">
      <c r="A43" s="51" t="s">
        <v>123</v>
      </c>
      <c r="B43" s="52" t="s">
        <v>57</v>
      </c>
      <c r="C43" s="53"/>
      <c r="D43" s="54"/>
    </row>
    <row r="44" spans="1:4" x14ac:dyDescent="0.2">
      <c r="A44" s="55">
        <v>1</v>
      </c>
      <c r="B44" s="38"/>
      <c r="C44" s="56" t="s">
        <v>114</v>
      </c>
      <c r="D44" s="57">
        <v>223000</v>
      </c>
    </row>
    <row r="45" spans="1:4" x14ac:dyDescent="0.2">
      <c r="A45" s="55">
        <v>2</v>
      </c>
      <c r="B45" s="38"/>
      <c r="C45" s="56" t="s">
        <v>115</v>
      </c>
      <c r="D45" s="57">
        <v>0</v>
      </c>
    </row>
    <row r="46" spans="1:4" x14ac:dyDescent="0.2">
      <c r="A46" s="55">
        <v>3</v>
      </c>
      <c r="B46" s="38"/>
      <c r="C46" s="56" t="s">
        <v>116</v>
      </c>
      <c r="D46" s="57">
        <v>0</v>
      </c>
    </row>
    <row r="47" spans="1:4" x14ac:dyDescent="0.2">
      <c r="A47" s="55">
        <v>4</v>
      </c>
      <c r="B47" s="38"/>
      <c r="C47" s="56" t="s">
        <v>117</v>
      </c>
      <c r="D47" s="57">
        <v>0</v>
      </c>
    </row>
    <row r="48" spans="1:4" ht="15.75" thickBot="1" x14ac:dyDescent="0.25">
      <c r="A48" s="55">
        <v>5</v>
      </c>
      <c r="B48" s="38"/>
      <c r="C48" s="56" t="s">
        <v>118</v>
      </c>
      <c r="D48" s="57">
        <v>0</v>
      </c>
    </row>
    <row r="49" spans="1:4" ht="16.5" customHeight="1" thickBot="1" x14ac:dyDescent="0.25">
      <c r="A49" s="58"/>
      <c r="B49" s="59"/>
      <c r="C49" s="60" t="s">
        <v>119</v>
      </c>
      <c r="D49" s="61">
        <f>+D48+D47+D46+D45+D44</f>
        <v>223000</v>
      </c>
    </row>
    <row r="50" spans="1:4" ht="16.5" customHeight="1" x14ac:dyDescent="0.25">
      <c r="A50" s="62"/>
      <c r="B50" s="63"/>
      <c r="C50" s="64"/>
      <c r="D50" s="65"/>
    </row>
    <row r="51" spans="1:4" ht="15.75" x14ac:dyDescent="0.25">
      <c r="A51" s="51" t="s">
        <v>124</v>
      </c>
      <c r="B51" s="52" t="s">
        <v>68</v>
      </c>
      <c r="C51" s="53"/>
      <c r="D51" s="54"/>
    </row>
    <row r="52" spans="1:4" x14ac:dyDescent="0.2">
      <c r="A52" s="55">
        <v>1</v>
      </c>
      <c r="B52" s="38"/>
      <c r="C52" s="56" t="s">
        <v>114</v>
      </c>
      <c r="D52" s="57">
        <v>0</v>
      </c>
    </row>
    <row r="53" spans="1:4" x14ac:dyDescent="0.2">
      <c r="A53" s="55">
        <v>2</v>
      </c>
      <c r="B53" s="38"/>
      <c r="C53" s="56" t="s">
        <v>115</v>
      </c>
      <c r="D53" s="57">
        <v>0</v>
      </c>
    </row>
    <row r="54" spans="1:4" x14ac:dyDescent="0.2">
      <c r="A54" s="55">
        <v>3</v>
      </c>
      <c r="B54" s="38"/>
      <c r="C54" s="56" t="s">
        <v>116</v>
      </c>
      <c r="D54" s="57">
        <v>0</v>
      </c>
    </row>
    <row r="55" spans="1:4" x14ac:dyDescent="0.2">
      <c r="A55" s="55">
        <v>4</v>
      </c>
      <c r="B55" s="38"/>
      <c r="C55" s="56" t="s">
        <v>117</v>
      </c>
      <c r="D55" s="57">
        <v>0</v>
      </c>
    </row>
    <row r="56" spans="1:4" ht="15.75" thickBot="1" x14ac:dyDescent="0.25">
      <c r="A56" s="55">
        <v>5</v>
      </c>
      <c r="B56" s="38"/>
      <c r="C56" s="56" t="s">
        <v>118</v>
      </c>
      <c r="D56" s="57">
        <v>0</v>
      </c>
    </row>
    <row r="57" spans="1:4" ht="16.5" customHeight="1" thickBot="1" x14ac:dyDescent="0.25">
      <c r="A57" s="58"/>
      <c r="B57" s="59"/>
      <c r="C57" s="60" t="s">
        <v>119</v>
      </c>
      <c r="D57" s="61">
        <f>+D56+D55+D54+D53+D52</f>
        <v>0</v>
      </c>
    </row>
    <row r="58" spans="1:4" ht="16.5" customHeight="1" x14ac:dyDescent="0.25">
      <c r="A58" s="62"/>
      <c r="B58" s="63"/>
      <c r="C58" s="64"/>
      <c r="D58" s="65"/>
    </row>
    <row r="59" spans="1:4" ht="15.75" x14ac:dyDescent="0.25">
      <c r="A59" s="51" t="s">
        <v>125</v>
      </c>
      <c r="B59" s="52" t="s">
        <v>72</v>
      </c>
      <c r="C59" s="53"/>
      <c r="D59" s="54"/>
    </row>
    <row r="60" spans="1:4" x14ac:dyDescent="0.2">
      <c r="A60" s="55">
        <v>1</v>
      </c>
      <c r="B60" s="38"/>
      <c r="C60" s="56" t="s">
        <v>114</v>
      </c>
      <c r="D60" s="57">
        <v>0</v>
      </c>
    </row>
    <row r="61" spans="1:4" x14ac:dyDescent="0.2">
      <c r="A61" s="55">
        <v>2</v>
      </c>
      <c r="B61" s="38"/>
      <c r="C61" s="56" t="s">
        <v>115</v>
      </c>
      <c r="D61" s="57">
        <v>0</v>
      </c>
    </row>
    <row r="62" spans="1:4" x14ac:dyDescent="0.2">
      <c r="A62" s="55">
        <v>3</v>
      </c>
      <c r="B62" s="38"/>
      <c r="C62" s="56" t="s">
        <v>116</v>
      </c>
      <c r="D62" s="57">
        <v>0</v>
      </c>
    </row>
    <row r="63" spans="1:4" x14ac:dyDescent="0.2">
      <c r="A63" s="55">
        <v>4</v>
      </c>
      <c r="B63" s="38"/>
      <c r="C63" s="56" t="s">
        <v>117</v>
      </c>
      <c r="D63" s="57">
        <v>0</v>
      </c>
    </row>
    <row r="64" spans="1:4" ht="15.75" thickBot="1" x14ac:dyDescent="0.25">
      <c r="A64" s="55">
        <v>5</v>
      </c>
      <c r="B64" s="38"/>
      <c r="C64" s="56" t="s">
        <v>118</v>
      </c>
      <c r="D64" s="57">
        <v>0</v>
      </c>
    </row>
    <row r="65" spans="1:4" ht="16.5" customHeight="1" thickBot="1" x14ac:dyDescent="0.25">
      <c r="A65" s="58"/>
      <c r="B65" s="59"/>
      <c r="C65" s="60" t="s">
        <v>119</v>
      </c>
      <c r="D65" s="61">
        <f>+D64+D63+D62+D61+D60</f>
        <v>0</v>
      </c>
    </row>
    <row r="66" spans="1:4" ht="16.5" customHeight="1" x14ac:dyDescent="0.25">
      <c r="A66" s="62"/>
      <c r="B66" s="63"/>
      <c r="C66" s="64"/>
      <c r="D66" s="65"/>
    </row>
    <row r="67" spans="1:4" ht="15.75" x14ac:dyDescent="0.25">
      <c r="A67" s="51" t="s">
        <v>126</v>
      </c>
      <c r="B67" s="52" t="s">
        <v>85</v>
      </c>
      <c r="C67" s="53"/>
      <c r="D67" s="54"/>
    </row>
    <row r="68" spans="1:4" x14ac:dyDescent="0.2">
      <c r="A68" s="55">
        <v>1</v>
      </c>
      <c r="B68" s="38"/>
      <c r="C68" s="56" t="s">
        <v>114</v>
      </c>
      <c r="D68" s="57">
        <v>0</v>
      </c>
    </row>
    <row r="69" spans="1:4" x14ac:dyDescent="0.2">
      <c r="A69" s="55">
        <v>2</v>
      </c>
      <c r="B69" s="38"/>
      <c r="C69" s="56" t="s">
        <v>115</v>
      </c>
      <c r="D69" s="57">
        <v>0</v>
      </c>
    </row>
    <row r="70" spans="1:4" x14ac:dyDescent="0.2">
      <c r="A70" s="55">
        <v>3</v>
      </c>
      <c r="B70" s="38"/>
      <c r="C70" s="56" t="s">
        <v>116</v>
      </c>
      <c r="D70" s="57">
        <v>0</v>
      </c>
    </row>
    <row r="71" spans="1:4" x14ac:dyDescent="0.2">
      <c r="A71" s="55">
        <v>4</v>
      </c>
      <c r="B71" s="38"/>
      <c r="C71" s="56" t="s">
        <v>117</v>
      </c>
      <c r="D71" s="57">
        <v>0</v>
      </c>
    </row>
    <row r="72" spans="1:4" ht="15.75" thickBot="1" x14ac:dyDescent="0.25">
      <c r="A72" s="55">
        <v>5</v>
      </c>
      <c r="B72" s="38"/>
      <c r="C72" s="56" t="s">
        <v>118</v>
      </c>
      <c r="D72" s="57">
        <v>0</v>
      </c>
    </row>
    <row r="73" spans="1:4" ht="16.5" customHeight="1" thickBot="1" x14ac:dyDescent="0.25">
      <c r="A73" s="58"/>
      <c r="B73" s="59"/>
      <c r="C73" s="60" t="s">
        <v>119</v>
      </c>
      <c r="D73" s="61">
        <f>+D72+D71+D70+D69+D68</f>
        <v>0</v>
      </c>
    </row>
    <row r="74" spans="1:4" ht="16.5" customHeight="1" x14ac:dyDescent="0.25">
      <c r="A74" s="62"/>
      <c r="B74" s="63"/>
      <c r="C74" s="64"/>
      <c r="D74" s="65"/>
    </row>
    <row r="75" spans="1:4" ht="15.75" x14ac:dyDescent="0.25">
      <c r="A75" s="51" t="s">
        <v>127</v>
      </c>
      <c r="B75" s="52" t="s">
        <v>89</v>
      </c>
      <c r="C75" s="53"/>
      <c r="D75" s="54"/>
    </row>
    <row r="76" spans="1:4" x14ac:dyDescent="0.2">
      <c r="A76" s="55">
        <v>1</v>
      </c>
      <c r="B76" s="38"/>
      <c r="C76" s="56" t="s">
        <v>114</v>
      </c>
      <c r="D76" s="57">
        <v>0</v>
      </c>
    </row>
    <row r="77" spans="1:4" x14ac:dyDescent="0.2">
      <c r="A77" s="55">
        <v>2</v>
      </c>
      <c r="B77" s="38"/>
      <c r="C77" s="56" t="s">
        <v>115</v>
      </c>
      <c r="D77" s="57">
        <v>0</v>
      </c>
    </row>
    <row r="78" spans="1:4" x14ac:dyDescent="0.2">
      <c r="A78" s="55">
        <v>3</v>
      </c>
      <c r="B78" s="38"/>
      <c r="C78" s="56" t="s">
        <v>116</v>
      </c>
      <c r="D78" s="57">
        <v>0</v>
      </c>
    </row>
    <row r="79" spans="1:4" x14ac:dyDescent="0.2">
      <c r="A79" s="55">
        <v>4</v>
      </c>
      <c r="B79" s="38"/>
      <c r="C79" s="56" t="s">
        <v>117</v>
      </c>
      <c r="D79" s="57">
        <v>0</v>
      </c>
    </row>
    <row r="80" spans="1:4" ht="15.75" thickBot="1" x14ac:dyDescent="0.25">
      <c r="A80" s="55">
        <v>5</v>
      </c>
      <c r="B80" s="38"/>
      <c r="C80" s="56" t="s">
        <v>118</v>
      </c>
      <c r="D80" s="57">
        <v>0</v>
      </c>
    </row>
    <row r="81" spans="1:4" ht="16.5" customHeight="1" thickBot="1" x14ac:dyDescent="0.25">
      <c r="A81" s="58"/>
      <c r="B81" s="59"/>
      <c r="C81" s="60" t="s">
        <v>119</v>
      </c>
      <c r="D81" s="61">
        <f>+D80+D79+D78+D77+D76</f>
        <v>0</v>
      </c>
    </row>
    <row r="82" spans="1:4" ht="16.5" customHeight="1" thickBot="1" x14ac:dyDescent="0.3">
      <c r="A82" s="62"/>
      <c r="B82" s="63"/>
      <c r="C82" s="64"/>
      <c r="D82" s="65"/>
    </row>
    <row r="83" spans="1:4" ht="16.5" customHeight="1" thickBot="1" x14ac:dyDescent="0.3">
      <c r="A83" s="66"/>
      <c r="B83" s="67" t="s">
        <v>128</v>
      </c>
      <c r="C83" s="60" t="s">
        <v>129</v>
      </c>
      <c r="D83" s="61">
        <f>+D81-D80+D73-D72+D65-D64+D57-D56+D49-D48+D41-D40+D33-D32+D25-D24+D17-D16</f>
        <v>508759000</v>
      </c>
    </row>
    <row r="84" spans="1:4" ht="16.5" customHeight="1" thickBot="1" x14ac:dyDescent="0.3">
      <c r="A84" s="66"/>
      <c r="B84" s="67" t="s">
        <v>118</v>
      </c>
      <c r="C84" s="60"/>
      <c r="D84" s="61">
        <f>+D80+D72+D64+D56+D48+D40+D32+D24+D16</f>
        <v>-11957000</v>
      </c>
    </row>
    <row r="85" spans="1:4" ht="16.5" customHeight="1" thickBot="1" x14ac:dyDescent="0.3">
      <c r="A85" s="66"/>
      <c r="B85" s="67" t="s">
        <v>130</v>
      </c>
      <c r="C85" s="60" t="s">
        <v>129</v>
      </c>
      <c r="D85" s="61">
        <f>SUM(D83:D84)</f>
        <v>496802000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102</v>
      </c>
      <c r="B4" s="473"/>
      <c r="C4" s="473"/>
      <c r="D4" s="473"/>
      <c r="E4" s="473"/>
    </row>
    <row r="5" spans="1:5" ht="15.75" customHeight="1" x14ac:dyDescent="0.25">
      <c r="A5" s="473" t="s">
        <v>131</v>
      </c>
      <c r="B5" s="473"/>
      <c r="C5" s="473"/>
      <c r="D5" s="473"/>
      <c r="E5" s="473"/>
    </row>
    <row r="6" spans="1:5" ht="16.5" customHeight="1" thickBot="1" x14ac:dyDescent="0.3">
      <c r="A6" s="69"/>
      <c r="B6" s="69"/>
      <c r="C6" s="31"/>
    </row>
    <row r="7" spans="1:5" ht="15.75" customHeight="1" x14ac:dyDescent="0.25">
      <c r="A7" s="70" t="s">
        <v>104</v>
      </c>
      <c r="B7" s="71" t="s">
        <v>105</v>
      </c>
      <c r="C7" s="72" t="s">
        <v>106</v>
      </c>
      <c r="D7" s="72" t="s">
        <v>107</v>
      </c>
      <c r="E7" s="72" t="s">
        <v>132</v>
      </c>
    </row>
    <row r="8" spans="1:5" ht="31.5" customHeight="1" x14ac:dyDescent="0.25">
      <c r="A8" s="73"/>
      <c r="B8" s="74"/>
      <c r="C8" s="75"/>
      <c r="D8" s="76"/>
      <c r="E8" s="77" t="s">
        <v>133</v>
      </c>
    </row>
    <row r="9" spans="1:5" ht="16.5" customHeight="1" thickBot="1" x14ac:dyDescent="0.3">
      <c r="A9" s="78" t="s">
        <v>5</v>
      </c>
      <c r="B9" s="79" t="s">
        <v>110</v>
      </c>
      <c r="C9" s="80" t="s">
        <v>134</v>
      </c>
      <c r="D9" s="80" t="s">
        <v>135</v>
      </c>
      <c r="E9" s="81" t="s">
        <v>136</v>
      </c>
    </row>
    <row r="10" spans="1:5" ht="15.75" customHeight="1" x14ac:dyDescent="0.25">
      <c r="A10" s="82"/>
      <c r="B10" s="83"/>
      <c r="C10" s="84"/>
      <c r="D10" s="83"/>
      <c r="E10" s="85"/>
    </row>
    <row r="11" spans="1:5" ht="31.5" x14ac:dyDescent="0.25">
      <c r="A11" s="86" t="s">
        <v>137</v>
      </c>
      <c r="B11" s="87" t="s">
        <v>10</v>
      </c>
      <c r="C11" s="53"/>
      <c r="D11" s="53"/>
      <c r="E11" s="88"/>
    </row>
    <row r="12" spans="1:5" ht="31.5" x14ac:dyDescent="0.25">
      <c r="A12" s="89"/>
      <c r="B12" s="90"/>
      <c r="C12" s="91" t="s">
        <v>138</v>
      </c>
      <c r="D12" s="92" t="s">
        <v>139</v>
      </c>
      <c r="E12" s="93">
        <v>6953111</v>
      </c>
    </row>
    <row r="13" spans="1:5" x14ac:dyDescent="0.2">
      <c r="A13" s="94">
        <v>1</v>
      </c>
      <c r="B13" s="95"/>
      <c r="C13" s="96" t="s">
        <v>140</v>
      </c>
      <c r="D13" s="97" t="s">
        <v>141</v>
      </c>
      <c r="E13" s="98">
        <v>74446</v>
      </c>
    </row>
    <row r="14" spans="1:5" x14ac:dyDescent="0.2">
      <c r="A14" s="94">
        <v>2</v>
      </c>
      <c r="B14" s="95"/>
      <c r="C14" s="96" t="s">
        <v>142</v>
      </c>
      <c r="D14" s="97" t="s">
        <v>141</v>
      </c>
      <c r="E14" s="98">
        <v>5975</v>
      </c>
    </row>
    <row r="15" spans="1:5" x14ac:dyDescent="0.2">
      <c r="A15" s="94">
        <v>3</v>
      </c>
      <c r="B15" s="95"/>
      <c r="C15" s="96" t="s">
        <v>143</v>
      </c>
      <c r="D15" s="97" t="s">
        <v>141</v>
      </c>
      <c r="E15" s="98">
        <v>902466</v>
      </c>
    </row>
    <row r="16" spans="1:5" x14ac:dyDescent="0.2">
      <c r="A16" s="94">
        <v>4</v>
      </c>
      <c r="B16" s="95"/>
      <c r="C16" s="96" t="s">
        <v>144</v>
      </c>
      <c r="D16" s="97" t="s">
        <v>141</v>
      </c>
      <c r="E16" s="98">
        <v>-41159</v>
      </c>
    </row>
    <row r="17" spans="1:5" x14ac:dyDescent="0.2">
      <c r="A17" s="94">
        <v>5</v>
      </c>
      <c r="B17" s="95"/>
      <c r="C17" s="96" t="s">
        <v>145</v>
      </c>
      <c r="D17" s="97" t="s">
        <v>141</v>
      </c>
      <c r="E17" s="98">
        <v>16221</v>
      </c>
    </row>
    <row r="18" spans="1:5" x14ac:dyDescent="0.2">
      <c r="A18" s="94">
        <v>6</v>
      </c>
      <c r="B18" s="95"/>
      <c r="C18" s="96" t="s">
        <v>146</v>
      </c>
      <c r="D18" s="97" t="s">
        <v>141</v>
      </c>
      <c r="E18" s="98">
        <v>15667</v>
      </c>
    </row>
    <row r="19" spans="1:5" x14ac:dyDescent="0.2">
      <c r="A19" s="94">
        <v>7</v>
      </c>
      <c r="B19" s="95"/>
      <c r="C19" s="96" t="s">
        <v>147</v>
      </c>
      <c r="D19" s="97" t="s">
        <v>141</v>
      </c>
      <c r="E19" s="98">
        <v>-177708</v>
      </c>
    </row>
    <row r="20" spans="1:5" x14ac:dyDescent="0.2">
      <c r="A20" s="94">
        <v>8</v>
      </c>
      <c r="B20" s="95"/>
      <c r="C20" s="96" t="s">
        <v>148</v>
      </c>
      <c r="D20" s="97" t="s">
        <v>141</v>
      </c>
      <c r="E20" s="98">
        <v>47621</v>
      </c>
    </row>
    <row r="21" spans="1:5" ht="15.75" thickBot="1" x14ac:dyDescent="0.25">
      <c r="A21" s="94">
        <v>9</v>
      </c>
      <c r="B21" s="95"/>
      <c r="C21" s="96" t="s">
        <v>149</v>
      </c>
      <c r="D21" s="97" t="s">
        <v>141</v>
      </c>
      <c r="E21" s="98">
        <v>1611</v>
      </c>
    </row>
    <row r="22" spans="1:5" s="68" customFormat="1" ht="16.5" customHeight="1" thickBot="1" x14ac:dyDescent="0.3">
      <c r="A22" s="99"/>
      <c r="B22" s="100"/>
      <c r="C22" s="101" t="s">
        <v>150</v>
      </c>
      <c r="D22" s="92" t="s">
        <v>151</v>
      </c>
      <c r="E22" s="102">
        <f>SUM(E12:E21)</f>
        <v>7798251</v>
      </c>
    </row>
    <row r="23" spans="1:5" s="68" customFormat="1" ht="15.75" customHeight="1" x14ac:dyDescent="0.2">
      <c r="A23" s="103"/>
      <c r="B23" s="104"/>
      <c r="C23" s="105"/>
      <c r="D23" s="106"/>
      <c r="E23" s="107"/>
    </row>
    <row r="24" spans="1:5" ht="15.75" x14ac:dyDescent="0.25">
      <c r="A24" s="86" t="s">
        <v>152</v>
      </c>
      <c r="B24" s="87" t="s">
        <v>40</v>
      </c>
      <c r="C24" s="53"/>
      <c r="D24" s="53"/>
      <c r="E24" s="88"/>
    </row>
    <row r="25" spans="1:5" ht="31.5" x14ac:dyDescent="0.25">
      <c r="A25" s="89"/>
      <c r="B25" s="90"/>
      <c r="C25" s="91" t="s">
        <v>138</v>
      </c>
      <c r="D25" s="92" t="s">
        <v>139</v>
      </c>
      <c r="E25" s="93">
        <v>226212</v>
      </c>
    </row>
    <row r="26" spans="1:5" x14ac:dyDescent="0.2">
      <c r="A26" s="94">
        <v>1</v>
      </c>
      <c r="B26" s="95"/>
      <c r="C26" s="96" t="s">
        <v>142</v>
      </c>
      <c r="D26" s="97" t="s">
        <v>141</v>
      </c>
      <c r="E26" s="98">
        <v>10704</v>
      </c>
    </row>
    <row r="27" spans="1:5" ht="15.75" thickBot="1" x14ac:dyDescent="0.25">
      <c r="A27" s="94">
        <v>2</v>
      </c>
      <c r="B27" s="95"/>
      <c r="C27" s="96" t="s">
        <v>153</v>
      </c>
      <c r="D27" s="97" t="s">
        <v>141</v>
      </c>
      <c r="E27" s="98">
        <v>13236</v>
      </c>
    </row>
    <row r="28" spans="1:5" s="68" customFormat="1" ht="16.5" customHeight="1" thickBot="1" x14ac:dyDescent="0.3">
      <c r="A28" s="99"/>
      <c r="B28" s="100"/>
      <c r="C28" s="101" t="s">
        <v>150</v>
      </c>
      <c r="D28" s="92" t="s">
        <v>151</v>
      </c>
      <c r="E28" s="102">
        <f>SUM(E25:E27)</f>
        <v>250152</v>
      </c>
    </row>
    <row r="29" spans="1:5" s="68" customFormat="1" ht="15.75" customHeight="1" x14ac:dyDescent="0.2">
      <c r="A29" s="103"/>
      <c r="B29" s="104"/>
      <c r="C29" s="105"/>
      <c r="D29" s="106"/>
      <c r="E29" s="107"/>
    </row>
    <row r="30" spans="1:5" ht="15.75" x14ac:dyDescent="0.25">
      <c r="A30" s="86" t="s">
        <v>154</v>
      </c>
      <c r="B30" s="87" t="s">
        <v>53</v>
      </c>
      <c r="C30" s="53"/>
      <c r="D30" s="53"/>
      <c r="E30" s="88"/>
    </row>
    <row r="31" spans="1:5" ht="31.5" x14ac:dyDescent="0.25">
      <c r="A31" s="89"/>
      <c r="B31" s="90"/>
      <c r="C31" s="91" t="s">
        <v>138</v>
      </c>
      <c r="D31" s="92" t="s">
        <v>139</v>
      </c>
      <c r="E31" s="93">
        <v>-2761044</v>
      </c>
    </row>
    <row r="32" spans="1:5" x14ac:dyDescent="0.2">
      <c r="A32" s="94">
        <v>1</v>
      </c>
      <c r="B32" s="95"/>
      <c r="C32" s="96" t="s">
        <v>146</v>
      </c>
      <c r="D32" s="97" t="s">
        <v>141</v>
      </c>
      <c r="E32" s="98">
        <v>8034</v>
      </c>
    </row>
    <row r="33" spans="1:5" x14ac:dyDescent="0.2">
      <c r="A33" s="94">
        <v>2</v>
      </c>
      <c r="B33" s="95"/>
      <c r="C33" s="96" t="s">
        <v>155</v>
      </c>
      <c r="D33" s="97" t="s">
        <v>141</v>
      </c>
      <c r="E33" s="98">
        <v>13236</v>
      </c>
    </row>
    <row r="34" spans="1:5" x14ac:dyDescent="0.2">
      <c r="A34" s="94">
        <v>3</v>
      </c>
      <c r="B34" s="95"/>
      <c r="C34" s="96" t="s">
        <v>142</v>
      </c>
      <c r="D34" s="97" t="s">
        <v>141</v>
      </c>
      <c r="E34" s="98">
        <v>10704</v>
      </c>
    </row>
    <row r="35" spans="1:5" ht="15.75" thickBot="1" x14ac:dyDescent="0.25">
      <c r="A35" s="94">
        <v>4</v>
      </c>
      <c r="B35" s="95"/>
      <c r="C35" s="96" t="s">
        <v>149</v>
      </c>
      <c r="D35" s="97" t="s">
        <v>141</v>
      </c>
      <c r="E35" s="98">
        <v>623</v>
      </c>
    </row>
    <row r="36" spans="1:5" s="68" customFormat="1" ht="16.5" customHeight="1" thickBot="1" x14ac:dyDescent="0.3">
      <c r="A36" s="99"/>
      <c r="B36" s="100"/>
      <c r="C36" s="101" t="s">
        <v>150</v>
      </c>
      <c r="D36" s="92" t="s">
        <v>151</v>
      </c>
      <c r="E36" s="102">
        <f>SUM(E31:E35)</f>
        <v>-2728447</v>
      </c>
    </row>
    <row r="37" spans="1:5" s="68" customFormat="1" ht="15.75" customHeight="1" x14ac:dyDescent="0.2">
      <c r="A37" s="103"/>
      <c r="B37" s="104"/>
      <c r="C37" s="105"/>
      <c r="D37" s="106"/>
      <c r="E37" s="107"/>
    </row>
    <row r="38" spans="1:5" ht="15.75" x14ac:dyDescent="0.25">
      <c r="A38" s="86" t="s">
        <v>156</v>
      </c>
      <c r="B38" s="87" t="s">
        <v>57</v>
      </c>
      <c r="C38" s="53"/>
      <c r="D38" s="53"/>
      <c r="E38" s="88"/>
    </row>
    <row r="39" spans="1:5" ht="31.5" x14ac:dyDescent="0.25">
      <c r="A39" s="89"/>
      <c r="B39" s="90"/>
      <c r="C39" s="91" t="s">
        <v>138</v>
      </c>
      <c r="D39" s="92" t="s">
        <v>139</v>
      </c>
      <c r="E39" s="93">
        <v>0</v>
      </c>
    </row>
    <row r="40" spans="1:5" ht="15.75" thickBot="1" x14ac:dyDescent="0.25">
      <c r="A40" s="94" t="s">
        <v>157</v>
      </c>
      <c r="B40" s="95"/>
      <c r="C40" s="96" t="s">
        <v>158</v>
      </c>
      <c r="D40" s="97" t="s">
        <v>157</v>
      </c>
      <c r="E40" s="98">
        <v>0</v>
      </c>
    </row>
    <row r="41" spans="1:5" s="68" customFormat="1" ht="16.5" customHeight="1" thickBot="1" x14ac:dyDescent="0.3">
      <c r="A41" s="99"/>
      <c r="B41" s="100"/>
      <c r="C41" s="101" t="s">
        <v>150</v>
      </c>
      <c r="D41" s="92" t="s">
        <v>151</v>
      </c>
      <c r="E41" s="102">
        <f>SUM(E39)</f>
        <v>0</v>
      </c>
    </row>
    <row r="42" spans="1:5" s="68" customFormat="1" ht="15.75" customHeight="1" x14ac:dyDescent="0.2">
      <c r="A42" s="103"/>
      <c r="B42" s="104"/>
      <c r="C42" s="105"/>
      <c r="D42" s="106"/>
      <c r="E42" s="107"/>
    </row>
    <row r="43" spans="1:5" ht="15.75" x14ac:dyDescent="0.25">
      <c r="A43" s="86" t="s">
        <v>159</v>
      </c>
      <c r="B43" s="87" t="s">
        <v>68</v>
      </c>
      <c r="C43" s="53"/>
      <c r="D43" s="53"/>
      <c r="E43" s="88"/>
    </row>
    <row r="44" spans="1:5" ht="31.5" x14ac:dyDescent="0.25">
      <c r="A44" s="89"/>
      <c r="B44" s="90"/>
      <c r="C44" s="91" t="s">
        <v>138</v>
      </c>
      <c r="D44" s="92" t="s">
        <v>139</v>
      </c>
      <c r="E44" s="93">
        <v>0</v>
      </c>
    </row>
    <row r="45" spans="1:5" ht="15.75" thickBot="1" x14ac:dyDescent="0.25">
      <c r="A45" s="94" t="s">
        <v>157</v>
      </c>
      <c r="B45" s="95"/>
      <c r="C45" s="96" t="s">
        <v>158</v>
      </c>
      <c r="D45" s="97" t="s">
        <v>157</v>
      </c>
      <c r="E45" s="98">
        <v>0</v>
      </c>
    </row>
    <row r="46" spans="1:5" s="68" customFormat="1" ht="16.5" customHeight="1" thickBot="1" x14ac:dyDescent="0.3">
      <c r="A46" s="99"/>
      <c r="B46" s="100"/>
      <c r="C46" s="101" t="s">
        <v>150</v>
      </c>
      <c r="D46" s="92" t="s">
        <v>151</v>
      </c>
      <c r="E46" s="102">
        <f>SUM(E44)</f>
        <v>0</v>
      </c>
    </row>
    <row r="47" spans="1:5" s="68" customFormat="1" ht="15.75" customHeight="1" x14ac:dyDescent="0.2">
      <c r="A47" s="103"/>
      <c r="B47" s="104"/>
      <c r="C47" s="105"/>
      <c r="D47" s="106"/>
      <c r="E47" s="107"/>
    </row>
    <row r="48" spans="1:5" ht="15.75" x14ac:dyDescent="0.25">
      <c r="A48" s="86" t="s">
        <v>160</v>
      </c>
      <c r="B48" s="87" t="s">
        <v>72</v>
      </c>
      <c r="C48" s="53"/>
      <c r="D48" s="53"/>
      <c r="E48" s="88"/>
    </row>
    <row r="49" spans="1:5" ht="31.5" x14ac:dyDescent="0.25">
      <c r="A49" s="89"/>
      <c r="B49" s="90"/>
      <c r="C49" s="91" t="s">
        <v>138</v>
      </c>
      <c r="D49" s="92" t="s">
        <v>139</v>
      </c>
      <c r="E49" s="93">
        <v>0</v>
      </c>
    </row>
    <row r="50" spans="1:5" ht="15.75" thickBot="1" x14ac:dyDescent="0.25">
      <c r="A50" s="94" t="s">
        <v>157</v>
      </c>
      <c r="B50" s="95"/>
      <c r="C50" s="96" t="s">
        <v>158</v>
      </c>
      <c r="D50" s="97" t="s">
        <v>157</v>
      </c>
      <c r="E50" s="98">
        <v>0</v>
      </c>
    </row>
    <row r="51" spans="1:5" s="68" customFormat="1" ht="16.5" customHeight="1" thickBot="1" x14ac:dyDescent="0.3">
      <c r="A51" s="99"/>
      <c r="B51" s="100"/>
      <c r="C51" s="101" t="s">
        <v>150</v>
      </c>
      <c r="D51" s="92" t="s">
        <v>151</v>
      </c>
      <c r="E51" s="102">
        <f>SUM(E49)</f>
        <v>0</v>
      </c>
    </row>
    <row r="52" spans="1:5" s="68" customFormat="1" ht="15.75" customHeight="1" x14ac:dyDescent="0.2">
      <c r="A52" s="103"/>
      <c r="B52" s="104"/>
      <c r="C52" s="105"/>
      <c r="D52" s="106"/>
      <c r="E52" s="107"/>
    </row>
    <row r="53" spans="1:5" ht="15.75" x14ac:dyDescent="0.25">
      <c r="A53" s="86" t="s">
        <v>161</v>
      </c>
      <c r="B53" s="87" t="s">
        <v>85</v>
      </c>
      <c r="C53" s="53"/>
      <c r="D53" s="53"/>
      <c r="E53" s="88"/>
    </row>
    <row r="54" spans="1:5" ht="31.5" x14ac:dyDescent="0.25">
      <c r="A54" s="89"/>
      <c r="B54" s="90"/>
      <c r="C54" s="91" t="s">
        <v>138</v>
      </c>
      <c r="D54" s="92" t="s">
        <v>139</v>
      </c>
      <c r="E54" s="93">
        <v>0</v>
      </c>
    </row>
    <row r="55" spans="1:5" ht="15.75" thickBot="1" x14ac:dyDescent="0.25">
      <c r="A55" s="94" t="s">
        <v>157</v>
      </c>
      <c r="B55" s="95"/>
      <c r="C55" s="96" t="s">
        <v>158</v>
      </c>
      <c r="D55" s="97" t="s">
        <v>157</v>
      </c>
      <c r="E55" s="98">
        <v>0</v>
      </c>
    </row>
    <row r="56" spans="1:5" s="68" customFormat="1" ht="16.5" customHeight="1" thickBot="1" x14ac:dyDescent="0.3">
      <c r="A56" s="99"/>
      <c r="B56" s="100"/>
      <c r="C56" s="101" t="s">
        <v>150</v>
      </c>
      <c r="D56" s="92" t="s">
        <v>151</v>
      </c>
      <c r="E56" s="102">
        <f>SUM(E54)</f>
        <v>0</v>
      </c>
    </row>
    <row r="57" spans="1:5" s="68" customFormat="1" ht="15.75" customHeight="1" x14ac:dyDescent="0.2">
      <c r="A57" s="103"/>
      <c r="B57" s="104"/>
      <c r="C57" s="105"/>
      <c r="D57" s="106"/>
      <c r="E57" s="107"/>
    </row>
    <row r="58" spans="1:5" ht="15.75" x14ac:dyDescent="0.25">
      <c r="A58" s="86" t="s">
        <v>162</v>
      </c>
      <c r="B58" s="87" t="s">
        <v>89</v>
      </c>
      <c r="C58" s="53"/>
      <c r="D58" s="53"/>
      <c r="E58" s="88"/>
    </row>
    <row r="59" spans="1:5" ht="31.5" x14ac:dyDescent="0.25">
      <c r="A59" s="89"/>
      <c r="B59" s="90"/>
      <c r="C59" s="91" t="s">
        <v>138</v>
      </c>
      <c r="D59" s="92" t="s">
        <v>139</v>
      </c>
      <c r="E59" s="93">
        <v>0</v>
      </c>
    </row>
    <row r="60" spans="1:5" ht="15.75" thickBot="1" x14ac:dyDescent="0.25">
      <c r="A60" s="94" t="s">
        <v>157</v>
      </c>
      <c r="B60" s="95"/>
      <c r="C60" s="96" t="s">
        <v>158</v>
      </c>
      <c r="D60" s="97" t="s">
        <v>157</v>
      </c>
      <c r="E60" s="98">
        <v>0</v>
      </c>
    </row>
    <row r="61" spans="1:5" s="68" customFormat="1" ht="16.5" customHeight="1" thickBot="1" x14ac:dyDescent="0.3">
      <c r="A61" s="99"/>
      <c r="B61" s="100"/>
      <c r="C61" s="101" t="s">
        <v>150</v>
      </c>
      <c r="D61" s="92" t="s">
        <v>151</v>
      </c>
      <c r="E61" s="102">
        <f>SUM(E59)</f>
        <v>0</v>
      </c>
    </row>
    <row r="62" spans="1:5" s="68" customFormat="1" ht="15.75" customHeight="1" thickBot="1" x14ac:dyDescent="0.25">
      <c r="A62" s="103"/>
      <c r="B62" s="104"/>
      <c r="C62" s="105"/>
      <c r="D62" s="106"/>
      <c r="E62" s="107"/>
    </row>
    <row r="63" spans="1:5" s="113" customFormat="1" ht="19.5" customHeight="1" thickBot="1" x14ac:dyDescent="0.3">
      <c r="A63" s="108"/>
      <c r="B63" s="109"/>
      <c r="C63" s="110"/>
      <c r="D63" s="111" t="s">
        <v>163</v>
      </c>
      <c r="E63" s="112">
        <f>+E61+E56+E51+E46+E41+E36+E28+E22</f>
        <v>5319956</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4"/>
      <c r="C1" s="474"/>
      <c r="D1" s="474"/>
    </row>
    <row r="2" spans="1:6" ht="15.75" x14ac:dyDescent="0.25">
      <c r="A2" s="475" t="s">
        <v>0</v>
      </c>
      <c r="B2" s="475"/>
      <c r="C2" s="475"/>
      <c r="D2" s="475"/>
      <c r="E2" s="475"/>
      <c r="F2" s="475"/>
    </row>
    <row r="3" spans="1:6" ht="15.75" x14ac:dyDescent="0.25">
      <c r="A3" s="475" t="s">
        <v>1</v>
      </c>
      <c r="B3" s="475"/>
      <c r="C3" s="475"/>
      <c r="D3" s="475"/>
      <c r="E3" s="475"/>
      <c r="F3" s="475"/>
    </row>
    <row r="4" spans="1:6" ht="15.75" x14ac:dyDescent="0.25">
      <c r="A4" s="475" t="s">
        <v>102</v>
      </c>
      <c r="B4" s="475"/>
      <c r="C4" s="475"/>
      <c r="D4" s="475"/>
      <c r="E4" s="475"/>
      <c r="F4" s="475"/>
    </row>
    <row r="5" spans="1:6" ht="15.75" x14ac:dyDescent="0.25">
      <c r="A5" s="475" t="s">
        <v>164</v>
      </c>
      <c r="B5" s="475"/>
      <c r="C5" s="475"/>
      <c r="D5" s="475"/>
      <c r="E5" s="475"/>
      <c r="F5" s="475"/>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165</v>
      </c>
      <c r="C9" s="124" t="s">
        <v>166</v>
      </c>
      <c r="D9" s="124" t="s">
        <v>134</v>
      </c>
      <c r="E9" s="124" t="s">
        <v>135</v>
      </c>
      <c r="F9" s="125" t="s">
        <v>167</v>
      </c>
    </row>
    <row r="10" spans="1:6" s="132" customFormat="1" ht="31.5" x14ac:dyDescent="0.25">
      <c r="A10" s="126"/>
      <c r="B10" s="127"/>
      <c r="C10" s="128"/>
      <c r="D10" s="129" t="s">
        <v>168</v>
      </c>
      <c r="E10" s="130" t="s">
        <v>169</v>
      </c>
      <c r="F10" s="131">
        <v>10897873</v>
      </c>
    </row>
    <row r="11" spans="1:6" ht="31.5" x14ac:dyDescent="0.25">
      <c r="A11" s="133" t="s">
        <v>137</v>
      </c>
      <c r="B11" s="134" t="s">
        <v>10</v>
      </c>
      <c r="C11" s="135"/>
      <c r="D11" s="136"/>
      <c r="E11" s="136"/>
      <c r="F11" s="137"/>
    </row>
    <row r="12" spans="1:6" ht="30.75" thickBot="1" x14ac:dyDescent="0.25">
      <c r="A12" s="138">
        <v>1</v>
      </c>
      <c r="B12" s="139"/>
      <c r="C12" s="140" t="s">
        <v>57</v>
      </c>
      <c r="D12" s="140" t="s">
        <v>170</v>
      </c>
      <c r="E12" s="141" t="s">
        <v>141</v>
      </c>
      <c r="F12" s="142">
        <v>787624</v>
      </c>
    </row>
    <row r="13" spans="1:6" ht="16.5" thickBot="1" x14ac:dyDescent="0.3">
      <c r="A13" s="143"/>
      <c r="B13" s="144"/>
      <c r="C13" s="145"/>
      <c r="D13" s="146" t="s">
        <v>171</v>
      </c>
      <c r="E13" s="147" t="s">
        <v>172</v>
      </c>
      <c r="F13" s="148">
        <f>SUM(F12:F12)</f>
        <v>787624</v>
      </c>
    </row>
    <row r="14" spans="1:6" ht="15.75" x14ac:dyDescent="0.25">
      <c r="A14" s="149"/>
      <c r="B14" s="150"/>
      <c r="C14" s="151"/>
      <c r="D14" s="152"/>
      <c r="E14" s="153"/>
      <c r="F14" s="154"/>
    </row>
    <row r="15" spans="1:6" ht="15.75" x14ac:dyDescent="0.25">
      <c r="A15" s="133" t="s">
        <v>152</v>
      </c>
      <c r="B15" s="134" t="s">
        <v>40</v>
      </c>
      <c r="C15" s="135"/>
      <c r="D15" s="136"/>
      <c r="E15" s="136"/>
      <c r="F15" s="137"/>
    </row>
    <row r="16" spans="1:6" ht="15.75" thickBot="1" x14ac:dyDescent="0.25">
      <c r="A16" s="138"/>
      <c r="B16" s="139"/>
      <c r="C16" s="140" t="s">
        <v>157</v>
      </c>
      <c r="D16" s="140" t="s">
        <v>158</v>
      </c>
      <c r="E16" s="141" t="s">
        <v>157</v>
      </c>
      <c r="F16" s="142">
        <v>0</v>
      </c>
    </row>
    <row r="17" spans="1:6" ht="16.5" thickBot="1" x14ac:dyDescent="0.3">
      <c r="A17" s="143"/>
      <c r="B17" s="144"/>
      <c r="C17" s="145"/>
      <c r="D17" s="146" t="s">
        <v>171</v>
      </c>
      <c r="E17" s="147" t="s">
        <v>172</v>
      </c>
      <c r="F17" s="148">
        <v>0</v>
      </c>
    </row>
    <row r="18" spans="1:6" ht="15.75" x14ac:dyDescent="0.25">
      <c r="A18" s="149"/>
      <c r="B18" s="150"/>
      <c r="C18" s="151"/>
      <c r="D18" s="152"/>
      <c r="E18" s="153"/>
      <c r="F18" s="154"/>
    </row>
    <row r="19" spans="1:6" ht="15.75" x14ac:dyDescent="0.25">
      <c r="A19" s="133" t="s">
        <v>154</v>
      </c>
      <c r="B19" s="134" t="s">
        <v>53</v>
      </c>
      <c r="C19" s="135"/>
      <c r="D19" s="136"/>
      <c r="E19" s="136"/>
      <c r="F19" s="137"/>
    </row>
    <row r="20" spans="1:6" ht="30.75" thickBot="1" x14ac:dyDescent="0.25">
      <c r="A20" s="138">
        <v>1</v>
      </c>
      <c r="B20" s="139"/>
      <c r="C20" s="140" t="s">
        <v>10</v>
      </c>
      <c r="D20" s="140" t="s">
        <v>170</v>
      </c>
      <c r="E20" s="141" t="s">
        <v>141</v>
      </c>
      <c r="F20" s="142">
        <v>547</v>
      </c>
    </row>
    <row r="21" spans="1:6" ht="16.5" thickBot="1" x14ac:dyDescent="0.3">
      <c r="A21" s="143"/>
      <c r="B21" s="144"/>
      <c r="C21" s="145"/>
      <c r="D21" s="146" t="s">
        <v>171</v>
      </c>
      <c r="E21" s="147" t="s">
        <v>172</v>
      </c>
      <c r="F21" s="148">
        <f>SUM(F20:F20)</f>
        <v>547</v>
      </c>
    </row>
    <row r="22" spans="1:6" ht="15.75" x14ac:dyDescent="0.25">
      <c r="A22" s="149"/>
      <c r="B22" s="150"/>
      <c r="C22" s="151"/>
      <c r="D22" s="152"/>
      <c r="E22" s="153"/>
      <c r="F22" s="154"/>
    </row>
    <row r="23" spans="1:6" ht="15.75" x14ac:dyDescent="0.25">
      <c r="A23" s="133" t="s">
        <v>156</v>
      </c>
      <c r="B23" s="134" t="s">
        <v>57</v>
      </c>
      <c r="C23" s="135"/>
      <c r="D23" s="136"/>
      <c r="E23" s="136"/>
      <c r="F23" s="137"/>
    </row>
    <row r="24" spans="1:6" ht="15.75" thickBot="1" x14ac:dyDescent="0.25">
      <c r="A24" s="138"/>
      <c r="B24" s="139"/>
      <c r="C24" s="140" t="s">
        <v>157</v>
      </c>
      <c r="D24" s="140" t="s">
        <v>158</v>
      </c>
      <c r="E24" s="141" t="s">
        <v>157</v>
      </c>
      <c r="F24" s="142">
        <v>0</v>
      </c>
    </row>
    <row r="25" spans="1:6" ht="16.5" thickBot="1" x14ac:dyDescent="0.3">
      <c r="A25" s="143"/>
      <c r="B25" s="144"/>
      <c r="C25" s="145"/>
      <c r="D25" s="146" t="s">
        <v>171</v>
      </c>
      <c r="E25" s="147" t="s">
        <v>172</v>
      </c>
      <c r="F25" s="148">
        <v>0</v>
      </c>
    </row>
    <row r="26" spans="1:6" ht="15.75" x14ac:dyDescent="0.25">
      <c r="A26" s="149"/>
      <c r="B26" s="150"/>
      <c r="C26" s="151"/>
      <c r="D26" s="152"/>
      <c r="E26" s="153"/>
      <c r="F26" s="154"/>
    </row>
    <row r="27" spans="1:6" ht="15.75" x14ac:dyDescent="0.25">
      <c r="A27" s="133" t="s">
        <v>159</v>
      </c>
      <c r="B27" s="134" t="s">
        <v>68</v>
      </c>
      <c r="C27" s="135"/>
      <c r="D27" s="136"/>
      <c r="E27" s="136"/>
      <c r="F27" s="137"/>
    </row>
    <row r="28" spans="1:6" ht="15.75" thickBot="1" x14ac:dyDescent="0.25">
      <c r="A28" s="138"/>
      <c r="B28" s="139"/>
      <c r="C28" s="140" t="s">
        <v>157</v>
      </c>
      <c r="D28" s="140" t="s">
        <v>158</v>
      </c>
      <c r="E28" s="141" t="s">
        <v>157</v>
      </c>
      <c r="F28" s="142">
        <v>0</v>
      </c>
    </row>
    <row r="29" spans="1:6" ht="16.5" thickBot="1" x14ac:dyDescent="0.3">
      <c r="A29" s="143"/>
      <c r="B29" s="144"/>
      <c r="C29" s="145"/>
      <c r="D29" s="146" t="s">
        <v>171</v>
      </c>
      <c r="E29" s="147" t="s">
        <v>172</v>
      </c>
      <c r="F29" s="148">
        <v>0</v>
      </c>
    </row>
    <row r="30" spans="1:6" ht="15.75" x14ac:dyDescent="0.25">
      <c r="A30" s="149"/>
      <c r="B30" s="150"/>
      <c r="C30" s="151"/>
      <c r="D30" s="152"/>
      <c r="E30" s="153"/>
      <c r="F30" s="154"/>
    </row>
    <row r="31" spans="1:6" ht="15.75" x14ac:dyDescent="0.25">
      <c r="A31" s="133" t="s">
        <v>160</v>
      </c>
      <c r="B31" s="134" t="s">
        <v>72</v>
      </c>
      <c r="C31" s="135"/>
      <c r="D31" s="136"/>
      <c r="E31" s="136"/>
      <c r="F31" s="137"/>
    </row>
    <row r="32" spans="1:6" ht="15.75" thickBot="1" x14ac:dyDescent="0.25">
      <c r="A32" s="138"/>
      <c r="B32" s="139"/>
      <c r="C32" s="140" t="s">
        <v>157</v>
      </c>
      <c r="D32" s="140" t="s">
        <v>158</v>
      </c>
      <c r="E32" s="141" t="s">
        <v>157</v>
      </c>
      <c r="F32" s="142">
        <v>0</v>
      </c>
    </row>
    <row r="33" spans="1:6" ht="16.5" thickBot="1" x14ac:dyDescent="0.3">
      <c r="A33" s="143"/>
      <c r="B33" s="144"/>
      <c r="C33" s="145"/>
      <c r="D33" s="146" t="s">
        <v>171</v>
      </c>
      <c r="E33" s="147" t="s">
        <v>172</v>
      </c>
      <c r="F33" s="148">
        <v>0</v>
      </c>
    </row>
    <row r="34" spans="1:6" ht="15.75" x14ac:dyDescent="0.25">
      <c r="A34" s="149"/>
      <c r="B34" s="150"/>
      <c r="C34" s="151"/>
      <c r="D34" s="152"/>
      <c r="E34" s="153"/>
      <c r="F34" s="154"/>
    </row>
    <row r="35" spans="1:6" ht="15.75" x14ac:dyDescent="0.25">
      <c r="A35" s="133" t="s">
        <v>161</v>
      </c>
      <c r="B35" s="134" t="s">
        <v>85</v>
      </c>
      <c r="C35" s="135"/>
      <c r="D35" s="136"/>
      <c r="E35" s="136"/>
      <c r="F35" s="137"/>
    </row>
    <row r="36" spans="1:6" ht="15.75" thickBot="1" x14ac:dyDescent="0.25">
      <c r="A36" s="138"/>
      <c r="B36" s="139"/>
      <c r="C36" s="140" t="s">
        <v>157</v>
      </c>
      <c r="D36" s="140" t="s">
        <v>158</v>
      </c>
      <c r="E36" s="141" t="s">
        <v>157</v>
      </c>
      <c r="F36" s="142">
        <v>0</v>
      </c>
    </row>
    <row r="37" spans="1:6" ht="16.5" thickBot="1" x14ac:dyDescent="0.3">
      <c r="A37" s="143"/>
      <c r="B37" s="144"/>
      <c r="C37" s="145"/>
      <c r="D37" s="146" t="s">
        <v>171</v>
      </c>
      <c r="E37" s="147" t="s">
        <v>172</v>
      </c>
      <c r="F37" s="148">
        <v>0</v>
      </c>
    </row>
    <row r="38" spans="1:6" ht="15.75" x14ac:dyDescent="0.25">
      <c r="A38" s="149"/>
      <c r="B38" s="150"/>
      <c r="C38" s="151"/>
      <c r="D38" s="152"/>
      <c r="E38" s="153"/>
      <c r="F38" s="154"/>
    </row>
    <row r="39" spans="1:6" ht="15.75" x14ac:dyDescent="0.25">
      <c r="A39" s="133" t="s">
        <v>162</v>
      </c>
      <c r="B39" s="134" t="s">
        <v>89</v>
      </c>
      <c r="C39" s="135"/>
      <c r="D39" s="136"/>
      <c r="E39" s="136"/>
      <c r="F39" s="137"/>
    </row>
    <row r="40" spans="1:6" ht="15.75" thickBot="1" x14ac:dyDescent="0.25">
      <c r="A40" s="138"/>
      <c r="B40" s="139"/>
      <c r="C40" s="140" t="s">
        <v>157</v>
      </c>
      <c r="D40" s="140" t="s">
        <v>158</v>
      </c>
      <c r="E40" s="141" t="s">
        <v>157</v>
      </c>
      <c r="F40" s="142">
        <v>0</v>
      </c>
    </row>
    <row r="41" spans="1:6" ht="16.5" thickBot="1" x14ac:dyDescent="0.3">
      <c r="A41" s="143"/>
      <c r="B41" s="144"/>
      <c r="C41" s="145"/>
      <c r="D41" s="146" t="s">
        <v>171</v>
      </c>
      <c r="E41" s="147" t="s">
        <v>172</v>
      </c>
      <c r="F41" s="148">
        <v>0</v>
      </c>
    </row>
    <row r="42" spans="1:6" ht="15.75" x14ac:dyDescent="0.25">
      <c r="A42" s="149"/>
      <c r="B42" s="150"/>
      <c r="C42" s="151"/>
      <c r="D42" s="152"/>
      <c r="E42" s="153"/>
      <c r="F42" s="154"/>
    </row>
    <row r="43" spans="1:6" ht="32.25" thickBot="1" x14ac:dyDescent="0.3">
      <c r="A43" s="155"/>
      <c r="B43" s="156"/>
      <c r="C43" s="156"/>
      <c r="D43" s="157" t="s">
        <v>173</v>
      </c>
      <c r="E43" s="158" t="s">
        <v>172</v>
      </c>
      <c r="F43" s="159">
        <f>+F41+F37+F33+F29+F25+F21+F17+F13+F10</f>
        <v>11686044</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102</v>
      </c>
      <c r="B4" s="477"/>
      <c r="C4" s="477"/>
      <c r="D4" s="477"/>
    </row>
    <row r="5" spans="1:5" x14ac:dyDescent="0.2">
      <c r="A5" s="477" t="s">
        <v>174</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175</v>
      </c>
      <c r="C8" s="169"/>
      <c r="D8" s="170"/>
    </row>
    <row r="9" spans="1:5" ht="14.25" customHeight="1" thickBot="1" x14ac:dyDescent="0.25">
      <c r="A9" s="172" t="s">
        <v>5</v>
      </c>
      <c r="B9" s="173" t="s">
        <v>176</v>
      </c>
      <c r="C9" s="174" t="s">
        <v>167</v>
      </c>
      <c r="D9" s="175" t="s">
        <v>135</v>
      </c>
    </row>
    <row r="10" spans="1:5" x14ac:dyDescent="0.2">
      <c r="A10" s="176"/>
      <c r="B10" s="177"/>
      <c r="C10" s="178"/>
      <c r="D10" s="179"/>
    </row>
    <row r="11" spans="1:5" x14ac:dyDescent="0.2">
      <c r="A11" s="180" t="s">
        <v>137</v>
      </c>
      <c r="B11" s="181" t="s">
        <v>10</v>
      </c>
      <c r="C11" s="182"/>
      <c r="D11" s="183"/>
    </row>
    <row r="12" spans="1:5" ht="15.75" thickBot="1" x14ac:dyDescent="0.25">
      <c r="A12" s="184">
        <v>0</v>
      </c>
      <c r="B12" s="185" t="s">
        <v>158</v>
      </c>
      <c r="C12" s="186">
        <v>0</v>
      </c>
      <c r="D12" s="187" t="s">
        <v>157</v>
      </c>
    </row>
    <row r="13" spans="1:5" ht="13.5" customHeight="1" thickBot="1" x14ac:dyDescent="0.25">
      <c r="A13" s="188"/>
      <c r="B13" s="189" t="s">
        <v>177</v>
      </c>
      <c r="C13" s="190">
        <v>0</v>
      </c>
      <c r="D13" s="191" t="s">
        <v>172</v>
      </c>
    </row>
    <row r="14" spans="1:5" ht="14.25" customHeight="1" x14ac:dyDescent="0.2">
      <c r="A14" s="192"/>
      <c r="B14" s="193"/>
      <c r="C14" s="194"/>
      <c r="D14" s="195"/>
    </row>
    <row r="15" spans="1:5" x14ac:dyDescent="0.2">
      <c r="A15" s="180" t="s">
        <v>152</v>
      </c>
      <c r="B15" s="181" t="s">
        <v>40</v>
      </c>
      <c r="C15" s="182"/>
      <c r="D15" s="183"/>
    </row>
    <row r="16" spans="1:5" ht="15.75" thickBot="1" x14ac:dyDescent="0.25">
      <c r="A16" s="184">
        <v>0</v>
      </c>
      <c r="B16" s="185" t="s">
        <v>158</v>
      </c>
      <c r="C16" s="186">
        <v>0</v>
      </c>
      <c r="D16" s="187" t="s">
        <v>157</v>
      </c>
    </row>
    <row r="17" spans="1:4" ht="13.5" customHeight="1" thickBot="1" x14ac:dyDescent="0.25">
      <c r="A17" s="188"/>
      <c r="B17" s="189" t="s">
        <v>177</v>
      </c>
      <c r="C17" s="190">
        <v>0</v>
      </c>
      <c r="D17" s="191" t="s">
        <v>172</v>
      </c>
    </row>
    <row r="18" spans="1:4" ht="14.25" customHeight="1" x14ac:dyDescent="0.2">
      <c r="A18" s="192"/>
      <c r="B18" s="193"/>
      <c r="C18" s="194"/>
      <c r="D18" s="195"/>
    </row>
    <row r="19" spans="1:4" x14ac:dyDescent="0.2">
      <c r="A19" s="180" t="s">
        <v>154</v>
      </c>
      <c r="B19" s="181" t="s">
        <v>53</v>
      </c>
      <c r="C19" s="182"/>
      <c r="D19" s="183"/>
    </row>
    <row r="20" spans="1:4" ht="15.75" thickBot="1" x14ac:dyDescent="0.25">
      <c r="A20" s="184">
        <v>0</v>
      </c>
      <c r="B20" s="185" t="s">
        <v>158</v>
      </c>
      <c r="C20" s="186">
        <v>0</v>
      </c>
      <c r="D20" s="187" t="s">
        <v>157</v>
      </c>
    </row>
    <row r="21" spans="1:4" ht="13.5" customHeight="1" thickBot="1" x14ac:dyDescent="0.25">
      <c r="A21" s="188"/>
      <c r="B21" s="189" t="s">
        <v>177</v>
      </c>
      <c r="C21" s="190">
        <v>0</v>
      </c>
      <c r="D21" s="191" t="s">
        <v>172</v>
      </c>
    </row>
    <row r="22" spans="1:4" ht="14.25" customHeight="1" x14ac:dyDescent="0.2">
      <c r="A22" s="192"/>
      <c r="B22" s="193"/>
      <c r="C22" s="194"/>
      <c r="D22" s="195"/>
    </row>
    <row r="23" spans="1:4" x14ac:dyDescent="0.2">
      <c r="A23" s="180" t="s">
        <v>156</v>
      </c>
      <c r="B23" s="181" t="s">
        <v>57</v>
      </c>
      <c r="C23" s="182"/>
      <c r="D23" s="183"/>
    </row>
    <row r="24" spans="1:4" ht="15.75" thickBot="1" x14ac:dyDescent="0.25">
      <c r="A24" s="184">
        <v>0</v>
      </c>
      <c r="B24" s="185" t="s">
        <v>158</v>
      </c>
      <c r="C24" s="186">
        <v>0</v>
      </c>
      <c r="D24" s="187" t="s">
        <v>157</v>
      </c>
    </row>
    <row r="25" spans="1:4" ht="13.5" customHeight="1" thickBot="1" x14ac:dyDescent="0.25">
      <c r="A25" s="188"/>
      <c r="B25" s="189" t="s">
        <v>177</v>
      </c>
      <c r="C25" s="190">
        <v>0</v>
      </c>
      <c r="D25" s="191" t="s">
        <v>172</v>
      </c>
    </row>
    <row r="26" spans="1:4" ht="14.25" customHeight="1" x14ac:dyDescent="0.2">
      <c r="A26" s="192"/>
      <c r="B26" s="193"/>
      <c r="C26" s="194"/>
      <c r="D26" s="195"/>
    </row>
    <row r="27" spans="1:4" x14ac:dyDescent="0.2">
      <c r="A27" s="180" t="s">
        <v>159</v>
      </c>
      <c r="B27" s="181" t="s">
        <v>68</v>
      </c>
      <c r="C27" s="182"/>
      <c r="D27" s="183"/>
    </row>
    <row r="28" spans="1:4" ht="15.75" thickBot="1" x14ac:dyDescent="0.25">
      <c r="A28" s="184">
        <v>0</v>
      </c>
      <c r="B28" s="185" t="s">
        <v>158</v>
      </c>
      <c r="C28" s="186">
        <v>0</v>
      </c>
      <c r="D28" s="187" t="s">
        <v>157</v>
      </c>
    </row>
    <row r="29" spans="1:4" ht="13.5" customHeight="1" thickBot="1" x14ac:dyDescent="0.25">
      <c r="A29" s="188"/>
      <c r="B29" s="189" t="s">
        <v>177</v>
      </c>
      <c r="C29" s="190">
        <v>0</v>
      </c>
      <c r="D29" s="191" t="s">
        <v>172</v>
      </c>
    </row>
    <row r="30" spans="1:4" ht="14.25" customHeight="1" x14ac:dyDescent="0.2">
      <c r="A30" s="192"/>
      <c r="B30" s="193"/>
      <c r="C30" s="194"/>
      <c r="D30" s="195"/>
    </row>
    <row r="31" spans="1:4" x14ac:dyDescent="0.2">
      <c r="A31" s="180" t="s">
        <v>160</v>
      </c>
      <c r="B31" s="181" t="s">
        <v>72</v>
      </c>
      <c r="C31" s="182"/>
      <c r="D31" s="183"/>
    </row>
    <row r="32" spans="1:4" ht="15.75" thickBot="1" x14ac:dyDescent="0.25">
      <c r="A32" s="184">
        <v>0</v>
      </c>
      <c r="B32" s="185" t="s">
        <v>158</v>
      </c>
      <c r="C32" s="186">
        <v>0</v>
      </c>
      <c r="D32" s="187" t="s">
        <v>157</v>
      </c>
    </row>
    <row r="33" spans="1:4" ht="13.5" customHeight="1" thickBot="1" x14ac:dyDescent="0.25">
      <c r="A33" s="188"/>
      <c r="B33" s="189" t="s">
        <v>177</v>
      </c>
      <c r="C33" s="190">
        <v>0</v>
      </c>
      <c r="D33" s="191" t="s">
        <v>172</v>
      </c>
    </row>
    <row r="34" spans="1:4" ht="14.25" customHeight="1" x14ac:dyDescent="0.2">
      <c r="A34" s="192"/>
      <c r="B34" s="193"/>
      <c r="C34" s="194"/>
      <c r="D34" s="195"/>
    </row>
    <row r="35" spans="1:4" x14ac:dyDescent="0.2">
      <c r="A35" s="180" t="s">
        <v>161</v>
      </c>
      <c r="B35" s="181" t="s">
        <v>85</v>
      </c>
      <c r="C35" s="182"/>
      <c r="D35" s="183"/>
    </row>
    <row r="36" spans="1:4" ht="15.75" thickBot="1" x14ac:dyDescent="0.25">
      <c r="A36" s="184">
        <v>0</v>
      </c>
      <c r="B36" s="185" t="s">
        <v>158</v>
      </c>
      <c r="C36" s="186">
        <v>0</v>
      </c>
      <c r="D36" s="187" t="s">
        <v>157</v>
      </c>
    </row>
    <row r="37" spans="1:4" ht="13.5" customHeight="1" thickBot="1" x14ac:dyDescent="0.25">
      <c r="A37" s="188"/>
      <c r="B37" s="189" t="s">
        <v>177</v>
      </c>
      <c r="C37" s="190">
        <v>0</v>
      </c>
      <c r="D37" s="191" t="s">
        <v>172</v>
      </c>
    </row>
    <row r="38" spans="1:4" ht="14.25" customHeight="1" x14ac:dyDescent="0.2">
      <c r="A38" s="192"/>
      <c r="B38" s="193"/>
      <c r="C38" s="194"/>
      <c r="D38" s="195"/>
    </row>
    <row r="39" spans="1:4" x14ac:dyDescent="0.2">
      <c r="A39" s="180" t="s">
        <v>162</v>
      </c>
      <c r="B39" s="181" t="s">
        <v>89</v>
      </c>
      <c r="C39" s="182"/>
      <c r="D39" s="183"/>
    </row>
    <row r="40" spans="1:4" ht="15.75" thickBot="1" x14ac:dyDescent="0.25">
      <c r="A40" s="184">
        <v>0</v>
      </c>
      <c r="B40" s="185" t="s">
        <v>158</v>
      </c>
      <c r="C40" s="186">
        <v>0</v>
      </c>
      <c r="D40" s="187" t="s">
        <v>157</v>
      </c>
    </row>
    <row r="41" spans="1:4" ht="13.5" customHeight="1" thickBot="1" x14ac:dyDescent="0.25">
      <c r="A41" s="188"/>
      <c r="B41" s="189" t="s">
        <v>177</v>
      </c>
      <c r="C41" s="190">
        <v>0</v>
      </c>
      <c r="D41" s="191" t="s">
        <v>172</v>
      </c>
    </row>
    <row r="42" spans="1:4" ht="14.25" customHeight="1" x14ac:dyDescent="0.2">
      <c r="A42" s="192"/>
      <c r="B42" s="193"/>
      <c r="C42" s="194"/>
      <c r="D42" s="195"/>
    </row>
    <row r="43" spans="1:4" ht="13.5" customHeight="1" thickBot="1" x14ac:dyDescent="0.25">
      <c r="B43" s="196" t="s">
        <v>178</v>
      </c>
      <c r="C43" s="197">
        <f>+C41+C37+C33+C29+C25+C21+C17+C13</f>
        <v>0</v>
      </c>
      <c r="D43" s="198" t="s">
        <v>172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102</v>
      </c>
      <c r="B4" s="477"/>
      <c r="C4" s="477"/>
      <c r="D4" s="477"/>
    </row>
    <row r="5" spans="1:4" x14ac:dyDescent="0.2">
      <c r="A5" s="477" t="s">
        <v>179</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175</v>
      </c>
      <c r="C8" s="204"/>
      <c r="D8" s="205"/>
    </row>
    <row r="9" spans="1:4" ht="14.25" customHeight="1" thickBot="1" x14ac:dyDescent="0.25">
      <c r="A9" s="206" t="s">
        <v>5</v>
      </c>
      <c r="B9" s="207" t="s">
        <v>180</v>
      </c>
      <c r="C9" s="208" t="s">
        <v>167</v>
      </c>
      <c r="D9" s="209" t="s">
        <v>181</v>
      </c>
    </row>
    <row r="10" spans="1:4" x14ac:dyDescent="0.2">
      <c r="A10" s="176"/>
      <c r="B10" s="179"/>
      <c r="C10" s="179"/>
      <c r="D10" s="178"/>
    </row>
    <row r="11" spans="1:4" x14ac:dyDescent="0.2">
      <c r="A11" s="210" t="s">
        <v>137</v>
      </c>
      <c r="B11" s="181" t="s">
        <v>10</v>
      </c>
      <c r="C11" s="179"/>
      <c r="D11" s="211"/>
    </row>
    <row r="12" spans="1:4" ht="13.5" thickBot="1" x14ac:dyDescent="0.25">
      <c r="A12" s="212">
        <v>0</v>
      </c>
      <c r="B12" s="213" t="s">
        <v>158</v>
      </c>
      <c r="C12" s="214">
        <v>0</v>
      </c>
      <c r="D12" s="215" t="s">
        <v>182</v>
      </c>
    </row>
    <row r="13" spans="1:4" ht="13.5" customHeight="1" thickBot="1" x14ac:dyDescent="0.25">
      <c r="A13" s="216"/>
      <c r="B13" s="217" t="s">
        <v>119</v>
      </c>
      <c r="C13" s="218">
        <v>0</v>
      </c>
      <c r="D13" s="219"/>
    </row>
    <row r="14" spans="1:4" ht="14.25" customHeight="1" x14ac:dyDescent="0.2">
      <c r="A14" s="220"/>
      <c r="B14" s="221"/>
      <c r="C14" s="222"/>
      <c r="D14" s="223"/>
    </row>
    <row r="15" spans="1:4" x14ac:dyDescent="0.2">
      <c r="A15" s="210" t="s">
        <v>152</v>
      </c>
      <c r="B15" s="181" t="s">
        <v>40</v>
      </c>
      <c r="C15" s="179"/>
      <c r="D15" s="211"/>
    </row>
    <row r="16" spans="1:4" ht="13.5" thickBot="1" x14ac:dyDescent="0.25">
      <c r="A16" s="212">
        <v>0</v>
      </c>
      <c r="B16" s="213" t="s">
        <v>158</v>
      </c>
      <c r="C16" s="214">
        <v>0</v>
      </c>
      <c r="D16" s="215" t="s">
        <v>182</v>
      </c>
    </row>
    <row r="17" spans="1:4" ht="13.5" customHeight="1" thickBot="1" x14ac:dyDescent="0.25">
      <c r="A17" s="216"/>
      <c r="B17" s="217" t="s">
        <v>119</v>
      </c>
      <c r="C17" s="218">
        <v>0</v>
      </c>
      <c r="D17" s="219"/>
    </row>
    <row r="18" spans="1:4" ht="14.25" customHeight="1" x14ac:dyDescent="0.2">
      <c r="A18" s="220"/>
      <c r="B18" s="221"/>
      <c r="C18" s="222"/>
      <c r="D18" s="223"/>
    </row>
    <row r="19" spans="1:4" x14ac:dyDescent="0.2">
      <c r="A19" s="210" t="s">
        <v>154</v>
      </c>
      <c r="B19" s="181" t="s">
        <v>53</v>
      </c>
      <c r="C19" s="179"/>
      <c r="D19" s="211"/>
    </row>
    <row r="20" spans="1:4" ht="13.5" thickBot="1" x14ac:dyDescent="0.25">
      <c r="A20" s="212">
        <v>0</v>
      </c>
      <c r="B20" s="213" t="s">
        <v>158</v>
      </c>
      <c r="C20" s="214">
        <v>0</v>
      </c>
      <c r="D20" s="215" t="s">
        <v>182</v>
      </c>
    </row>
    <row r="21" spans="1:4" ht="13.5" customHeight="1" thickBot="1" x14ac:dyDescent="0.25">
      <c r="A21" s="216"/>
      <c r="B21" s="217" t="s">
        <v>119</v>
      </c>
      <c r="C21" s="218">
        <v>0</v>
      </c>
      <c r="D21" s="219"/>
    </row>
    <row r="22" spans="1:4" ht="14.25" customHeight="1" x14ac:dyDescent="0.2">
      <c r="A22" s="220"/>
      <c r="B22" s="221"/>
      <c r="C22" s="222"/>
      <c r="D22" s="223"/>
    </row>
    <row r="23" spans="1:4" x14ac:dyDescent="0.2">
      <c r="A23" s="210" t="s">
        <v>156</v>
      </c>
      <c r="B23" s="181" t="s">
        <v>57</v>
      </c>
      <c r="C23" s="179"/>
      <c r="D23" s="211"/>
    </row>
    <row r="24" spans="1:4" ht="13.5" thickBot="1" x14ac:dyDescent="0.25">
      <c r="A24" s="212">
        <v>0</v>
      </c>
      <c r="B24" s="213" t="s">
        <v>158</v>
      </c>
      <c r="C24" s="214">
        <v>0</v>
      </c>
      <c r="D24" s="215" t="s">
        <v>182</v>
      </c>
    </row>
    <row r="25" spans="1:4" ht="13.5" customHeight="1" thickBot="1" x14ac:dyDescent="0.25">
      <c r="A25" s="216"/>
      <c r="B25" s="217" t="s">
        <v>119</v>
      </c>
      <c r="C25" s="218">
        <v>0</v>
      </c>
      <c r="D25" s="219"/>
    </row>
    <row r="26" spans="1:4" ht="14.25" customHeight="1" x14ac:dyDescent="0.2">
      <c r="A26" s="220"/>
      <c r="B26" s="221"/>
      <c r="C26" s="222"/>
      <c r="D26" s="223"/>
    </row>
    <row r="27" spans="1:4" x14ac:dyDescent="0.2">
      <c r="A27" s="210" t="s">
        <v>159</v>
      </c>
      <c r="B27" s="181" t="s">
        <v>68</v>
      </c>
      <c r="C27" s="179"/>
      <c r="D27" s="211"/>
    </row>
    <row r="28" spans="1:4" ht="13.5" thickBot="1" x14ac:dyDescent="0.25">
      <c r="A28" s="212">
        <v>0</v>
      </c>
      <c r="B28" s="213" t="s">
        <v>158</v>
      </c>
      <c r="C28" s="214">
        <v>0</v>
      </c>
      <c r="D28" s="215" t="s">
        <v>182</v>
      </c>
    </row>
    <row r="29" spans="1:4" ht="13.5" customHeight="1" thickBot="1" x14ac:dyDescent="0.25">
      <c r="A29" s="216"/>
      <c r="B29" s="217" t="s">
        <v>119</v>
      </c>
      <c r="C29" s="218">
        <v>0</v>
      </c>
      <c r="D29" s="219"/>
    </row>
    <row r="30" spans="1:4" ht="14.25" customHeight="1" x14ac:dyDescent="0.2">
      <c r="A30" s="220"/>
      <c r="B30" s="221"/>
      <c r="C30" s="222"/>
      <c r="D30" s="223"/>
    </row>
    <row r="31" spans="1:4" x14ac:dyDescent="0.2">
      <c r="A31" s="210" t="s">
        <v>160</v>
      </c>
      <c r="B31" s="181" t="s">
        <v>72</v>
      </c>
      <c r="C31" s="179"/>
      <c r="D31" s="211"/>
    </row>
    <row r="32" spans="1:4" ht="13.5" thickBot="1" x14ac:dyDescent="0.25">
      <c r="A32" s="212">
        <v>0</v>
      </c>
      <c r="B32" s="213" t="s">
        <v>158</v>
      </c>
      <c r="C32" s="214">
        <v>0</v>
      </c>
      <c r="D32" s="215" t="s">
        <v>182</v>
      </c>
    </row>
    <row r="33" spans="1:4" ht="13.5" customHeight="1" thickBot="1" x14ac:dyDescent="0.25">
      <c r="A33" s="216"/>
      <c r="B33" s="217" t="s">
        <v>119</v>
      </c>
      <c r="C33" s="218">
        <v>0</v>
      </c>
      <c r="D33" s="219"/>
    </row>
    <row r="34" spans="1:4" ht="14.25" customHeight="1" x14ac:dyDescent="0.2">
      <c r="A34" s="220"/>
      <c r="B34" s="221"/>
      <c r="C34" s="222"/>
      <c r="D34" s="223"/>
    </row>
    <row r="35" spans="1:4" x14ac:dyDescent="0.2">
      <c r="A35" s="210" t="s">
        <v>161</v>
      </c>
      <c r="B35" s="181" t="s">
        <v>85</v>
      </c>
      <c r="C35" s="179"/>
      <c r="D35" s="211"/>
    </row>
    <row r="36" spans="1:4" ht="13.5" thickBot="1" x14ac:dyDescent="0.25">
      <c r="A36" s="212">
        <v>0</v>
      </c>
      <c r="B36" s="213" t="s">
        <v>158</v>
      </c>
      <c r="C36" s="214">
        <v>0</v>
      </c>
      <c r="D36" s="215" t="s">
        <v>182</v>
      </c>
    </row>
    <row r="37" spans="1:4" ht="13.5" customHeight="1" thickBot="1" x14ac:dyDescent="0.25">
      <c r="A37" s="216"/>
      <c r="B37" s="217" t="s">
        <v>119</v>
      </c>
      <c r="C37" s="218">
        <v>0</v>
      </c>
      <c r="D37" s="219"/>
    </row>
    <row r="38" spans="1:4" ht="14.25" customHeight="1" x14ac:dyDescent="0.2">
      <c r="A38" s="220"/>
      <c r="B38" s="221"/>
      <c r="C38" s="222"/>
      <c r="D38" s="223"/>
    </row>
    <row r="39" spans="1:4" x14ac:dyDescent="0.2">
      <c r="A39" s="210" t="s">
        <v>162</v>
      </c>
      <c r="B39" s="181" t="s">
        <v>89</v>
      </c>
      <c r="C39" s="179"/>
      <c r="D39" s="211"/>
    </row>
    <row r="40" spans="1:4" ht="13.5" thickBot="1" x14ac:dyDescent="0.25">
      <c r="A40" s="212">
        <v>0</v>
      </c>
      <c r="B40" s="213" t="s">
        <v>158</v>
      </c>
      <c r="C40" s="214">
        <v>0</v>
      </c>
      <c r="D40" s="215" t="s">
        <v>182</v>
      </c>
    </row>
    <row r="41" spans="1:4" ht="13.5" customHeight="1" thickBot="1" x14ac:dyDescent="0.25">
      <c r="A41" s="216"/>
      <c r="B41" s="217" t="s">
        <v>119</v>
      </c>
      <c r="C41" s="218">
        <v>0</v>
      </c>
      <c r="D41" s="219"/>
    </row>
    <row r="42" spans="1:4" ht="14.25" customHeight="1" x14ac:dyDescent="0.2">
      <c r="A42" s="220"/>
      <c r="B42" s="221"/>
      <c r="C42" s="222"/>
      <c r="D42" s="223"/>
    </row>
    <row r="43" spans="1:4" ht="13.5" customHeight="1" thickBot="1" x14ac:dyDescent="0.25">
      <c r="A43" s="224"/>
      <c r="B43" s="225" t="s">
        <v>163</v>
      </c>
      <c r="C43" s="226">
        <f>+C41+C37+C33+C29+C25+C21+C17+C13</f>
        <v>0</v>
      </c>
      <c r="D4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102</v>
      </c>
      <c r="B4" s="480"/>
      <c r="C4" s="480"/>
      <c r="D4" s="480"/>
      <c r="E4" s="480"/>
      <c r="F4" s="480"/>
    </row>
    <row r="5" spans="1:6" s="229" customFormat="1" x14ac:dyDescent="0.2">
      <c r="A5" s="480" t="s">
        <v>183</v>
      </c>
      <c r="B5" s="480"/>
      <c r="C5" s="480"/>
      <c r="D5" s="480"/>
      <c r="E5" s="480"/>
      <c r="F5" s="480"/>
    </row>
    <row r="6" spans="1:6" s="229" customFormat="1" x14ac:dyDescent="0.2">
      <c r="A6" s="480" t="s">
        <v>184</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185</v>
      </c>
      <c r="D9" s="238" t="s">
        <v>186</v>
      </c>
      <c r="E9" s="239" t="s">
        <v>187</v>
      </c>
      <c r="F9" s="240" t="s">
        <v>188</v>
      </c>
    </row>
    <row r="10" spans="1:6" x14ac:dyDescent="0.2">
      <c r="A10" s="242"/>
      <c r="B10" s="243"/>
      <c r="C10" s="244"/>
      <c r="D10" s="245"/>
      <c r="E10" s="179"/>
      <c r="F10" s="178"/>
    </row>
    <row r="11" spans="1:6" ht="17.25" customHeight="1" thickBot="1" x14ac:dyDescent="0.25">
      <c r="A11" s="172" t="s">
        <v>113</v>
      </c>
      <c r="B11" s="246" t="s">
        <v>189</v>
      </c>
      <c r="C11" s="247"/>
      <c r="D11" s="247"/>
      <c r="E11" s="247"/>
      <c r="F11" s="248"/>
    </row>
    <row r="12" spans="1:6" ht="15.75" customHeight="1" x14ac:dyDescent="0.2">
      <c r="A12" s="249"/>
      <c r="B12" s="250" t="s">
        <v>190</v>
      </c>
      <c r="C12" s="251">
        <v>0</v>
      </c>
      <c r="D12" s="251">
        <v>0</v>
      </c>
      <c r="E12" s="251">
        <f t="shared" ref="E12:E18" si="0">D12-C12</f>
        <v>0</v>
      </c>
      <c r="F12" s="252">
        <f t="shared" ref="F12:F18" si="1">IF(C12=0,0,E12/C12)</f>
        <v>0</v>
      </c>
    </row>
    <row r="13" spans="1:6" x14ac:dyDescent="0.2">
      <c r="A13" s="253">
        <v>1</v>
      </c>
      <c r="B13" s="254" t="s">
        <v>191</v>
      </c>
      <c r="C13" s="255">
        <v>0</v>
      </c>
      <c r="D13" s="255">
        <v>0</v>
      </c>
      <c r="E13" s="255">
        <f t="shared" si="0"/>
        <v>0</v>
      </c>
      <c r="F13" s="256">
        <f t="shared" si="1"/>
        <v>0</v>
      </c>
    </row>
    <row r="14" spans="1:6" x14ac:dyDescent="0.2">
      <c r="A14" s="253">
        <v>2</v>
      </c>
      <c r="B14" s="254" t="s">
        <v>192</v>
      </c>
      <c r="C14" s="255">
        <v>0</v>
      </c>
      <c r="D14" s="255">
        <v>0</v>
      </c>
      <c r="E14" s="255">
        <f t="shared" si="0"/>
        <v>0</v>
      </c>
      <c r="F14" s="256">
        <f t="shared" si="1"/>
        <v>0</v>
      </c>
    </row>
    <row r="15" spans="1:6" x14ac:dyDescent="0.2">
      <c r="A15" s="253">
        <v>3</v>
      </c>
      <c r="B15" s="254" t="s">
        <v>193</v>
      </c>
      <c r="C15" s="255">
        <v>0</v>
      </c>
      <c r="D15" s="255">
        <v>0</v>
      </c>
      <c r="E15" s="255">
        <f t="shared" si="0"/>
        <v>0</v>
      </c>
      <c r="F15" s="256">
        <f t="shared" si="1"/>
        <v>0</v>
      </c>
    </row>
    <row r="16" spans="1:6" x14ac:dyDescent="0.2">
      <c r="A16" s="253">
        <v>4</v>
      </c>
      <c r="B16" s="254" t="s">
        <v>194</v>
      </c>
      <c r="C16" s="255">
        <v>0</v>
      </c>
      <c r="D16" s="255">
        <v>0</v>
      </c>
      <c r="E16" s="255">
        <f t="shared" si="0"/>
        <v>0</v>
      </c>
      <c r="F16" s="256">
        <f t="shared" si="1"/>
        <v>0</v>
      </c>
    </row>
    <row r="17" spans="1:6" x14ac:dyDescent="0.2">
      <c r="A17" s="257"/>
      <c r="B17" s="258" t="s">
        <v>195</v>
      </c>
      <c r="C17" s="259">
        <f>C12+(C13+C14-C15+C16)</f>
        <v>0</v>
      </c>
      <c r="D17" s="259">
        <f>D12+(D13+D14-D15+D16)</f>
        <v>0</v>
      </c>
      <c r="E17" s="259">
        <f t="shared" si="0"/>
        <v>0</v>
      </c>
      <c r="F17" s="260">
        <f t="shared" si="1"/>
        <v>0</v>
      </c>
    </row>
    <row r="18" spans="1:6" x14ac:dyDescent="0.2">
      <c r="A18" s="261">
        <v>5</v>
      </c>
      <c r="B18" s="262" t="s">
        <v>196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120</v>
      </c>
      <c r="B20" s="246" t="s">
        <v>197</v>
      </c>
      <c r="C20" s="247"/>
      <c r="D20" s="247"/>
      <c r="E20" s="247"/>
      <c r="F20" s="248"/>
    </row>
    <row r="21" spans="1:6" ht="15.75" customHeight="1" x14ac:dyDescent="0.2">
      <c r="A21" s="249"/>
      <c r="B21" s="250" t="s">
        <v>190</v>
      </c>
      <c r="C21" s="251">
        <v>352829</v>
      </c>
      <c r="D21" s="251">
        <v>343732</v>
      </c>
      <c r="E21" s="251">
        <f t="shared" ref="E21:E27" si="2">D21-C21</f>
        <v>-9097</v>
      </c>
      <c r="F21" s="252">
        <f t="shared" ref="F21:F27" si="3">IF(C21=0,0,E21/C21)</f>
        <v>-2.5783028039078421E-2</v>
      </c>
    </row>
    <row r="22" spans="1:6" x14ac:dyDescent="0.2">
      <c r="A22" s="253">
        <v>1</v>
      </c>
      <c r="B22" s="254" t="s">
        <v>191</v>
      </c>
      <c r="C22" s="255">
        <v>0</v>
      </c>
      <c r="D22" s="255">
        <v>0</v>
      </c>
      <c r="E22" s="255">
        <f t="shared" si="2"/>
        <v>0</v>
      </c>
      <c r="F22" s="256">
        <f t="shared" si="3"/>
        <v>0</v>
      </c>
    </row>
    <row r="23" spans="1:6" x14ac:dyDescent="0.2">
      <c r="A23" s="253">
        <v>2</v>
      </c>
      <c r="B23" s="254" t="s">
        <v>192</v>
      </c>
      <c r="C23" s="255">
        <v>88211</v>
      </c>
      <c r="D23" s="255">
        <v>66453</v>
      </c>
      <c r="E23" s="255">
        <f t="shared" si="2"/>
        <v>-21758</v>
      </c>
      <c r="F23" s="256">
        <f t="shared" si="3"/>
        <v>-0.24665857999569216</v>
      </c>
    </row>
    <row r="24" spans="1:6" x14ac:dyDescent="0.2">
      <c r="A24" s="253">
        <v>3</v>
      </c>
      <c r="B24" s="254" t="s">
        <v>193</v>
      </c>
      <c r="C24" s="255">
        <v>0</v>
      </c>
      <c r="D24" s="255">
        <v>0</v>
      </c>
      <c r="E24" s="255">
        <f t="shared" si="2"/>
        <v>0</v>
      </c>
      <c r="F24" s="256">
        <f t="shared" si="3"/>
        <v>0</v>
      </c>
    </row>
    <row r="25" spans="1:6" x14ac:dyDescent="0.2">
      <c r="A25" s="253">
        <v>4</v>
      </c>
      <c r="B25" s="254" t="s">
        <v>194</v>
      </c>
      <c r="C25" s="255">
        <v>-97308</v>
      </c>
      <c r="D25" s="255">
        <v>-30181</v>
      </c>
      <c r="E25" s="255">
        <f t="shared" si="2"/>
        <v>67127</v>
      </c>
      <c r="F25" s="256">
        <f t="shared" si="3"/>
        <v>-0.68984050643318129</v>
      </c>
    </row>
    <row r="26" spans="1:6" x14ac:dyDescent="0.2">
      <c r="A26" s="257"/>
      <c r="B26" s="258" t="s">
        <v>195</v>
      </c>
      <c r="C26" s="259">
        <f>C21+(C22+C23-C24+C25)</f>
        <v>343732</v>
      </c>
      <c r="D26" s="259">
        <f>D21+(D22+D23-D24+D25)</f>
        <v>380004</v>
      </c>
      <c r="E26" s="259">
        <f t="shared" si="2"/>
        <v>36272</v>
      </c>
      <c r="F26" s="260">
        <f t="shared" si="3"/>
        <v>0.10552407107863103</v>
      </c>
    </row>
    <row r="27" spans="1:6" x14ac:dyDescent="0.2">
      <c r="A27" s="261">
        <v>5</v>
      </c>
      <c r="B27" s="262" t="s">
        <v>196</v>
      </c>
      <c r="C27" s="263">
        <v>2235</v>
      </c>
      <c r="D27" s="263">
        <v>2470</v>
      </c>
      <c r="E27" s="263">
        <f t="shared" si="2"/>
        <v>235</v>
      </c>
      <c r="F27" s="264">
        <f t="shared" si="3"/>
        <v>0.10514541387024609</v>
      </c>
    </row>
    <row r="28" spans="1:6" ht="13.5" thickBot="1" x14ac:dyDescent="0.25">
      <c r="A28" s="265"/>
      <c r="B28" s="266"/>
      <c r="C28" s="267"/>
      <c r="D28" s="267"/>
      <c r="E28" s="267"/>
      <c r="F28" s="268"/>
    </row>
    <row r="29" spans="1:6" ht="17.25" customHeight="1" thickBot="1" x14ac:dyDescent="0.25">
      <c r="A29" s="172" t="s">
        <v>121</v>
      </c>
      <c r="B29" s="246" t="s">
        <v>198</v>
      </c>
      <c r="C29" s="247"/>
      <c r="D29" s="247"/>
      <c r="E29" s="247"/>
      <c r="F29" s="248"/>
    </row>
    <row r="30" spans="1:6" ht="15.75" customHeight="1" x14ac:dyDescent="0.2">
      <c r="A30" s="249"/>
      <c r="B30" s="250" t="s">
        <v>190</v>
      </c>
      <c r="C30" s="251">
        <v>0</v>
      </c>
      <c r="D30" s="251">
        <v>0</v>
      </c>
      <c r="E30" s="251">
        <f t="shared" ref="E30:E36" si="4">D30-C30</f>
        <v>0</v>
      </c>
      <c r="F30" s="252">
        <f t="shared" ref="F30:F36" si="5">IF(C30=0,0,E30/C30)</f>
        <v>0</v>
      </c>
    </row>
    <row r="31" spans="1:6" x14ac:dyDescent="0.2">
      <c r="A31" s="253">
        <v>1</v>
      </c>
      <c r="B31" s="254" t="s">
        <v>191</v>
      </c>
      <c r="C31" s="255">
        <v>0</v>
      </c>
      <c r="D31" s="255">
        <v>0</v>
      </c>
      <c r="E31" s="255">
        <f t="shared" si="4"/>
        <v>0</v>
      </c>
      <c r="F31" s="256">
        <f t="shared" si="5"/>
        <v>0</v>
      </c>
    </row>
    <row r="32" spans="1:6" x14ac:dyDescent="0.2">
      <c r="A32" s="253">
        <v>2</v>
      </c>
      <c r="B32" s="254" t="s">
        <v>192</v>
      </c>
      <c r="C32" s="255">
        <v>0</v>
      </c>
      <c r="D32" s="255">
        <v>0</v>
      </c>
      <c r="E32" s="255">
        <f t="shared" si="4"/>
        <v>0</v>
      </c>
      <c r="F32" s="256">
        <f t="shared" si="5"/>
        <v>0</v>
      </c>
    </row>
    <row r="33" spans="1:6" x14ac:dyDescent="0.2">
      <c r="A33" s="253">
        <v>3</v>
      </c>
      <c r="B33" s="254" t="s">
        <v>193</v>
      </c>
      <c r="C33" s="255">
        <v>0</v>
      </c>
      <c r="D33" s="255">
        <v>0</v>
      </c>
      <c r="E33" s="255">
        <f t="shared" si="4"/>
        <v>0</v>
      </c>
      <c r="F33" s="256">
        <f t="shared" si="5"/>
        <v>0</v>
      </c>
    </row>
    <row r="34" spans="1:6" x14ac:dyDescent="0.2">
      <c r="A34" s="253">
        <v>4</v>
      </c>
      <c r="B34" s="254" t="s">
        <v>194</v>
      </c>
      <c r="C34" s="255">
        <v>0</v>
      </c>
      <c r="D34" s="255">
        <v>0</v>
      </c>
      <c r="E34" s="255">
        <f t="shared" si="4"/>
        <v>0</v>
      </c>
      <c r="F34" s="256">
        <f t="shared" si="5"/>
        <v>0</v>
      </c>
    </row>
    <row r="35" spans="1:6" x14ac:dyDescent="0.2">
      <c r="A35" s="257"/>
      <c r="B35" s="258" t="s">
        <v>195</v>
      </c>
      <c r="C35" s="259">
        <f>C30+(C31+C32-C33+C34)</f>
        <v>0</v>
      </c>
      <c r="D35" s="259">
        <f>D30+(D31+D32-D33+D34)</f>
        <v>0</v>
      </c>
      <c r="E35" s="259">
        <f t="shared" si="4"/>
        <v>0</v>
      </c>
      <c r="F35" s="260">
        <f t="shared" si="5"/>
        <v>0</v>
      </c>
    </row>
    <row r="36" spans="1:6" x14ac:dyDescent="0.2">
      <c r="A36" s="261">
        <v>5</v>
      </c>
      <c r="B36" s="262" t="s">
        <v>196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6" t="s">
        <v>0</v>
      </c>
      <c r="B1" s="487"/>
      <c r="C1" s="488"/>
    </row>
    <row r="2" spans="1:4" ht="12.75" customHeight="1" x14ac:dyDescent="0.25">
      <c r="A2" s="486" t="s">
        <v>1</v>
      </c>
      <c r="B2" s="487"/>
      <c r="C2" s="488"/>
    </row>
    <row r="3" spans="1:4" ht="12.75" customHeight="1" x14ac:dyDescent="0.25">
      <c r="A3" s="486" t="s">
        <v>2</v>
      </c>
      <c r="B3" s="487"/>
      <c r="C3" s="488"/>
    </row>
    <row r="4" spans="1:4" ht="12.75" customHeight="1" x14ac:dyDescent="0.25">
      <c r="A4" s="486" t="s">
        <v>199</v>
      </c>
      <c r="B4" s="487"/>
      <c r="C4" s="488"/>
    </row>
    <row r="5" spans="1:4" ht="12.75" customHeight="1" thickBot="1" x14ac:dyDescent="0.3">
      <c r="A5" s="489"/>
      <c r="B5" s="490"/>
      <c r="C5" s="491"/>
    </row>
    <row r="6" spans="1:4" ht="15.75" customHeight="1" thickBot="1" x14ac:dyDescent="0.3">
      <c r="A6" s="492" t="s">
        <v>200</v>
      </c>
      <c r="B6" s="493"/>
      <c r="C6" s="494"/>
    </row>
    <row r="7" spans="1:4" ht="15.75" customHeight="1" thickBot="1" x14ac:dyDescent="0.3">
      <c r="A7" s="271">
        <v>-1</v>
      </c>
      <c r="B7" s="272">
        <v>-2</v>
      </c>
      <c r="C7" s="272">
        <v>-3</v>
      </c>
    </row>
    <row r="8" spans="1:4" ht="16.5" thickBot="1" x14ac:dyDescent="0.3">
      <c r="A8" s="273" t="s">
        <v>201</v>
      </c>
      <c r="B8" s="274" t="s">
        <v>202</v>
      </c>
      <c r="C8" s="275" t="s">
        <v>203</v>
      </c>
    </row>
    <row r="9" spans="1:4" s="277" customFormat="1" ht="12.75" customHeight="1" thickBot="1" x14ac:dyDescent="0.3">
      <c r="A9" s="481" t="s">
        <v>204</v>
      </c>
      <c r="B9" s="482"/>
      <c r="C9" s="276">
        <v>1553</v>
      </c>
    </row>
    <row r="10" spans="1:4" s="277" customFormat="1" ht="15.75" customHeight="1" thickBot="1" x14ac:dyDescent="0.3">
      <c r="A10" s="483"/>
      <c r="B10" s="484"/>
      <c r="C10" s="485"/>
      <c r="D10" s="278"/>
    </row>
    <row r="11" spans="1:4" ht="15.75" customHeight="1" thickBot="1" x14ac:dyDescent="0.3">
      <c r="A11" s="279"/>
      <c r="B11" s="280" t="s">
        <v>205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5"/>
      <c r="B1" s="496"/>
      <c r="C1" s="496"/>
      <c r="D1" s="496"/>
      <c r="E1" s="496"/>
      <c r="F1" s="497"/>
    </row>
    <row r="2" spans="1:6" s="283" customFormat="1" ht="15.75" customHeight="1" x14ac:dyDescent="0.25">
      <c r="A2" s="486" t="s">
        <v>0</v>
      </c>
      <c r="B2" s="487"/>
      <c r="C2" s="487"/>
      <c r="D2" s="487"/>
      <c r="E2" s="487"/>
      <c r="F2" s="488"/>
    </row>
    <row r="3" spans="1:6" s="283" customFormat="1" ht="12.75" customHeight="1" x14ac:dyDescent="0.25">
      <c r="A3" s="486" t="s">
        <v>1</v>
      </c>
      <c r="B3" s="487"/>
      <c r="C3" s="487"/>
      <c r="D3" s="487"/>
      <c r="E3" s="487"/>
      <c r="F3" s="488"/>
    </row>
    <row r="4" spans="1:6" s="283" customFormat="1" x14ac:dyDescent="0.25">
      <c r="A4" s="486" t="s">
        <v>102</v>
      </c>
      <c r="B4" s="487"/>
      <c r="C4" s="487"/>
      <c r="D4" s="487"/>
      <c r="E4" s="487"/>
      <c r="F4" s="488"/>
    </row>
    <row r="5" spans="1:6" x14ac:dyDescent="0.25">
      <c r="A5" s="486" t="s">
        <v>206</v>
      </c>
      <c r="B5" s="487"/>
      <c r="C5" s="487"/>
      <c r="D5" s="487"/>
      <c r="E5" s="487"/>
      <c r="F5" s="488"/>
    </row>
    <row r="6" spans="1:6" ht="16.5" customHeight="1" thickBot="1" x14ac:dyDescent="0.3">
      <c r="A6" s="498"/>
      <c r="B6" s="499"/>
      <c r="C6" s="499"/>
      <c r="D6" s="499"/>
      <c r="E6" s="499"/>
      <c r="F6" s="500"/>
    </row>
    <row r="7" spans="1:6" ht="16.5" customHeight="1" thickBot="1" x14ac:dyDescent="0.3">
      <c r="A7" s="505" t="s">
        <v>207</v>
      </c>
      <c r="B7" s="506"/>
      <c r="C7" s="506"/>
      <c r="D7" s="506"/>
      <c r="E7" s="506"/>
      <c r="F7" s="506"/>
    </row>
    <row r="8" spans="1:6" ht="14.25" customHeight="1" x14ac:dyDescent="0.25">
      <c r="A8" s="284">
        <v>-1</v>
      </c>
      <c r="B8" s="285">
        <v>-2</v>
      </c>
      <c r="C8" s="285">
        <v>-3</v>
      </c>
      <c r="D8" s="285">
        <v>-4</v>
      </c>
      <c r="E8" s="285">
        <v>-5</v>
      </c>
      <c r="F8" s="286">
        <v>-6</v>
      </c>
    </row>
    <row r="9" spans="1:6" ht="30.75" customHeight="1" thickBot="1" x14ac:dyDescent="0.3">
      <c r="A9" s="287" t="s">
        <v>208</v>
      </c>
      <c r="B9" s="288" t="s">
        <v>209</v>
      </c>
      <c r="C9" s="289" t="s">
        <v>210</v>
      </c>
      <c r="D9" s="289" t="s">
        <v>211</v>
      </c>
      <c r="E9" s="289" t="s">
        <v>212</v>
      </c>
      <c r="F9" s="290" t="s">
        <v>213</v>
      </c>
    </row>
    <row r="10" spans="1:6" x14ac:dyDescent="0.25">
      <c r="A10" s="291"/>
      <c r="B10" s="292"/>
      <c r="C10" s="293"/>
      <c r="D10" s="293"/>
      <c r="E10" s="293"/>
      <c r="F10" s="294"/>
    </row>
    <row r="11" spans="1:6" x14ac:dyDescent="0.25">
      <c r="A11" s="295" t="s">
        <v>106</v>
      </c>
      <c r="B11" s="507" t="s">
        <v>214</v>
      </c>
      <c r="C11" s="508"/>
      <c r="D11" s="508"/>
      <c r="E11" s="508"/>
      <c r="F11" s="508"/>
    </row>
    <row r="12" spans="1:6" x14ac:dyDescent="0.25">
      <c r="A12" s="501"/>
      <c r="B12" s="502"/>
      <c r="C12" s="502"/>
      <c r="D12" s="502"/>
      <c r="E12" s="502"/>
      <c r="F12" s="502"/>
    </row>
    <row r="13" spans="1:6" x14ac:dyDescent="0.25">
      <c r="A13" s="295" t="s">
        <v>107</v>
      </c>
      <c r="B13" s="509" t="s">
        <v>215</v>
      </c>
      <c r="C13" s="510"/>
      <c r="D13" s="510"/>
      <c r="E13" s="510"/>
      <c r="F13" s="510"/>
    </row>
    <row r="14" spans="1:6" x14ac:dyDescent="0.25">
      <c r="A14" s="501"/>
      <c r="B14" s="502"/>
      <c r="C14" s="502"/>
      <c r="D14" s="502"/>
      <c r="E14" s="502"/>
      <c r="F14" s="502"/>
    </row>
    <row r="15" spans="1:6" x14ac:dyDescent="0.25">
      <c r="A15" s="295" t="s">
        <v>132</v>
      </c>
      <c r="B15" s="509" t="s">
        <v>216</v>
      </c>
      <c r="C15" s="510"/>
      <c r="D15" s="510"/>
      <c r="E15" s="510"/>
      <c r="F15" s="510"/>
    </row>
    <row r="16" spans="1:6" x14ac:dyDescent="0.25">
      <c r="A16" s="501"/>
      <c r="B16" s="502"/>
      <c r="C16" s="502"/>
      <c r="D16" s="502"/>
      <c r="E16" s="502"/>
      <c r="F16" s="502"/>
    </row>
    <row r="17" spans="1:6" x14ac:dyDescent="0.25">
      <c r="A17" s="295" t="s">
        <v>217</v>
      </c>
      <c r="B17" s="503" t="s">
        <v>218</v>
      </c>
      <c r="C17" s="503"/>
      <c r="D17" s="503"/>
      <c r="E17" s="503"/>
      <c r="F17" s="503"/>
    </row>
    <row r="18" spans="1:6" ht="16.5" customHeight="1" thickBot="1" x14ac:dyDescent="0.3">
      <c r="A18" s="296"/>
      <c r="B18" s="504"/>
      <c r="C18" s="504"/>
      <c r="D18" s="504"/>
      <c r="E18" s="504"/>
      <c r="F18" s="297"/>
    </row>
    <row r="19" spans="1:6" x14ac:dyDescent="0.25">
      <c r="A19" s="298"/>
      <c r="B19" s="299" t="s">
        <v>219</v>
      </c>
      <c r="C19" s="300">
        <v>1657</v>
      </c>
      <c r="D19" s="300">
        <v>0</v>
      </c>
      <c r="E19" s="300">
        <v>0</v>
      </c>
      <c r="F19" s="301">
        <v>1657</v>
      </c>
    </row>
    <row r="20" spans="1:6" x14ac:dyDescent="0.25">
      <c r="A20" s="298"/>
      <c r="B20" s="299" t="s">
        <v>220</v>
      </c>
      <c r="C20" s="300">
        <v>40666</v>
      </c>
      <c r="D20" s="300">
        <v>0</v>
      </c>
      <c r="E20" s="300">
        <v>0</v>
      </c>
      <c r="F20" s="301">
        <v>40666</v>
      </c>
    </row>
    <row r="21" spans="1:6" x14ac:dyDescent="0.25">
      <c r="A21" s="298"/>
      <c r="B21" s="299" t="s">
        <v>221</v>
      </c>
      <c r="C21" s="300">
        <v>330561</v>
      </c>
      <c r="D21" s="300">
        <v>66453</v>
      </c>
      <c r="E21" s="300">
        <v>66453</v>
      </c>
      <c r="F21" s="301">
        <v>330561</v>
      </c>
    </row>
    <row r="22" spans="1:6" ht="16.5" thickBot="1" x14ac:dyDescent="0.3">
      <c r="A22" s="298"/>
      <c r="B22" s="299" t="s">
        <v>222</v>
      </c>
      <c r="C22" s="300">
        <v>7120</v>
      </c>
      <c r="D22" s="300">
        <v>0</v>
      </c>
      <c r="E22" s="300">
        <v>0</v>
      </c>
      <c r="F22" s="301">
        <v>7120</v>
      </c>
    </row>
    <row r="23" spans="1:6" ht="16.5" customHeight="1" thickBot="1" x14ac:dyDescent="0.3">
      <c r="A23" s="302"/>
      <c r="B23" s="302" t="s">
        <v>223</v>
      </c>
      <c r="C23" s="303">
        <f>SUM(C$19:C22)</f>
        <v>380004</v>
      </c>
      <c r="D23" s="303">
        <f>SUM(D$19:D22)</f>
        <v>66453</v>
      </c>
      <c r="E23" s="303">
        <f>SUM(E$19:E22)</f>
        <v>66453</v>
      </c>
      <c r="F23" s="281">
        <f>SUM(F$19:F22)</f>
        <v>380004</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2017-09-19T13:34:18Z</cp:lastPrinted>
  <dcterms:created xsi:type="dcterms:W3CDTF">2017-09-18T15:47:45Z</dcterms:created>
  <dcterms:modified xsi:type="dcterms:W3CDTF">2017-09-19T13:34:25Z</dcterms:modified>
</cp:coreProperties>
</file>