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Report17B!$A$10:$F$51</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Report20!$A$11:$C$504</definedName>
    <definedName name="_xlnm.Print_Area" localSheetId="13">Report21!$A$11:$E$132</definedName>
    <definedName name="_xlnm.Print_Area" localSheetId="14">Report22!$A$11:$C$20</definedName>
    <definedName name="_xlnm.Print_Area" localSheetId="15">Report23!$A$9:$F$59</definedName>
    <definedName name="_xlnm.Print_Area" localSheetId="1">Report5!$A$10:$D$256</definedName>
    <definedName name="_xlnm.Print_Area" localSheetId="2">Report6!$A$10:$E$276</definedName>
    <definedName name="_xlnm.Print_Area" localSheetId="3">Report6A!$A$10:$F$167</definedName>
    <definedName name="_xlnm.Print_Area" localSheetId="4">Report7!$A$10:$D$127</definedName>
    <definedName name="_xlnm.Print_Area" localSheetId="5">Report8!$A$10:$D$127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E50" i="19"/>
  <c r="F50" i="19" s="1"/>
  <c r="F49" i="19"/>
  <c r="E49" i="19"/>
  <c r="F48" i="19"/>
  <c r="E48" i="19"/>
  <c r="E51" i="19" s="1"/>
  <c r="F51" i="19" s="1"/>
  <c r="D46" i="19"/>
  <c r="E46" i="19" s="1"/>
  <c r="D45" i="19"/>
  <c r="C45" i="19"/>
  <c r="C46" i="19" s="1"/>
  <c r="E44" i="19"/>
  <c r="F44" i="19" s="1"/>
  <c r="D42" i="19"/>
  <c r="C42" i="19"/>
  <c r="E41" i="19"/>
  <c r="F41" i="19" s="1"/>
  <c r="E39" i="19"/>
  <c r="F39" i="19" s="1"/>
  <c r="E38" i="19"/>
  <c r="F38" i="19"/>
  <c r="E30" i="19"/>
  <c r="F30" i="19" s="1"/>
  <c r="E29" i="19"/>
  <c r="F29" i="19" s="1"/>
  <c r="F28" i="19"/>
  <c r="E28" i="19"/>
  <c r="E27" i="19"/>
  <c r="F27" i="19"/>
  <c r="D25" i="19"/>
  <c r="C25" i="19"/>
  <c r="E24" i="19"/>
  <c r="F24" i="19" s="1"/>
  <c r="F23" i="19"/>
  <c r="E23" i="19"/>
  <c r="E22" i="19"/>
  <c r="F22" i="19"/>
  <c r="E25" i="19"/>
  <c r="F25" i="19"/>
  <c r="D19" i="19"/>
  <c r="E19" i="19" s="1"/>
  <c r="F19" i="19" s="1"/>
  <c r="C19" i="19"/>
  <c r="C20" i="19"/>
  <c r="E18" i="19"/>
  <c r="F18" i="19"/>
  <c r="D16" i="19"/>
  <c r="E16" i="19" s="1"/>
  <c r="C16" i="19"/>
  <c r="F16" i="19" s="1"/>
  <c r="E15" i="19"/>
  <c r="F15" i="19"/>
  <c r="E13" i="19"/>
  <c r="F13" i="19"/>
  <c r="E12" i="19"/>
  <c r="F12" i="19" s="1"/>
  <c r="E125" i="17"/>
  <c r="E124" i="17"/>
  <c r="E121" i="17"/>
  <c r="E120" i="17"/>
  <c r="E117" i="17"/>
  <c r="E116" i="17"/>
  <c r="E113" i="17"/>
  <c r="E112" i="17"/>
  <c r="E109" i="17"/>
  <c r="E108" i="17"/>
  <c r="E105" i="17"/>
  <c r="E104" i="17"/>
  <c r="E101" i="17"/>
  <c r="E100" i="17"/>
  <c r="E97" i="17"/>
  <c r="E96" i="17"/>
  <c r="E93" i="17"/>
  <c r="E92" i="17"/>
  <c r="E89" i="17"/>
  <c r="E88" i="17"/>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c r="F29" i="15"/>
  <c r="F27" i="15"/>
  <c r="F25" i="15"/>
  <c r="F23" i="15"/>
  <c r="F21" i="15"/>
  <c r="F19" i="15"/>
  <c r="F17" i="15"/>
  <c r="F15" i="15"/>
  <c r="F13" i="15"/>
  <c r="F11" i="15"/>
  <c r="E31" i="14"/>
  <c r="D31" i="14"/>
  <c r="F31" i="14" s="1"/>
  <c r="F29" i="14"/>
  <c r="F27" i="14"/>
  <c r="F25" i="14"/>
  <c r="F23" i="14"/>
  <c r="F21" i="14"/>
  <c r="F19" i="14"/>
  <c r="F17" i="14"/>
  <c r="F15" i="14"/>
  <c r="F13" i="14"/>
  <c r="F11" i="14"/>
  <c r="F51" i="12"/>
  <c r="E51" i="12"/>
  <c r="D51" i="12"/>
  <c r="C51" i="12"/>
  <c r="F36" i="10"/>
  <c r="E36" i="10"/>
  <c r="D35" i="10"/>
  <c r="C35" i="10"/>
  <c r="F35" i="10"/>
  <c r="F34" i="10"/>
  <c r="E34" i="10"/>
  <c r="F33" i="10"/>
  <c r="E33" i="10"/>
  <c r="F32" i="10"/>
  <c r="E32" i="10"/>
  <c r="F31" i="10"/>
  <c r="E31" i="10"/>
  <c r="F30" i="10"/>
  <c r="E30" i="10"/>
  <c r="E27" i="10"/>
  <c r="F27" i="10" s="1"/>
  <c r="D26" i="10"/>
  <c r="C26" i="10"/>
  <c r="E26" i="10" s="1"/>
  <c r="F26" i="10" s="1"/>
  <c r="E25" i="10"/>
  <c r="F25" i="10" s="1"/>
  <c r="E24" i="10"/>
  <c r="F24" i="10"/>
  <c r="E23" i="10"/>
  <c r="F23" i="10" s="1"/>
  <c r="F22" i="10"/>
  <c r="E22" i="10"/>
  <c r="E21" i="10"/>
  <c r="F21" i="10" s="1"/>
  <c r="F18" i="10"/>
  <c r="E18" i="10"/>
  <c r="D17" i="10"/>
  <c r="C17" i="10"/>
  <c r="F17" i="10"/>
  <c r="F16" i="10"/>
  <c r="E16" i="10"/>
  <c r="F15" i="10"/>
  <c r="E15" i="10"/>
  <c r="F14" i="10"/>
  <c r="E14" i="10"/>
  <c r="F13" i="10"/>
  <c r="E13" i="10"/>
  <c r="F12" i="10"/>
  <c r="E12" i="10"/>
  <c r="C127" i="9"/>
  <c r="C127" i="8"/>
  <c r="F149" i="7"/>
  <c r="F155" i="7" s="1"/>
  <c r="F138" i="7"/>
  <c r="F98" i="7"/>
  <c r="F92" i="7"/>
  <c r="F84" i="7"/>
  <c r="F79" i="7"/>
  <c r="F71" i="7"/>
  <c r="F51" i="7"/>
  <c r="F41" i="7"/>
  <c r="F29" i="7"/>
  <c r="F23" i="7"/>
  <c r="F19" i="7"/>
  <c r="E274" i="6"/>
  <c r="E269" i="6"/>
  <c r="E257" i="6"/>
  <c r="E247" i="6"/>
  <c r="E276" i="6" s="1"/>
  <c r="E242" i="6"/>
  <c r="E237" i="6"/>
  <c r="E232" i="6"/>
  <c r="E227" i="6"/>
  <c r="E222" i="6"/>
  <c r="E214" i="6"/>
  <c r="E197" i="6"/>
  <c r="E192" i="6"/>
  <c r="E187" i="6"/>
  <c r="E177" i="6"/>
  <c r="E162" i="6"/>
  <c r="E151" i="6"/>
  <c r="E140" i="6"/>
  <c r="E135" i="6"/>
  <c r="E115" i="6"/>
  <c r="E108" i="6"/>
  <c r="E103" i="6"/>
  <c r="E98" i="6"/>
  <c r="E88" i="6"/>
  <c r="E83" i="6"/>
  <c r="E74" i="6"/>
  <c r="E69" i="6"/>
  <c r="E61" i="6"/>
  <c r="E44" i="6"/>
  <c r="E27" i="6"/>
  <c r="D252" i="5"/>
  <c r="D249" i="5"/>
  <c r="D241" i="5"/>
  <c r="D251" i="5" s="1"/>
  <c r="D253" i="5" s="1"/>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D20" i="19"/>
  <c r="E20" i="19"/>
  <c r="F20" i="19"/>
  <c r="E35" i="10"/>
  <c r="E17" i="10"/>
  <c r="F42" i="19" l="1"/>
  <c r="F46" i="19"/>
  <c r="E42" i="19"/>
  <c r="E45" i="19"/>
  <c r="F45" i="19" s="1"/>
</calcChain>
</file>

<file path=xl/sharedStrings.xml><?xml version="1.0" encoding="utf-8"?>
<sst xmlns="http://schemas.openxmlformats.org/spreadsheetml/2006/main" count="2983" uniqueCount="711">
  <si>
    <t>SAINT FRANCIS HOSPITAL AND MEDICAL CENTER</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</si>
  <si>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</si>
  <si>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</si>
  <si>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</si>
  <si>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</si>
  <si>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</si>
  <si>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</si>
  <si>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</si>
  <si>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</si>
  <si>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</si>
  <si>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TRINITY HEALTH - NEW ENGLAND, INC. (FORMERLY SAINT FRANCIS CARE, INC.)</t>
  </si>
  <si>
    <t>Affiliate Description</t>
  </si>
  <si>
    <t>PARENT CORPORATION OF SAINT FRANCIS HOSPITAL AND MEDICAL CENTER.  OVERSEES AND COORDINATES THE STRATEGIC PLANNING, FINANCIAL PLANNING AND OTHER ACTIVITIES OF SAINT FRANCIS HOSPITAL AND SAINT FRANCIS` AFFILIATES.</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</si>
  <si>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</si>
  <si>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</si>
  <si>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</si>
  <si>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</si>
  <si>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</si>
  <si>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</si>
  <si>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</si>
  <si>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</si>
  <si>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</si>
  <si>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</si>
  <si>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</si>
  <si>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</si>
  <si>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</si>
  <si>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 FACHE</t>
  </si>
  <si>
    <t>CEO Title</t>
  </si>
  <si>
    <t xml:space="preserve">President </t>
  </si>
  <si>
    <t>CT Agent Name</t>
  </si>
  <si>
    <t>CT Corporation System</t>
  </si>
  <si>
    <t>CT Agent Company</t>
  </si>
  <si>
    <t>c/o CT Corporation System</t>
  </si>
  <si>
    <t>CT Agent Company Street Address</t>
  </si>
  <si>
    <t>One Corporate Center</t>
  </si>
  <si>
    <t xml:space="preserve">CT Agent Town </t>
  </si>
  <si>
    <t>CT Agent State</t>
  </si>
  <si>
    <t>CT Agent Zip Code</t>
  </si>
  <si>
    <t>06103 - 3220</t>
  </si>
  <si>
    <t xml:space="preserve">B.      </t>
  </si>
  <si>
    <t>ASYLUM HILL FAMILY MEDICINE CENTER, INC.</t>
  </si>
  <si>
    <t>PROVIDES PROFESSIONAL AND MEDICAL SERVICES AND RELATED RESEARCH ACTIVITIES.</t>
  </si>
  <si>
    <t>Medical Practices</t>
  </si>
  <si>
    <t>99 Woodland Street</t>
  </si>
  <si>
    <t>Michael Grey, MD</t>
  </si>
  <si>
    <t>President</t>
  </si>
  <si>
    <t xml:space="preserve">C.      </t>
  </si>
  <si>
    <t>COLLABORATIVE LABORATORY SERVICES, LLC</t>
  </si>
  <si>
    <t>TO PROVIDE LABORATORY SERVICES</t>
  </si>
  <si>
    <t>Lab</t>
  </si>
  <si>
    <t>For Profit</t>
  </si>
  <si>
    <t>1000 Asylum Avenue</t>
  </si>
  <si>
    <t>John F. Rodis, MD; MBA</t>
  </si>
  <si>
    <t>c/o CT Corporation Systemand Medical Center</t>
  </si>
  <si>
    <t>One Corporate System</t>
  </si>
  <si>
    <t xml:space="preserve">D.      </t>
  </si>
  <si>
    <t>COLLINS MEDICAL ASSOCIATES 2, P.C.</t>
  </si>
  <si>
    <t xml:space="preserve">Medical practice consisting of primary care and other specialty physicians providing professional medical care  </t>
  </si>
  <si>
    <t>Physicians Services</t>
  </si>
  <si>
    <t>95 Woodland Street, 4th Floor</t>
  </si>
  <si>
    <t>Bechara Barrak, MD</t>
  </si>
  <si>
    <t>Mark Belsky, M.D.</t>
  </si>
  <si>
    <t>675 Tower Avenue</t>
  </si>
  <si>
    <t xml:space="preserve">06112 - </t>
  </si>
  <si>
    <t xml:space="preserve">E.      </t>
  </si>
  <si>
    <t>CONNECTICUT AFFILIATED PHYSICIANS PURCHASING GROUP, LLC</t>
  </si>
  <si>
    <t xml:space="preserve">Company designed to facilitate the purchasing of professional liability insurance for physicians. </t>
  </si>
  <si>
    <t>Affilate Support Services</t>
  </si>
  <si>
    <t>Jess Kupec</t>
  </si>
  <si>
    <t>Manager</t>
  </si>
  <si>
    <t>Saint Francis Healthcare Partners, Inc.</t>
  </si>
  <si>
    <t xml:space="preserve">F.      </t>
  </si>
  <si>
    <t>CONNECTICUT OCCUPATIONAL MEDICINE PARTNERS, LLC</t>
  </si>
  <si>
    <t xml:space="preserve">Provides management and marketing services to the occupational health programs at each of the members’ hospitals. </t>
  </si>
  <si>
    <t>Occupational Heath</t>
  </si>
  <si>
    <t>1000 Asylum Avenue, Suite 4302</t>
  </si>
  <si>
    <t>Derrick Amato</t>
  </si>
  <si>
    <t>Chief Executive Officer</t>
  </si>
  <si>
    <t>Janeanne Christine Lubin-Szafranski, JD</t>
  </si>
  <si>
    <t>Saint Francis Hospital &amp; Medical Center</t>
  </si>
  <si>
    <t xml:space="preserve">G.      </t>
  </si>
  <si>
    <t>GREATER HARTFORD LITHOTRIPSY, LLC</t>
  </si>
  <si>
    <t xml:space="preserve">Provides lithotripsy services at the three member hospitals under agreement with each hospital </t>
  </si>
  <si>
    <t>Other HealthCare Svcs(Specify)</t>
  </si>
  <si>
    <t>263 Farmington Avenue</t>
  </si>
  <si>
    <t>Farmington</t>
  </si>
  <si>
    <t xml:space="preserve">06030 - </t>
  </si>
  <si>
    <t>James S. Thibeault</t>
  </si>
  <si>
    <t>Chairman</t>
  </si>
  <si>
    <t>Janeanne C. Lubin-Szafranski, JD</t>
  </si>
  <si>
    <t xml:space="preserve">H.      </t>
  </si>
  <si>
    <t>JOHNSON MEMORIAL HOSPITAL, INC</t>
  </si>
  <si>
    <t>General Hospital</t>
  </si>
  <si>
    <t>Hospital</t>
  </si>
  <si>
    <t>201 Chestnut Hill Road</t>
  </si>
  <si>
    <t>Stafford Springs</t>
  </si>
  <si>
    <t xml:space="preserve">06076 - </t>
  </si>
  <si>
    <t>Stuart Rosenberg</t>
  </si>
  <si>
    <t>President and CEO</t>
  </si>
  <si>
    <t xml:space="preserve">06103 - </t>
  </si>
  <si>
    <t xml:space="preserve">I.      </t>
  </si>
  <si>
    <t>MASONICARE PARTNERS HOME HEALTH AND HOSPICE, INC.</t>
  </si>
  <si>
    <t xml:space="preserve">Provides a full array of home health and hospice services to people living in the greater Hartford and Tolland counties </t>
  </si>
  <si>
    <t>Home Health/VNAs</t>
  </si>
  <si>
    <t>111 Founders Plaza, Suite 200</t>
  </si>
  <si>
    <t>East Hartford</t>
  </si>
  <si>
    <t xml:space="preserve">06108 - </t>
  </si>
  <si>
    <t>Jon Paul Venoit</t>
  </si>
  <si>
    <t>Chairperson</t>
  </si>
  <si>
    <t>Murtha Cullina LLP</t>
  </si>
  <si>
    <t>MCR&amp;P Service  Corporation</t>
  </si>
  <si>
    <t>CityPlace I, 185 Asylum Street</t>
  </si>
  <si>
    <t xml:space="preserve">J.      </t>
  </si>
  <si>
    <t>MEDWORKS, LLC</t>
  </si>
  <si>
    <t>To provide occupational health services, develop occupational health sites, and market ocupational health services to primary care medical practices throughout the region.</t>
  </si>
  <si>
    <t>375 East Cedar Street</t>
  </si>
  <si>
    <t>Newington</t>
  </si>
  <si>
    <t xml:space="preserve">06111 - </t>
  </si>
  <si>
    <t>CEO</t>
  </si>
  <si>
    <t>Janeanne Christine Lubin- Szafranski, JD</t>
  </si>
  <si>
    <t xml:space="preserve">K.      </t>
  </si>
  <si>
    <t>MOUNT SINAI HOSPITAL FOUNDATION, INC</t>
  </si>
  <si>
    <t>To operate exclusively for charitable, scientific and educational purposes</t>
  </si>
  <si>
    <t>Fund Raising/Management</t>
  </si>
  <si>
    <t>500 Blue Hills Avenue</t>
  </si>
  <si>
    <t>Robert B. Bruner</t>
  </si>
  <si>
    <t xml:space="preserve">L.      </t>
  </si>
  <si>
    <t>MOUNT SINAI REHABILITATION HOSPITAL INC.</t>
  </si>
  <si>
    <t>OPERATES THE MOUNT SINAI REHABILITATION HOSPITAL</t>
  </si>
  <si>
    <t>Rehabilitation Facility</t>
  </si>
  <si>
    <t>490 Blue Hills Avenue</t>
  </si>
  <si>
    <t>Robert Krug, MD</t>
  </si>
  <si>
    <t>President and Chief Executive Officer</t>
  </si>
  <si>
    <t xml:space="preserve">M.      </t>
  </si>
  <si>
    <t>NEW DIRECTIONS, INC. OF NORTH CENTRAL CONN. (FORMERLY PEOPLE FOR YOUTH, INC.)</t>
  </si>
  <si>
    <t>Mental Health Services</t>
  </si>
  <si>
    <t>113 Elm Street, Suite 203</t>
  </si>
  <si>
    <t>Enfield</t>
  </si>
  <si>
    <t xml:space="preserve">06082 - </t>
  </si>
  <si>
    <t>Christopher J. Leary</t>
  </si>
  <si>
    <t>President &amp; CEO</t>
  </si>
  <si>
    <t>Attorney Jeffrey L. Kline</t>
  </si>
  <si>
    <t>5300 Bigelow Commons</t>
  </si>
  <si>
    <t xml:space="preserve">06026 - </t>
  </si>
  <si>
    <t xml:space="preserve">N.      </t>
  </si>
  <si>
    <t>ONE THOUSAND CORPORATION (FORMERLY NEW ONE THOUSAND CORPORATION)</t>
  </si>
  <si>
    <t xml:space="preserve">THE PURPOSE OF THE CORPORATION SHALL BE TO ACQUIRE, HOLD TITLE TO; MANAGE AND COLLECT INCOME FROM REAL PROPERTY </t>
  </si>
  <si>
    <t>Real Estate</t>
  </si>
  <si>
    <t>Christopher M. Dadlez</t>
  </si>
  <si>
    <t>Saint Francis Hospital and Medical Center</t>
  </si>
  <si>
    <t xml:space="preserve">O.      </t>
  </si>
  <si>
    <t>SAINT FRANCIS BEHAVIORAL HEALTH GROUP, P.C. (FORMERLY PSYCHOLOGICAL ALTERNATIVES TO HOSPITALIZATION,</t>
  </si>
  <si>
    <t>TO RENDER PROFESSIONAL PSYCHOLOGICAL SERVICES TO PERSONS IN NEED OF SUCH SERVICES. Formerly known as PATH, the new name became effective 9/1/09</t>
  </si>
  <si>
    <t xml:space="preserve"> 500 Blue Hills Avenue</t>
  </si>
  <si>
    <t>Muhammad Irafan Munawar, MD</t>
  </si>
  <si>
    <t xml:space="preserve">P.      </t>
  </si>
  <si>
    <t>SAINT FRANCIS CARE MEDICAL GROUP, P.C. (FORMERLY COLLINS MEDICAL ASSOCIATES, P.C.)</t>
  </si>
  <si>
    <t>THE PURPOSES FOR WHICH THE CORPORATION IS ORGANIZED IS TO PRACTICE, THROUGH INDIVIDUALS AUTHORIZED BY LAW, THE PROFESSION OF MEDICINE, AND IN FURTHERANCE OF THE FOREGOING, TO ENGAGE IN SUCH OTHER ACTIVITIES AS ARE PERMITTED BY LAW.</t>
  </si>
  <si>
    <t>Frank Bauer, M.D.</t>
  </si>
  <si>
    <t xml:space="preserve">Q.      </t>
  </si>
  <si>
    <t>SAINT FRANCIS EMERGENCY MEDICAL GROUP, INC. (A SUBSIDIARY OF SAINT FRANCIS MEDICAL GROUP, INC.)</t>
  </si>
  <si>
    <t>TO ENGAGE IN TEACHING AND EDUCAT OF MED STUDENTS, RESIDENTS,FELLOWS. TO PERFORM MEDICAL AND RELATED RESEARCH ACTIVITIES. TO RENDER PROF MED SVCS TO PERSONS IN NEED OF SUCH SVCS, ESPECIALLY EMERGENCY MEDICAL CARE</t>
  </si>
  <si>
    <t>Amit Mody, MD. MBA</t>
  </si>
  <si>
    <t xml:space="preserve">R.      </t>
  </si>
  <si>
    <t>SAINT FRANCIS GI ENDOSCOPY, LLC</t>
  </si>
  <si>
    <t xml:space="preserve">Provides endoscopy services to patients in its Windsor, Connecticut location. </t>
  </si>
  <si>
    <t>360 Bloomfield Avenue,, Suite 204</t>
  </si>
  <si>
    <t>Windsor</t>
  </si>
  <si>
    <t xml:space="preserve">06095 - </t>
  </si>
  <si>
    <t>Anthony T. Zaldonis, M.D.</t>
  </si>
  <si>
    <t>Medical Director</t>
  </si>
  <si>
    <t>44 Dale Road</t>
  </si>
  <si>
    <t>Avon</t>
  </si>
  <si>
    <t xml:space="preserve">06001 - </t>
  </si>
  <si>
    <t xml:space="preserve">S.      </t>
  </si>
  <si>
    <t>SAINT FRANCIS HEALTHCARE PARTNERS ACO, INC</t>
  </si>
  <si>
    <t>ARRANGING FOR THE HEALTH CARE SERVICES TO PERSONS RESIDING IN CONN. AND PROVIDE VARIOUS MANAGEMENT SERVICES TO DOCTORS AND DENTISTS</t>
  </si>
  <si>
    <t>Physicians Hospital Org. (PHO)</t>
  </si>
  <si>
    <t>R&amp;C Service Company</t>
  </si>
  <si>
    <t>280 Trumbull Street</t>
  </si>
  <si>
    <t xml:space="preserve">T.      </t>
  </si>
  <si>
    <t>SAINT FRANCIS HEALTHCARE PARTNERS INC.(FORMERLY SAINT FRANCIS/MOUNT SINAI PHYSICIAN - HOSPITAL ORGAN</t>
  </si>
  <si>
    <t>ARRANGING FOR THE HEALTH CARE SERVICES TO PERSONS RESIDING IN CONNECTICUT AND PROVIDE VARIOUS MANAGEMENT SERVICES TO DOCTORS AND DENTISTS. Formerly known as St. Francis /Mt. Sinai Physician Hospital Organization, Inc., the name change became eff. 1/27/09</t>
  </si>
  <si>
    <t>Jess Kuped</t>
  </si>
  <si>
    <t>JeSaint Francis HealthCare Partners, Inc.</t>
  </si>
  <si>
    <t xml:space="preserve">U.      </t>
  </si>
  <si>
    <t>SAINT FRANCIS HOSPITAL AND MEDICAL CENTER FOUNDATION, INC.</t>
  </si>
  <si>
    <t>TO OPERATE EXCLUSIVELY FOR CHARITABLE, SCIENTIFIC &amp; EDUCATIONAL PURPOSES</t>
  </si>
  <si>
    <t>Foundation</t>
  </si>
  <si>
    <t>John F. Rodis, MD</t>
  </si>
  <si>
    <t xml:space="preserve">V.      </t>
  </si>
  <si>
    <t>SAINT FRANCIS INDEMNITY COMPANY, LLC</t>
  </si>
  <si>
    <t>Vermont limited liability company for the purpose of writing &amp; reinsurance as a captive insurance company</t>
  </si>
  <si>
    <t>Insurance</t>
  </si>
  <si>
    <t>76 Paul Street, Suite 500</t>
  </si>
  <si>
    <t>Burlington</t>
  </si>
  <si>
    <t>Vermont</t>
  </si>
  <si>
    <t xml:space="preserve">05401 - </t>
  </si>
  <si>
    <t>Chairman &amp; President</t>
  </si>
  <si>
    <t>Stephanie J. Mapes</t>
  </si>
  <si>
    <t>Paul Frank &amp; Collins, P.C.</t>
  </si>
  <si>
    <t>One Church Street</t>
  </si>
  <si>
    <t>05402 - 1307</t>
  </si>
  <si>
    <t xml:space="preserve">W.      </t>
  </si>
  <si>
    <t>SAINT FRANCIS PHO FOUNDATION, INC.</t>
  </si>
  <si>
    <t>THE PURPOSES OF THE CORPORATION ARE TO ASSESS AND IMPROVE THE QUALITY AND SAFETY OF HEALTH CARE DELIVERED TO PATIENTS, AND TO IMPLEMENT CHANGE TO IMPROVE THE EFFICIENCY AND COST EFFECTIVENESS OF THE HEALTH CARE DELIVERY SYSTEM</t>
  </si>
  <si>
    <t>HARTFORD</t>
  </si>
  <si>
    <t>JESS KUPEC</t>
  </si>
  <si>
    <t>PRESIDENT</t>
  </si>
  <si>
    <t>280 TRUMBULL STREET</t>
  </si>
  <si>
    <t>06103 - 3597</t>
  </si>
  <si>
    <t xml:space="preserve">X.      </t>
  </si>
  <si>
    <t>SFH/FF, LLC</t>
  </si>
  <si>
    <t xml:space="preserve">Engaged in the development, acquisition, and operation of free standing physical therapy facilities in the State of Connecticut </t>
  </si>
  <si>
    <t>Rehabilitation Services</t>
  </si>
  <si>
    <t>Robert J. Krug, MD</t>
  </si>
  <si>
    <t>David C. Stone, Esq.</t>
  </si>
  <si>
    <t xml:space="preserve">Y.      </t>
  </si>
  <si>
    <t>THE CONNECTICUT CARE ALLIANCE, LLC</t>
  </si>
  <si>
    <t xml:space="preserve">Contract anagement services for accountable care functions </t>
  </si>
  <si>
    <t>Managed Care</t>
  </si>
  <si>
    <t>Lisa M. Boyle</t>
  </si>
  <si>
    <t>Robinson &amp; Cole,LLP</t>
  </si>
  <si>
    <t xml:space="preserve">Z.      </t>
  </si>
  <si>
    <t>TOTAL HEALTH CONNECTICUT, LLC</t>
  </si>
  <si>
    <t xml:space="preserve">ARRANGING FOR THE HEALTH CARE SERVICES TO PERSONS RESIDING IN CONN. AND PROVIDE VARIOUS MANAGEMENT SERVICES TO DOCTORS AND DENTISTS </t>
  </si>
  <si>
    <t>711 Centerville Road, Suite 400</t>
  </si>
  <si>
    <t>Wilmington</t>
  </si>
  <si>
    <t>Delaware</t>
  </si>
  <si>
    <t xml:space="preserve">19808 - </t>
  </si>
  <si>
    <t>Christopher O'Connor</t>
  </si>
  <si>
    <t>Corporation Service Company</t>
  </si>
  <si>
    <t>2711 Centerville Road, Suite 400</t>
  </si>
  <si>
    <t xml:space="preserve">AA.      </t>
  </si>
  <si>
    <t>TOTAL LAUNDRY COLLABORATIVE, LLC</t>
  </si>
  <si>
    <t>The purpose of the company shall be to provide laundry services</t>
  </si>
  <si>
    <t>David Crowell</t>
  </si>
  <si>
    <t>Chief Operating Officer</t>
  </si>
  <si>
    <t xml:space="preserve">AB.      </t>
  </si>
  <si>
    <t>TRINITY HEALTH - NEW ENGLAND PNO, INC. (FORMERLY SAINT FRANCIS MEDICAL GROUP, INC.)</t>
  </si>
  <si>
    <t>TO ENGAGE IN THE TEACHING AND EDUCAT OF MEDICAL STUDENTS, RESIDENTS AND FELLOWS. TO PERFORM MEDICAL AND RELATED RESEARCH ACTIVITIES. TO RENDER PROFESSIONAL MED. SVCS.Formerly known as Saint Francis Medical Group, Inc. The name change became eff. 1/25/17.</t>
  </si>
  <si>
    <t>Medical Foundation</t>
  </si>
  <si>
    <t>Amit Mody, MD.</t>
  </si>
  <si>
    <t xml:space="preserve">AC.      </t>
  </si>
  <si>
    <t>WOMEN'S AUXILIARY OF SAINT FRANCIS HOSPITAL AND MEDICAL CENTER, INC. (FORMERLY THE WOMEN'S AUXILIARY</t>
  </si>
  <si>
    <t>Supporting Saint Francis Hospital &amp; Medical Center's mission of care and caring throughout the community and providing services that meet the needs of the Hospital.</t>
  </si>
  <si>
    <t>Auxilary</t>
  </si>
  <si>
    <t>Judth Levi</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</si>
  <si>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</si>
  <si>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</si>
  <si>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</si>
  <si>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</si>
  <si>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</si>
  <si>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</si>
  <si>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</si>
  <si>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</si>
  <si>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</si>
  <si>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</si>
  <si>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</si>
  <si>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</si>
  <si>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</si>
  <si>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</si>
  <si>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</si>
  <si>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</si>
  <si>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</si>
  <si>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</si>
  <si>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</si>
  <si>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</si>
  <si>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</si>
  <si>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</si>
  <si>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</si>
  <si>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</si>
  <si>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</si>
  <si>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</si>
  <si>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</si>
  <si>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</si>
  <si>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</si>
  <si>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</si>
  <si>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</si>
  <si>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</si>
  <si>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</si>
  <si>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</si>
  <si>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</si>
  <si>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</si>
  <si>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</si>
  <si>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</si>
  <si>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</si>
  <si>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</si>
  <si>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</si>
  <si>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</si>
  <si>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</si>
  <si>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</si>
  <si>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</si>
  <si>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</si>
  <si>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</si>
  <si>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AC .</t>
  </si>
  <si>
    <t>AD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</si>
  <si>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</si>
  <si>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</si>
  <si>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</si>
  <si>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</si>
  <si>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</si>
  <si>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</si>
  <si>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</si>
  <si>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</si>
  <si>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</si>
  <si>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</si>
  <si>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</si>
  <si>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</si>
  <si>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Regional System assessment charge to Hospital  </t>
  </si>
  <si>
    <t>09/30/2016</t>
  </si>
  <si>
    <t>Salary &amp; Benefits charged to Affiliate by Hospital  </t>
  </si>
  <si>
    <t>Transfer of Funds  </t>
  </si>
  <si>
    <t>Rent Charged to Affiliate by Hospital  </t>
  </si>
  <si>
    <t>Collection fees charged to Hospital  </t>
  </si>
  <si>
    <t>Supplies and expenses charged to Affiliate by Hospital  </t>
  </si>
  <si>
    <t>Accounts  Payable  </t>
  </si>
  <si>
    <t>Revenue cycle espenses charged to Affiliate by Hospital  </t>
  </si>
  <si>
    <t>Human resource expenses charged to Affiliate by Hospital  </t>
  </si>
  <si>
    <t>Consulting fees charged to Affiliate by Hospital  </t>
  </si>
  <si>
    <t>System Allocation to Affiliate by Hospital  </t>
  </si>
  <si>
    <t>Loan payments charged to Affiliate by Hospital  </t>
  </si>
  <si>
    <t>Information System fees charged to Affiliate by Hospital  </t>
  </si>
  <si>
    <t>ACO charges to Affiliate by Hospital  </t>
  </si>
  <si>
    <t>Ending Unconsolidated Intercompany Balance:</t>
  </si>
  <si>
    <t>9/30/2016  </t>
  </si>
  <si>
    <t>B.</t>
  </si>
  <si>
    <t>Contract revenue charge to Hospital  </t>
  </si>
  <si>
    <t>Management fee charged to Affiliate by Hospital  </t>
  </si>
  <si>
    <t>Accounts Payable charged to Affiliate by Hospital  </t>
  </si>
  <si>
    <t>Audit fees charged to Affiliate by Hospital  </t>
  </si>
  <si>
    <t>Insurance charged to Affiliate by Hospital  </t>
  </si>
  <si>
    <t>Bank fees charged to Affiliate by Hospital  </t>
  </si>
  <si>
    <t>Salary and benefits charged to Affiliate by Hospital  </t>
  </si>
  <si>
    <t>Laundry expense charged to Affiliate by Hospital  </t>
  </si>
  <si>
    <t>Medical supplies charged to Affiliate by Hospital  </t>
  </si>
  <si>
    <t>Catering charged to Affiliate by Hospital  </t>
  </si>
  <si>
    <t>Misc supplies charged to Affiliate by Hospital  </t>
  </si>
  <si>
    <t>C.</t>
  </si>
  <si>
    <t>Coding fees charged to Affiliate by Hospital  </t>
  </si>
  <si>
    <t>Shared services charged to Affiliate by Hospital  </t>
  </si>
  <si>
    <t>Inventory charged to Affiliate by Hospital  </t>
  </si>
  <si>
    <t>Red Cross charges to Hospital  </t>
  </si>
  <si>
    <t>Laboratory charges to Hospital  </t>
  </si>
  <si>
    <t>Salaries and Benefits charged to Hospital  </t>
  </si>
  <si>
    <t>Payments  </t>
  </si>
  <si>
    <t>Tranfer of Funds  </t>
  </si>
  <si>
    <t>D.</t>
  </si>
  <si>
    <t>Adjustment to Beginning Balance  </t>
  </si>
  <si>
    <t>09/30/2015</t>
  </si>
  <si>
    <t>E.</t>
  </si>
  <si>
    <t/>
  </si>
  <si>
    <t>Nothing to Report</t>
  </si>
  <si>
    <t>F.</t>
  </si>
  <si>
    <t>Management fee charged to Hospital  </t>
  </si>
  <si>
    <t>G.</t>
  </si>
  <si>
    <t>H.</t>
  </si>
  <si>
    <t>Professional support charged to Affiliate from Hospital  </t>
  </si>
  <si>
    <t>Cash Transfer  </t>
  </si>
  <si>
    <t>Capital lease expense charged to Affiliate from Hospital  </t>
  </si>
  <si>
    <t>I.</t>
  </si>
  <si>
    <t>J.</t>
  </si>
  <si>
    <t>K.</t>
  </si>
  <si>
    <t>Purchase of Godds or Services  </t>
  </si>
  <si>
    <t>L.</t>
  </si>
  <si>
    <t>Purchased Services  </t>
  </si>
  <si>
    <t>LTAC expense charged to Hospital  </t>
  </si>
  <si>
    <t>Salaries &amp; Benefits charged to Hospital  </t>
  </si>
  <si>
    <t>Salaries &amp; Benefits charged to Affiliate by Hospital  </t>
  </si>
  <si>
    <t>Floor stock charged to Affilate by Hospital  </t>
  </si>
  <si>
    <t>Pension expense charged to Affiliated by Hospital  </t>
  </si>
  <si>
    <t>Ancilliary expenses charged to Affiliate by Hospital  </t>
  </si>
  <si>
    <t>Administrative expenses charged to Affiliate by Hospital  </t>
  </si>
  <si>
    <t>M.</t>
  </si>
  <si>
    <t>N.</t>
  </si>
  <si>
    <t>Rent charged to Hospital  </t>
  </si>
  <si>
    <t>Parking charged to Hospital  </t>
  </si>
  <si>
    <t>Salaries charged to Affiliate  </t>
  </si>
  <si>
    <t>Maintenance charged to Affiliate by Hospital  </t>
  </si>
  <si>
    <t>O.</t>
  </si>
  <si>
    <t>Physician lease charge to Hospital  </t>
  </si>
  <si>
    <t>P.</t>
  </si>
  <si>
    <t>EMR fees charged to Affiliate by Hospital  </t>
  </si>
  <si>
    <t>Purchase of Goods and Services  </t>
  </si>
  <si>
    <t>Correction to Beginning Balance  </t>
  </si>
  <si>
    <t>Pathology service chargeback to Hospital  </t>
  </si>
  <si>
    <t>Q.</t>
  </si>
  <si>
    <t>Income from Services  </t>
  </si>
  <si>
    <t>R.</t>
  </si>
  <si>
    <t>S.</t>
  </si>
  <si>
    <t>T.</t>
  </si>
  <si>
    <t>Acccounting fees charged to Affiliate by Hospital  </t>
  </si>
  <si>
    <t>Membership dues charged to Hospital  </t>
  </si>
  <si>
    <t>Healthcare Navigator charged to Hospital  </t>
  </si>
  <si>
    <t>ACO charged to Hospital  </t>
  </si>
  <si>
    <t>Payor administrative fee charged to Hospital  </t>
  </si>
  <si>
    <t>Gain sharing revenue  </t>
  </si>
  <si>
    <t>Payments by Hospital  </t>
  </si>
  <si>
    <t>Payments by Affiliate  </t>
  </si>
  <si>
    <t>U.</t>
  </si>
  <si>
    <t>Donations to Hospital  </t>
  </si>
  <si>
    <t>V.</t>
  </si>
  <si>
    <t>W.</t>
  </si>
  <si>
    <t>X.</t>
  </si>
  <si>
    <t>Y.</t>
  </si>
  <si>
    <t>Z.</t>
  </si>
  <si>
    <t>AA.</t>
  </si>
  <si>
    <t>Laundry chargeback to Hospital  </t>
  </si>
  <si>
    <t>AB.</t>
  </si>
  <si>
    <t>Professional fees due to Hospital  </t>
  </si>
  <si>
    <t>Payments for Physician &amp; PA services  </t>
  </si>
  <si>
    <t>AC.</t>
  </si>
  <si>
    <t>Grand Total:</t>
  </si>
  <si>
    <t>REPORT 6A - TRANSACTIONS BETWEEN HOSPITAL AFFILIATES OR RELATED CORPORATIONS</t>
  </si>
  <si>
    <t>AFFILIATE TRANSFERRING FUNDS</t>
  </si>
  <si>
    <t>AFFILIATE RECEIVING FUNDS</t>
  </si>
  <si>
    <t>AMOUNT</t>
  </si>
  <si>
    <t>Beginning Unconsolidated Intercompany Balance</t>
  </si>
  <si>
    <t>10/01/2015</t>
  </si>
  <si>
    <t>Audit fees</t>
  </si>
  <si>
    <t>Intercompany debt</t>
  </si>
  <si>
    <t>Regional assessment</t>
  </si>
  <si>
    <t xml:space="preserve">Total: </t>
  </si>
  <si>
    <t>9/30/2016</t>
  </si>
  <si>
    <t>Salaries &amp; Beneits</t>
  </si>
  <si>
    <t>Salaries &amp; Benefits</t>
  </si>
  <si>
    <t>Revenue from Services</t>
  </si>
  <si>
    <t>Salary &amp; Benefits</t>
  </si>
  <si>
    <t>Laboratory Services</t>
  </si>
  <si>
    <t>Laundry Services</t>
  </si>
  <si>
    <t>Cash Transfer</t>
  </si>
  <si>
    <t>Rent</t>
  </si>
  <si>
    <t>Parking Services</t>
  </si>
  <si>
    <t>Payment of Expenses</t>
  </si>
  <si>
    <t>Gain sharing revenue</t>
  </si>
  <si>
    <t>Phsycian Services</t>
  </si>
  <si>
    <t>Medical coding fees</t>
  </si>
  <si>
    <t>Physician Services</t>
  </si>
  <si>
    <t>Supplies and expenses</t>
  </si>
  <si>
    <t>Rent Payment</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</si>
  <si>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</si>
  <si>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</si>
  <si>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</si>
  <si>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</si>
  <si>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</si>
  <si>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</si>
  <si>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</si>
  <si>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</si>
  <si>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</si>
  <si>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</si>
  <si>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</si>
  <si>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</si>
  <si>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</si>
  <si>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</si>
  <si>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</si>
  <si>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</si>
  <si>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</si>
  <si>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</si>
  <si>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</si>
  <si>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</si>
  <si>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</si>
  <si>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</si>
  <si>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</si>
  <si>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</si>
  <si>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</si>
  <si>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</si>
  <si>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</si>
  <si>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</si>
  <si>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</si>
  <si>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</si>
  <si>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</si>
  <si>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</si>
  <si>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</si>
  <si>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</si>
  <si>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</si>
  <si>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</si>
  <si>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</si>
  <si>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</si>
  <si>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</si>
  <si>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</si>
  <si>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</si>
  <si>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</si>
  <si>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</si>
  <si>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</si>
  <si>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</si>
  <si>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</si>
  <si>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Israel Dubrow</t>
  </si>
  <si>
    <t>Suisman</t>
  </si>
  <si>
    <t>Mary Carroll Garvan</t>
  </si>
  <si>
    <t>Patrick Garvan</t>
  </si>
  <si>
    <t>Mother Angeline Garvan</t>
  </si>
  <si>
    <t>Mary Hooker</t>
  </si>
  <si>
    <t>Anne B. Fischer</t>
  </si>
  <si>
    <t>Charles Dillon</t>
  </si>
  <si>
    <t>John and Ellen Lorden</t>
  </si>
  <si>
    <t>Dr. Phillip Kennedy</t>
  </si>
  <si>
    <t>Reverend Tierney</t>
  </si>
  <si>
    <t>Moses Fox</t>
  </si>
  <si>
    <t>Juliette McLean</t>
  </si>
  <si>
    <t>Charles J. Reardon</t>
  </si>
  <si>
    <t>F.W. Swindell</t>
  </si>
  <si>
    <t>Katherine Nugent</t>
  </si>
  <si>
    <t>Ladies of Charity</t>
  </si>
  <si>
    <t>Monsignor Routhier</t>
  </si>
  <si>
    <t>Marcellus B. Wilcox</t>
  </si>
  <si>
    <t>Alice F. Noonan</t>
  </si>
  <si>
    <t>Rene Landry</t>
  </si>
  <si>
    <t>Terry Steam</t>
  </si>
  <si>
    <t>Mary Brady</t>
  </si>
  <si>
    <t>Solomon and Katie Wohl</t>
  </si>
  <si>
    <t>Edward Dillon</t>
  </si>
  <si>
    <t>Mark Hanlon</t>
  </si>
  <si>
    <t>Samuel and Tillie Cheiffetz</t>
  </si>
  <si>
    <t>Dr. and Mrs. John OFlaherty</t>
  </si>
  <si>
    <t>St. Francis Hospital Womens Auxiliary</t>
  </si>
  <si>
    <t>Ellen OBrien Lyons</t>
  </si>
  <si>
    <t>Anna C. Goodrich</t>
  </si>
  <si>
    <t>General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</si>
  <si>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</si>
  <si>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</si>
  <si>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</si>
  <si>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</si>
  <si>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</si>
  <si>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An automatic write off to a collection agency is based on the # of statements sent to the patient, age &amp; value of account, or if deemed uncollectible. See our automatic write off policy. Once the account is deemed uncollectible, account may be considered for second placement.</t>
  </si>
  <si>
    <t>Hospital's processes and policies for compensating a Collection Agent for services rendered</t>
  </si>
  <si>
    <t xml:space="preserve">Collection agencies are compensated based on percentage of dollars collected. In addition, collection attorneys are paid on an hourly rate for specific accounts requiring legal intervention </t>
  </si>
  <si>
    <t>Total Recovery Rate on accounts assigned (excluding Medicare accounts) to Collection Agents</t>
  </si>
  <si>
    <t>II.</t>
  </si>
  <si>
    <t>SPECIFIC COLLECTION AGENT INFORMATION</t>
  </si>
  <si>
    <t>A</t>
  </si>
  <si>
    <t xml:space="preserve">Collection Agent </t>
  </si>
  <si>
    <t>Collection Agent Name</t>
  </si>
  <si>
    <t>Nair &amp; Levin</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</si>
  <si>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</si>
  <si>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</si>
  <si>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</si>
  <si>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</si>
  <si>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</si>
  <si>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</si>
  <si>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Collection agencies are compensated based on percentage of dollars collected. In addition, collection attorneys are paid on an hourly rate for specific accounts requiring legal intervention</t>
  </si>
  <si>
    <t>Recovery Rate on Accounts Assigned (excluding Medicare accounts) to Collection Agent.</t>
  </si>
  <si>
    <t>B</t>
  </si>
  <si>
    <t>American Adjustment Bureau</t>
  </si>
  <si>
    <t>Collection Agency</t>
  </si>
  <si>
    <t>ANNUAL REPORTING</t>
  </si>
  <si>
    <t>REPORT 19 - SALARIES AND FRINGE BENEFITS OF THE TEN HIGHEST PAID HOSPITAL EMPLOYEES</t>
  </si>
  <si>
    <t>POSITION TITLE</t>
  </si>
  <si>
    <t>EMPLOYEE NAME</t>
  </si>
  <si>
    <t>SALARY</t>
  </si>
  <si>
    <t>FRINGE BENEFITS</t>
  </si>
  <si>
    <t>TOTAL</t>
  </si>
  <si>
    <t xml:space="preserve">1.         </t>
  </si>
  <si>
    <t>President and Chief Executive Officer - THNE</t>
  </si>
  <si>
    <t xml:space="preserve">2.         </t>
  </si>
  <si>
    <t>President, St. Francis Hospital and Medical Cent</t>
  </si>
  <si>
    <t xml:space="preserve">3.         </t>
  </si>
  <si>
    <t>Senior Vice President, Chief Physician Executive</t>
  </si>
  <si>
    <t>Steven T. Ruby MD</t>
  </si>
  <si>
    <t xml:space="preserve">4.         </t>
  </si>
  <si>
    <t>Senior Vice President and CFO</t>
  </si>
  <si>
    <t>David M. Bittner</t>
  </si>
  <si>
    <t xml:space="preserve">5.         </t>
  </si>
  <si>
    <t>Senior Vice President, Managing Counsel</t>
  </si>
  <si>
    <t>Janeanne C. Lubin-Szafranski</t>
  </si>
  <si>
    <t xml:space="preserve">6.         </t>
  </si>
  <si>
    <t>Senior Vice President, Growth, Strategy &amp; Inovatio</t>
  </si>
  <si>
    <t>Amitkumar K. Mody</t>
  </si>
  <si>
    <t xml:space="preserve">7.         </t>
  </si>
  <si>
    <t>Senior Vice President - Planning</t>
  </si>
  <si>
    <t>Robert Christopher Hartley</t>
  </si>
  <si>
    <t xml:space="preserve">8.         </t>
  </si>
  <si>
    <t>Vice President, Revenue Cycle</t>
  </si>
  <si>
    <t>Nicole J. Schulz</t>
  </si>
  <si>
    <t xml:space="preserve">9.         </t>
  </si>
  <si>
    <t>President, JMMC</t>
  </si>
  <si>
    <t>Stuart E. Rosenberg</t>
  </si>
  <si>
    <t xml:space="preserve">10.         </t>
  </si>
  <si>
    <t>Vidce President, Regional Chief Information Office</t>
  </si>
  <si>
    <t>Linda L. Shanley</t>
  </si>
  <si>
    <t>REPORT 19B - SALARIES AND FRINGE BENEFITS OF THE TEN HIGHEST PAID HEALTH SYSTEM EMPLOYEES</t>
  </si>
  <si>
    <t>EMPLOYEE NAME AND COMPANY</t>
  </si>
  <si>
    <t>Christopher M. Dadlez; Trinity Health - NE</t>
  </si>
  <si>
    <t>John F. Rodis, MD; Saint Francis Hospital and Medical Center</t>
  </si>
  <si>
    <t>Director of Minimally Invasive Cardiac Surgery</t>
  </si>
  <si>
    <t>William V. Martinez Jr., MD; Saint Francis Medical Group</t>
  </si>
  <si>
    <t>Neurosurgeon</t>
  </si>
  <si>
    <t>Bruce S. Chozick., MD; Saint Francis Medical Group</t>
  </si>
  <si>
    <t>David Spiro, MD; Saint Francis Medical Group</t>
  </si>
  <si>
    <t>Plastic Surgeon</t>
  </si>
  <si>
    <t>Leo R. Otake, MD; Saint Francis Medical Group</t>
  </si>
  <si>
    <t>Samuel D. Buonocore, MD; Saint Francis Medical Group</t>
  </si>
  <si>
    <t>President, St Marys Hospital</t>
  </si>
  <si>
    <t>Chad W. Wable; St Marys Hospital</t>
  </si>
  <si>
    <t>General Surgeon</t>
  </si>
  <si>
    <t>Shady Macaron, MD; Franklin Medical Group, PC</t>
  </si>
  <si>
    <t>Steven T. Ruby, MD; Trinity Health - NE</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</si>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</sst>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3">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164" fontId="3" fillId="0" borderId="34" xfId="2" applyNumberFormat="1" applyFont="1" applyBorder="1" applyAlignment="1">
      <alignment horizontal="center" wrapText="1"/>
    </xf>
    <xf numFmtId="164" fontId="3" fillId="0" borderId="20"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3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2" xfId="1" applyFont="1" applyFill="1" applyBorder="1" applyAlignment="1">
      <alignment horizontal="center"/>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1"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37" xfId="2" applyFont="1" applyBorder="1" applyAlignment="1">
      <alignment horizontal="center"/>
    </xf>
    <xf numFmtId="0" fontId="3" fillId="0" borderId="0"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8"/>
      <c r="B1" s="468"/>
      <c r="C1" s="468"/>
    </row>
    <row r="2" spans="1:3" ht="18" customHeight="1" x14ac:dyDescent="0.25">
      <c r="A2" s="469" t="s">
        <v>0</v>
      </c>
      <c r="B2" s="469"/>
      <c r="C2" s="469"/>
    </row>
    <row r="3" spans="1:3" ht="18" customHeight="1" x14ac:dyDescent="0.25">
      <c r="A3" s="467" t="s">
        <v>1</v>
      </c>
      <c r="B3" s="467"/>
      <c r="C3" s="467"/>
    </row>
    <row r="4" spans="1:3" ht="18" customHeight="1" x14ac:dyDescent="0.25">
      <c r="A4" s="467" t="s">
        <v>2</v>
      </c>
      <c r="B4" s="467"/>
      <c r="C4" s="467"/>
    </row>
    <row r="5" spans="1:3" ht="15.75" customHeight="1" x14ac:dyDescent="0.25">
      <c r="A5" s="467" t="s">
        <v>3</v>
      </c>
      <c r="B5" s="467"/>
      <c r="C5" s="467"/>
    </row>
    <row r="6" spans="1:3" ht="15.75" customHeight="1" x14ac:dyDescent="0.25">
      <c r="A6" s="467" t="s">
        <v>4</v>
      </c>
      <c r="B6" s="467"/>
      <c r="C6" s="467"/>
    </row>
    <row r="7" spans="1:3" ht="16.5" customHeight="1" thickBot="1" x14ac:dyDescent="0.3">
      <c r="A7" s="467"/>
      <c r="B7" s="467"/>
      <c r="C7" s="467"/>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32</v>
      </c>
    </row>
    <row r="40" spans="1:3" ht="14.25" customHeight="1" x14ac:dyDescent="0.2">
      <c r="A40" s="19">
        <v>11</v>
      </c>
      <c r="B40" s="20" t="s">
        <v>31</v>
      </c>
      <c r="C40" s="21" t="s">
        <v>30</v>
      </c>
    </row>
    <row r="41" spans="1:3" ht="14.25" customHeight="1" x14ac:dyDescent="0.2">
      <c r="A41" s="19">
        <v>12</v>
      </c>
      <c r="B41" s="20" t="s">
        <v>33</v>
      </c>
      <c r="C41" s="21" t="s">
        <v>34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52</v>
      </c>
    </row>
    <row r="55" spans="1:3" ht="14.25" customHeight="1" x14ac:dyDescent="0.2">
      <c r="A55" s="19">
        <v>9</v>
      </c>
      <c r="B55" s="20" t="s">
        <v>27</v>
      </c>
      <c r="C55" s="21" t="s">
        <v>45</v>
      </c>
    </row>
    <row r="56" spans="1:3" ht="14.25" customHeight="1" x14ac:dyDescent="0.2">
      <c r="A56" s="19">
        <v>10</v>
      </c>
      <c r="B56" s="20" t="s">
        <v>29</v>
      </c>
      <c r="C56" s="21" t="s">
        <v>30</v>
      </c>
    </row>
    <row r="57" spans="1:3" ht="14.25" customHeight="1" x14ac:dyDescent="0.2">
      <c r="A57" s="19">
        <v>11</v>
      </c>
      <c r="B57" s="20" t="s">
        <v>31</v>
      </c>
      <c r="C57" s="21" t="s">
        <v>53</v>
      </c>
    </row>
    <row r="58" spans="1:3" ht="14.25" customHeight="1" x14ac:dyDescent="0.2">
      <c r="A58" s="19">
        <v>12</v>
      </c>
      <c r="B58" s="20" t="s">
        <v>33</v>
      </c>
      <c r="C58" s="21" t="s">
        <v>54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50</v>
      </c>
    </row>
    <row r="67" spans="1:3" ht="14.25" customHeight="1" x14ac:dyDescent="0.2">
      <c r="A67" s="19">
        <v>4</v>
      </c>
      <c r="B67" s="20" t="s">
        <v>17</v>
      </c>
      <c r="C67" s="21" t="s">
        <v>59</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60</v>
      </c>
    </row>
    <row r="72" spans="1:3" ht="14.25" customHeight="1" x14ac:dyDescent="0.2">
      <c r="A72" s="19">
        <v>9</v>
      </c>
      <c r="B72" s="20" t="s">
        <v>27</v>
      </c>
      <c r="C72" s="21" t="s">
        <v>45</v>
      </c>
    </row>
    <row r="73" spans="1:3" ht="14.25" customHeight="1" x14ac:dyDescent="0.2">
      <c r="A73" s="19">
        <v>10</v>
      </c>
      <c r="B73" s="20" t="s">
        <v>29</v>
      </c>
      <c r="C73" s="21" t="s">
        <v>61</v>
      </c>
    </row>
    <row r="74" spans="1:3" ht="14.25" customHeight="1" x14ac:dyDescent="0.2">
      <c r="A74" s="19">
        <v>11</v>
      </c>
      <c r="B74" s="20" t="s">
        <v>31</v>
      </c>
      <c r="C74" s="21" t="s">
        <v>61</v>
      </c>
    </row>
    <row r="75" spans="1:3" ht="14.25" customHeight="1" x14ac:dyDescent="0.2">
      <c r="A75" s="19">
        <v>12</v>
      </c>
      <c r="B75" s="20" t="s">
        <v>33</v>
      </c>
      <c r="C75" s="21" t="s">
        <v>62</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63</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67</v>
      </c>
    </row>
    <row r="83" spans="1:3" ht="14.25" customHeight="1" x14ac:dyDescent="0.2">
      <c r="A83" s="19">
        <v>3</v>
      </c>
      <c r="B83" s="22" t="s">
        <v>15</v>
      </c>
      <c r="C83" s="23" t="s">
        <v>50</v>
      </c>
    </row>
    <row r="84" spans="1:3" ht="14.25" customHeight="1" x14ac:dyDescent="0.2">
      <c r="A84" s="19">
        <v>4</v>
      </c>
      <c r="B84" s="20" t="s">
        <v>17</v>
      </c>
      <c r="C84" s="21" t="s">
        <v>59</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68</v>
      </c>
    </row>
    <row r="89" spans="1:3" ht="14.25" customHeight="1" x14ac:dyDescent="0.2">
      <c r="A89" s="19">
        <v>9</v>
      </c>
      <c r="B89" s="20" t="s">
        <v>27</v>
      </c>
      <c r="C89" s="21" t="s">
        <v>69</v>
      </c>
    </row>
    <row r="90" spans="1:3" ht="14.25" customHeight="1" x14ac:dyDescent="0.2">
      <c r="A90" s="19">
        <v>10</v>
      </c>
      <c r="B90" s="20" t="s">
        <v>29</v>
      </c>
      <c r="C90" s="21" t="s">
        <v>70</v>
      </c>
    </row>
    <row r="91" spans="1:3" ht="14.25" customHeight="1" x14ac:dyDescent="0.2">
      <c r="A91" s="19">
        <v>11</v>
      </c>
      <c r="B91" s="20" t="s">
        <v>31</v>
      </c>
      <c r="C91" s="21" t="s">
        <v>70</v>
      </c>
    </row>
    <row r="92" spans="1:3" ht="14.25" customHeight="1" x14ac:dyDescent="0.2">
      <c r="A92" s="19">
        <v>12</v>
      </c>
      <c r="B92" s="20" t="s">
        <v>33</v>
      </c>
      <c r="C92" s="21" t="s">
        <v>59</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50</v>
      </c>
    </row>
    <row r="101" spans="1:3" ht="14.25" customHeight="1" x14ac:dyDescent="0.2">
      <c r="A101" s="19">
        <v>4</v>
      </c>
      <c r="B101" s="20" t="s">
        <v>17</v>
      </c>
      <c r="C101" s="21" t="s">
        <v>75</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76</v>
      </c>
    </row>
    <row r="106" spans="1:3" ht="14.25" customHeight="1" x14ac:dyDescent="0.2">
      <c r="A106" s="19">
        <v>9</v>
      </c>
      <c r="B106" s="20" t="s">
        <v>27</v>
      </c>
      <c r="C106" s="21" t="s">
        <v>77</v>
      </c>
    </row>
    <row r="107" spans="1:3" ht="14.25" customHeight="1" x14ac:dyDescent="0.2">
      <c r="A107" s="19">
        <v>10</v>
      </c>
      <c r="B107" s="20" t="s">
        <v>29</v>
      </c>
      <c r="C107" s="21" t="s">
        <v>78</v>
      </c>
    </row>
    <row r="108" spans="1:3" ht="14.25" customHeight="1" x14ac:dyDescent="0.2">
      <c r="A108" s="19">
        <v>11</v>
      </c>
      <c r="B108" s="20" t="s">
        <v>31</v>
      </c>
      <c r="C108" s="21" t="s">
        <v>79</v>
      </c>
    </row>
    <row r="109" spans="1:3" ht="14.25" customHeight="1" x14ac:dyDescent="0.2">
      <c r="A109" s="19">
        <v>12</v>
      </c>
      <c r="B109" s="20" t="s">
        <v>33</v>
      </c>
      <c r="C109" s="21" t="s">
        <v>18</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80</v>
      </c>
      <c r="B114" s="17" t="s">
        <v>9</v>
      </c>
      <c r="C114" s="18" t="s">
        <v>81</v>
      </c>
    </row>
    <row r="115" spans="1:3" ht="38.25" customHeight="1" x14ac:dyDescent="0.2">
      <c r="A115" s="19">
        <v>1</v>
      </c>
      <c r="B115" s="20" t="s">
        <v>11</v>
      </c>
      <c r="C115" s="21" t="s">
        <v>82</v>
      </c>
    </row>
    <row r="116" spans="1:3" ht="14.25" customHeight="1" x14ac:dyDescent="0.2">
      <c r="A116" s="19">
        <v>2</v>
      </c>
      <c r="B116" s="22" t="s">
        <v>13</v>
      </c>
      <c r="C116" s="21" t="s">
        <v>83</v>
      </c>
    </row>
    <row r="117" spans="1:3" ht="14.25" customHeight="1" x14ac:dyDescent="0.2">
      <c r="A117" s="19">
        <v>3</v>
      </c>
      <c r="B117" s="22" t="s">
        <v>15</v>
      </c>
      <c r="C117" s="23" t="s">
        <v>50</v>
      </c>
    </row>
    <row r="118" spans="1:3" ht="14.25" customHeight="1" x14ac:dyDescent="0.2">
      <c r="A118" s="19">
        <v>4</v>
      </c>
      <c r="B118" s="20" t="s">
        <v>17</v>
      </c>
      <c r="C118" s="21" t="s">
        <v>84</v>
      </c>
    </row>
    <row r="119" spans="1:3" ht="14.25" customHeight="1" x14ac:dyDescent="0.2">
      <c r="A119" s="19">
        <v>5</v>
      </c>
      <c r="B119" s="20" t="s">
        <v>19</v>
      </c>
      <c r="C119" s="21" t="s">
        <v>85</v>
      </c>
    </row>
    <row r="120" spans="1:3" ht="14.25" customHeight="1" x14ac:dyDescent="0.2">
      <c r="A120" s="19">
        <v>6</v>
      </c>
      <c r="B120" s="20" t="s">
        <v>21</v>
      </c>
      <c r="C120" s="24" t="s">
        <v>22</v>
      </c>
    </row>
    <row r="121" spans="1:3" ht="14.25" customHeight="1" x14ac:dyDescent="0.2">
      <c r="A121" s="19">
        <v>7</v>
      </c>
      <c r="B121" s="20" t="s">
        <v>23</v>
      </c>
      <c r="C121" s="21" t="s">
        <v>86</v>
      </c>
    </row>
    <row r="122" spans="1:3" ht="14.25" customHeight="1" x14ac:dyDescent="0.2">
      <c r="A122" s="19">
        <v>8</v>
      </c>
      <c r="B122" s="20" t="s">
        <v>25</v>
      </c>
      <c r="C122" s="21" t="s">
        <v>87</v>
      </c>
    </row>
    <row r="123" spans="1:3" ht="14.25" customHeight="1" x14ac:dyDescent="0.2">
      <c r="A123" s="19">
        <v>9</v>
      </c>
      <c r="B123" s="20" t="s">
        <v>27</v>
      </c>
      <c r="C123" s="21" t="s">
        <v>88</v>
      </c>
    </row>
    <row r="124" spans="1:3" ht="14.25" customHeight="1" x14ac:dyDescent="0.2">
      <c r="A124" s="19">
        <v>10</v>
      </c>
      <c r="B124" s="20" t="s">
        <v>29</v>
      </c>
      <c r="C124" s="21" t="s">
        <v>89</v>
      </c>
    </row>
    <row r="125" spans="1:3" ht="14.25" customHeight="1" x14ac:dyDescent="0.2">
      <c r="A125" s="19">
        <v>11</v>
      </c>
      <c r="B125" s="20" t="s">
        <v>31</v>
      </c>
      <c r="C125" s="21" t="s">
        <v>79</v>
      </c>
    </row>
    <row r="126" spans="1:3" ht="14.25" customHeight="1" x14ac:dyDescent="0.2">
      <c r="A126" s="19">
        <v>12</v>
      </c>
      <c r="B126" s="20" t="s">
        <v>33</v>
      </c>
      <c r="C126" s="21" t="s">
        <v>18</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90</v>
      </c>
      <c r="B131" s="17" t="s">
        <v>9</v>
      </c>
      <c r="C131" s="18" t="s">
        <v>91</v>
      </c>
    </row>
    <row r="132" spans="1:3" ht="38.25" customHeight="1" x14ac:dyDescent="0.2">
      <c r="A132" s="19">
        <v>1</v>
      </c>
      <c r="B132" s="20" t="s">
        <v>11</v>
      </c>
      <c r="C132" s="21" t="s">
        <v>92</v>
      </c>
    </row>
    <row r="133" spans="1:3" ht="14.25" customHeight="1" x14ac:dyDescent="0.2">
      <c r="A133" s="19">
        <v>2</v>
      </c>
      <c r="B133" s="22" t="s">
        <v>13</v>
      </c>
      <c r="C133" s="21" t="s">
        <v>93</v>
      </c>
    </row>
    <row r="134" spans="1:3" ht="14.25" customHeight="1" x14ac:dyDescent="0.2">
      <c r="A134" s="19">
        <v>3</v>
      </c>
      <c r="B134" s="22" t="s">
        <v>15</v>
      </c>
      <c r="C134" s="23" t="s">
        <v>16</v>
      </c>
    </row>
    <row r="135" spans="1:3" ht="14.25" customHeight="1" x14ac:dyDescent="0.2">
      <c r="A135" s="19">
        <v>4</v>
      </c>
      <c r="B135" s="20" t="s">
        <v>17</v>
      </c>
      <c r="C135" s="21" t="s">
        <v>94</v>
      </c>
    </row>
    <row r="136" spans="1:3" ht="14.25" customHeight="1" x14ac:dyDescent="0.2">
      <c r="A136" s="19">
        <v>5</v>
      </c>
      <c r="B136" s="20" t="s">
        <v>19</v>
      </c>
      <c r="C136" s="21" t="s">
        <v>95</v>
      </c>
    </row>
    <row r="137" spans="1:3" ht="14.25" customHeight="1" x14ac:dyDescent="0.2">
      <c r="A137" s="19">
        <v>6</v>
      </c>
      <c r="B137" s="20" t="s">
        <v>21</v>
      </c>
      <c r="C137" s="24" t="s">
        <v>22</v>
      </c>
    </row>
    <row r="138" spans="1:3" ht="14.25" customHeight="1" x14ac:dyDescent="0.2">
      <c r="A138" s="19">
        <v>7</v>
      </c>
      <c r="B138" s="20" t="s">
        <v>23</v>
      </c>
      <c r="C138" s="21" t="s">
        <v>96</v>
      </c>
    </row>
    <row r="139" spans="1:3" ht="14.25" customHeight="1" x14ac:dyDescent="0.2">
      <c r="A139" s="19">
        <v>8</v>
      </c>
      <c r="B139" s="20" t="s">
        <v>25</v>
      </c>
      <c r="C139" s="21" t="s">
        <v>97</v>
      </c>
    </row>
    <row r="140" spans="1:3" ht="14.25" customHeight="1" x14ac:dyDescent="0.2">
      <c r="A140" s="19">
        <v>9</v>
      </c>
      <c r="B140" s="20" t="s">
        <v>27</v>
      </c>
      <c r="C140" s="21" t="s">
        <v>98</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99</v>
      </c>
    </row>
    <row r="147" spans="1:3" ht="15.75" customHeight="1" x14ac:dyDescent="0.25">
      <c r="A147" s="13"/>
      <c r="B147" s="14"/>
      <c r="C147" s="15"/>
    </row>
    <row r="148" spans="1:3" ht="27.2" customHeight="1" x14ac:dyDescent="0.25">
      <c r="A148" s="16" t="s">
        <v>100</v>
      </c>
      <c r="B148" s="17" t="s">
        <v>9</v>
      </c>
      <c r="C148" s="18" t="s">
        <v>101</v>
      </c>
    </row>
    <row r="149" spans="1:3" ht="38.25" customHeight="1" x14ac:dyDescent="0.2">
      <c r="A149" s="19">
        <v>1</v>
      </c>
      <c r="B149" s="20" t="s">
        <v>11</v>
      </c>
      <c r="C149" s="21" t="s">
        <v>102</v>
      </c>
    </row>
    <row r="150" spans="1:3" ht="14.25" customHeight="1" x14ac:dyDescent="0.2">
      <c r="A150" s="19">
        <v>2</v>
      </c>
      <c r="B150" s="22" t="s">
        <v>13</v>
      </c>
      <c r="C150" s="21" t="s">
        <v>103</v>
      </c>
    </row>
    <row r="151" spans="1:3" ht="14.25" customHeight="1" x14ac:dyDescent="0.2">
      <c r="A151" s="19">
        <v>3</v>
      </c>
      <c r="B151" s="22" t="s">
        <v>15</v>
      </c>
      <c r="C151" s="23" t="s">
        <v>16</v>
      </c>
    </row>
    <row r="152" spans="1:3" ht="14.25" customHeight="1" x14ac:dyDescent="0.2">
      <c r="A152" s="19">
        <v>4</v>
      </c>
      <c r="B152" s="20" t="s">
        <v>17</v>
      </c>
      <c r="C152" s="21" t="s">
        <v>104</v>
      </c>
    </row>
    <row r="153" spans="1:3" ht="14.25" customHeight="1" x14ac:dyDescent="0.2">
      <c r="A153" s="19">
        <v>5</v>
      </c>
      <c r="B153" s="20" t="s">
        <v>19</v>
      </c>
      <c r="C153" s="21" t="s">
        <v>105</v>
      </c>
    </row>
    <row r="154" spans="1:3" ht="14.25" customHeight="1" x14ac:dyDescent="0.2">
      <c r="A154" s="19">
        <v>6</v>
      </c>
      <c r="B154" s="20" t="s">
        <v>21</v>
      </c>
      <c r="C154" s="24" t="s">
        <v>22</v>
      </c>
    </row>
    <row r="155" spans="1:3" ht="14.25" customHeight="1" x14ac:dyDescent="0.2">
      <c r="A155" s="19">
        <v>7</v>
      </c>
      <c r="B155" s="20" t="s">
        <v>23</v>
      </c>
      <c r="C155" s="21" t="s">
        <v>106</v>
      </c>
    </row>
    <row r="156" spans="1:3" ht="14.25" customHeight="1" x14ac:dyDescent="0.2">
      <c r="A156" s="19">
        <v>8</v>
      </c>
      <c r="B156" s="20" t="s">
        <v>25</v>
      </c>
      <c r="C156" s="21" t="s">
        <v>107</v>
      </c>
    </row>
    <row r="157" spans="1:3" ht="14.25" customHeight="1" x14ac:dyDescent="0.2">
      <c r="A157" s="19">
        <v>9</v>
      </c>
      <c r="B157" s="20" t="s">
        <v>27</v>
      </c>
      <c r="C157" s="21" t="s">
        <v>108</v>
      </c>
    </row>
    <row r="158" spans="1:3" ht="14.25" customHeight="1" x14ac:dyDescent="0.2">
      <c r="A158" s="19">
        <v>10</v>
      </c>
      <c r="B158" s="20" t="s">
        <v>29</v>
      </c>
      <c r="C158" s="21" t="s">
        <v>109</v>
      </c>
    </row>
    <row r="159" spans="1:3" ht="14.25" customHeight="1" x14ac:dyDescent="0.2">
      <c r="A159" s="19">
        <v>11</v>
      </c>
      <c r="B159" s="20" t="s">
        <v>31</v>
      </c>
      <c r="C159" s="21" t="s">
        <v>110</v>
      </c>
    </row>
    <row r="160" spans="1:3" ht="14.25" customHeight="1" x14ac:dyDescent="0.2">
      <c r="A160" s="19">
        <v>12</v>
      </c>
      <c r="B160" s="20" t="s">
        <v>33</v>
      </c>
      <c r="C160" s="21" t="s">
        <v>111</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99</v>
      </c>
    </row>
    <row r="164" spans="1:3" ht="15.75" customHeight="1" x14ac:dyDescent="0.25">
      <c r="A164" s="13"/>
      <c r="B164" s="14"/>
      <c r="C164" s="15"/>
    </row>
    <row r="165" spans="1:3" ht="27.2" customHeight="1" x14ac:dyDescent="0.25">
      <c r="A165" s="16" t="s">
        <v>112</v>
      </c>
      <c r="B165" s="17" t="s">
        <v>9</v>
      </c>
      <c r="C165" s="18" t="s">
        <v>113</v>
      </c>
    </row>
    <row r="166" spans="1:3" ht="38.25" customHeight="1" x14ac:dyDescent="0.2">
      <c r="A166" s="19">
        <v>1</v>
      </c>
      <c r="B166" s="20" t="s">
        <v>11</v>
      </c>
      <c r="C166" s="21" t="s">
        <v>114</v>
      </c>
    </row>
    <row r="167" spans="1:3" ht="14.25" customHeight="1" x14ac:dyDescent="0.2">
      <c r="A167" s="19">
        <v>2</v>
      </c>
      <c r="B167" s="22" t="s">
        <v>13</v>
      </c>
      <c r="C167" s="21" t="s">
        <v>74</v>
      </c>
    </row>
    <row r="168" spans="1:3" ht="14.25" customHeight="1" x14ac:dyDescent="0.2">
      <c r="A168" s="19">
        <v>3</v>
      </c>
      <c r="B168" s="22" t="s">
        <v>15</v>
      </c>
      <c r="C168" s="23" t="s">
        <v>50</v>
      </c>
    </row>
    <row r="169" spans="1:3" ht="14.25" customHeight="1" x14ac:dyDescent="0.2">
      <c r="A169" s="19">
        <v>4</v>
      </c>
      <c r="B169" s="20" t="s">
        <v>17</v>
      </c>
      <c r="C169" s="21" t="s">
        <v>115</v>
      </c>
    </row>
    <row r="170" spans="1:3" ht="14.25" customHeight="1" x14ac:dyDescent="0.2">
      <c r="A170" s="19">
        <v>5</v>
      </c>
      <c r="B170" s="20" t="s">
        <v>19</v>
      </c>
      <c r="C170" s="21" t="s">
        <v>116</v>
      </c>
    </row>
    <row r="171" spans="1:3" ht="14.25" customHeight="1" x14ac:dyDescent="0.2">
      <c r="A171" s="19">
        <v>6</v>
      </c>
      <c r="B171" s="20" t="s">
        <v>21</v>
      </c>
      <c r="C171" s="24" t="s">
        <v>22</v>
      </c>
    </row>
    <row r="172" spans="1:3" ht="14.25" customHeight="1" x14ac:dyDescent="0.2">
      <c r="A172" s="19">
        <v>7</v>
      </c>
      <c r="B172" s="20" t="s">
        <v>23</v>
      </c>
      <c r="C172" s="21" t="s">
        <v>117</v>
      </c>
    </row>
    <row r="173" spans="1:3" ht="14.25" customHeight="1" x14ac:dyDescent="0.2">
      <c r="A173" s="19">
        <v>8</v>
      </c>
      <c r="B173" s="20" t="s">
        <v>25</v>
      </c>
      <c r="C173" s="21" t="s">
        <v>76</v>
      </c>
    </row>
    <row r="174" spans="1:3" ht="14.25" customHeight="1" x14ac:dyDescent="0.2">
      <c r="A174" s="19">
        <v>9</v>
      </c>
      <c r="B174" s="20" t="s">
        <v>27</v>
      </c>
      <c r="C174" s="21" t="s">
        <v>118</v>
      </c>
    </row>
    <row r="175" spans="1:3" ht="14.25" customHeight="1" x14ac:dyDescent="0.2">
      <c r="A175" s="19">
        <v>10</v>
      </c>
      <c r="B175" s="20" t="s">
        <v>29</v>
      </c>
      <c r="C175" s="21" t="s">
        <v>119</v>
      </c>
    </row>
    <row r="176" spans="1:3" ht="14.25" customHeight="1" x14ac:dyDescent="0.2">
      <c r="A176" s="19">
        <v>11</v>
      </c>
      <c r="B176" s="20" t="s">
        <v>31</v>
      </c>
      <c r="C176" s="21" t="s">
        <v>79</v>
      </c>
    </row>
    <row r="177" spans="1:3" ht="14.25" customHeight="1" x14ac:dyDescent="0.2">
      <c r="A177" s="19">
        <v>12</v>
      </c>
      <c r="B177" s="20" t="s">
        <v>33</v>
      </c>
      <c r="C177" s="21" t="s">
        <v>18</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120</v>
      </c>
      <c r="B182" s="17" t="s">
        <v>9</v>
      </c>
      <c r="C182" s="18" t="s">
        <v>121</v>
      </c>
    </row>
    <row r="183" spans="1:3" ht="38.25" customHeight="1" x14ac:dyDescent="0.2">
      <c r="A183" s="19">
        <v>1</v>
      </c>
      <c r="B183" s="20" t="s">
        <v>11</v>
      </c>
      <c r="C183" s="21" t="s">
        <v>122</v>
      </c>
    </row>
    <row r="184" spans="1:3" ht="14.25" customHeight="1" x14ac:dyDescent="0.2">
      <c r="A184" s="19">
        <v>2</v>
      </c>
      <c r="B184" s="22" t="s">
        <v>13</v>
      </c>
      <c r="C184" s="21" t="s">
        <v>123</v>
      </c>
    </row>
    <row r="185" spans="1:3" ht="14.25" customHeight="1" x14ac:dyDescent="0.2">
      <c r="A185" s="19">
        <v>3</v>
      </c>
      <c r="B185" s="22" t="s">
        <v>15</v>
      </c>
      <c r="C185" s="23" t="s">
        <v>16</v>
      </c>
    </row>
    <row r="186" spans="1:3" ht="14.25" customHeight="1" x14ac:dyDescent="0.2">
      <c r="A186" s="19">
        <v>4</v>
      </c>
      <c r="B186" s="20" t="s">
        <v>17</v>
      </c>
      <c r="C186" s="21" t="s">
        <v>124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63</v>
      </c>
    </row>
    <row r="190" spans="1:3" ht="14.25" customHeight="1" x14ac:dyDescent="0.2">
      <c r="A190" s="19">
        <v>8</v>
      </c>
      <c r="B190" s="20" t="s">
        <v>25</v>
      </c>
      <c r="C190" s="21" t="s">
        <v>125</v>
      </c>
    </row>
    <row r="191" spans="1:3" ht="14.25" customHeight="1" x14ac:dyDescent="0.2">
      <c r="A191" s="19">
        <v>9</v>
      </c>
      <c r="B191" s="20" t="s">
        <v>27</v>
      </c>
      <c r="C191" s="21" t="s">
        <v>45</v>
      </c>
    </row>
    <row r="192" spans="1:3" ht="14.25" customHeight="1" x14ac:dyDescent="0.2">
      <c r="A192" s="19">
        <v>10</v>
      </c>
      <c r="B192" s="20" t="s">
        <v>29</v>
      </c>
      <c r="C192" s="21" t="s">
        <v>78</v>
      </c>
    </row>
    <row r="193" spans="1:3" ht="14.25" customHeight="1" x14ac:dyDescent="0.2">
      <c r="A193" s="19">
        <v>11</v>
      </c>
      <c r="B193" s="20" t="s">
        <v>31</v>
      </c>
      <c r="C193" s="21" t="s">
        <v>79</v>
      </c>
    </row>
    <row r="194" spans="1:3" ht="14.25" customHeight="1" x14ac:dyDescent="0.2">
      <c r="A194" s="19">
        <v>12</v>
      </c>
      <c r="B194" s="20" t="s">
        <v>33</v>
      </c>
      <c r="C194" s="21" t="s">
        <v>18</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24</v>
      </c>
    </row>
    <row r="198" spans="1:3" ht="15.75" customHeight="1" x14ac:dyDescent="0.25">
      <c r="A198" s="13"/>
      <c r="B198" s="14"/>
      <c r="C198" s="15"/>
    </row>
    <row r="199" spans="1:3" ht="27.2" customHeight="1" x14ac:dyDescent="0.25">
      <c r="A199" s="16" t="s">
        <v>126</v>
      </c>
      <c r="B199" s="17" t="s">
        <v>9</v>
      </c>
      <c r="C199" s="18" t="s">
        <v>127</v>
      </c>
    </row>
    <row r="200" spans="1:3" ht="38.25" customHeight="1" x14ac:dyDescent="0.2">
      <c r="A200" s="19">
        <v>1</v>
      </c>
      <c r="B200" s="20" t="s">
        <v>11</v>
      </c>
      <c r="C200" s="21" t="s">
        <v>128</v>
      </c>
    </row>
    <row r="201" spans="1:3" ht="14.25" customHeight="1" x14ac:dyDescent="0.2">
      <c r="A201" s="19">
        <v>2</v>
      </c>
      <c r="B201" s="22" t="s">
        <v>13</v>
      </c>
      <c r="C201" s="21" t="s">
        <v>129</v>
      </c>
    </row>
    <row r="202" spans="1:3" ht="14.25" customHeight="1" x14ac:dyDescent="0.2">
      <c r="A202" s="19">
        <v>3</v>
      </c>
      <c r="B202" s="22" t="s">
        <v>15</v>
      </c>
      <c r="C202" s="23" t="s">
        <v>16</v>
      </c>
    </row>
    <row r="203" spans="1:3" ht="14.25" customHeight="1" x14ac:dyDescent="0.2">
      <c r="A203" s="19">
        <v>4</v>
      </c>
      <c r="B203" s="20" t="s">
        <v>17</v>
      </c>
      <c r="C203" s="21" t="s">
        <v>130</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63</v>
      </c>
    </row>
    <row r="207" spans="1:3" ht="14.25" customHeight="1" x14ac:dyDescent="0.2">
      <c r="A207" s="19">
        <v>8</v>
      </c>
      <c r="B207" s="20" t="s">
        <v>25</v>
      </c>
      <c r="C207" s="21" t="s">
        <v>131</v>
      </c>
    </row>
    <row r="208" spans="1:3" ht="14.25" customHeight="1" x14ac:dyDescent="0.2">
      <c r="A208" s="19">
        <v>9</v>
      </c>
      <c r="B208" s="20" t="s">
        <v>27</v>
      </c>
      <c r="C208" s="21" t="s">
        <v>132</v>
      </c>
    </row>
    <row r="209" spans="1:3" ht="14.25" customHeight="1" x14ac:dyDescent="0.2">
      <c r="A209" s="19">
        <v>10</v>
      </c>
      <c r="B209" s="20" t="s">
        <v>29</v>
      </c>
      <c r="C209" s="21" t="s">
        <v>30</v>
      </c>
    </row>
    <row r="210" spans="1:3" ht="14.25" customHeight="1" x14ac:dyDescent="0.2">
      <c r="A210" s="19">
        <v>11</v>
      </c>
      <c r="B210" s="20" t="s">
        <v>31</v>
      </c>
      <c r="C210" s="21" t="s">
        <v>30</v>
      </c>
    </row>
    <row r="211" spans="1:3" ht="14.25" customHeight="1" x14ac:dyDescent="0.2">
      <c r="A211" s="19">
        <v>12</v>
      </c>
      <c r="B211" s="20" t="s">
        <v>33</v>
      </c>
      <c r="C211" s="21" t="s">
        <v>34</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38</v>
      </c>
    </row>
    <row r="215" spans="1:3" ht="15.75" customHeight="1" x14ac:dyDescent="0.25">
      <c r="A215" s="13"/>
      <c r="B215" s="14"/>
      <c r="C215" s="15"/>
    </row>
    <row r="216" spans="1:3" ht="27.2" customHeight="1" x14ac:dyDescent="0.25">
      <c r="A216" s="16" t="s">
        <v>133</v>
      </c>
      <c r="B216" s="17" t="s">
        <v>9</v>
      </c>
      <c r="C216" s="18" t="s">
        <v>134</v>
      </c>
    </row>
    <row r="217" spans="1:3" ht="38.25" customHeight="1" x14ac:dyDescent="0.2">
      <c r="A217" s="19">
        <v>1</v>
      </c>
      <c r="B217" s="20" t="s">
        <v>11</v>
      </c>
      <c r="C217" s="21" t="s">
        <v>122</v>
      </c>
    </row>
    <row r="218" spans="1:3" ht="14.25" customHeight="1" x14ac:dyDescent="0.2">
      <c r="A218" s="19">
        <v>2</v>
      </c>
      <c r="B218" s="22" t="s">
        <v>13</v>
      </c>
      <c r="C218" s="21" t="s">
        <v>135</v>
      </c>
    </row>
    <row r="219" spans="1:3" ht="14.25" customHeight="1" x14ac:dyDescent="0.2">
      <c r="A219" s="19">
        <v>3</v>
      </c>
      <c r="B219" s="22" t="s">
        <v>15</v>
      </c>
      <c r="C219" s="23" t="s">
        <v>16</v>
      </c>
    </row>
    <row r="220" spans="1:3" ht="14.25" customHeight="1" x14ac:dyDescent="0.2">
      <c r="A220" s="19">
        <v>4</v>
      </c>
      <c r="B220" s="20" t="s">
        <v>17</v>
      </c>
      <c r="C220" s="21" t="s">
        <v>136</v>
      </c>
    </row>
    <row r="221" spans="1:3" ht="14.25" customHeight="1" x14ac:dyDescent="0.2">
      <c r="A221" s="19">
        <v>5</v>
      </c>
      <c r="B221" s="20" t="s">
        <v>19</v>
      </c>
      <c r="C221" s="21" t="s">
        <v>137</v>
      </c>
    </row>
    <row r="222" spans="1:3" ht="14.25" customHeight="1" x14ac:dyDescent="0.2">
      <c r="A222" s="19">
        <v>6</v>
      </c>
      <c r="B222" s="20" t="s">
        <v>21</v>
      </c>
      <c r="C222" s="24" t="s">
        <v>22</v>
      </c>
    </row>
    <row r="223" spans="1:3" ht="14.25" customHeight="1" x14ac:dyDescent="0.2">
      <c r="A223" s="19">
        <v>7</v>
      </c>
      <c r="B223" s="20" t="s">
        <v>23</v>
      </c>
      <c r="C223" s="21" t="s">
        <v>138</v>
      </c>
    </row>
    <row r="224" spans="1:3" ht="14.25" customHeight="1" x14ac:dyDescent="0.2">
      <c r="A224" s="19">
        <v>8</v>
      </c>
      <c r="B224" s="20" t="s">
        <v>25</v>
      </c>
      <c r="C224" s="21" t="s">
        <v>139</v>
      </c>
    </row>
    <row r="225" spans="1:3" ht="14.25" customHeight="1" x14ac:dyDescent="0.2">
      <c r="A225" s="19">
        <v>9</v>
      </c>
      <c r="B225" s="20" t="s">
        <v>27</v>
      </c>
      <c r="C225" s="21" t="s">
        <v>140</v>
      </c>
    </row>
    <row r="226" spans="1:3" ht="14.25" customHeight="1" x14ac:dyDescent="0.2">
      <c r="A226" s="19">
        <v>10</v>
      </c>
      <c r="B226" s="20" t="s">
        <v>29</v>
      </c>
      <c r="C226" s="21" t="s">
        <v>141</v>
      </c>
    </row>
    <row r="227" spans="1:3" ht="14.25" customHeight="1" x14ac:dyDescent="0.2">
      <c r="A227" s="19">
        <v>11</v>
      </c>
      <c r="B227" s="20" t="s">
        <v>31</v>
      </c>
      <c r="C227" s="21" t="s">
        <v>141</v>
      </c>
    </row>
    <row r="228" spans="1:3" ht="14.25" customHeight="1" x14ac:dyDescent="0.2">
      <c r="A228" s="19">
        <v>12</v>
      </c>
      <c r="B228" s="20" t="s">
        <v>33</v>
      </c>
      <c r="C228" s="21" t="s">
        <v>142</v>
      </c>
    </row>
    <row r="229" spans="1:3" ht="14.25" customHeight="1" x14ac:dyDescent="0.2">
      <c r="A229" s="19">
        <v>13</v>
      </c>
      <c r="B229" s="20" t="s">
        <v>35</v>
      </c>
      <c r="C229" s="21" t="s">
        <v>137</v>
      </c>
    </row>
    <row r="230" spans="1:3" ht="14.25" customHeight="1" x14ac:dyDescent="0.2">
      <c r="A230" s="19">
        <v>14</v>
      </c>
      <c r="B230" s="20" t="s">
        <v>36</v>
      </c>
      <c r="C230" s="24" t="s">
        <v>22</v>
      </c>
    </row>
    <row r="231" spans="1:3" ht="15" customHeight="1" thickBot="1" x14ac:dyDescent="0.25">
      <c r="A231" s="25">
        <v>15</v>
      </c>
      <c r="B231" s="26" t="s">
        <v>37</v>
      </c>
      <c r="C231" s="27" t="s">
        <v>143</v>
      </c>
    </row>
    <row r="232" spans="1:3" ht="15.75" customHeight="1" x14ac:dyDescent="0.25">
      <c r="A232" s="13"/>
      <c r="B232" s="14"/>
      <c r="C232" s="15"/>
    </row>
    <row r="233" spans="1:3" ht="27.2" customHeight="1" x14ac:dyDescent="0.25">
      <c r="A233" s="16" t="s">
        <v>144</v>
      </c>
      <c r="B233" s="17" t="s">
        <v>9</v>
      </c>
      <c r="C233" s="18" t="s">
        <v>145</v>
      </c>
    </row>
    <row r="234" spans="1:3" ht="38.25" customHeight="1" x14ac:dyDescent="0.2">
      <c r="A234" s="19">
        <v>1</v>
      </c>
      <c r="B234" s="20" t="s">
        <v>11</v>
      </c>
      <c r="C234" s="21" t="s">
        <v>146</v>
      </c>
    </row>
    <row r="235" spans="1:3" ht="14.25" customHeight="1" x14ac:dyDescent="0.2">
      <c r="A235" s="19">
        <v>2</v>
      </c>
      <c r="B235" s="22" t="s">
        <v>13</v>
      </c>
      <c r="C235" s="21" t="s">
        <v>147</v>
      </c>
    </row>
    <row r="236" spans="1:3" ht="14.25" customHeight="1" x14ac:dyDescent="0.2">
      <c r="A236" s="19">
        <v>3</v>
      </c>
      <c r="B236" s="22" t="s">
        <v>15</v>
      </c>
      <c r="C236" s="23" t="s">
        <v>16</v>
      </c>
    </row>
    <row r="237" spans="1:3" ht="14.25" customHeight="1" x14ac:dyDescent="0.2">
      <c r="A237" s="19">
        <v>4</v>
      </c>
      <c r="B237" s="20" t="s">
        <v>17</v>
      </c>
      <c r="C237" s="21" t="s">
        <v>51</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148</v>
      </c>
    </row>
    <row r="242" spans="1:3" ht="14.25" customHeight="1" x14ac:dyDescent="0.2">
      <c r="A242" s="19">
        <v>9</v>
      </c>
      <c r="B242" s="20" t="s">
        <v>27</v>
      </c>
      <c r="C242" s="21" t="s">
        <v>140</v>
      </c>
    </row>
    <row r="243" spans="1:3" ht="14.25" customHeight="1" x14ac:dyDescent="0.2">
      <c r="A243" s="19">
        <v>10</v>
      </c>
      <c r="B243" s="20" t="s">
        <v>29</v>
      </c>
      <c r="C243" s="21" t="s">
        <v>78</v>
      </c>
    </row>
    <row r="244" spans="1:3" ht="14.25" customHeight="1" x14ac:dyDescent="0.2">
      <c r="A244" s="19">
        <v>11</v>
      </c>
      <c r="B244" s="20" t="s">
        <v>31</v>
      </c>
      <c r="C244" s="21" t="s">
        <v>149</v>
      </c>
    </row>
    <row r="245" spans="1:3" ht="14.25" customHeight="1" x14ac:dyDescent="0.2">
      <c r="A245" s="19">
        <v>12</v>
      </c>
      <c r="B245" s="20" t="s">
        <v>33</v>
      </c>
      <c r="C245" s="21" t="s">
        <v>18</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24</v>
      </c>
    </row>
    <row r="249" spans="1:3" ht="15.75" customHeight="1" x14ac:dyDescent="0.25">
      <c r="A249" s="13"/>
      <c r="B249" s="14"/>
      <c r="C249" s="15"/>
    </row>
    <row r="250" spans="1:3" ht="27.2" customHeight="1" x14ac:dyDescent="0.25">
      <c r="A250" s="16" t="s">
        <v>150</v>
      </c>
      <c r="B250" s="17" t="s">
        <v>9</v>
      </c>
      <c r="C250" s="18" t="s">
        <v>151</v>
      </c>
    </row>
    <row r="251" spans="1:3" ht="38.25" customHeight="1" x14ac:dyDescent="0.2">
      <c r="A251" s="19">
        <v>1</v>
      </c>
      <c r="B251" s="20" t="s">
        <v>11</v>
      </c>
      <c r="C251" s="21" t="s">
        <v>152</v>
      </c>
    </row>
    <row r="252" spans="1:3" ht="14.25" customHeight="1" x14ac:dyDescent="0.2">
      <c r="A252" s="19">
        <v>2</v>
      </c>
      <c r="B252" s="22" t="s">
        <v>13</v>
      </c>
      <c r="C252" s="21" t="s">
        <v>135</v>
      </c>
    </row>
    <row r="253" spans="1:3" ht="14.25" customHeight="1" x14ac:dyDescent="0.2">
      <c r="A253" s="19">
        <v>3</v>
      </c>
      <c r="B253" s="22" t="s">
        <v>15</v>
      </c>
      <c r="C253" s="23" t="s">
        <v>50</v>
      </c>
    </row>
    <row r="254" spans="1:3" ht="14.25" customHeight="1" x14ac:dyDescent="0.2">
      <c r="A254" s="19">
        <v>4</v>
      </c>
      <c r="B254" s="20" t="s">
        <v>17</v>
      </c>
      <c r="C254" s="21" t="s">
        <v>153</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63</v>
      </c>
    </row>
    <row r="258" spans="1:3" ht="14.25" customHeight="1" x14ac:dyDescent="0.2">
      <c r="A258" s="19">
        <v>8</v>
      </c>
      <c r="B258" s="20" t="s">
        <v>25</v>
      </c>
      <c r="C258" s="21" t="s">
        <v>154</v>
      </c>
    </row>
    <row r="259" spans="1:3" ht="14.25" customHeight="1" x14ac:dyDescent="0.2">
      <c r="A259" s="19">
        <v>9</v>
      </c>
      <c r="B259" s="20" t="s">
        <v>27</v>
      </c>
      <c r="C259" s="21" t="s">
        <v>45</v>
      </c>
    </row>
    <row r="260" spans="1:3" ht="14.25" customHeight="1" x14ac:dyDescent="0.2">
      <c r="A260" s="19">
        <v>10</v>
      </c>
      <c r="B260" s="20" t="s">
        <v>29</v>
      </c>
      <c r="C260" s="21" t="s">
        <v>78</v>
      </c>
    </row>
    <row r="261" spans="1:3" ht="14.25" customHeight="1" x14ac:dyDescent="0.2">
      <c r="A261" s="19">
        <v>11</v>
      </c>
      <c r="B261" s="20" t="s">
        <v>31</v>
      </c>
      <c r="C261" s="21" t="s">
        <v>149</v>
      </c>
    </row>
    <row r="262" spans="1:3" ht="14.25" customHeight="1" x14ac:dyDescent="0.2">
      <c r="A262" s="19">
        <v>12</v>
      </c>
      <c r="B262" s="20" t="s">
        <v>33</v>
      </c>
      <c r="C262" s="21" t="s">
        <v>18</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24</v>
      </c>
    </row>
    <row r="266" spans="1:3" ht="15.75" customHeight="1" x14ac:dyDescent="0.25">
      <c r="A266" s="13"/>
      <c r="B266" s="14"/>
      <c r="C266" s="15"/>
    </row>
    <row r="267" spans="1:3" ht="27.2" customHeight="1" x14ac:dyDescent="0.25">
      <c r="A267" s="16" t="s">
        <v>155</v>
      </c>
      <c r="B267" s="17" t="s">
        <v>9</v>
      </c>
      <c r="C267" s="18" t="s">
        <v>156</v>
      </c>
    </row>
    <row r="268" spans="1:3" ht="38.25" customHeight="1" x14ac:dyDescent="0.2">
      <c r="A268" s="19">
        <v>1</v>
      </c>
      <c r="B268" s="20" t="s">
        <v>11</v>
      </c>
      <c r="C268" s="21" t="s">
        <v>157</v>
      </c>
    </row>
    <row r="269" spans="1:3" ht="14.25" customHeight="1" x14ac:dyDescent="0.2">
      <c r="A269" s="19">
        <v>2</v>
      </c>
      <c r="B269" s="22" t="s">
        <v>13</v>
      </c>
      <c r="C269" s="21" t="s">
        <v>42</v>
      </c>
    </row>
    <row r="270" spans="1:3" ht="14.25" customHeight="1" x14ac:dyDescent="0.2">
      <c r="A270" s="19">
        <v>3</v>
      </c>
      <c r="B270" s="22" t="s">
        <v>15</v>
      </c>
      <c r="C270" s="23" t="s">
        <v>50</v>
      </c>
    </row>
    <row r="271" spans="1:3" ht="14.25" customHeight="1" x14ac:dyDescent="0.2">
      <c r="A271" s="19">
        <v>4</v>
      </c>
      <c r="B271" s="20" t="s">
        <v>17</v>
      </c>
      <c r="C271" s="21" t="s">
        <v>18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158</v>
      </c>
    </row>
    <row r="276" spans="1:3" ht="14.25" customHeight="1" x14ac:dyDescent="0.2">
      <c r="A276" s="19">
        <v>9</v>
      </c>
      <c r="B276" s="20" t="s">
        <v>27</v>
      </c>
      <c r="C276" s="21" t="s">
        <v>45</v>
      </c>
    </row>
    <row r="277" spans="1:3" ht="14.25" customHeight="1" x14ac:dyDescent="0.2">
      <c r="A277" s="19">
        <v>10</v>
      </c>
      <c r="B277" s="20" t="s">
        <v>29</v>
      </c>
      <c r="C277" s="21" t="s">
        <v>78</v>
      </c>
    </row>
    <row r="278" spans="1:3" ht="14.25" customHeight="1" x14ac:dyDescent="0.2">
      <c r="A278" s="19">
        <v>11</v>
      </c>
      <c r="B278" s="20" t="s">
        <v>31</v>
      </c>
      <c r="C278" s="21" t="s">
        <v>149</v>
      </c>
    </row>
    <row r="279" spans="1:3" ht="14.25" customHeight="1" x14ac:dyDescent="0.2">
      <c r="A279" s="19">
        <v>12</v>
      </c>
      <c r="B279" s="20" t="s">
        <v>33</v>
      </c>
      <c r="C279" s="21" t="s">
        <v>18</v>
      </c>
    </row>
    <row r="280" spans="1:3" ht="14.25" customHeight="1" x14ac:dyDescent="0.2">
      <c r="A280" s="19">
        <v>13</v>
      </c>
      <c r="B280" s="20" t="s">
        <v>35</v>
      </c>
      <c r="C280" s="21" t="s">
        <v>20</v>
      </c>
    </row>
    <row r="281" spans="1:3" ht="14.25" customHeight="1" x14ac:dyDescent="0.2">
      <c r="A281" s="19">
        <v>14</v>
      </c>
      <c r="B281" s="20" t="s">
        <v>36</v>
      </c>
      <c r="C281" s="24" t="s">
        <v>22</v>
      </c>
    </row>
    <row r="282" spans="1:3" ht="15" customHeight="1" thickBot="1" x14ac:dyDescent="0.25">
      <c r="A282" s="25">
        <v>15</v>
      </c>
      <c r="B282" s="26" t="s">
        <v>37</v>
      </c>
      <c r="C282" s="27" t="s">
        <v>24</v>
      </c>
    </row>
    <row r="283" spans="1:3" ht="15.75" customHeight="1" x14ac:dyDescent="0.25">
      <c r="A283" s="13"/>
      <c r="B283" s="14"/>
      <c r="C283" s="15"/>
    </row>
    <row r="284" spans="1:3" ht="27.2" customHeight="1" x14ac:dyDescent="0.25">
      <c r="A284" s="16" t="s">
        <v>159</v>
      </c>
      <c r="B284" s="17" t="s">
        <v>9</v>
      </c>
      <c r="C284" s="18" t="s">
        <v>160</v>
      </c>
    </row>
    <row r="285" spans="1:3" ht="38.25" customHeight="1" x14ac:dyDescent="0.2">
      <c r="A285" s="19">
        <v>1</v>
      </c>
      <c r="B285" s="20" t="s">
        <v>11</v>
      </c>
      <c r="C285" s="21" t="s">
        <v>161</v>
      </c>
    </row>
    <row r="286" spans="1:3" ht="14.25" customHeight="1" x14ac:dyDescent="0.2">
      <c r="A286" s="19">
        <v>2</v>
      </c>
      <c r="B286" s="22" t="s">
        <v>13</v>
      </c>
      <c r="C286" s="21" t="s">
        <v>58</v>
      </c>
    </row>
    <row r="287" spans="1:3" ht="14.25" customHeight="1" x14ac:dyDescent="0.2">
      <c r="A287" s="19">
        <v>3</v>
      </c>
      <c r="B287" s="22" t="s">
        <v>15</v>
      </c>
      <c r="C287" s="23" t="s">
        <v>16</v>
      </c>
    </row>
    <row r="288" spans="1:3" ht="14.25" customHeight="1" x14ac:dyDescent="0.2">
      <c r="A288" s="19">
        <v>4</v>
      </c>
      <c r="B288" s="20" t="s">
        <v>17</v>
      </c>
      <c r="C288" s="21" t="s">
        <v>18</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162</v>
      </c>
    </row>
    <row r="293" spans="1:3" ht="14.25" customHeight="1" x14ac:dyDescent="0.2">
      <c r="A293" s="19">
        <v>9</v>
      </c>
      <c r="B293" s="20" t="s">
        <v>27</v>
      </c>
      <c r="C293" s="21" t="s">
        <v>45</v>
      </c>
    </row>
    <row r="294" spans="1:3" ht="14.25" customHeight="1" x14ac:dyDescent="0.2">
      <c r="A294" s="19">
        <v>10</v>
      </c>
      <c r="B294" s="20" t="s">
        <v>29</v>
      </c>
      <c r="C294" s="21" t="s">
        <v>78</v>
      </c>
    </row>
    <row r="295" spans="1:3" ht="14.25" customHeight="1" x14ac:dyDescent="0.2">
      <c r="A295" s="19">
        <v>11</v>
      </c>
      <c r="B295" s="20" t="s">
        <v>31</v>
      </c>
      <c r="C295" s="21" t="s">
        <v>149</v>
      </c>
    </row>
    <row r="296" spans="1:3" ht="14.25" customHeight="1" x14ac:dyDescent="0.2">
      <c r="A296" s="19">
        <v>12</v>
      </c>
      <c r="B296" s="20" t="s">
        <v>33</v>
      </c>
      <c r="C296" s="21" t="s">
        <v>18</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24</v>
      </c>
    </row>
    <row r="300" spans="1:3" ht="15.75" customHeight="1" x14ac:dyDescent="0.25">
      <c r="A300" s="13"/>
      <c r="B300" s="14"/>
      <c r="C300" s="15"/>
    </row>
    <row r="301" spans="1:3" ht="27.2" customHeight="1" x14ac:dyDescent="0.25">
      <c r="A301" s="16" t="s">
        <v>163</v>
      </c>
      <c r="B301" s="17" t="s">
        <v>9</v>
      </c>
      <c r="C301" s="18" t="s">
        <v>164</v>
      </c>
    </row>
    <row r="302" spans="1:3" ht="38.25" customHeight="1" x14ac:dyDescent="0.2">
      <c r="A302" s="19">
        <v>1</v>
      </c>
      <c r="B302" s="20" t="s">
        <v>11</v>
      </c>
      <c r="C302" s="21" t="s">
        <v>165</v>
      </c>
    </row>
    <row r="303" spans="1:3" ht="14.25" customHeight="1" x14ac:dyDescent="0.2">
      <c r="A303" s="19">
        <v>2</v>
      </c>
      <c r="B303" s="22" t="s">
        <v>13</v>
      </c>
      <c r="C303" s="21" t="s">
        <v>58</v>
      </c>
    </row>
    <row r="304" spans="1:3" ht="14.25" customHeight="1" x14ac:dyDescent="0.2">
      <c r="A304" s="19">
        <v>3</v>
      </c>
      <c r="B304" s="22" t="s">
        <v>15</v>
      </c>
      <c r="C304" s="23" t="s">
        <v>50</v>
      </c>
    </row>
    <row r="305" spans="1:3" ht="14.25" customHeight="1" x14ac:dyDescent="0.2">
      <c r="A305" s="19">
        <v>4</v>
      </c>
      <c r="B305" s="20" t="s">
        <v>17</v>
      </c>
      <c r="C305" s="21" t="s">
        <v>166</v>
      </c>
    </row>
    <row r="306" spans="1:3" ht="14.25" customHeight="1" x14ac:dyDescent="0.2">
      <c r="A306" s="19">
        <v>5</v>
      </c>
      <c r="B306" s="20" t="s">
        <v>19</v>
      </c>
      <c r="C306" s="21" t="s">
        <v>167</v>
      </c>
    </row>
    <row r="307" spans="1:3" ht="14.25" customHeight="1" x14ac:dyDescent="0.2">
      <c r="A307" s="19">
        <v>6</v>
      </c>
      <c r="B307" s="20" t="s">
        <v>21</v>
      </c>
      <c r="C307" s="24" t="s">
        <v>22</v>
      </c>
    </row>
    <row r="308" spans="1:3" ht="14.25" customHeight="1" x14ac:dyDescent="0.2">
      <c r="A308" s="19">
        <v>7</v>
      </c>
      <c r="B308" s="20" t="s">
        <v>23</v>
      </c>
      <c r="C308" s="21" t="s">
        <v>168</v>
      </c>
    </row>
    <row r="309" spans="1:3" ht="14.25" customHeight="1" x14ac:dyDescent="0.2">
      <c r="A309" s="19">
        <v>8</v>
      </c>
      <c r="B309" s="20" t="s">
        <v>25</v>
      </c>
      <c r="C309" s="21" t="s">
        <v>169</v>
      </c>
    </row>
    <row r="310" spans="1:3" ht="14.25" customHeight="1" x14ac:dyDescent="0.2">
      <c r="A310" s="19">
        <v>9</v>
      </c>
      <c r="B310" s="20" t="s">
        <v>27</v>
      </c>
      <c r="C310" s="21" t="s">
        <v>170</v>
      </c>
    </row>
    <row r="311" spans="1:3" ht="14.25" customHeight="1" x14ac:dyDescent="0.2">
      <c r="A311" s="19">
        <v>10</v>
      </c>
      <c r="B311" s="20" t="s">
        <v>29</v>
      </c>
      <c r="C311" s="21" t="s">
        <v>169</v>
      </c>
    </row>
    <row r="312" spans="1:3" ht="14.25" customHeight="1" x14ac:dyDescent="0.2">
      <c r="A312" s="19">
        <v>11</v>
      </c>
      <c r="B312" s="20" t="s">
        <v>31</v>
      </c>
      <c r="C312" s="21" t="s">
        <v>169</v>
      </c>
    </row>
    <row r="313" spans="1:3" ht="14.25" customHeight="1" x14ac:dyDescent="0.2">
      <c r="A313" s="19">
        <v>12</v>
      </c>
      <c r="B313" s="20" t="s">
        <v>33</v>
      </c>
      <c r="C313" s="21" t="s">
        <v>171</v>
      </c>
    </row>
    <row r="314" spans="1:3" ht="14.25" customHeight="1" x14ac:dyDescent="0.2">
      <c r="A314" s="19">
        <v>13</v>
      </c>
      <c r="B314" s="20" t="s">
        <v>35</v>
      </c>
      <c r="C314" s="21" t="s">
        <v>172</v>
      </c>
    </row>
    <row r="315" spans="1:3" ht="14.25" customHeight="1" x14ac:dyDescent="0.2">
      <c r="A315" s="19">
        <v>14</v>
      </c>
      <c r="B315" s="20" t="s">
        <v>36</v>
      </c>
      <c r="C315" s="24" t="s">
        <v>22</v>
      </c>
    </row>
    <row r="316" spans="1:3" ht="15" customHeight="1" thickBot="1" x14ac:dyDescent="0.25">
      <c r="A316" s="25">
        <v>15</v>
      </c>
      <c r="B316" s="26" t="s">
        <v>37</v>
      </c>
      <c r="C316" s="27" t="s">
        <v>173</v>
      </c>
    </row>
    <row r="317" spans="1:3" ht="15.75" customHeight="1" x14ac:dyDescent="0.25">
      <c r="A317" s="13"/>
      <c r="B317" s="14"/>
      <c r="C317" s="15"/>
    </row>
    <row r="318" spans="1:3" ht="27.2" customHeight="1" x14ac:dyDescent="0.25">
      <c r="A318" s="16" t="s">
        <v>174</v>
      </c>
      <c r="B318" s="17" t="s">
        <v>9</v>
      </c>
      <c r="C318" s="18" t="s">
        <v>175</v>
      </c>
    </row>
    <row r="319" spans="1:3" ht="38.25" customHeight="1" x14ac:dyDescent="0.2">
      <c r="A319" s="19">
        <v>1</v>
      </c>
      <c r="B319" s="20" t="s">
        <v>11</v>
      </c>
      <c r="C319" s="21" t="s">
        <v>176</v>
      </c>
    </row>
    <row r="320" spans="1:3" ht="14.25" customHeight="1" x14ac:dyDescent="0.2">
      <c r="A320" s="19">
        <v>2</v>
      </c>
      <c r="B320" s="22" t="s">
        <v>13</v>
      </c>
      <c r="C320" s="21" t="s">
        <v>177</v>
      </c>
    </row>
    <row r="321" spans="1:3" ht="14.25" customHeight="1" x14ac:dyDescent="0.2">
      <c r="A321" s="19">
        <v>3</v>
      </c>
      <c r="B321" s="22" t="s">
        <v>15</v>
      </c>
      <c r="C321" s="23" t="s">
        <v>50</v>
      </c>
    </row>
    <row r="322" spans="1:3" ht="14.25" customHeight="1" x14ac:dyDescent="0.2">
      <c r="A322" s="19">
        <v>4</v>
      </c>
      <c r="B322" s="20" t="s">
        <v>17</v>
      </c>
      <c r="C322" s="21" t="s">
        <v>18</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68</v>
      </c>
    </row>
    <row r="327" spans="1:3" ht="14.25" customHeight="1" x14ac:dyDescent="0.2">
      <c r="A327" s="19">
        <v>9</v>
      </c>
      <c r="B327" s="20" t="s">
        <v>27</v>
      </c>
      <c r="C327" s="21" t="s">
        <v>45</v>
      </c>
    </row>
    <row r="328" spans="1:3" ht="14.25" customHeight="1" x14ac:dyDescent="0.2">
      <c r="A328" s="19">
        <v>10</v>
      </c>
      <c r="B328" s="20" t="s">
        <v>29</v>
      </c>
      <c r="C328" s="21" t="s">
        <v>68</v>
      </c>
    </row>
    <row r="329" spans="1:3" ht="14.25" customHeight="1" x14ac:dyDescent="0.2">
      <c r="A329" s="19">
        <v>11</v>
      </c>
      <c r="B329" s="20" t="s">
        <v>31</v>
      </c>
      <c r="C329" s="21" t="s">
        <v>178</v>
      </c>
    </row>
    <row r="330" spans="1:3" ht="14.25" customHeight="1" x14ac:dyDescent="0.2">
      <c r="A330" s="19">
        <v>12</v>
      </c>
      <c r="B330" s="20" t="s">
        <v>33</v>
      </c>
      <c r="C330" s="21" t="s">
        <v>179</v>
      </c>
    </row>
    <row r="331" spans="1:3" ht="14.25" customHeight="1" x14ac:dyDescent="0.2">
      <c r="A331" s="19">
        <v>13</v>
      </c>
      <c r="B331" s="20" t="s">
        <v>35</v>
      </c>
      <c r="C331" s="21" t="s">
        <v>20</v>
      </c>
    </row>
    <row r="332" spans="1:3" ht="14.25" customHeight="1" x14ac:dyDescent="0.2">
      <c r="A332" s="19">
        <v>14</v>
      </c>
      <c r="B332" s="20" t="s">
        <v>36</v>
      </c>
      <c r="C332" s="24" t="s">
        <v>22</v>
      </c>
    </row>
    <row r="333" spans="1:3" ht="15" customHeight="1" thickBot="1" x14ac:dyDescent="0.25">
      <c r="A333" s="25">
        <v>15</v>
      </c>
      <c r="B333" s="26" t="s">
        <v>37</v>
      </c>
      <c r="C333" s="27" t="s">
        <v>99</v>
      </c>
    </row>
    <row r="334" spans="1:3" ht="15.75" customHeight="1" x14ac:dyDescent="0.25">
      <c r="A334" s="13"/>
      <c r="B334" s="14"/>
      <c r="C334" s="15"/>
    </row>
    <row r="335" spans="1:3" ht="27.2" customHeight="1" x14ac:dyDescent="0.25">
      <c r="A335" s="16" t="s">
        <v>180</v>
      </c>
      <c r="B335" s="17" t="s">
        <v>9</v>
      </c>
      <c r="C335" s="18" t="s">
        <v>181</v>
      </c>
    </row>
    <row r="336" spans="1:3" ht="38.25" customHeight="1" x14ac:dyDescent="0.2">
      <c r="A336" s="19">
        <v>1</v>
      </c>
      <c r="B336" s="20" t="s">
        <v>11</v>
      </c>
      <c r="C336" s="21" t="s">
        <v>182</v>
      </c>
    </row>
    <row r="337" spans="1:3" ht="14.25" customHeight="1" x14ac:dyDescent="0.2">
      <c r="A337" s="19">
        <v>2</v>
      </c>
      <c r="B337" s="22" t="s">
        <v>13</v>
      </c>
      <c r="C337" s="21" t="s">
        <v>177</v>
      </c>
    </row>
    <row r="338" spans="1:3" ht="14.25" customHeight="1" x14ac:dyDescent="0.2">
      <c r="A338" s="19">
        <v>3</v>
      </c>
      <c r="B338" s="22" t="s">
        <v>15</v>
      </c>
      <c r="C338" s="23" t="s">
        <v>50</v>
      </c>
    </row>
    <row r="339" spans="1:3" ht="14.25" customHeight="1" x14ac:dyDescent="0.2">
      <c r="A339" s="19">
        <v>4</v>
      </c>
      <c r="B339" s="20" t="s">
        <v>17</v>
      </c>
      <c r="C339" s="21" t="s">
        <v>59</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68</v>
      </c>
    </row>
    <row r="344" spans="1:3" ht="14.25" customHeight="1" x14ac:dyDescent="0.2">
      <c r="A344" s="19">
        <v>9</v>
      </c>
      <c r="B344" s="20" t="s">
        <v>27</v>
      </c>
      <c r="C344" s="21" t="s">
        <v>45</v>
      </c>
    </row>
    <row r="345" spans="1:3" ht="14.25" customHeight="1" x14ac:dyDescent="0.2">
      <c r="A345" s="19">
        <v>10</v>
      </c>
      <c r="B345" s="20" t="s">
        <v>29</v>
      </c>
      <c r="C345" s="21" t="s">
        <v>183</v>
      </c>
    </row>
    <row r="346" spans="1:3" ht="14.25" customHeight="1" x14ac:dyDescent="0.2">
      <c r="A346" s="19">
        <v>11</v>
      </c>
      <c r="B346" s="20" t="s">
        <v>31</v>
      </c>
      <c r="C346" s="21" t="s">
        <v>184</v>
      </c>
    </row>
    <row r="347" spans="1:3" ht="14.25" customHeight="1" x14ac:dyDescent="0.2">
      <c r="A347" s="19">
        <v>12</v>
      </c>
      <c r="B347" s="20" t="s">
        <v>33</v>
      </c>
      <c r="C347" s="21" t="s">
        <v>59</v>
      </c>
    </row>
    <row r="348" spans="1:3" ht="14.25" customHeight="1" x14ac:dyDescent="0.2">
      <c r="A348" s="19">
        <v>13</v>
      </c>
      <c r="B348" s="20" t="s">
        <v>35</v>
      </c>
      <c r="C348" s="21" t="s">
        <v>20</v>
      </c>
    </row>
    <row r="349" spans="1:3" ht="14.25" customHeight="1" x14ac:dyDescent="0.2">
      <c r="A349" s="19">
        <v>14</v>
      </c>
      <c r="B349" s="20" t="s">
        <v>36</v>
      </c>
      <c r="C349" s="24" t="s">
        <v>22</v>
      </c>
    </row>
    <row r="350" spans="1:3" ht="15" customHeight="1" thickBot="1" x14ac:dyDescent="0.25">
      <c r="A350" s="25">
        <v>15</v>
      </c>
      <c r="B350" s="26" t="s">
        <v>37</v>
      </c>
      <c r="C350" s="27" t="s">
        <v>24</v>
      </c>
    </row>
    <row r="351" spans="1:3" ht="15.75" customHeight="1" x14ac:dyDescent="0.25">
      <c r="A351" s="13"/>
      <c r="B351" s="14"/>
      <c r="C351" s="15"/>
    </row>
    <row r="352" spans="1:3" ht="27.2" customHeight="1" x14ac:dyDescent="0.25">
      <c r="A352" s="16" t="s">
        <v>185</v>
      </c>
      <c r="B352" s="17" t="s">
        <v>9</v>
      </c>
      <c r="C352" s="18" t="s">
        <v>186</v>
      </c>
    </row>
    <row r="353" spans="1:3" ht="38.25" customHeight="1" x14ac:dyDescent="0.2">
      <c r="A353" s="19">
        <v>1</v>
      </c>
      <c r="B353" s="20" t="s">
        <v>11</v>
      </c>
      <c r="C353" s="21" t="s">
        <v>187</v>
      </c>
    </row>
    <row r="354" spans="1:3" ht="14.25" customHeight="1" x14ac:dyDescent="0.2">
      <c r="A354" s="19">
        <v>2</v>
      </c>
      <c r="B354" s="22" t="s">
        <v>13</v>
      </c>
      <c r="C354" s="21" t="s">
        <v>188</v>
      </c>
    </row>
    <row r="355" spans="1:3" ht="14.25" customHeight="1" x14ac:dyDescent="0.2">
      <c r="A355" s="19">
        <v>3</v>
      </c>
      <c r="B355" s="22" t="s">
        <v>15</v>
      </c>
      <c r="C355" s="23" t="s">
        <v>16</v>
      </c>
    </row>
    <row r="356" spans="1:3" ht="14.25" customHeight="1" x14ac:dyDescent="0.2">
      <c r="A356" s="19">
        <v>4</v>
      </c>
      <c r="B356" s="20" t="s">
        <v>17</v>
      </c>
      <c r="C356" s="21" t="s">
        <v>18</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189</v>
      </c>
    </row>
    <row r="361" spans="1:3" ht="14.25" customHeight="1" x14ac:dyDescent="0.2">
      <c r="A361" s="19">
        <v>9</v>
      </c>
      <c r="B361" s="20" t="s">
        <v>27</v>
      </c>
      <c r="C361" s="21" t="s">
        <v>88</v>
      </c>
    </row>
    <row r="362" spans="1:3" ht="14.25" customHeight="1" x14ac:dyDescent="0.2">
      <c r="A362" s="19">
        <v>10</v>
      </c>
      <c r="B362" s="20" t="s">
        <v>29</v>
      </c>
      <c r="C362" s="21" t="s">
        <v>30</v>
      </c>
    </row>
    <row r="363" spans="1:3" ht="14.25" customHeight="1" x14ac:dyDescent="0.2">
      <c r="A363" s="19">
        <v>11</v>
      </c>
      <c r="B363" s="20" t="s">
        <v>31</v>
      </c>
      <c r="C363" s="21" t="s">
        <v>32</v>
      </c>
    </row>
    <row r="364" spans="1:3" ht="14.25" customHeight="1" x14ac:dyDescent="0.2">
      <c r="A364" s="19">
        <v>12</v>
      </c>
      <c r="B364" s="20" t="s">
        <v>33</v>
      </c>
      <c r="C364" s="21" t="s">
        <v>34</v>
      </c>
    </row>
    <row r="365" spans="1:3" ht="14.25" customHeight="1" x14ac:dyDescent="0.2">
      <c r="A365" s="19">
        <v>13</v>
      </c>
      <c r="B365" s="20" t="s">
        <v>35</v>
      </c>
      <c r="C365" s="21" t="s">
        <v>20</v>
      </c>
    </row>
    <row r="366" spans="1:3" ht="14.25" customHeight="1" x14ac:dyDescent="0.2">
      <c r="A366" s="19">
        <v>14</v>
      </c>
      <c r="B366" s="20" t="s">
        <v>36</v>
      </c>
      <c r="C366" s="24" t="s">
        <v>22</v>
      </c>
    </row>
    <row r="367" spans="1:3" ht="15" customHeight="1" thickBot="1" x14ac:dyDescent="0.25">
      <c r="A367" s="25">
        <v>15</v>
      </c>
      <c r="B367" s="26" t="s">
        <v>37</v>
      </c>
      <c r="C367" s="27" t="s">
        <v>38</v>
      </c>
    </row>
    <row r="368" spans="1:3" ht="15.75" customHeight="1" x14ac:dyDescent="0.25">
      <c r="A368" s="13"/>
      <c r="B368" s="14"/>
      <c r="C368" s="15"/>
    </row>
    <row r="369" spans="1:3" ht="27.2" customHeight="1" x14ac:dyDescent="0.25">
      <c r="A369" s="16" t="s">
        <v>190</v>
      </c>
      <c r="B369" s="17" t="s">
        <v>9</v>
      </c>
      <c r="C369" s="18" t="s">
        <v>191</v>
      </c>
    </row>
    <row r="370" spans="1:3" ht="38.25" customHeight="1" x14ac:dyDescent="0.2">
      <c r="A370" s="19">
        <v>1</v>
      </c>
      <c r="B370" s="20" t="s">
        <v>11</v>
      </c>
      <c r="C370" s="21" t="s">
        <v>192</v>
      </c>
    </row>
    <row r="371" spans="1:3" ht="14.25" customHeight="1" x14ac:dyDescent="0.2">
      <c r="A371" s="19">
        <v>2</v>
      </c>
      <c r="B371" s="22" t="s">
        <v>13</v>
      </c>
      <c r="C371" s="21" t="s">
        <v>193</v>
      </c>
    </row>
    <row r="372" spans="1:3" ht="14.25" customHeight="1" x14ac:dyDescent="0.2">
      <c r="A372" s="19">
        <v>3</v>
      </c>
      <c r="B372" s="22" t="s">
        <v>15</v>
      </c>
      <c r="C372" s="23" t="s">
        <v>50</v>
      </c>
    </row>
    <row r="373" spans="1:3" ht="14.25" customHeight="1" x14ac:dyDescent="0.2">
      <c r="A373" s="19">
        <v>4</v>
      </c>
      <c r="B373" s="20" t="s">
        <v>17</v>
      </c>
      <c r="C373" s="21" t="s">
        <v>194</v>
      </c>
    </row>
    <row r="374" spans="1:3" ht="14.25" customHeight="1" x14ac:dyDescent="0.2">
      <c r="A374" s="19">
        <v>5</v>
      </c>
      <c r="B374" s="20" t="s">
        <v>19</v>
      </c>
      <c r="C374" s="21" t="s">
        <v>195</v>
      </c>
    </row>
    <row r="375" spans="1:3" ht="14.25" customHeight="1" x14ac:dyDescent="0.2">
      <c r="A375" s="19">
        <v>6</v>
      </c>
      <c r="B375" s="20" t="s">
        <v>21</v>
      </c>
      <c r="C375" s="24" t="s">
        <v>196</v>
      </c>
    </row>
    <row r="376" spans="1:3" ht="14.25" customHeight="1" x14ac:dyDescent="0.2">
      <c r="A376" s="19">
        <v>7</v>
      </c>
      <c r="B376" s="20" t="s">
        <v>23</v>
      </c>
      <c r="C376" s="21" t="s">
        <v>197</v>
      </c>
    </row>
    <row r="377" spans="1:3" ht="14.25" customHeight="1" x14ac:dyDescent="0.2">
      <c r="A377" s="19">
        <v>8</v>
      </c>
      <c r="B377" s="20" t="s">
        <v>25</v>
      </c>
      <c r="C377" s="21" t="s">
        <v>148</v>
      </c>
    </row>
    <row r="378" spans="1:3" ht="14.25" customHeight="1" x14ac:dyDescent="0.2">
      <c r="A378" s="19">
        <v>9</v>
      </c>
      <c r="B378" s="20" t="s">
        <v>27</v>
      </c>
      <c r="C378" s="21" t="s">
        <v>198</v>
      </c>
    </row>
    <row r="379" spans="1:3" ht="14.25" customHeight="1" x14ac:dyDescent="0.2">
      <c r="A379" s="19">
        <v>10</v>
      </c>
      <c r="B379" s="20" t="s">
        <v>29</v>
      </c>
      <c r="C379" s="21" t="s">
        <v>199</v>
      </c>
    </row>
    <row r="380" spans="1:3" ht="14.25" customHeight="1" x14ac:dyDescent="0.2">
      <c r="A380" s="19">
        <v>11</v>
      </c>
      <c r="B380" s="20" t="s">
        <v>31</v>
      </c>
      <c r="C380" s="21" t="s">
        <v>200</v>
      </c>
    </row>
    <row r="381" spans="1:3" ht="14.25" customHeight="1" x14ac:dyDescent="0.2">
      <c r="A381" s="19">
        <v>12</v>
      </c>
      <c r="B381" s="20" t="s">
        <v>33</v>
      </c>
      <c r="C381" s="21" t="s">
        <v>201</v>
      </c>
    </row>
    <row r="382" spans="1:3" ht="14.25" customHeight="1" x14ac:dyDescent="0.2">
      <c r="A382" s="19">
        <v>13</v>
      </c>
      <c r="B382" s="20" t="s">
        <v>35</v>
      </c>
      <c r="C382" s="21" t="s">
        <v>195</v>
      </c>
    </row>
    <row r="383" spans="1:3" ht="14.25" customHeight="1" x14ac:dyDescent="0.2">
      <c r="A383" s="19">
        <v>14</v>
      </c>
      <c r="B383" s="20" t="s">
        <v>36</v>
      </c>
      <c r="C383" s="24" t="s">
        <v>196</v>
      </c>
    </row>
    <row r="384" spans="1:3" ht="15" customHeight="1" thickBot="1" x14ac:dyDescent="0.25">
      <c r="A384" s="25">
        <v>15</v>
      </c>
      <c r="B384" s="26" t="s">
        <v>37</v>
      </c>
      <c r="C384" s="27" t="s">
        <v>202</v>
      </c>
    </row>
    <row r="385" spans="1:3" ht="15.75" customHeight="1" x14ac:dyDescent="0.25">
      <c r="A385" s="13"/>
      <c r="B385" s="14"/>
      <c r="C385" s="15"/>
    </row>
    <row r="386" spans="1:3" ht="27.2" customHeight="1" x14ac:dyDescent="0.25">
      <c r="A386" s="16" t="s">
        <v>203</v>
      </c>
      <c r="B386" s="17" t="s">
        <v>9</v>
      </c>
      <c r="C386" s="18" t="s">
        <v>204</v>
      </c>
    </row>
    <row r="387" spans="1:3" ht="38.25" customHeight="1" x14ac:dyDescent="0.2">
      <c r="A387" s="19">
        <v>1</v>
      </c>
      <c r="B387" s="20" t="s">
        <v>11</v>
      </c>
      <c r="C387" s="21" t="s">
        <v>205</v>
      </c>
    </row>
    <row r="388" spans="1:3" ht="14.25" customHeight="1" x14ac:dyDescent="0.2">
      <c r="A388" s="19">
        <v>2</v>
      </c>
      <c r="B388" s="22" t="s">
        <v>13</v>
      </c>
      <c r="C388" s="21" t="s">
        <v>188</v>
      </c>
    </row>
    <row r="389" spans="1:3" ht="14.25" customHeight="1" x14ac:dyDescent="0.2">
      <c r="A389" s="19">
        <v>3</v>
      </c>
      <c r="B389" s="22" t="s">
        <v>15</v>
      </c>
      <c r="C389" s="23" t="s">
        <v>16</v>
      </c>
    </row>
    <row r="390" spans="1:3" ht="14.25" customHeight="1" x14ac:dyDescent="0.2">
      <c r="A390" s="19">
        <v>4</v>
      </c>
      <c r="B390" s="20" t="s">
        <v>17</v>
      </c>
      <c r="C390" s="21" t="s">
        <v>59</v>
      </c>
    </row>
    <row r="391" spans="1:3" ht="14.25" customHeight="1" x14ac:dyDescent="0.2">
      <c r="A391" s="19">
        <v>5</v>
      </c>
      <c r="B391" s="20" t="s">
        <v>19</v>
      </c>
      <c r="C391" s="21" t="s">
        <v>206</v>
      </c>
    </row>
    <row r="392" spans="1:3" ht="14.25" customHeight="1" x14ac:dyDescent="0.2">
      <c r="A392" s="19">
        <v>6</v>
      </c>
      <c r="B392" s="20" t="s">
        <v>21</v>
      </c>
      <c r="C392" s="24" t="s">
        <v>22</v>
      </c>
    </row>
    <row r="393" spans="1:3" ht="14.25" customHeight="1" x14ac:dyDescent="0.2">
      <c r="A393" s="19">
        <v>7</v>
      </c>
      <c r="B393" s="20" t="s">
        <v>23</v>
      </c>
      <c r="C393" s="21" t="s">
        <v>24</v>
      </c>
    </row>
    <row r="394" spans="1:3" ht="14.25" customHeight="1" x14ac:dyDescent="0.2">
      <c r="A394" s="19">
        <v>8</v>
      </c>
      <c r="B394" s="20" t="s">
        <v>25</v>
      </c>
      <c r="C394" s="21" t="s">
        <v>207</v>
      </c>
    </row>
    <row r="395" spans="1:3" ht="14.25" customHeight="1" x14ac:dyDescent="0.2">
      <c r="A395" s="19">
        <v>9</v>
      </c>
      <c r="B395" s="20" t="s">
        <v>27</v>
      </c>
      <c r="C395" s="21" t="s">
        <v>208</v>
      </c>
    </row>
    <row r="396" spans="1:3" ht="14.25" customHeight="1" x14ac:dyDescent="0.2">
      <c r="A396" s="19">
        <v>10</v>
      </c>
      <c r="B396" s="20" t="s">
        <v>29</v>
      </c>
      <c r="C396" s="21" t="s">
        <v>68</v>
      </c>
    </row>
    <row r="397" spans="1:3" ht="14.25" customHeight="1" x14ac:dyDescent="0.2">
      <c r="A397" s="19">
        <v>11</v>
      </c>
      <c r="B397" s="20" t="s">
        <v>31</v>
      </c>
      <c r="C397" s="21" t="s">
        <v>178</v>
      </c>
    </row>
    <row r="398" spans="1:3" ht="14.25" customHeight="1" x14ac:dyDescent="0.2">
      <c r="A398" s="19">
        <v>12</v>
      </c>
      <c r="B398" s="20" t="s">
        <v>33</v>
      </c>
      <c r="C398" s="21" t="s">
        <v>209</v>
      </c>
    </row>
    <row r="399" spans="1:3" ht="14.25" customHeight="1" x14ac:dyDescent="0.2">
      <c r="A399" s="19">
        <v>13</v>
      </c>
      <c r="B399" s="20" t="s">
        <v>35</v>
      </c>
      <c r="C399" s="21" t="s">
        <v>206</v>
      </c>
    </row>
    <row r="400" spans="1:3" ht="14.25" customHeight="1" x14ac:dyDescent="0.2">
      <c r="A400" s="19">
        <v>14</v>
      </c>
      <c r="B400" s="20" t="s">
        <v>36</v>
      </c>
      <c r="C400" s="24" t="s">
        <v>22</v>
      </c>
    </row>
    <row r="401" spans="1:3" ht="15" customHeight="1" thickBot="1" x14ac:dyDescent="0.25">
      <c r="A401" s="25">
        <v>15</v>
      </c>
      <c r="B401" s="26" t="s">
        <v>37</v>
      </c>
      <c r="C401" s="27" t="s">
        <v>210</v>
      </c>
    </row>
    <row r="402" spans="1:3" ht="15.75" customHeight="1" x14ac:dyDescent="0.25">
      <c r="A402" s="13"/>
      <c r="B402" s="14"/>
      <c r="C402" s="15"/>
    </row>
    <row r="403" spans="1:3" ht="27.2" customHeight="1" x14ac:dyDescent="0.25">
      <c r="A403" s="16" t="s">
        <v>211</v>
      </c>
      <c r="B403" s="17" t="s">
        <v>9</v>
      </c>
      <c r="C403" s="18" t="s">
        <v>212</v>
      </c>
    </row>
    <row r="404" spans="1:3" ht="38.25" customHeight="1" x14ac:dyDescent="0.2">
      <c r="A404" s="19">
        <v>1</v>
      </c>
      <c r="B404" s="20" t="s">
        <v>11</v>
      </c>
      <c r="C404" s="21" t="s">
        <v>213</v>
      </c>
    </row>
    <row r="405" spans="1:3" ht="14.25" customHeight="1" x14ac:dyDescent="0.2">
      <c r="A405" s="19">
        <v>2</v>
      </c>
      <c r="B405" s="22" t="s">
        <v>13</v>
      </c>
      <c r="C405" s="21" t="s">
        <v>214</v>
      </c>
    </row>
    <row r="406" spans="1:3" ht="14.25" customHeight="1" x14ac:dyDescent="0.2">
      <c r="A406" s="19">
        <v>3</v>
      </c>
      <c r="B406" s="22" t="s">
        <v>15</v>
      </c>
      <c r="C406" s="23" t="s">
        <v>50</v>
      </c>
    </row>
    <row r="407" spans="1:3" ht="14.25" customHeight="1" x14ac:dyDescent="0.2">
      <c r="A407" s="19">
        <v>4</v>
      </c>
      <c r="B407" s="20" t="s">
        <v>17</v>
      </c>
      <c r="C407" s="21" t="s">
        <v>51</v>
      </c>
    </row>
    <row r="408" spans="1:3" ht="14.25" customHeight="1" x14ac:dyDescent="0.2">
      <c r="A408" s="19">
        <v>5</v>
      </c>
      <c r="B408" s="20" t="s">
        <v>19</v>
      </c>
      <c r="C408" s="21" t="s">
        <v>20</v>
      </c>
    </row>
    <row r="409" spans="1:3" ht="14.25" customHeight="1" x14ac:dyDescent="0.2">
      <c r="A409" s="19">
        <v>6</v>
      </c>
      <c r="B409" s="20" t="s">
        <v>21</v>
      </c>
      <c r="C409" s="24" t="s">
        <v>22</v>
      </c>
    </row>
    <row r="410" spans="1:3" ht="14.25" customHeight="1" x14ac:dyDescent="0.2">
      <c r="A410" s="19">
        <v>7</v>
      </c>
      <c r="B410" s="20" t="s">
        <v>23</v>
      </c>
      <c r="C410" s="21" t="s">
        <v>24</v>
      </c>
    </row>
    <row r="411" spans="1:3" ht="14.25" customHeight="1" x14ac:dyDescent="0.2">
      <c r="A411" s="19">
        <v>8</v>
      </c>
      <c r="B411" s="20" t="s">
        <v>25</v>
      </c>
      <c r="C411" s="21" t="s">
        <v>215</v>
      </c>
    </row>
    <row r="412" spans="1:3" ht="14.25" customHeight="1" x14ac:dyDescent="0.2">
      <c r="A412" s="19">
        <v>9</v>
      </c>
      <c r="B412" s="20" t="s">
        <v>27</v>
      </c>
      <c r="C412" s="21" t="s">
        <v>69</v>
      </c>
    </row>
    <row r="413" spans="1:3" ht="14.25" customHeight="1" x14ac:dyDescent="0.2">
      <c r="A413" s="19">
        <v>10</v>
      </c>
      <c r="B413" s="20" t="s">
        <v>29</v>
      </c>
      <c r="C413" s="21" t="s">
        <v>216</v>
      </c>
    </row>
    <row r="414" spans="1:3" ht="14.25" customHeight="1" x14ac:dyDescent="0.2">
      <c r="A414" s="19">
        <v>11</v>
      </c>
      <c r="B414" s="20" t="s">
        <v>31</v>
      </c>
      <c r="C414" s="21" t="s">
        <v>79</v>
      </c>
    </row>
    <row r="415" spans="1:3" ht="14.25" customHeight="1" x14ac:dyDescent="0.2">
      <c r="A415" s="19">
        <v>12</v>
      </c>
      <c r="B415" s="20" t="s">
        <v>33</v>
      </c>
      <c r="C415" s="21" t="s">
        <v>18</v>
      </c>
    </row>
    <row r="416" spans="1:3" ht="14.25" customHeight="1" x14ac:dyDescent="0.2">
      <c r="A416" s="19">
        <v>13</v>
      </c>
      <c r="B416" s="20" t="s">
        <v>35</v>
      </c>
      <c r="C416" s="21" t="s">
        <v>20</v>
      </c>
    </row>
    <row r="417" spans="1:3" ht="14.25" customHeight="1" x14ac:dyDescent="0.2">
      <c r="A417" s="19">
        <v>14</v>
      </c>
      <c r="B417" s="20" t="s">
        <v>36</v>
      </c>
      <c r="C417" s="24" t="s">
        <v>22</v>
      </c>
    </row>
    <row r="418" spans="1:3" ht="15" customHeight="1" thickBot="1" x14ac:dyDescent="0.25">
      <c r="A418" s="25">
        <v>15</v>
      </c>
      <c r="B418" s="26" t="s">
        <v>37</v>
      </c>
      <c r="C418" s="27" t="s">
        <v>24</v>
      </c>
    </row>
    <row r="419" spans="1:3" ht="15.75" customHeight="1" x14ac:dyDescent="0.25">
      <c r="A419" s="13"/>
      <c r="B419" s="14"/>
      <c r="C419" s="15"/>
    </row>
    <row r="420" spans="1:3" ht="27.2" customHeight="1" x14ac:dyDescent="0.25">
      <c r="A420" s="16" t="s">
        <v>217</v>
      </c>
      <c r="B420" s="17" t="s">
        <v>9</v>
      </c>
      <c r="C420" s="18" t="s">
        <v>218</v>
      </c>
    </row>
    <row r="421" spans="1:3" ht="38.25" customHeight="1" x14ac:dyDescent="0.2">
      <c r="A421" s="19">
        <v>1</v>
      </c>
      <c r="B421" s="20" t="s">
        <v>11</v>
      </c>
      <c r="C421" s="21" t="s">
        <v>219</v>
      </c>
    </row>
    <row r="422" spans="1:3" ht="14.25" customHeight="1" x14ac:dyDescent="0.2">
      <c r="A422" s="19">
        <v>2</v>
      </c>
      <c r="B422" s="22" t="s">
        <v>13</v>
      </c>
      <c r="C422" s="21" t="s">
        <v>220</v>
      </c>
    </row>
    <row r="423" spans="1:3" ht="14.25" customHeight="1" x14ac:dyDescent="0.2">
      <c r="A423" s="19">
        <v>3</v>
      </c>
      <c r="B423" s="22" t="s">
        <v>15</v>
      </c>
      <c r="C423" s="23" t="s">
        <v>50</v>
      </c>
    </row>
    <row r="424" spans="1:3" ht="14.25" customHeight="1" x14ac:dyDescent="0.2">
      <c r="A424" s="19">
        <v>4</v>
      </c>
      <c r="B424" s="20" t="s">
        <v>17</v>
      </c>
      <c r="C424" s="21" t="s">
        <v>59</v>
      </c>
    </row>
    <row r="425" spans="1:3" ht="14.25" customHeight="1" x14ac:dyDescent="0.2">
      <c r="A425" s="19">
        <v>5</v>
      </c>
      <c r="B425" s="20" t="s">
        <v>19</v>
      </c>
      <c r="C425" s="21" t="s">
        <v>20</v>
      </c>
    </row>
    <row r="426" spans="1:3" ht="14.25" customHeight="1" x14ac:dyDescent="0.2">
      <c r="A426" s="19">
        <v>6</v>
      </c>
      <c r="B426" s="20" t="s">
        <v>21</v>
      </c>
      <c r="C426" s="24" t="s">
        <v>22</v>
      </c>
    </row>
    <row r="427" spans="1:3" ht="14.25" customHeight="1" x14ac:dyDescent="0.2">
      <c r="A427" s="19">
        <v>7</v>
      </c>
      <c r="B427" s="20" t="s">
        <v>23</v>
      </c>
      <c r="C427" s="21" t="s">
        <v>24</v>
      </c>
    </row>
    <row r="428" spans="1:3" ht="14.25" customHeight="1" x14ac:dyDescent="0.2">
      <c r="A428" s="19">
        <v>8</v>
      </c>
      <c r="B428" s="20" t="s">
        <v>25</v>
      </c>
      <c r="C428" s="21" t="s">
        <v>68</v>
      </c>
    </row>
    <row r="429" spans="1:3" ht="14.25" customHeight="1" x14ac:dyDescent="0.2">
      <c r="A429" s="19">
        <v>9</v>
      </c>
      <c r="B429" s="20" t="s">
        <v>27</v>
      </c>
      <c r="C429" s="21" t="s">
        <v>69</v>
      </c>
    </row>
    <row r="430" spans="1:3" ht="14.25" customHeight="1" x14ac:dyDescent="0.2">
      <c r="A430" s="19">
        <v>10</v>
      </c>
      <c r="B430" s="20" t="s">
        <v>29</v>
      </c>
      <c r="C430" s="21" t="s">
        <v>221</v>
      </c>
    </row>
    <row r="431" spans="1:3" ht="14.25" customHeight="1" x14ac:dyDescent="0.2">
      <c r="A431" s="19">
        <v>11</v>
      </c>
      <c r="B431" s="20" t="s">
        <v>31</v>
      </c>
      <c r="C431" s="21" t="s">
        <v>222</v>
      </c>
    </row>
    <row r="432" spans="1:3" ht="14.25" customHeight="1" x14ac:dyDescent="0.2">
      <c r="A432" s="19">
        <v>12</v>
      </c>
      <c r="B432" s="20" t="s">
        <v>33</v>
      </c>
      <c r="C432" s="21" t="s">
        <v>179</v>
      </c>
    </row>
    <row r="433" spans="1:3" ht="14.25" customHeight="1" x14ac:dyDescent="0.2">
      <c r="A433" s="19">
        <v>13</v>
      </c>
      <c r="B433" s="20" t="s">
        <v>35</v>
      </c>
      <c r="C433" s="21" t="s">
        <v>20</v>
      </c>
    </row>
    <row r="434" spans="1:3" ht="14.25" customHeight="1" x14ac:dyDescent="0.2">
      <c r="A434" s="19">
        <v>14</v>
      </c>
      <c r="B434" s="20" t="s">
        <v>36</v>
      </c>
      <c r="C434" s="24" t="s">
        <v>22</v>
      </c>
    </row>
    <row r="435" spans="1:3" ht="15" customHeight="1" thickBot="1" x14ac:dyDescent="0.25">
      <c r="A435" s="25">
        <v>15</v>
      </c>
      <c r="B435" s="26" t="s">
        <v>37</v>
      </c>
      <c r="C435" s="27" t="s">
        <v>99</v>
      </c>
    </row>
    <row r="436" spans="1:3" ht="15.75" customHeight="1" x14ac:dyDescent="0.25">
      <c r="A436" s="13"/>
      <c r="B436" s="14"/>
      <c r="C436" s="15"/>
    </row>
    <row r="437" spans="1:3" ht="27.2" customHeight="1" x14ac:dyDescent="0.25">
      <c r="A437" s="16" t="s">
        <v>223</v>
      </c>
      <c r="B437" s="17" t="s">
        <v>9</v>
      </c>
      <c r="C437" s="18" t="s">
        <v>224</v>
      </c>
    </row>
    <row r="438" spans="1:3" ht="38.25" customHeight="1" x14ac:dyDescent="0.2">
      <c r="A438" s="19">
        <v>1</v>
      </c>
      <c r="B438" s="20" t="s">
        <v>11</v>
      </c>
      <c r="C438" s="21" t="s">
        <v>225</v>
      </c>
    </row>
    <row r="439" spans="1:3" ht="14.25" customHeight="1" x14ac:dyDescent="0.2">
      <c r="A439" s="19">
        <v>2</v>
      </c>
      <c r="B439" s="22" t="s">
        <v>13</v>
      </c>
      <c r="C439" s="21" t="s">
        <v>177</v>
      </c>
    </row>
    <row r="440" spans="1:3" ht="14.25" customHeight="1" x14ac:dyDescent="0.2">
      <c r="A440" s="19">
        <v>3</v>
      </c>
      <c r="B440" s="22" t="s">
        <v>15</v>
      </c>
      <c r="C440" s="23" t="s">
        <v>50</v>
      </c>
    </row>
    <row r="441" spans="1:3" ht="14.25" customHeight="1" x14ac:dyDescent="0.2">
      <c r="A441" s="19">
        <v>4</v>
      </c>
      <c r="B441" s="20" t="s">
        <v>17</v>
      </c>
      <c r="C441" s="21" t="s">
        <v>226</v>
      </c>
    </row>
    <row r="442" spans="1:3" ht="14.25" customHeight="1" x14ac:dyDescent="0.2">
      <c r="A442" s="19">
        <v>5</v>
      </c>
      <c r="B442" s="20" t="s">
        <v>19</v>
      </c>
      <c r="C442" s="21" t="s">
        <v>227</v>
      </c>
    </row>
    <row r="443" spans="1:3" ht="14.25" customHeight="1" x14ac:dyDescent="0.2">
      <c r="A443" s="19">
        <v>6</v>
      </c>
      <c r="B443" s="20" t="s">
        <v>21</v>
      </c>
      <c r="C443" s="24" t="s">
        <v>228</v>
      </c>
    </row>
    <row r="444" spans="1:3" ht="14.25" customHeight="1" x14ac:dyDescent="0.2">
      <c r="A444" s="19">
        <v>7</v>
      </c>
      <c r="B444" s="20" t="s">
        <v>23</v>
      </c>
      <c r="C444" s="21" t="s">
        <v>229</v>
      </c>
    </row>
    <row r="445" spans="1:3" ht="14.25" customHeight="1" x14ac:dyDescent="0.2">
      <c r="A445" s="19">
        <v>8</v>
      </c>
      <c r="B445" s="20" t="s">
        <v>25</v>
      </c>
      <c r="C445" s="21" t="s">
        <v>230</v>
      </c>
    </row>
    <row r="446" spans="1:3" ht="14.25" customHeight="1" x14ac:dyDescent="0.2">
      <c r="A446" s="19">
        <v>9</v>
      </c>
      <c r="B446" s="20" t="s">
        <v>27</v>
      </c>
      <c r="C446" s="21" t="s">
        <v>69</v>
      </c>
    </row>
    <row r="447" spans="1:3" ht="14.25" customHeight="1" x14ac:dyDescent="0.2">
      <c r="A447" s="19">
        <v>10</v>
      </c>
      <c r="B447" s="20" t="s">
        <v>29</v>
      </c>
      <c r="C447" s="21" t="s">
        <v>231</v>
      </c>
    </row>
    <row r="448" spans="1:3" ht="14.25" customHeight="1" x14ac:dyDescent="0.2">
      <c r="A448" s="19">
        <v>11</v>
      </c>
      <c r="B448" s="20" t="s">
        <v>31</v>
      </c>
      <c r="C448" s="21" t="s">
        <v>231</v>
      </c>
    </row>
    <row r="449" spans="1:3" ht="14.25" customHeight="1" x14ac:dyDescent="0.2">
      <c r="A449" s="19">
        <v>12</v>
      </c>
      <c r="B449" s="20" t="s">
        <v>33</v>
      </c>
      <c r="C449" s="21" t="s">
        <v>232</v>
      </c>
    </row>
    <row r="450" spans="1:3" ht="14.25" customHeight="1" x14ac:dyDescent="0.2">
      <c r="A450" s="19">
        <v>13</v>
      </c>
      <c r="B450" s="20" t="s">
        <v>35</v>
      </c>
      <c r="C450" s="21" t="s">
        <v>227</v>
      </c>
    </row>
    <row r="451" spans="1:3" ht="14.25" customHeight="1" x14ac:dyDescent="0.2">
      <c r="A451" s="19">
        <v>14</v>
      </c>
      <c r="B451" s="20" t="s">
        <v>36</v>
      </c>
      <c r="C451" s="24" t="s">
        <v>228</v>
      </c>
    </row>
    <row r="452" spans="1:3" ht="15" customHeight="1" thickBot="1" x14ac:dyDescent="0.25">
      <c r="A452" s="25">
        <v>15</v>
      </c>
      <c r="B452" s="26" t="s">
        <v>37</v>
      </c>
      <c r="C452" s="27" t="s">
        <v>229</v>
      </c>
    </row>
    <row r="453" spans="1:3" ht="15.75" customHeight="1" x14ac:dyDescent="0.25">
      <c r="A453" s="13"/>
      <c r="B453" s="14"/>
      <c r="C453" s="15"/>
    </row>
    <row r="454" spans="1:3" ht="27.2" customHeight="1" x14ac:dyDescent="0.25">
      <c r="A454" s="16" t="s">
        <v>233</v>
      </c>
      <c r="B454" s="17" t="s">
        <v>9</v>
      </c>
      <c r="C454" s="18" t="s">
        <v>234</v>
      </c>
    </row>
    <row r="455" spans="1:3" ht="38.25" customHeight="1" x14ac:dyDescent="0.2">
      <c r="A455" s="19">
        <v>1</v>
      </c>
      <c r="B455" s="20" t="s">
        <v>11</v>
      </c>
      <c r="C455" s="21" t="s">
        <v>235</v>
      </c>
    </row>
    <row r="456" spans="1:3" ht="14.25" customHeight="1" x14ac:dyDescent="0.2">
      <c r="A456" s="19">
        <v>2</v>
      </c>
      <c r="B456" s="22" t="s">
        <v>13</v>
      </c>
      <c r="C456" s="21" t="s">
        <v>83</v>
      </c>
    </row>
    <row r="457" spans="1:3" ht="14.25" customHeight="1" x14ac:dyDescent="0.2">
      <c r="A457" s="19">
        <v>3</v>
      </c>
      <c r="B457" s="22" t="s">
        <v>15</v>
      </c>
      <c r="C457" s="23" t="s">
        <v>50</v>
      </c>
    </row>
    <row r="458" spans="1:3" ht="14.25" customHeight="1" x14ac:dyDescent="0.2">
      <c r="A458" s="19">
        <v>4</v>
      </c>
      <c r="B458" s="20" t="s">
        <v>17</v>
      </c>
      <c r="C458" s="21" t="s">
        <v>18</v>
      </c>
    </row>
    <row r="459" spans="1:3" ht="14.25" customHeight="1" x14ac:dyDescent="0.2">
      <c r="A459" s="19">
        <v>5</v>
      </c>
      <c r="B459" s="20" t="s">
        <v>19</v>
      </c>
      <c r="C459" s="21" t="s">
        <v>20</v>
      </c>
    </row>
    <row r="460" spans="1:3" ht="14.25" customHeight="1" x14ac:dyDescent="0.2">
      <c r="A460" s="19">
        <v>6</v>
      </c>
      <c r="B460" s="20" t="s">
        <v>21</v>
      </c>
      <c r="C460" s="24" t="s">
        <v>22</v>
      </c>
    </row>
    <row r="461" spans="1:3" ht="14.25" customHeight="1" x14ac:dyDescent="0.2">
      <c r="A461" s="19">
        <v>7</v>
      </c>
      <c r="B461" s="20" t="s">
        <v>23</v>
      </c>
      <c r="C461" s="21" t="s">
        <v>24</v>
      </c>
    </row>
    <row r="462" spans="1:3" ht="14.25" customHeight="1" x14ac:dyDescent="0.2">
      <c r="A462" s="19">
        <v>8</v>
      </c>
      <c r="B462" s="20" t="s">
        <v>25</v>
      </c>
      <c r="C462" s="21" t="s">
        <v>236</v>
      </c>
    </row>
    <row r="463" spans="1:3" ht="14.25" customHeight="1" x14ac:dyDescent="0.2">
      <c r="A463" s="19">
        <v>9</v>
      </c>
      <c r="B463" s="20" t="s">
        <v>27</v>
      </c>
      <c r="C463" s="21" t="s">
        <v>237</v>
      </c>
    </row>
    <row r="464" spans="1:3" ht="14.25" customHeight="1" x14ac:dyDescent="0.2">
      <c r="A464" s="19">
        <v>10</v>
      </c>
      <c r="B464" s="20" t="s">
        <v>29</v>
      </c>
      <c r="C464" s="21" t="s">
        <v>78</v>
      </c>
    </row>
    <row r="465" spans="1:3" ht="14.25" customHeight="1" x14ac:dyDescent="0.2">
      <c r="A465" s="19">
        <v>11</v>
      </c>
      <c r="B465" s="20" t="s">
        <v>31</v>
      </c>
      <c r="C465" s="21" t="s">
        <v>149</v>
      </c>
    </row>
    <row r="466" spans="1:3" ht="14.25" customHeight="1" x14ac:dyDescent="0.2">
      <c r="A466" s="19">
        <v>12</v>
      </c>
      <c r="B466" s="20" t="s">
        <v>33</v>
      </c>
      <c r="C466" s="21" t="s">
        <v>18</v>
      </c>
    </row>
    <row r="467" spans="1:3" ht="14.25" customHeight="1" x14ac:dyDescent="0.2">
      <c r="A467" s="19">
        <v>13</v>
      </c>
      <c r="B467" s="20" t="s">
        <v>35</v>
      </c>
      <c r="C467" s="21" t="s">
        <v>20</v>
      </c>
    </row>
    <row r="468" spans="1:3" ht="14.25" customHeight="1" x14ac:dyDescent="0.2">
      <c r="A468" s="19">
        <v>14</v>
      </c>
      <c r="B468" s="20" t="s">
        <v>36</v>
      </c>
      <c r="C468" s="24" t="s">
        <v>22</v>
      </c>
    </row>
    <row r="469" spans="1:3" ht="15" customHeight="1" thickBot="1" x14ac:dyDescent="0.25">
      <c r="A469" s="25">
        <v>15</v>
      </c>
      <c r="B469" s="26" t="s">
        <v>37</v>
      </c>
      <c r="C469" s="27" t="s">
        <v>24</v>
      </c>
    </row>
    <row r="470" spans="1:3" ht="15.75" customHeight="1" x14ac:dyDescent="0.25">
      <c r="A470" s="13"/>
      <c r="B470" s="14"/>
      <c r="C470" s="15"/>
    </row>
    <row r="471" spans="1:3" ht="27.2" customHeight="1" x14ac:dyDescent="0.25">
      <c r="A471" s="16" t="s">
        <v>238</v>
      </c>
      <c r="B471" s="17" t="s">
        <v>9</v>
      </c>
      <c r="C471" s="18" t="s">
        <v>239</v>
      </c>
    </row>
    <row r="472" spans="1:3" ht="38.25" customHeight="1" x14ac:dyDescent="0.2">
      <c r="A472" s="19">
        <v>1</v>
      </c>
      <c r="B472" s="20" t="s">
        <v>11</v>
      </c>
      <c r="C472" s="21" t="s">
        <v>240</v>
      </c>
    </row>
    <row r="473" spans="1:3" ht="14.25" customHeight="1" x14ac:dyDescent="0.2">
      <c r="A473" s="19">
        <v>2</v>
      </c>
      <c r="B473" s="22" t="s">
        <v>13</v>
      </c>
      <c r="C473" s="21" t="s">
        <v>241</v>
      </c>
    </row>
    <row r="474" spans="1:3" ht="14.25" customHeight="1" x14ac:dyDescent="0.2">
      <c r="A474" s="19">
        <v>3</v>
      </c>
      <c r="B474" s="22" t="s">
        <v>15</v>
      </c>
      <c r="C474" s="23" t="s">
        <v>16</v>
      </c>
    </row>
    <row r="475" spans="1:3" ht="14.25" customHeight="1" x14ac:dyDescent="0.2">
      <c r="A475" s="19">
        <v>4</v>
      </c>
      <c r="B475" s="20" t="s">
        <v>17</v>
      </c>
      <c r="C475" s="21" t="s">
        <v>18</v>
      </c>
    </row>
    <row r="476" spans="1:3" ht="14.25" customHeight="1" x14ac:dyDescent="0.2">
      <c r="A476" s="19">
        <v>5</v>
      </c>
      <c r="B476" s="20" t="s">
        <v>19</v>
      </c>
      <c r="C476" s="21" t="s">
        <v>20</v>
      </c>
    </row>
    <row r="477" spans="1:3" ht="14.25" customHeight="1" x14ac:dyDescent="0.2">
      <c r="A477" s="19">
        <v>6</v>
      </c>
      <c r="B477" s="20" t="s">
        <v>21</v>
      </c>
      <c r="C477" s="24" t="s">
        <v>22</v>
      </c>
    </row>
    <row r="478" spans="1:3" ht="14.25" customHeight="1" x14ac:dyDescent="0.2">
      <c r="A478" s="19">
        <v>7</v>
      </c>
      <c r="B478" s="20" t="s">
        <v>23</v>
      </c>
      <c r="C478" s="21" t="s">
        <v>24</v>
      </c>
    </row>
    <row r="479" spans="1:3" ht="14.25" customHeight="1" x14ac:dyDescent="0.2">
      <c r="A479" s="19">
        <v>8</v>
      </c>
      <c r="B479" s="20" t="s">
        <v>25</v>
      </c>
      <c r="C479" s="21" t="s">
        <v>242</v>
      </c>
    </row>
    <row r="480" spans="1:3" ht="14.25" customHeight="1" x14ac:dyDescent="0.2">
      <c r="A480" s="19">
        <v>9</v>
      </c>
      <c r="B480" s="20" t="s">
        <v>27</v>
      </c>
      <c r="C480" s="21" t="s">
        <v>45</v>
      </c>
    </row>
    <row r="481" spans="1:3" ht="14.25" customHeight="1" x14ac:dyDescent="0.2">
      <c r="A481" s="19">
        <v>10</v>
      </c>
      <c r="B481" s="20" t="s">
        <v>29</v>
      </c>
      <c r="C481" s="21" t="s">
        <v>30</v>
      </c>
    </row>
    <row r="482" spans="1:3" ht="14.25" customHeight="1" x14ac:dyDescent="0.2">
      <c r="A482" s="19">
        <v>11</v>
      </c>
      <c r="B482" s="20" t="s">
        <v>31</v>
      </c>
      <c r="C482" s="21" t="s">
        <v>30</v>
      </c>
    </row>
    <row r="483" spans="1:3" ht="14.25" customHeight="1" x14ac:dyDescent="0.2">
      <c r="A483" s="19">
        <v>12</v>
      </c>
      <c r="B483" s="20" t="s">
        <v>33</v>
      </c>
      <c r="C483" s="21" t="s">
        <v>34</v>
      </c>
    </row>
    <row r="484" spans="1:3" ht="14.25" customHeight="1" x14ac:dyDescent="0.2">
      <c r="A484" s="19">
        <v>13</v>
      </c>
      <c r="B484" s="20" t="s">
        <v>35</v>
      </c>
      <c r="C484" s="21" t="s">
        <v>20</v>
      </c>
    </row>
    <row r="485" spans="1:3" ht="14.25" customHeight="1" x14ac:dyDescent="0.2">
      <c r="A485" s="19">
        <v>14</v>
      </c>
      <c r="B485" s="20" t="s">
        <v>36</v>
      </c>
      <c r="C485" s="24" t="s">
        <v>22</v>
      </c>
    </row>
    <row r="486" spans="1:3" ht="15" customHeight="1" thickBot="1" x14ac:dyDescent="0.25">
      <c r="A486" s="25">
        <v>15</v>
      </c>
      <c r="B486" s="26" t="s">
        <v>37</v>
      </c>
      <c r="C486" s="27" t="s">
        <v>38</v>
      </c>
    </row>
    <row r="487" spans="1:3" ht="15.75" customHeight="1" x14ac:dyDescent="0.25">
      <c r="A487" s="13"/>
      <c r="B487" s="14"/>
      <c r="C487" s="15"/>
    </row>
    <row r="488" spans="1:3" ht="27.2" customHeight="1" x14ac:dyDescent="0.25">
      <c r="A488" s="16" t="s">
        <v>243</v>
      </c>
      <c r="B488" s="17" t="s">
        <v>9</v>
      </c>
      <c r="C488" s="18" t="s">
        <v>244</v>
      </c>
    </row>
    <row r="489" spans="1:3" ht="38.25" customHeight="1" x14ac:dyDescent="0.2">
      <c r="A489" s="19">
        <v>1</v>
      </c>
      <c r="B489" s="20" t="s">
        <v>11</v>
      </c>
      <c r="C489" s="21" t="s">
        <v>245</v>
      </c>
    </row>
    <row r="490" spans="1:3" ht="14.25" customHeight="1" x14ac:dyDescent="0.2">
      <c r="A490" s="19">
        <v>2</v>
      </c>
      <c r="B490" s="22" t="s">
        <v>13</v>
      </c>
      <c r="C490" s="21" t="s">
        <v>246</v>
      </c>
    </row>
    <row r="491" spans="1:3" ht="14.25" customHeight="1" x14ac:dyDescent="0.2">
      <c r="A491" s="19">
        <v>3</v>
      </c>
      <c r="B491" s="22" t="s">
        <v>15</v>
      </c>
      <c r="C491" s="23" t="s">
        <v>16</v>
      </c>
    </row>
    <row r="492" spans="1:3" ht="14.25" customHeight="1" x14ac:dyDescent="0.2">
      <c r="A492" s="19">
        <v>4</v>
      </c>
      <c r="B492" s="20" t="s">
        <v>17</v>
      </c>
      <c r="C492" s="21" t="s">
        <v>18</v>
      </c>
    </row>
    <row r="493" spans="1:3" ht="14.25" customHeight="1" x14ac:dyDescent="0.2">
      <c r="A493" s="19">
        <v>5</v>
      </c>
      <c r="B493" s="20" t="s">
        <v>19</v>
      </c>
      <c r="C493" s="21" t="s">
        <v>20</v>
      </c>
    </row>
    <row r="494" spans="1:3" ht="14.25" customHeight="1" x14ac:dyDescent="0.2">
      <c r="A494" s="19">
        <v>6</v>
      </c>
      <c r="B494" s="20" t="s">
        <v>21</v>
      </c>
      <c r="C494" s="24" t="s">
        <v>22</v>
      </c>
    </row>
    <row r="495" spans="1:3" ht="14.25" customHeight="1" x14ac:dyDescent="0.2">
      <c r="A495" s="19">
        <v>7</v>
      </c>
      <c r="B495" s="20" t="s">
        <v>23</v>
      </c>
      <c r="C495" s="21" t="s">
        <v>24</v>
      </c>
    </row>
    <row r="496" spans="1:3" ht="14.25" customHeight="1" x14ac:dyDescent="0.2">
      <c r="A496" s="19">
        <v>8</v>
      </c>
      <c r="B496" s="20" t="s">
        <v>25</v>
      </c>
      <c r="C496" s="21" t="s">
        <v>247</v>
      </c>
    </row>
    <row r="497" spans="1:4" ht="14.25" customHeight="1" x14ac:dyDescent="0.2">
      <c r="A497" s="19">
        <v>9</v>
      </c>
      <c r="B497" s="20" t="s">
        <v>27</v>
      </c>
      <c r="C497" s="21" t="s">
        <v>45</v>
      </c>
    </row>
    <row r="498" spans="1:4" ht="14.25" customHeight="1" x14ac:dyDescent="0.2">
      <c r="A498" s="19">
        <v>10</v>
      </c>
      <c r="B498" s="20" t="s">
        <v>29</v>
      </c>
      <c r="C498" s="21" t="s">
        <v>78</v>
      </c>
    </row>
    <row r="499" spans="1:4" ht="14.25" customHeight="1" x14ac:dyDescent="0.2">
      <c r="A499" s="19">
        <v>11</v>
      </c>
      <c r="B499" s="20" t="s">
        <v>31</v>
      </c>
      <c r="C499" s="21" t="s">
        <v>79</v>
      </c>
    </row>
    <row r="500" spans="1:4" ht="14.25" customHeight="1" x14ac:dyDescent="0.2">
      <c r="A500" s="19">
        <v>12</v>
      </c>
      <c r="B500" s="20" t="s">
        <v>33</v>
      </c>
      <c r="C500" s="21" t="s">
        <v>18</v>
      </c>
    </row>
    <row r="501" spans="1:4" ht="14.25" customHeight="1" x14ac:dyDescent="0.2">
      <c r="A501" s="19">
        <v>13</v>
      </c>
      <c r="B501" s="20" t="s">
        <v>35</v>
      </c>
      <c r="C501" s="21" t="s">
        <v>20</v>
      </c>
    </row>
    <row r="502" spans="1:4" ht="14.25" customHeight="1" x14ac:dyDescent="0.2">
      <c r="A502" s="19">
        <v>14</v>
      </c>
      <c r="B502" s="20" t="s">
        <v>36</v>
      </c>
      <c r="C502" s="24" t="s">
        <v>22</v>
      </c>
    </row>
    <row r="503" spans="1:4" ht="15" customHeight="1" thickBot="1" x14ac:dyDescent="0.25">
      <c r="A503" s="25">
        <v>15</v>
      </c>
      <c r="B503" s="26" t="s">
        <v>37</v>
      </c>
      <c r="C503" s="27" t="s">
        <v>24</v>
      </c>
    </row>
    <row r="504" spans="1:4" ht="15.75" x14ac:dyDescent="0.25">
      <c r="A504" s="28" t="s">
        <v>248</v>
      </c>
      <c r="B504" s="28"/>
      <c r="C504" s="28" t="s">
        <v>249</v>
      </c>
      <c r="D504" s="29"/>
    </row>
  </sheetData>
  <mergeCells count="7">
    <mergeCell ref="A7:C7"/>
    <mergeCell ref="A1:C1"/>
    <mergeCell ref="A2:C2"/>
    <mergeCell ref="A3:C3"/>
    <mergeCell ref="A4:C4"/>
    <mergeCell ref="A5:C5"/>
    <mergeCell ref="A6:C6"/>
  </mergeCells>
  <printOptions horizontalCentered="1"/>
  <pageMargins left="0.25" right="0.25" top="0.75" bottom="0.75" header="0.3" footer="0.3"/>
  <pageSetup scale="78" fitToHeight="0" orientation="portrait" horizontalDpi="1200" verticalDpi="1200" r:id="rId1"/>
  <headerFooter>
    <oddHeader>&amp;LOFFICE OF HEALTH CARE ACCESS&amp;CANNUAL REPORTING&amp;RSAINT FRANCIS HOSPITAL AND MEDICAL CENTER</oddHeader>
    <oddFooter>&amp;LREPORT 20&amp;C&amp;P OF &amp;N&amp;R&amp;D,&amp;T</oddFooter>
  </headerFooter>
  <rowBreaks count="9" manualBreakCount="9">
    <brk id="61" max="2" man="1"/>
    <brk id="112" max="2" man="1"/>
    <brk id="163" max="2" man="1"/>
    <brk id="214" max="2" man="1"/>
    <brk id="265" max="2" man="1"/>
    <brk id="316" max="2" man="1"/>
    <brk id="367" max="2" man="1"/>
    <brk id="418" max="2" man="1"/>
    <brk id="46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A28" sqref="A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12"/>
      <c r="C1" s="512"/>
    </row>
    <row r="2" spans="1:3" ht="15.75" x14ac:dyDescent="0.25">
      <c r="A2" s="512" t="s">
        <v>0</v>
      </c>
      <c r="B2" s="512"/>
      <c r="C2" s="512"/>
    </row>
    <row r="3" spans="1:3" ht="15.75" x14ac:dyDescent="0.25">
      <c r="A3" s="512" t="s">
        <v>1</v>
      </c>
      <c r="B3" s="512"/>
      <c r="C3" s="512"/>
    </row>
    <row r="4" spans="1:3" ht="15.75" x14ac:dyDescent="0.25">
      <c r="A4" s="512" t="s">
        <v>250</v>
      </c>
      <c r="B4" s="512"/>
      <c r="C4" s="512"/>
    </row>
    <row r="5" spans="1:3" ht="15.75" x14ac:dyDescent="0.25">
      <c r="A5" s="512" t="s">
        <v>519</v>
      </c>
      <c r="B5" s="512"/>
      <c r="C5" s="512"/>
    </row>
    <row r="6" spans="1:3" ht="13.5" customHeight="1" thickBot="1" x14ac:dyDescent="0.3">
      <c r="A6" s="306"/>
      <c r="B6" s="511"/>
      <c r="C6" s="511"/>
    </row>
    <row r="7" spans="1:3" ht="15.75" x14ac:dyDescent="0.25">
      <c r="A7" s="307">
        <v>-1</v>
      </c>
      <c r="B7" s="308">
        <v>-2</v>
      </c>
      <c r="C7" s="309">
        <v>-3</v>
      </c>
    </row>
    <row r="8" spans="1:3" ht="15.6" customHeight="1" thickBot="1" x14ac:dyDescent="0.25">
      <c r="A8" s="310" t="s">
        <v>5</v>
      </c>
      <c r="B8" s="311" t="s">
        <v>6</v>
      </c>
      <c r="C8" s="311" t="s">
        <v>520</v>
      </c>
    </row>
    <row r="9" spans="1:3" ht="15.75" customHeight="1" x14ac:dyDescent="0.25">
      <c r="A9" s="312"/>
      <c r="B9" s="313"/>
      <c r="C9" s="314"/>
    </row>
    <row r="10" spans="1:3" ht="15.75" customHeight="1" thickBot="1" x14ac:dyDescent="0.25">
      <c r="A10" s="315" t="s">
        <v>360</v>
      </c>
      <c r="B10" s="316" t="s">
        <v>521</v>
      </c>
      <c r="C10" s="311"/>
    </row>
    <row r="11" spans="1:3" s="320" customFormat="1" ht="75" customHeight="1" x14ac:dyDescent="0.2">
      <c r="A11" s="317" t="s">
        <v>306</v>
      </c>
      <c r="B11" s="318" t="s">
        <v>522</v>
      </c>
      <c r="C11" s="319" t="s">
        <v>523</v>
      </c>
    </row>
    <row r="12" spans="1:3" s="320" customFormat="1" ht="45" x14ac:dyDescent="0.2">
      <c r="A12" s="321" t="s">
        <v>326</v>
      </c>
      <c r="B12" s="318" t="s">
        <v>524</v>
      </c>
      <c r="C12" s="322" t="s">
        <v>525</v>
      </c>
    </row>
    <row r="13" spans="1:3" s="320" customFormat="1" ht="30" x14ac:dyDescent="0.2">
      <c r="A13" s="323" t="s">
        <v>338</v>
      </c>
      <c r="B13" s="324" t="s">
        <v>526</v>
      </c>
      <c r="C13" s="325">
        <v>0.24249999999999999</v>
      </c>
    </row>
    <row r="14" spans="1:3" ht="13.5" customHeight="1" thickBot="1" x14ac:dyDescent="0.25">
      <c r="A14" s="326"/>
      <c r="B14" s="327"/>
      <c r="C14" s="328"/>
    </row>
    <row r="15" spans="1:3" s="320" customFormat="1" ht="16.5" customHeight="1" thickBot="1" x14ac:dyDescent="0.25">
      <c r="A15" s="329" t="s">
        <v>527</v>
      </c>
      <c r="B15" s="330" t="s">
        <v>528</v>
      </c>
      <c r="C15" s="331"/>
    </row>
    <row r="16" spans="1:3" s="320" customFormat="1" ht="15.75" x14ac:dyDescent="0.2">
      <c r="A16" s="332" t="s">
        <v>529</v>
      </c>
      <c r="B16" s="333" t="s">
        <v>530</v>
      </c>
      <c r="C16" s="334"/>
    </row>
    <row r="17" spans="1:3" s="320" customFormat="1" x14ac:dyDescent="0.2">
      <c r="A17" s="335">
        <v>1</v>
      </c>
      <c r="B17" s="318" t="s">
        <v>531</v>
      </c>
      <c r="C17" s="336" t="s">
        <v>532</v>
      </c>
    </row>
    <row r="18" spans="1:3" s="320" customFormat="1" x14ac:dyDescent="0.2">
      <c r="A18" s="335">
        <v>2</v>
      </c>
      <c r="B18" s="337" t="s">
        <v>533</v>
      </c>
      <c r="C18" s="336" t="s">
        <v>534</v>
      </c>
    </row>
    <row r="19" spans="1:3" s="320" customFormat="1" x14ac:dyDescent="0.2">
      <c r="A19" s="335">
        <v>3</v>
      </c>
      <c r="B19" s="337" t="s">
        <v>535</v>
      </c>
      <c r="C19" s="336" t="s">
        <v>536</v>
      </c>
    </row>
    <row r="20" spans="1:3" s="320" customFormat="1" ht="75" customHeight="1" x14ac:dyDescent="0.2">
      <c r="A20" s="335">
        <v>4</v>
      </c>
      <c r="B20" s="337" t="s">
        <v>537</v>
      </c>
      <c r="C20" s="336" t="s">
        <v>523</v>
      </c>
    </row>
    <row r="21" spans="1:3" s="320" customFormat="1" ht="75" customHeight="1" x14ac:dyDescent="0.2">
      <c r="A21" s="335">
        <v>5</v>
      </c>
      <c r="B21" s="337" t="s">
        <v>538</v>
      </c>
      <c r="C21" s="336" t="s">
        <v>539</v>
      </c>
    </row>
    <row r="22" spans="1:3" s="320" customFormat="1" ht="30" x14ac:dyDescent="0.2">
      <c r="A22" s="338">
        <v>6</v>
      </c>
      <c r="B22" s="337" t="s">
        <v>540</v>
      </c>
      <c r="C22" s="339">
        <v>0.2727</v>
      </c>
    </row>
    <row r="23" spans="1:3" s="343" customFormat="1" x14ac:dyDescent="0.2">
      <c r="A23" s="340"/>
      <c r="B23" s="341"/>
      <c r="C23" s="342"/>
    </row>
    <row r="24" spans="1:3" s="320" customFormat="1" ht="15.75" x14ac:dyDescent="0.2">
      <c r="A24" s="332" t="s">
        <v>541</v>
      </c>
      <c r="B24" s="333" t="s">
        <v>530</v>
      </c>
      <c r="C24" s="334"/>
    </row>
    <row r="25" spans="1:3" s="320" customFormat="1" x14ac:dyDescent="0.2">
      <c r="A25" s="335">
        <v>1</v>
      </c>
      <c r="B25" s="318" t="s">
        <v>531</v>
      </c>
      <c r="C25" s="336" t="s">
        <v>542</v>
      </c>
    </row>
    <row r="26" spans="1:3" s="320" customFormat="1" x14ac:dyDescent="0.2">
      <c r="A26" s="335">
        <v>2</v>
      </c>
      <c r="B26" s="337" t="s">
        <v>533</v>
      </c>
      <c r="C26" s="336" t="s">
        <v>543</v>
      </c>
    </row>
    <row r="27" spans="1:3" s="320" customFormat="1" x14ac:dyDescent="0.2">
      <c r="A27" s="335">
        <v>3</v>
      </c>
      <c r="B27" s="337" t="s">
        <v>535</v>
      </c>
      <c r="C27" s="336" t="s">
        <v>536</v>
      </c>
    </row>
    <row r="28" spans="1:3" s="320" customFormat="1" ht="75" customHeight="1" x14ac:dyDescent="0.2">
      <c r="A28" s="335">
        <v>4</v>
      </c>
      <c r="B28" s="337" t="s">
        <v>537</v>
      </c>
      <c r="C28" s="336" t="s">
        <v>523</v>
      </c>
    </row>
    <row r="29" spans="1:3" s="320" customFormat="1" ht="75" customHeight="1" x14ac:dyDescent="0.2">
      <c r="A29" s="335">
        <v>5</v>
      </c>
      <c r="B29" s="337" t="s">
        <v>538</v>
      </c>
      <c r="C29" s="336" t="s">
        <v>539</v>
      </c>
    </row>
    <row r="30" spans="1:3" s="320" customFormat="1" ht="30" x14ac:dyDescent="0.2">
      <c r="A30" s="338">
        <v>6</v>
      </c>
      <c r="B30" s="337" t="s">
        <v>540</v>
      </c>
      <c r="C30" s="339">
        <v>0.21230000000000002</v>
      </c>
    </row>
    <row r="31" spans="1:3" ht="15.75" customHeight="1" thickBot="1" x14ac:dyDescent="0.25">
      <c r="A31" s="315"/>
      <c r="B31" s="316"/>
      <c r="C31" s="311"/>
    </row>
  </sheetData>
  <mergeCells count="6">
    <mergeCell ref="B6:C6"/>
    <mergeCell ref="B1:C1"/>
    <mergeCell ref="A2:C2"/>
    <mergeCell ref="A3:C3"/>
    <mergeCell ref="A4:C4"/>
    <mergeCell ref="A5:C5"/>
  </mergeCells>
  <printOptions horizontalCentered="1"/>
  <pageMargins left="0.25" right="0.25" top="0.75" bottom="0.75" header="0.3" footer="0.3"/>
  <pageSetup scale="67" fitToHeight="0"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A1:F65536"/>
    </sheetView>
  </sheetViews>
  <sheetFormatPr defaultRowHeight="15" x14ac:dyDescent="0.2"/>
  <cols>
    <col min="1" max="1" width="11.42578125" style="347" customWidth="1"/>
    <col min="2" max="2" width="55" style="347" bestFit="1" customWidth="1"/>
    <col min="3" max="3" width="33.42578125" style="347" bestFit="1" customWidth="1"/>
    <col min="4" max="4" width="13.140625" style="347" bestFit="1" customWidth="1"/>
    <col min="5" max="5" width="22.5703125" style="347" bestFit="1" customWidth="1"/>
    <col min="6" max="6" width="13.7109375" style="347" bestFit="1"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2" t="s">
        <v>0</v>
      </c>
      <c r="B4" s="512"/>
      <c r="C4" s="512"/>
      <c r="D4" s="512"/>
      <c r="E4" s="512"/>
      <c r="F4" s="512"/>
    </row>
    <row r="5" spans="1:8" ht="15.75" customHeight="1" x14ac:dyDescent="0.25">
      <c r="A5" s="512" t="s">
        <v>544</v>
      </c>
      <c r="B5" s="512"/>
      <c r="C5" s="512"/>
      <c r="D5" s="512"/>
      <c r="E5" s="512"/>
      <c r="F5" s="512"/>
    </row>
    <row r="6" spans="1:8" ht="15.75" customHeight="1" x14ac:dyDescent="0.25">
      <c r="A6" s="512" t="s">
        <v>250</v>
      </c>
      <c r="B6" s="512"/>
      <c r="C6" s="512"/>
      <c r="D6" s="512"/>
      <c r="E6" s="512"/>
      <c r="F6" s="512"/>
    </row>
    <row r="7" spans="1:8" ht="15.75" customHeight="1" x14ac:dyDescent="0.25">
      <c r="A7" s="512" t="s">
        <v>545</v>
      </c>
      <c r="B7" s="512"/>
      <c r="C7" s="512"/>
      <c r="D7" s="512"/>
      <c r="E7" s="512"/>
      <c r="F7" s="512"/>
    </row>
    <row r="8" spans="1:8" ht="16.5" customHeight="1" thickBot="1" x14ac:dyDescent="0.3">
      <c r="A8" s="344"/>
      <c r="B8" s="344"/>
      <c r="C8" s="344"/>
      <c r="D8" s="348"/>
      <c r="E8" s="345"/>
      <c r="F8" s="346"/>
      <c r="G8" s="346"/>
      <c r="H8" s="346"/>
    </row>
    <row r="9" spans="1:8" ht="16.5" customHeight="1" thickBot="1" x14ac:dyDescent="0.3">
      <c r="A9" s="349" t="s">
        <v>5</v>
      </c>
      <c r="B9" s="350" t="s">
        <v>546</v>
      </c>
      <c r="C9" s="350" t="s">
        <v>547</v>
      </c>
      <c r="D9" s="351" t="s">
        <v>548</v>
      </c>
      <c r="E9" s="351" t="s">
        <v>549</v>
      </c>
      <c r="F9" s="352" t="s">
        <v>550</v>
      </c>
      <c r="G9" s="353"/>
      <c r="H9" s="353"/>
    </row>
    <row r="10" spans="1:8" ht="15.75" customHeight="1" x14ac:dyDescent="0.25">
      <c r="A10" s="354"/>
      <c r="B10" s="355"/>
      <c r="C10" s="355"/>
      <c r="D10" s="356"/>
      <c r="E10" s="356"/>
      <c r="F10" s="357"/>
      <c r="G10" s="353"/>
      <c r="H10" s="353"/>
    </row>
    <row r="11" spans="1:8" ht="15.75" customHeight="1" x14ac:dyDescent="0.25">
      <c r="A11" s="358" t="s">
        <v>551</v>
      </c>
      <c r="B11" s="359" t="s">
        <v>552</v>
      </c>
      <c r="C11" s="359" t="s">
        <v>148</v>
      </c>
      <c r="D11" s="360">
        <v>1685526</v>
      </c>
      <c r="E11" s="360">
        <v>146818</v>
      </c>
      <c r="F11" s="361">
        <f>D11+E11</f>
        <v>1832344</v>
      </c>
      <c r="G11" s="362"/>
      <c r="H11" s="363"/>
    </row>
    <row r="12" spans="1:8" ht="15.75" customHeight="1" x14ac:dyDescent="0.25">
      <c r="A12" s="513"/>
      <c r="B12" s="514"/>
      <c r="C12" s="514"/>
      <c r="D12" s="514"/>
      <c r="E12" s="514"/>
      <c r="F12" s="515"/>
      <c r="G12" s="362"/>
      <c r="H12" s="363"/>
    </row>
    <row r="13" spans="1:8" ht="15.75" customHeight="1" x14ac:dyDescent="0.25">
      <c r="A13" s="358" t="s">
        <v>553</v>
      </c>
      <c r="B13" s="359" t="s">
        <v>554</v>
      </c>
      <c r="C13" s="359" t="s">
        <v>189</v>
      </c>
      <c r="D13" s="360">
        <v>1204152</v>
      </c>
      <c r="E13" s="360">
        <v>112429</v>
      </c>
      <c r="F13" s="361">
        <f>D13+E13</f>
        <v>1316581</v>
      </c>
      <c r="G13" s="362"/>
      <c r="H13" s="363"/>
    </row>
    <row r="14" spans="1:8" ht="15.75" customHeight="1" x14ac:dyDescent="0.25">
      <c r="A14" s="513"/>
      <c r="B14" s="514"/>
      <c r="C14" s="514"/>
      <c r="D14" s="514"/>
      <c r="E14" s="514"/>
      <c r="F14" s="515"/>
      <c r="G14" s="362"/>
      <c r="H14" s="363"/>
    </row>
    <row r="15" spans="1:8" ht="15.75" customHeight="1" x14ac:dyDescent="0.25">
      <c r="A15" s="358" t="s">
        <v>555</v>
      </c>
      <c r="B15" s="359" t="s">
        <v>556</v>
      </c>
      <c r="C15" s="359" t="s">
        <v>557</v>
      </c>
      <c r="D15" s="360">
        <v>835877</v>
      </c>
      <c r="E15" s="360">
        <v>79495</v>
      </c>
      <c r="F15" s="361">
        <f>D15+E15</f>
        <v>915372</v>
      </c>
      <c r="G15" s="362"/>
      <c r="H15" s="363"/>
    </row>
    <row r="16" spans="1:8" ht="15.75" customHeight="1" x14ac:dyDescent="0.25">
      <c r="A16" s="513"/>
      <c r="B16" s="514"/>
      <c r="C16" s="514"/>
      <c r="D16" s="514"/>
      <c r="E16" s="514"/>
      <c r="F16" s="515"/>
      <c r="G16" s="362"/>
      <c r="H16" s="363"/>
    </row>
    <row r="17" spans="1:8" ht="15.75" customHeight="1" x14ac:dyDescent="0.25">
      <c r="A17" s="358" t="s">
        <v>558</v>
      </c>
      <c r="B17" s="359" t="s">
        <v>559</v>
      </c>
      <c r="C17" s="359" t="s">
        <v>560</v>
      </c>
      <c r="D17" s="360">
        <v>749647</v>
      </c>
      <c r="E17" s="360">
        <v>72609</v>
      </c>
      <c r="F17" s="361">
        <f>D17+E17</f>
        <v>822256</v>
      </c>
      <c r="G17" s="362"/>
      <c r="H17" s="363"/>
    </row>
    <row r="18" spans="1:8" ht="15.75" customHeight="1" x14ac:dyDescent="0.25">
      <c r="A18" s="513"/>
      <c r="B18" s="514"/>
      <c r="C18" s="514"/>
      <c r="D18" s="514"/>
      <c r="E18" s="514"/>
      <c r="F18" s="515"/>
      <c r="G18" s="362"/>
      <c r="H18" s="363"/>
    </row>
    <row r="19" spans="1:8" ht="15.75" customHeight="1" x14ac:dyDescent="0.25">
      <c r="A19" s="358" t="s">
        <v>561</v>
      </c>
      <c r="B19" s="359" t="s">
        <v>562</v>
      </c>
      <c r="C19" s="359" t="s">
        <v>563</v>
      </c>
      <c r="D19" s="360">
        <v>522878</v>
      </c>
      <c r="E19" s="360">
        <v>58551</v>
      </c>
      <c r="F19" s="361">
        <f>D19+E19</f>
        <v>581429</v>
      </c>
      <c r="G19" s="362"/>
      <c r="H19" s="363"/>
    </row>
    <row r="20" spans="1:8" ht="15.75" customHeight="1" x14ac:dyDescent="0.25">
      <c r="A20" s="513"/>
      <c r="B20" s="514"/>
      <c r="C20" s="514"/>
      <c r="D20" s="514"/>
      <c r="E20" s="514"/>
      <c r="F20" s="515"/>
      <c r="G20" s="362"/>
      <c r="H20" s="363"/>
    </row>
    <row r="21" spans="1:8" ht="15.75" customHeight="1" x14ac:dyDescent="0.25">
      <c r="A21" s="358" t="s">
        <v>564</v>
      </c>
      <c r="B21" s="359" t="s">
        <v>565</v>
      </c>
      <c r="C21" s="359" t="s">
        <v>566</v>
      </c>
      <c r="D21" s="360">
        <v>451048</v>
      </c>
      <c r="E21" s="360">
        <v>49650</v>
      </c>
      <c r="F21" s="361">
        <f>D21+E21</f>
        <v>500698</v>
      </c>
      <c r="G21" s="362"/>
      <c r="H21" s="363"/>
    </row>
    <row r="22" spans="1:8" ht="15.75" customHeight="1" x14ac:dyDescent="0.25">
      <c r="A22" s="513"/>
      <c r="B22" s="514"/>
      <c r="C22" s="514"/>
      <c r="D22" s="514"/>
      <c r="E22" s="514"/>
      <c r="F22" s="515"/>
      <c r="G22" s="362"/>
      <c r="H22" s="363"/>
    </row>
    <row r="23" spans="1:8" ht="15.75" customHeight="1" x14ac:dyDescent="0.25">
      <c r="A23" s="358" t="s">
        <v>567</v>
      </c>
      <c r="B23" s="359" t="s">
        <v>568</v>
      </c>
      <c r="C23" s="359" t="s">
        <v>569</v>
      </c>
      <c r="D23" s="360">
        <v>444107</v>
      </c>
      <c r="E23" s="360">
        <v>56257</v>
      </c>
      <c r="F23" s="361">
        <f>D23+E23</f>
        <v>500364</v>
      </c>
      <c r="G23" s="362"/>
      <c r="H23" s="363"/>
    </row>
    <row r="24" spans="1:8" ht="15.75" customHeight="1" x14ac:dyDescent="0.25">
      <c r="A24" s="513"/>
      <c r="B24" s="514"/>
      <c r="C24" s="514"/>
      <c r="D24" s="514"/>
      <c r="E24" s="514"/>
      <c r="F24" s="515"/>
      <c r="G24" s="362"/>
      <c r="H24" s="363"/>
    </row>
    <row r="25" spans="1:8" ht="15.75" customHeight="1" x14ac:dyDescent="0.25">
      <c r="A25" s="358" t="s">
        <v>570</v>
      </c>
      <c r="B25" s="359" t="s">
        <v>571</v>
      </c>
      <c r="C25" s="359" t="s">
        <v>572</v>
      </c>
      <c r="D25" s="360">
        <v>443359</v>
      </c>
      <c r="E25" s="360">
        <v>49547</v>
      </c>
      <c r="F25" s="361">
        <f>D25+E25</f>
        <v>492906</v>
      </c>
      <c r="G25" s="362"/>
      <c r="H25" s="363"/>
    </row>
    <row r="26" spans="1:8" ht="15.75" customHeight="1" x14ac:dyDescent="0.25">
      <c r="A26" s="513"/>
      <c r="B26" s="514"/>
      <c r="C26" s="514"/>
      <c r="D26" s="514"/>
      <c r="E26" s="514"/>
      <c r="F26" s="515"/>
      <c r="G26" s="362"/>
      <c r="H26" s="363"/>
    </row>
    <row r="27" spans="1:8" ht="15.75" customHeight="1" x14ac:dyDescent="0.25">
      <c r="A27" s="358" t="s">
        <v>573</v>
      </c>
      <c r="B27" s="359" t="s">
        <v>574</v>
      </c>
      <c r="C27" s="359" t="s">
        <v>575</v>
      </c>
      <c r="D27" s="360">
        <v>412538</v>
      </c>
      <c r="E27" s="360">
        <v>47282</v>
      </c>
      <c r="F27" s="361">
        <f>D27+E27</f>
        <v>459820</v>
      </c>
      <c r="G27" s="362"/>
      <c r="H27" s="363"/>
    </row>
    <row r="28" spans="1:8" ht="15.75" customHeight="1" x14ac:dyDescent="0.25">
      <c r="A28" s="513"/>
      <c r="B28" s="514"/>
      <c r="C28" s="514"/>
      <c r="D28" s="514"/>
      <c r="E28" s="514"/>
      <c r="F28" s="515"/>
      <c r="G28" s="362"/>
      <c r="H28" s="363"/>
    </row>
    <row r="29" spans="1:8" ht="15.75" customHeight="1" x14ac:dyDescent="0.25">
      <c r="A29" s="358" t="s">
        <v>576</v>
      </c>
      <c r="B29" s="359" t="s">
        <v>577</v>
      </c>
      <c r="C29" s="359" t="s">
        <v>578</v>
      </c>
      <c r="D29" s="360">
        <v>394921</v>
      </c>
      <c r="E29" s="360">
        <v>47396</v>
      </c>
      <c r="F29" s="361">
        <f>D29+E29</f>
        <v>442317</v>
      </c>
      <c r="G29" s="362"/>
      <c r="H29" s="363"/>
    </row>
    <row r="30" spans="1:8" ht="15.75" customHeight="1" thickBot="1" x14ac:dyDescent="0.3">
      <c r="A30" s="513"/>
      <c r="B30" s="514"/>
      <c r="C30" s="514"/>
      <c r="D30" s="514"/>
      <c r="E30" s="514"/>
      <c r="F30" s="515"/>
      <c r="G30" s="362"/>
      <c r="H30" s="363"/>
    </row>
    <row r="31" spans="1:8" ht="18.75" customHeight="1" thickBot="1" x14ac:dyDescent="0.3">
      <c r="A31" s="364"/>
      <c r="B31" s="365"/>
      <c r="C31" s="365" t="s">
        <v>412</v>
      </c>
      <c r="D31" s="366">
        <f>SUM(D11+D13+D15+D17+D19+D21+D23+D25+D27+D29)</f>
        <v>7144053</v>
      </c>
      <c r="E31" s="366">
        <f>SUM(E11+E13+E15+E17+E19+E21+E23+E25+E27+E29)</f>
        <v>720034</v>
      </c>
      <c r="F31" s="367">
        <f>D31+E31</f>
        <v>7864087</v>
      </c>
      <c r="G31" s="368"/>
      <c r="H31" s="368"/>
    </row>
  </sheetData>
  <mergeCells count="14">
    <mergeCell ref="A28:F28"/>
    <mergeCell ref="A30:F30"/>
    <mergeCell ref="A16:F16"/>
    <mergeCell ref="A18:F18"/>
    <mergeCell ref="A20:F20"/>
    <mergeCell ref="A22:F22"/>
    <mergeCell ref="A24:F24"/>
    <mergeCell ref="A26:F26"/>
    <mergeCell ref="A14:F14"/>
    <mergeCell ref="A4:F4"/>
    <mergeCell ref="A5:F5"/>
    <mergeCell ref="A6:F6"/>
    <mergeCell ref="A7:F7"/>
    <mergeCell ref="A12:F12"/>
  </mergeCells>
  <pageMargins left="0.25" right="0.25" top="0.75" bottom="0.75" header="0.3" footer="0.3"/>
  <pageSetup scale="89" fitToHeight="0" orientation="landscape" horizontalDpi="1200" verticalDpi="1200" r:id="rId1"/>
  <headerFooter>
    <oddHeader>_x000D_
                &amp;L&amp;10OFFICE OF HEALTH CARE ACCESS&amp;C&amp;10ANNUAL REPORTING&amp;R&amp;10SAINT FRANCIS HOSPITAL AND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A1:F65536"/>
    </sheetView>
  </sheetViews>
  <sheetFormatPr defaultRowHeight="15" x14ac:dyDescent="0.2"/>
  <cols>
    <col min="1" max="1" width="11.42578125" style="347" customWidth="1"/>
    <col min="2" max="2" width="53.28515625" style="347" bestFit="1" customWidth="1"/>
    <col min="3" max="3" width="67.5703125" style="347" bestFit="1" customWidth="1"/>
    <col min="4" max="4" width="14.42578125" style="347" bestFit="1" customWidth="1"/>
    <col min="5" max="5" width="22.5703125" style="347" bestFit="1" customWidth="1"/>
    <col min="6" max="6" width="15.140625" style="347" bestFit="1"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2" t="s">
        <v>10</v>
      </c>
      <c r="B4" s="512"/>
      <c r="C4" s="512"/>
      <c r="D4" s="512"/>
      <c r="E4" s="512"/>
      <c r="F4" s="512"/>
    </row>
    <row r="5" spans="1:8" ht="15.75" customHeight="1" x14ac:dyDescent="0.25">
      <c r="A5" s="512" t="s">
        <v>544</v>
      </c>
      <c r="B5" s="512"/>
      <c r="C5" s="512"/>
      <c r="D5" s="512"/>
      <c r="E5" s="512"/>
      <c r="F5" s="512"/>
    </row>
    <row r="6" spans="1:8" ht="15.75" customHeight="1" x14ac:dyDescent="0.25">
      <c r="A6" s="512" t="s">
        <v>250</v>
      </c>
      <c r="B6" s="512"/>
      <c r="C6" s="512"/>
      <c r="D6" s="512"/>
      <c r="E6" s="512"/>
      <c r="F6" s="512"/>
    </row>
    <row r="7" spans="1:8" ht="15.75" customHeight="1" x14ac:dyDescent="0.25">
      <c r="A7" s="512" t="s">
        <v>579</v>
      </c>
      <c r="B7" s="512"/>
      <c r="C7" s="512"/>
      <c r="D7" s="512"/>
      <c r="E7" s="512"/>
      <c r="F7" s="512"/>
    </row>
    <row r="8" spans="1:8" ht="16.5" customHeight="1" thickBot="1" x14ac:dyDescent="0.3">
      <c r="A8" s="344"/>
      <c r="B8" s="344"/>
      <c r="C8" s="344"/>
      <c r="D8" s="348"/>
      <c r="E8" s="345"/>
      <c r="F8" s="346"/>
      <c r="G8" s="346"/>
      <c r="H8" s="346"/>
    </row>
    <row r="9" spans="1:8" ht="16.5" customHeight="1" thickBot="1" x14ac:dyDescent="0.3">
      <c r="A9" s="349" t="s">
        <v>5</v>
      </c>
      <c r="B9" s="350" t="s">
        <v>546</v>
      </c>
      <c r="C9" s="350" t="s">
        <v>580</v>
      </c>
      <c r="D9" s="351" t="s">
        <v>548</v>
      </c>
      <c r="E9" s="351" t="s">
        <v>549</v>
      </c>
      <c r="F9" s="352" t="s">
        <v>550</v>
      </c>
      <c r="G9" s="353"/>
      <c r="H9" s="353"/>
    </row>
    <row r="10" spans="1:8" ht="15.75" customHeight="1" x14ac:dyDescent="0.25">
      <c r="A10" s="354"/>
      <c r="B10" s="355"/>
      <c r="C10" s="355"/>
      <c r="D10" s="356"/>
      <c r="E10" s="356"/>
      <c r="F10" s="357"/>
      <c r="G10" s="353"/>
      <c r="H10" s="353"/>
    </row>
    <row r="11" spans="1:8" ht="15.75" customHeight="1" x14ac:dyDescent="0.25">
      <c r="A11" s="358" t="s">
        <v>551</v>
      </c>
      <c r="B11" s="359" t="s">
        <v>552</v>
      </c>
      <c r="C11" s="359" t="s">
        <v>581</v>
      </c>
      <c r="D11" s="360">
        <v>1685526</v>
      </c>
      <c r="E11" s="360">
        <v>146818</v>
      </c>
      <c r="F11" s="361">
        <f>D11+E11</f>
        <v>1832344</v>
      </c>
      <c r="G11" s="362"/>
      <c r="H11" s="363"/>
    </row>
    <row r="12" spans="1:8" ht="15.75" customHeight="1" x14ac:dyDescent="0.25">
      <c r="A12" s="513"/>
      <c r="B12" s="514"/>
      <c r="C12" s="514"/>
      <c r="D12" s="514"/>
      <c r="E12" s="514"/>
      <c r="F12" s="515"/>
      <c r="G12" s="362"/>
      <c r="H12" s="363"/>
    </row>
    <row r="13" spans="1:8" ht="15.75" customHeight="1" x14ac:dyDescent="0.25">
      <c r="A13" s="358" t="s">
        <v>553</v>
      </c>
      <c r="B13" s="359" t="s">
        <v>554</v>
      </c>
      <c r="C13" s="359" t="s">
        <v>582</v>
      </c>
      <c r="D13" s="360">
        <v>1204152</v>
      </c>
      <c r="E13" s="360">
        <v>112429</v>
      </c>
      <c r="F13" s="361">
        <f>D13+E13</f>
        <v>1316581</v>
      </c>
      <c r="G13" s="362"/>
      <c r="H13" s="363"/>
    </row>
    <row r="14" spans="1:8" ht="15.75" customHeight="1" x14ac:dyDescent="0.25">
      <c r="A14" s="513"/>
      <c r="B14" s="514"/>
      <c r="C14" s="514"/>
      <c r="D14" s="514"/>
      <c r="E14" s="514"/>
      <c r="F14" s="515"/>
      <c r="G14" s="362"/>
      <c r="H14" s="363"/>
    </row>
    <row r="15" spans="1:8" ht="15.75" customHeight="1" x14ac:dyDescent="0.25">
      <c r="A15" s="358" t="s">
        <v>555</v>
      </c>
      <c r="B15" s="359" t="s">
        <v>583</v>
      </c>
      <c r="C15" s="359" t="s">
        <v>584</v>
      </c>
      <c r="D15" s="360">
        <v>1215278</v>
      </c>
      <c r="E15" s="360">
        <v>60256</v>
      </c>
      <c r="F15" s="361">
        <f>D15+E15</f>
        <v>1275534</v>
      </c>
      <c r="G15" s="362"/>
      <c r="H15" s="363"/>
    </row>
    <row r="16" spans="1:8" ht="15.75" customHeight="1" x14ac:dyDescent="0.25">
      <c r="A16" s="513"/>
      <c r="B16" s="514"/>
      <c r="C16" s="514"/>
      <c r="D16" s="514"/>
      <c r="E16" s="514"/>
      <c r="F16" s="515"/>
      <c r="G16" s="362"/>
      <c r="H16" s="363"/>
    </row>
    <row r="17" spans="1:8" ht="15.75" customHeight="1" x14ac:dyDescent="0.25">
      <c r="A17" s="358" t="s">
        <v>558</v>
      </c>
      <c r="B17" s="359" t="s">
        <v>585</v>
      </c>
      <c r="C17" s="359" t="s">
        <v>586</v>
      </c>
      <c r="D17" s="360">
        <v>1165323</v>
      </c>
      <c r="E17" s="360">
        <v>65772</v>
      </c>
      <c r="F17" s="361">
        <f>D17+E17</f>
        <v>1231095</v>
      </c>
      <c r="G17" s="362"/>
      <c r="H17" s="363"/>
    </row>
    <row r="18" spans="1:8" ht="15.75" customHeight="1" x14ac:dyDescent="0.25">
      <c r="A18" s="513"/>
      <c r="B18" s="514"/>
      <c r="C18" s="514"/>
      <c r="D18" s="514"/>
      <c r="E18" s="514"/>
      <c r="F18" s="515"/>
      <c r="G18" s="362"/>
      <c r="H18" s="363"/>
    </row>
    <row r="19" spans="1:8" ht="15.75" customHeight="1" x14ac:dyDescent="0.25">
      <c r="A19" s="358" t="s">
        <v>561</v>
      </c>
      <c r="B19" s="359" t="s">
        <v>585</v>
      </c>
      <c r="C19" s="359" t="s">
        <v>587</v>
      </c>
      <c r="D19" s="360">
        <v>1122612</v>
      </c>
      <c r="E19" s="360">
        <v>55929</v>
      </c>
      <c r="F19" s="361">
        <f>D19+E19</f>
        <v>1178541</v>
      </c>
      <c r="G19" s="362"/>
      <c r="H19" s="363"/>
    </row>
    <row r="20" spans="1:8" ht="15.75" customHeight="1" x14ac:dyDescent="0.25">
      <c r="A20" s="513"/>
      <c r="B20" s="514"/>
      <c r="C20" s="514"/>
      <c r="D20" s="514"/>
      <c r="E20" s="514"/>
      <c r="F20" s="515"/>
      <c r="G20" s="362"/>
      <c r="H20" s="363"/>
    </row>
    <row r="21" spans="1:8" ht="15.75" customHeight="1" x14ac:dyDescent="0.25">
      <c r="A21" s="358" t="s">
        <v>564</v>
      </c>
      <c r="B21" s="359" t="s">
        <v>588</v>
      </c>
      <c r="C21" s="359" t="s">
        <v>589</v>
      </c>
      <c r="D21" s="360">
        <v>1062176</v>
      </c>
      <c r="E21" s="360">
        <v>56013</v>
      </c>
      <c r="F21" s="361">
        <f>D21+E21</f>
        <v>1118189</v>
      </c>
      <c r="G21" s="362"/>
      <c r="H21" s="363"/>
    </row>
    <row r="22" spans="1:8" ht="15.75" customHeight="1" x14ac:dyDescent="0.25">
      <c r="A22" s="513"/>
      <c r="B22" s="514"/>
      <c r="C22" s="514"/>
      <c r="D22" s="514"/>
      <c r="E22" s="514"/>
      <c r="F22" s="515"/>
      <c r="G22" s="362"/>
      <c r="H22" s="363"/>
    </row>
    <row r="23" spans="1:8" ht="15.75" customHeight="1" x14ac:dyDescent="0.25">
      <c r="A23" s="358" t="s">
        <v>567</v>
      </c>
      <c r="B23" s="359" t="s">
        <v>588</v>
      </c>
      <c r="C23" s="359" t="s">
        <v>590</v>
      </c>
      <c r="D23" s="360">
        <v>969909</v>
      </c>
      <c r="E23" s="360">
        <v>62896</v>
      </c>
      <c r="F23" s="361">
        <f>D23+E23</f>
        <v>1032805</v>
      </c>
      <c r="G23" s="362"/>
      <c r="H23" s="363"/>
    </row>
    <row r="24" spans="1:8" ht="15.75" customHeight="1" x14ac:dyDescent="0.25">
      <c r="A24" s="513"/>
      <c r="B24" s="514"/>
      <c r="C24" s="514"/>
      <c r="D24" s="514"/>
      <c r="E24" s="514"/>
      <c r="F24" s="515"/>
      <c r="G24" s="362"/>
      <c r="H24" s="363"/>
    </row>
    <row r="25" spans="1:8" ht="15.75" customHeight="1" x14ac:dyDescent="0.25">
      <c r="A25" s="358" t="s">
        <v>570</v>
      </c>
      <c r="B25" s="359" t="s">
        <v>591</v>
      </c>
      <c r="C25" s="359" t="s">
        <v>592</v>
      </c>
      <c r="D25" s="360">
        <v>726523</v>
      </c>
      <c r="E25" s="360">
        <v>240465</v>
      </c>
      <c r="F25" s="361">
        <f>D25+E25</f>
        <v>966988</v>
      </c>
      <c r="G25" s="362"/>
      <c r="H25" s="363"/>
    </row>
    <row r="26" spans="1:8" ht="15.75" customHeight="1" x14ac:dyDescent="0.25">
      <c r="A26" s="513"/>
      <c r="B26" s="514"/>
      <c r="C26" s="514"/>
      <c r="D26" s="514"/>
      <c r="E26" s="514"/>
      <c r="F26" s="515"/>
      <c r="G26" s="362"/>
      <c r="H26" s="363"/>
    </row>
    <row r="27" spans="1:8" ht="15.75" customHeight="1" x14ac:dyDescent="0.25">
      <c r="A27" s="358" t="s">
        <v>573</v>
      </c>
      <c r="B27" s="359" t="s">
        <v>593</v>
      </c>
      <c r="C27" s="359" t="s">
        <v>594</v>
      </c>
      <c r="D27" s="360">
        <v>907869</v>
      </c>
      <c r="E27" s="360">
        <v>57042</v>
      </c>
      <c r="F27" s="361">
        <f>D27+E27</f>
        <v>964911</v>
      </c>
      <c r="G27" s="362"/>
      <c r="H27" s="363"/>
    </row>
    <row r="28" spans="1:8" ht="15.75" customHeight="1" x14ac:dyDescent="0.25">
      <c r="A28" s="513"/>
      <c r="B28" s="514"/>
      <c r="C28" s="514"/>
      <c r="D28" s="514"/>
      <c r="E28" s="514"/>
      <c r="F28" s="515"/>
      <c r="G28" s="362"/>
      <c r="H28" s="363"/>
    </row>
    <row r="29" spans="1:8" ht="15.75" customHeight="1" x14ac:dyDescent="0.25">
      <c r="A29" s="358" t="s">
        <v>576</v>
      </c>
      <c r="B29" s="359" t="s">
        <v>556</v>
      </c>
      <c r="C29" s="359" t="s">
        <v>595</v>
      </c>
      <c r="D29" s="360">
        <v>835877</v>
      </c>
      <c r="E29" s="360">
        <v>79495</v>
      </c>
      <c r="F29" s="361">
        <f>D29+E29</f>
        <v>915372</v>
      </c>
      <c r="G29" s="362"/>
      <c r="H29" s="363"/>
    </row>
    <row r="30" spans="1:8" ht="15.75" customHeight="1" thickBot="1" x14ac:dyDescent="0.3">
      <c r="A30" s="513"/>
      <c r="B30" s="514"/>
      <c r="C30" s="514"/>
      <c r="D30" s="514"/>
      <c r="E30" s="514"/>
      <c r="F30" s="515"/>
      <c r="G30" s="362"/>
      <c r="H30" s="363"/>
    </row>
    <row r="31" spans="1:8" ht="18.75" customHeight="1" thickBot="1" x14ac:dyDescent="0.3">
      <c r="A31" s="364"/>
      <c r="B31" s="365"/>
      <c r="C31" s="365" t="s">
        <v>412</v>
      </c>
      <c r="D31" s="366">
        <f>SUM(D11+D13+D15+D17+D19+D21+D23+D25+D27+D29)</f>
        <v>10895245</v>
      </c>
      <c r="E31" s="366">
        <f>SUM(E11+E13+E15+E17+E19+E21+E23+E25+E27+E29)</f>
        <v>937115</v>
      </c>
      <c r="F31" s="367">
        <f>D31+E31</f>
        <v>11832360</v>
      </c>
      <c r="G31" s="368"/>
      <c r="H31" s="368"/>
    </row>
  </sheetData>
  <mergeCells count="14">
    <mergeCell ref="A28:F28"/>
    <mergeCell ref="A30:F30"/>
    <mergeCell ref="A16:F16"/>
    <mergeCell ref="A18:F18"/>
    <mergeCell ref="A20:F20"/>
    <mergeCell ref="A22:F22"/>
    <mergeCell ref="A24:F24"/>
    <mergeCell ref="A26:F26"/>
    <mergeCell ref="A14:F14"/>
    <mergeCell ref="A4:F4"/>
    <mergeCell ref="A5:F5"/>
    <mergeCell ref="A6:F6"/>
    <mergeCell ref="A7:F7"/>
    <mergeCell ref="A12:F12"/>
  </mergeCells>
  <pageMargins left="0.25" right="0.25" top="0.75" bottom="0.75" header="0.3" footer="0.3"/>
  <pageSetup scale="72" fitToHeight="0" orientation="landscape" horizontalDpi="1200" verticalDpi="1200" r:id="rId1"/>
  <headerFooter>
    <oddHeader>_x000D_
                &amp;L&amp;10OFFICE OF HEALTH CARE ACCESS&amp;C&amp;10ANNUAL REPORTING&amp;R&amp;10SAINT FRANCIS HOSPITAL AND MEDICAL CENTER</oddHeader>
    <oddFooter>&amp;L&amp;10REPORT 19&amp;C&amp;10&amp;P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47" customWidth="1"/>
    <col min="2" max="3" width="34.28515625" style="347" customWidth="1"/>
    <col min="4" max="7" width="21" style="347" customWidth="1"/>
    <col min="8" max="8" width="17.140625" style="347" customWidth="1"/>
    <col min="9" max="16384" width="9.140625" style="347"/>
  </cols>
  <sheetData>
    <row r="3" spans="1:8" ht="15.75" customHeight="1" x14ac:dyDescent="0.25">
      <c r="A3" s="344"/>
      <c r="B3" s="344"/>
      <c r="C3" s="344"/>
      <c r="D3" s="345"/>
      <c r="E3" s="345"/>
      <c r="F3" s="345"/>
      <c r="G3" s="345"/>
      <c r="H3" s="346"/>
    </row>
    <row r="4" spans="1:8" ht="15.75" customHeight="1" x14ac:dyDescent="0.25">
      <c r="A4" s="512" t="s">
        <v>0</v>
      </c>
      <c r="B4" s="512"/>
      <c r="C4" s="512"/>
      <c r="D4" s="512"/>
      <c r="E4" s="512"/>
      <c r="F4" s="512"/>
      <c r="G4" s="512"/>
      <c r="H4" s="512"/>
    </row>
    <row r="5" spans="1:8" ht="15.75" customHeight="1" x14ac:dyDescent="0.25">
      <c r="A5" s="512" t="s">
        <v>544</v>
      </c>
      <c r="B5" s="512"/>
      <c r="C5" s="512"/>
      <c r="D5" s="512"/>
      <c r="E5" s="512"/>
      <c r="F5" s="512"/>
      <c r="G5" s="512"/>
      <c r="H5" s="512"/>
    </row>
    <row r="6" spans="1:8" ht="15.75" customHeight="1" x14ac:dyDescent="0.25">
      <c r="A6" s="512" t="s">
        <v>250</v>
      </c>
      <c r="B6" s="512"/>
      <c r="C6" s="512"/>
      <c r="D6" s="512"/>
      <c r="E6" s="512"/>
      <c r="F6" s="512"/>
      <c r="G6" s="512"/>
      <c r="H6" s="512"/>
    </row>
    <row r="7" spans="1:8" ht="15.75" customHeight="1" x14ac:dyDescent="0.25">
      <c r="A7" s="512" t="s">
        <v>596</v>
      </c>
      <c r="B7" s="512"/>
      <c r="C7" s="512"/>
      <c r="D7" s="512"/>
      <c r="E7" s="512"/>
      <c r="F7" s="512"/>
      <c r="G7" s="512"/>
      <c r="H7" s="512"/>
    </row>
    <row r="8" spans="1:8" ht="16.5" customHeight="1" thickBot="1" x14ac:dyDescent="0.3">
      <c r="A8" s="344"/>
      <c r="B8" s="344"/>
      <c r="C8" s="344"/>
      <c r="D8" s="348"/>
      <c r="E8" s="345"/>
      <c r="F8" s="345"/>
      <c r="G8" s="345"/>
      <c r="H8" s="346"/>
    </row>
    <row r="9" spans="1:8" ht="60" customHeight="1" thickBot="1" x14ac:dyDescent="0.3">
      <c r="A9" s="369" t="s">
        <v>5</v>
      </c>
      <c r="B9" s="350" t="s">
        <v>597</v>
      </c>
      <c r="C9" s="350" t="s">
        <v>598</v>
      </c>
      <c r="D9" s="351" t="s">
        <v>548</v>
      </c>
      <c r="E9" s="370" t="s">
        <v>599</v>
      </c>
      <c r="F9" s="370" t="s">
        <v>600</v>
      </c>
      <c r="G9" s="370" t="s">
        <v>601</v>
      </c>
      <c r="H9" s="352" t="s">
        <v>550</v>
      </c>
    </row>
    <row r="10" spans="1:8" ht="15.75" customHeight="1" x14ac:dyDescent="0.25">
      <c r="A10" s="354"/>
      <c r="B10" s="355"/>
      <c r="C10" s="355"/>
      <c r="D10" s="356"/>
      <c r="E10" s="356"/>
      <c r="F10" s="356"/>
      <c r="G10" s="356"/>
      <c r="H10" s="357"/>
    </row>
    <row r="11" spans="1:8" ht="15.75" customHeight="1" x14ac:dyDescent="0.25">
      <c r="A11" s="358" t="s">
        <v>551</v>
      </c>
      <c r="B11" s="359" t="s">
        <v>602</v>
      </c>
      <c r="C11" s="359" t="s">
        <v>351</v>
      </c>
      <c r="D11" s="360">
        <v>0</v>
      </c>
      <c r="E11" s="360">
        <v>0</v>
      </c>
      <c r="F11" s="360">
        <v>0</v>
      </c>
      <c r="G11" s="360">
        <v>0</v>
      </c>
      <c r="H11" s="361">
        <f t="shared" ref="H11:H61" si="0">SUM(D11:G11)</f>
        <v>0</v>
      </c>
    </row>
    <row r="12" spans="1:8" ht="15.75" customHeight="1" x14ac:dyDescent="0.25">
      <c r="A12" s="358" t="s">
        <v>553</v>
      </c>
      <c r="B12" s="359" t="s">
        <v>351</v>
      </c>
      <c r="C12" s="359" t="s">
        <v>351</v>
      </c>
      <c r="D12" s="360">
        <v>0</v>
      </c>
      <c r="E12" s="360">
        <v>0</v>
      </c>
      <c r="F12" s="360">
        <v>0</v>
      </c>
      <c r="G12" s="360">
        <v>0</v>
      </c>
      <c r="H12" s="361">
        <f t="shared" si="0"/>
        <v>0</v>
      </c>
    </row>
    <row r="13" spans="1:8" ht="15.75" customHeight="1" x14ac:dyDescent="0.25">
      <c r="A13" s="358" t="s">
        <v>555</v>
      </c>
      <c r="B13" s="359" t="s">
        <v>351</v>
      </c>
      <c r="C13" s="359" t="s">
        <v>351</v>
      </c>
      <c r="D13" s="360">
        <v>0</v>
      </c>
      <c r="E13" s="360">
        <v>0</v>
      </c>
      <c r="F13" s="360">
        <v>0</v>
      </c>
      <c r="G13" s="360">
        <v>0</v>
      </c>
      <c r="H13" s="361">
        <f t="shared" si="0"/>
        <v>0</v>
      </c>
    </row>
    <row r="14" spans="1:8" ht="15.75" customHeight="1" x14ac:dyDescent="0.25">
      <c r="A14" s="358" t="s">
        <v>558</v>
      </c>
      <c r="B14" s="359" t="s">
        <v>351</v>
      </c>
      <c r="C14" s="359" t="s">
        <v>351</v>
      </c>
      <c r="D14" s="360">
        <v>0</v>
      </c>
      <c r="E14" s="360">
        <v>0</v>
      </c>
      <c r="F14" s="360">
        <v>0</v>
      </c>
      <c r="G14" s="360">
        <v>0</v>
      </c>
      <c r="H14" s="361">
        <f t="shared" si="0"/>
        <v>0</v>
      </c>
    </row>
    <row r="15" spans="1:8" ht="15.75" customHeight="1" x14ac:dyDescent="0.25">
      <c r="A15" s="358" t="s">
        <v>561</v>
      </c>
      <c r="B15" s="359" t="s">
        <v>351</v>
      </c>
      <c r="C15" s="359" t="s">
        <v>351</v>
      </c>
      <c r="D15" s="360">
        <v>0</v>
      </c>
      <c r="E15" s="360">
        <v>0</v>
      </c>
      <c r="F15" s="360">
        <v>0</v>
      </c>
      <c r="G15" s="360">
        <v>0</v>
      </c>
      <c r="H15" s="361">
        <f t="shared" si="0"/>
        <v>0</v>
      </c>
    </row>
    <row r="16" spans="1:8" ht="15.75" customHeight="1" x14ac:dyDescent="0.25">
      <c r="A16" s="358" t="s">
        <v>564</v>
      </c>
      <c r="B16" s="359" t="s">
        <v>351</v>
      </c>
      <c r="C16" s="359" t="s">
        <v>351</v>
      </c>
      <c r="D16" s="360">
        <v>0</v>
      </c>
      <c r="E16" s="360">
        <v>0</v>
      </c>
      <c r="F16" s="360">
        <v>0</v>
      </c>
      <c r="G16" s="360">
        <v>0</v>
      </c>
      <c r="H16" s="361">
        <f t="shared" si="0"/>
        <v>0</v>
      </c>
    </row>
    <row r="17" spans="1:8" ht="15.75" customHeight="1" x14ac:dyDescent="0.25">
      <c r="A17" s="358" t="s">
        <v>567</v>
      </c>
      <c r="B17" s="359" t="s">
        <v>351</v>
      </c>
      <c r="C17" s="359" t="s">
        <v>351</v>
      </c>
      <c r="D17" s="360">
        <v>0</v>
      </c>
      <c r="E17" s="360">
        <v>0</v>
      </c>
      <c r="F17" s="360">
        <v>0</v>
      </c>
      <c r="G17" s="360">
        <v>0</v>
      </c>
      <c r="H17" s="361">
        <f t="shared" si="0"/>
        <v>0</v>
      </c>
    </row>
    <row r="18" spans="1:8" ht="15.75" customHeight="1" x14ac:dyDescent="0.25">
      <c r="A18" s="358" t="s">
        <v>570</v>
      </c>
      <c r="B18" s="359" t="s">
        <v>351</v>
      </c>
      <c r="C18" s="359" t="s">
        <v>351</v>
      </c>
      <c r="D18" s="360">
        <v>0</v>
      </c>
      <c r="E18" s="360">
        <v>0</v>
      </c>
      <c r="F18" s="360">
        <v>0</v>
      </c>
      <c r="G18" s="360">
        <v>0</v>
      </c>
      <c r="H18" s="361">
        <f t="shared" si="0"/>
        <v>0</v>
      </c>
    </row>
    <row r="19" spans="1:8" ht="15.75" customHeight="1" x14ac:dyDescent="0.25">
      <c r="A19" s="358" t="s">
        <v>573</v>
      </c>
      <c r="B19" s="359" t="s">
        <v>351</v>
      </c>
      <c r="C19" s="359" t="s">
        <v>351</v>
      </c>
      <c r="D19" s="360">
        <v>0</v>
      </c>
      <c r="E19" s="360">
        <v>0</v>
      </c>
      <c r="F19" s="360">
        <v>0</v>
      </c>
      <c r="G19" s="360">
        <v>0</v>
      </c>
      <c r="H19" s="361">
        <f t="shared" si="0"/>
        <v>0</v>
      </c>
    </row>
    <row r="20" spans="1:8" ht="15.75" customHeight="1" x14ac:dyDescent="0.25">
      <c r="A20" s="358" t="s">
        <v>576</v>
      </c>
      <c r="B20" s="359" t="s">
        <v>351</v>
      </c>
      <c r="C20" s="359" t="s">
        <v>351</v>
      </c>
      <c r="D20" s="360">
        <v>0</v>
      </c>
      <c r="E20" s="360">
        <v>0</v>
      </c>
      <c r="F20" s="360">
        <v>0</v>
      </c>
      <c r="G20" s="360">
        <v>0</v>
      </c>
      <c r="H20" s="361">
        <f t="shared" si="0"/>
        <v>0</v>
      </c>
    </row>
    <row r="21" spans="1:8" ht="15.75" customHeight="1" x14ac:dyDescent="0.25">
      <c r="A21" s="358" t="s">
        <v>603</v>
      </c>
      <c r="B21" s="359" t="s">
        <v>351</v>
      </c>
      <c r="C21" s="359" t="s">
        <v>351</v>
      </c>
      <c r="D21" s="360">
        <v>0</v>
      </c>
      <c r="E21" s="360">
        <v>0</v>
      </c>
      <c r="F21" s="360">
        <v>0</v>
      </c>
      <c r="G21" s="360">
        <v>0</v>
      </c>
      <c r="H21" s="361">
        <f t="shared" si="0"/>
        <v>0</v>
      </c>
    </row>
    <row r="22" spans="1:8" ht="15.75" customHeight="1" x14ac:dyDescent="0.25">
      <c r="A22" s="358" t="s">
        <v>604</v>
      </c>
      <c r="B22" s="359" t="s">
        <v>351</v>
      </c>
      <c r="C22" s="359" t="s">
        <v>351</v>
      </c>
      <c r="D22" s="360">
        <v>0</v>
      </c>
      <c r="E22" s="360">
        <v>0</v>
      </c>
      <c r="F22" s="360">
        <v>0</v>
      </c>
      <c r="G22" s="360">
        <v>0</v>
      </c>
      <c r="H22" s="361">
        <f t="shared" si="0"/>
        <v>0</v>
      </c>
    </row>
    <row r="23" spans="1:8" ht="15.75" customHeight="1" x14ac:dyDescent="0.25">
      <c r="A23" s="358" t="s">
        <v>605</v>
      </c>
      <c r="B23" s="359" t="s">
        <v>351</v>
      </c>
      <c r="C23" s="359" t="s">
        <v>351</v>
      </c>
      <c r="D23" s="360">
        <v>0</v>
      </c>
      <c r="E23" s="360">
        <v>0</v>
      </c>
      <c r="F23" s="360">
        <v>0</v>
      </c>
      <c r="G23" s="360">
        <v>0</v>
      </c>
      <c r="H23" s="361">
        <f t="shared" si="0"/>
        <v>0</v>
      </c>
    </row>
    <row r="24" spans="1:8" ht="15.75" customHeight="1" x14ac:dyDescent="0.25">
      <c r="A24" s="358" t="s">
        <v>606</v>
      </c>
      <c r="B24" s="359" t="s">
        <v>351</v>
      </c>
      <c r="C24" s="359" t="s">
        <v>351</v>
      </c>
      <c r="D24" s="360">
        <v>0</v>
      </c>
      <c r="E24" s="360">
        <v>0</v>
      </c>
      <c r="F24" s="360">
        <v>0</v>
      </c>
      <c r="G24" s="360">
        <v>0</v>
      </c>
      <c r="H24" s="361">
        <f t="shared" si="0"/>
        <v>0</v>
      </c>
    </row>
    <row r="25" spans="1:8" ht="15.75" customHeight="1" x14ac:dyDescent="0.25">
      <c r="A25" s="358" t="s">
        <v>607</v>
      </c>
      <c r="B25" s="359" t="s">
        <v>351</v>
      </c>
      <c r="C25" s="359" t="s">
        <v>351</v>
      </c>
      <c r="D25" s="360">
        <v>0</v>
      </c>
      <c r="E25" s="360">
        <v>0</v>
      </c>
      <c r="F25" s="360">
        <v>0</v>
      </c>
      <c r="G25" s="360">
        <v>0</v>
      </c>
      <c r="H25" s="361">
        <f t="shared" si="0"/>
        <v>0</v>
      </c>
    </row>
    <row r="26" spans="1:8" ht="15.75" customHeight="1" x14ac:dyDescent="0.25">
      <c r="A26" s="358" t="s">
        <v>608</v>
      </c>
      <c r="B26" s="359" t="s">
        <v>351</v>
      </c>
      <c r="C26" s="359" t="s">
        <v>351</v>
      </c>
      <c r="D26" s="360">
        <v>0</v>
      </c>
      <c r="E26" s="360">
        <v>0</v>
      </c>
      <c r="F26" s="360">
        <v>0</v>
      </c>
      <c r="G26" s="360">
        <v>0</v>
      </c>
      <c r="H26" s="361">
        <f t="shared" si="0"/>
        <v>0</v>
      </c>
    </row>
    <row r="27" spans="1:8" ht="15.75" customHeight="1" x14ac:dyDescent="0.25">
      <c r="A27" s="358" t="s">
        <v>609</v>
      </c>
      <c r="B27" s="359" t="s">
        <v>351</v>
      </c>
      <c r="C27" s="359" t="s">
        <v>351</v>
      </c>
      <c r="D27" s="360">
        <v>0</v>
      </c>
      <c r="E27" s="360">
        <v>0</v>
      </c>
      <c r="F27" s="360">
        <v>0</v>
      </c>
      <c r="G27" s="360">
        <v>0</v>
      </c>
      <c r="H27" s="361">
        <f t="shared" si="0"/>
        <v>0</v>
      </c>
    </row>
    <row r="28" spans="1:8" ht="15.75" customHeight="1" x14ac:dyDescent="0.25">
      <c r="A28" s="358" t="s">
        <v>610</v>
      </c>
      <c r="B28" s="359" t="s">
        <v>351</v>
      </c>
      <c r="C28" s="359" t="s">
        <v>351</v>
      </c>
      <c r="D28" s="360">
        <v>0</v>
      </c>
      <c r="E28" s="360">
        <v>0</v>
      </c>
      <c r="F28" s="360">
        <v>0</v>
      </c>
      <c r="G28" s="360">
        <v>0</v>
      </c>
      <c r="H28" s="361">
        <f t="shared" si="0"/>
        <v>0</v>
      </c>
    </row>
    <row r="29" spans="1:8" ht="15.75" customHeight="1" x14ac:dyDescent="0.25">
      <c r="A29" s="358" t="s">
        <v>611</v>
      </c>
      <c r="B29" s="359" t="s">
        <v>351</v>
      </c>
      <c r="C29" s="359" t="s">
        <v>351</v>
      </c>
      <c r="D29" s="360">
        <v>0</v>
      </c>
      <c r="E29" s="360">
        <v>0</v>
      </c>
      <c r="F29" s="360">
        <v>0</v>
      </c>
      <c r="G29" s="360">
        <v>0</v>
      </c>
      <c r="H29" s="361">
        <f t="shared" si="0"/>
        <v>0</v>
      </c>
    </row>
    <row r="30" spans="1:8" ht="15.75" customHeight="1" x14ac:dyDescent="0.25">
      <c r="A30" s="358" t="s">
        <v>612</v>
      </c>
      <c r="B30" s="359" t="s">
        <v>351</v>
      </c>
      <c r="C30" s="359" t="s">
        <v>351</v>
      </c>
      <c r="D30" s="360">
        <v>0</v>
      </c>
      <c r="E30" s="360">
        <v>0</v>
      </c>
      <c r="F30" s="360">
        <v>0</v>
      </c>
      <c r="G30" s="360">
        <v>0</v>
      </c>
      <c r="H30" s="361">
        <f t="shared" si="0"/>
        <v>0</v>
      </c>
    </row>
    <row r="31" spans="1:8" ht="15.75" customHeight="1" x14ac:dyDescent="0.25">
      <c r="A31" s="358" t="s">
        <v>613</v>
      </c>
      <c r="B31" s="359" t="s">
        <v>351</v>
      </c>
      <c r="C31" s="359" t="s">
        <v>351</v>
      </c>
      <c r="D31" s="360">
        <v>0</v>
      </c>
      <c r="E31" s="360">
        <v>0</v>
      </c>
      <c r="F31" s="360">
        <v>0</v>
      </c>
      <c r="G31" s="360">
        <v>0</v>
      </c>
      <c r="H31" s="361">
        <f t="shared" si="0"/>
        <v>0</v>
      </c>
    </row>
    <row r="32" spans="1:8" ht="15.75" customHeight="1" x14ac:dyDescent="0.25">
      <c r="A32" s="358" t="s">
        <v>614</v>
      </c>
      <c r="B32" s="359" t="s">
        <v>351</v>
      </c>
      <c r="C32" s="359" t="s">
        <v>351</v>
      </c>
      <c r="D32" s="360">
        <v>0</v>
      </c>
      <c r="E32" s="360">
        <v>0</v>
      </c>
      <c r="F32" s="360">
        <v>0</v>
      </c>
      <c r="G32" s="360">
        <v>0</v>
      </c>
      <c r="H32" s="361">
        <f t="shared" si="0"/>
        <v>0</v>
      </c>
    </row>
    <row r="33" spans="1:8" ht="15.75" customHeight="1" x14ac:dyDescent="0.25">
      <c r="A33" s="358" t="s">
        <v>615</v>
      </c>
      <c r="B33" s="359" t="s">
        <v>351</v>
      </c>
      <c r="C33" s="359" t="s">
        <v>351</v>
      </c>
      <c r="D33" s="360">
        <v>0</v>
      </c>
      <c r="E33" s="360">
        <v>0</v>
      </c>
      <c r="F33" s="360">
        <v>0</v>
      </c>
      <c r="G33" s="360">
        <v>0</v>
      </c>
      <c r="H33" s="361">
        <f t="shared" si="0"/>
        <v>0</v>
      </c>
    </row>
    <row r="34" spans="1:8" ht="15.75" customHeight="1" x14ac:dyDescent="0.25">
      <c r="A34" s="358" t="s">
        <v>616</v>
      </c>
      <c r="B34" s="359" t="s">
        <v>351</v>
      </c>
      <c r="C34" s="359" t="s">
        <v>351</v>
      </c>
      <c r="D34" s="360">
        <v>0</v>
      </c>
      <c r="E34" s="360">
        <v>0</v>
      </c>
      <c r="F34" s="360">
        <v>0</v>
      </c>
      <c r="G34" s="360">
        <v>0</v>
      </c>
      <c r="H34" s="361">
        <f t="shared" si="0"/>
        <v>0</v>
      </c>
    </row>
    <row r="35" spans="1:8" ht="15.75" customHeight="1" x14ac:dyDescent="0.25">
      <c r="A35" s="358" t="s">
        <v>617</v>
      </c>
      <c r="B35" s="359" t="s">
        <v>351</v>
      </c>
      <c r="C35" s="359" t="s">
        <v>351</v>
      </c>
      <c r="D35" s="360">
        <v>0</v>
      </c>
      <c r="E35" s="360">
        <v>0</v>
      </c>
      <c r="F35" s="360">
        <v>0</v>
      </c>
      <c r="G35" s="360">
        <v>0</v>
      </c>
      <c r="H35" s="361">
        <f t="shared" si="0"/>
        <v>0</v>
      </c>
    </row>
    <row r="36" spans="1:8" ht="15.75" customHeight="1" x14ac:dyDescent="0.25">
      <c r="A36" s="358" t="s">
        <v>618</v>
      </c>
      <c r="B36" s="359" t="s">
        <v>351</v>
      </c>
      <c r="C36" s="359" t="s">
        <v>351</v>
      </c>
      <c r="D36" s="360">
        <v>0</v>
      </c>
      <c r="E36" s="360">
        <v>0</v>
      </c>
      <c r="F36" s="360">
        <v>0</v>
      </c>
      <c r="G36" s="360">
        <v>0</v>
      </c>
      <c r="H36" s="361">
        <f t="shared" si="0"/>
        <v>0</v>
      </c>
    </row>
    <row r="37" spans="1:8" ht="15.75" customHeight="1" x14ac:dyDescent="0.25">
      <c r="A37" s="358" t="s">
        <v>619</v>
      </c>
      <c r="B37" s="359" t="s">
        <v>351</v>
      </c>
      <c r="C37" s="359" t="s">
        <v>351</v>
      </c>
      <c r="D37" s="360">
        <v>0</v>
      </c>
      <c r="E37" s="360">
        <v>0</v>
      </c>
      <c r="F37" s="360">
        <v>0</v>
      </c>
      <c r="G37" s="360">
        <v>0</v>
      </c>
      <c r="H37" s="361">
        <f t="shared" si="0"/>
        <v>0</v>
      </c>
    </row>
    <row r="38" spans="1:8" ht="15.75" customHeight="1" x14ac:dyDescent="0.25">
      <c r="A38" s="358" t="s">
        <v>620</v>
      </c>
      <c r="B38" s="359" t="s">
        <v>351</v>
      </c>
      <c r="C38" s="359" t="s">
        <v>351</v>
      </c>
      <c r="D38" s="360">
        <v>0</v>
      </c>
      <c r="E38" s="360">
        <v>0</v>
      </c>
      <c r="F38" s="360">
        <v>0</v>
      </c>
      <c r="G38" s="360">
        <v>0</v>
      </c>
      <c r="H38" s="361">
        <f t="shared" si="0"/>
        <v>0</v>
      </c>
    </row>
    <row r="39" spans="1:8" ht="15.75" customHeight="1" x14ac:dyDescent="0.25">
      <c r="A39" s="358" t="s">
        <v>621</v>
      </c>
      <c r="B39" s="359" t="s">
        <v>351</v>
      </c>
      <c r="C39" s="359" t="s">
        <v>351</v>
      </c>
      <c r="D39" s="360">
        <v>0</v>
      </c>
      <c r="E39" s="360">
        <v>0</v>
      </c>
      <c r="F39" s="360">
        <v>0</v>
      </c>
      <c r="G39" s="360">
        <v>0</v>
      </c>
      <c r="H39" s="361">
        <f t="shared" si="0"/>
        <v>0</v>
      </c>
    </row>
    <row r="40" spans="1:8" ht="15.75" customHeight="1" x14ac:dyDescent="0.25">
      <c r="A40" s="358" t="s">
        <v>622</v>
      </c>
      <c r="B40" s="359" t="s">
        <v>351</v>
      </c>
      <c r="C40" s="359" t="s">
        <v>351</v>
      </c>
      <c r="D40" s="360">
        <v>0</v>
      </c>
      <c r="E40" s="360">
        <v>0</v>
      </c>
      <c r="F40" s="360">
        <v>0</v>
      </c>
      <c r="G40" s="360">
        <v>0</v>
      </c>
      <c r="H40" s="361">
        <f t="shared" si="0"/>
        <v>0</v>
      </c>
    </row>
    <row r="41" spans="1:8" ht="15.75" customHeight="1" x14ac:dyDescent="0.25">
      <c r="A41" s="358" t="s">
        <v>623</v>
      </c>
      <c r="B41" s="359" t="s">
        <v>351</v>
      </c>
      <c r="C41" s="359" t="s">
        <v>351</v>
      </c>
      <c r="D41" s="360">
        <v>0</v>
      </c>
      <c r="E41" s="360">
        <v>0</v>
      </c>
      <c r="F41" s="360">
        <v>0</v>
      </c>
      <c r="G41" s="360">
        <v>0</v>
      </c>
      <c r="H41" s="361">
        <f t="shared" si="0"/>
        <v>0</v>
      </c>
    </row>
    <row r="42" spans="1:8" ht="15.75" customHeight="1" x14ac:dyDescent="0.25">
      <c r="A42" s="358" t="s">
        <v>624</v>
      </c>
      <c r="B42" s="359" t="s">
        <v>351</v>
      </c>
      <c r="C42" s="359" t="s">
        <v>351</v>
      </c>
      <c r="D42" s="360">
        <v>0</v>
      </c>
      <c r="E42" s="360">
        <v>0</v>
      </c>
      <c r="F42" s="360">
        <v>0</v>
      </c>
      <c r="G42" s="360">
        <v>0</v>
      </c>
      <c r="H42" s="361">
        <f t="shared" si="0"/>
        <v>0</v>
      </c>
    </row>
    <row r="43" spans="1:8" ht="15.75" customHeight="1" x14ac:dyDescent="0.25">
      <c r="A43" s="358" t="s">
        <v>625</v>
      </c>
      <c r="B43" s="359" t="s">
        <v>351</v>
      </c>
      <c r="C43" s="359" t="s">
        <v>351</v>
      </c>
      <c r="D43" s="360">
        <v>0</v>
      </c>
      <c r="E43" s="360">
        <v>0</v>
      </c>
      <c r="F43" s="360">
        <v>0</v>
      </c>
      <c r="G43" s="360">
        <v>0</v>
      </c>
      <c r="H43" s="361">
        <f t="shared" si="0"/>
        <v>0</v>
      </c>
    </row>
    <row r="44" spans="1:8" ht="15.75" customHeight="1" x14ac:dyDescent="0.25">
      <c r="A44" s="358" t="s">
        <v>626</v>
      </c>
      <c r="B44" s="359" t="s">
        <v>351</v>
      </c>
      <c r="C44" s="359" t="s">
        <v>351</v>
      </c>
      <c r="D44" s="360">
        <v>0</v>
      </c>
      <c r="E44" s="360">
        <v>0</v>
      </c>
      <c r="F44" s="360">
        <v>0</v>
      </c>
      <c r="G44" s="360">
        <v>0</v>
      </c>
      <c r="H44" s="361">
        <f t="shared" si="0"/>
        <v>0</v>
      </c>
    </row>
    <row r="45" spans="1:8" ht="15.75" customHeight="1" x14ac:dyDescent="0.25">
      <c r="A45" s="358" t="s">
        <v>627</v>
      </c>
      <c r="B45" s="359" t="s">
        <v>351</v>
      </c>
      <c r="C45" s="359" t="s">
        <v>351</v>
      </c>
      <c r="D45" s="360">
        <v>0</v>
      </c>
      <c r="E45" s="360">
        <v>0</v>
      </c>
      <c r="F45" s="360">
        <v>0</v>
      </c>
      <c r="G45" s="360">
        <v>0</v>
      </c>
      <c r="H45" s="361">
        <f t="shared" si="0"/>
        <v>0</v>
      </c>
    </row>
    <row r="46" spans="1:8" ht="15.75" customHeight="1" x14ac:dyDescent="0.25">
      <c r="A46" s="358" t="s">
        <v>628</v>
      </c>
      <c r="B46" s="359" t="s">
        <v>351</v>
      </c>
      <c r="C46" s="359" t="s">
        <v>351</v>
      </c>
      <c r="D46" s="360">
        <v>0</v>
      </c>
      <c r="E46" s="360">
        <v>0</v>
      </c>
      <c r="F46" s="360">
        <v>0</v>
      </c>
      <c r="G46" s="360">
        <v>0</v>
      </c>
      <c r="H46" s="361">
        <f t="shared" si="0"/>
        <v>0</v>
      </c>
    </row>
    <row r="47" spans="1:8" ht="15.75" customHeight="1" x14ac:dyDescent="0.25">
      <c r="A47" s="358" t="s">
        <v>629</v>
      </c>
      <c r="B47" s="359" t="s">
        <v>351</v>
      </c>
      <c r="C47" s="359" t="s">
        <v>351</v>
      </c>
      <c r="D47" s="360">
        <v>0</v>
      </c>
      <c r="E47" s="360">
        <v>0</v>
      </c>
      <c r="F47" s="360">
        <v>0</v>
      </c>
      <c r="G47" s="360">
        <v>0</v>
      </c>
      <c r="H47" s="361">
        <f t="shared" si="0"/>
        <v>0</v>
      </c>
    </row>
    <row r="48" spans="1:8" ht="15.75" customHeight="1" x14ac:dyDescent="0.25">
      <c r="A48" s="358" t="s">
        <v>630</v>
      </c>
      <c r="B48" s="359" t="s">
        <v>351</v>
      </c>
      <c r="C48" s="359" t="s">
        <v>351</v>
      </c>
      <c r="D48" s="360">
        <v>0</v>
      </c>
      <c r="E48" s="360">
        <v>0</v>
      </c>
      <c r="F48" s="360">
        <v>0</v>
      </c>
      <c r="G48" s="360">
        <v>0</v>
      </c>
      <c r="H48" s="361">
        <f t="shared" si="0"/>
        <v>0</v>
      </c>
    </row>
    <row r="49" spans="1:8" ht="15.75" customHeight="1" x14ac:dyDescent="0.25">
      <c r="A49" s="358" t="s">
        <v>631</v>
      </c>
      <c r="B49" s="359" t="s">
        <v>351</v>
      </c>
      <c r="C49" s="359" t="s">
        <v>351</v>
      </c>
      <c r="D49" s="360">
        <v>0</v>
      </c>
      <c r="E49" s="360">
        <v>0</v>
      </c>
      <c r="F49" s="360">
        <v>0</v>
      </c>
      <c r="G49" s="360">
        <v>0</v>
      </c>
      <c r="H49" s="361">
        <f t="shared" si="0"/>
        <v>0</v>
      </c>
    </row>
    <row r="50" spans="1:8" ht="15.75" customHeight="1" x14ac:dyDescent="0.25">
      <c r="A50" s="358" t="s">
        <v>632</v>
      </c>
      <c r="B50" s="359" t="s">
        <v>351</v>
      </c>
      <c r="C50" s="359" t="s">
        <v>351</v>
      </c>
      <c r="D50" s="360">
        <v>0</v>
      </c>
      <c r="E50" s="360">
        <v>0</v>
      </c>
      <c r="F50" s="360">
        <v>0</v>
      </c>
      <c r="G50" s="360">
        <v>0</v>
      </c>
      <c r="H50" s="361">
        <f t="shared" si="0"/>
        <v>0</v>
      </c>
    </row>
    <row r="51" spans="1:8" ht="15.75" customHeight="1" x14ac:dyDescent="0.25">
      <c r="A51" s="358" t="s">
        <v>633</v>
      </c>
      <c r="B51" s="359" t="s">
        <v>351</v>
      </c>
      <c r="C51" s="359" t="s">
        <v>351</v>
      </c>
      <c r="D51" s="360">
        <v>0</v>
      </c>
      <c r="E51" s="360">
        <v>0</v>
      </c>
      <c r="F51" s="360">
        <v>0</v>
      </c>
      <c r="G51" s="360">
        <v>0</v>
      </c>
      <c r="H51" s="361">
        <f t="shared" si="0"/>
        <v>0</v>
      </c>
    </row>
    <row r="52" spans="1:8" ht="15.75" customHeight="1" x14ac:dyDescent="0.25">
      <c r="A52" s="358" t="s">
        <v>634</v>
      </c>
      <c r="B52" s="359" t="s">
        <v>351</v>
      </c>
      <c r="C52" s="359" t="s">
        <v>351</v>
      </c>
      <c r="D52" s="360">
        <v>0</v>
      </c>
      <c r="E52" s="360">
        <v>0</v>
      </c>
      <c r="F52" s="360">
        <v>0</v>
      </c>
      <c r="G52" s="360">
        <v>0</v>
      </c>
      <c r="H52" s="361">
        <f t="shared" si="0"/>
        <v>0</v>
      </c>
    </row>
    <row r="53" spans="1:8" ht="15.75" customHeight="1" x14ac:dyDescent="0.25">
      <c r="A53" s="358" t="s">
        <v>635</v>
      </c>
      <c r="B53" s="359" t="s">
        <v>351</v>
      </c>
      <c r="C53" s="359" t="s">
        <v>351</v>
      </c>
      <c r="D53" s="360">
        <v>0</v>
      </c>
      <c r="E53" s="360">
        <v>0</v>
      </c>
      <c r="F53" s="360">
        <v>0</v>
      </c>
      <c r="G53" s="360">
        <v>0</v>
      </c>
      <c r="H53" s="361">
        <f t="shared" si="0"/>
        <v>0</v>
      </c>
    </row>
    <row r="54" spans="1:8" ht="15.75" customHeight="1" x14ac:dyDescent="0.25">
      <c r="A54" s="358" t="s">
        <v>636</v>
      </c>
      <c r="B54" s="359" t="s">
        <v>351</v>
      </c>
      <c r="C54" s="359" t="s">
        <v>351</v>
      </c>
      <c r="D54" s="360">
        <v>0</v>
      </c>
      <c r="E54" s="360">
        <v>0</v>
      </c>
      <c r="F54" s="360">
        <v>0</v>
      </c>
      <c r="G54" s="360">
        <v>0</v>
      </c>
      <c r="H54" s="361">
        <f t="shared" si="0"/>
        <v>0</v>
      </c>
    </row>
    <row r="55" spans="1:8" ht="15.75" customHeight="1" x14ac:dyDescent="0.25">
      <c r="A55" s="358" t="s">
        <v>637</v>
      </c>
      <c r="B55" s="359" t="s">
        <v>351</v>
      </c>
      <c r="C55" s="359" t="s">
        <v>351</v>
      </c>
      <c r="D55" s="360">
        <v>0</v>
      </c>
      <c r="E55" s="360">
        <v>0</v>
      </c>
      <c r="F55" s="360">
        <v>0</v>
      </c>
      <c r="G55" s="360">
        <v>0</v>
      </c>
      <c r="H55" s="361">
        <f t="shared" si="0"/>
        <v>0</v>
      </c>
    </row>
    <row r="56" spans="1:8" ht="15.75" customHeight="1" x14ac:dyDescent="0.25">
      <c r="A56" s="358" t="s">
        <v>638</v>
      </c>
      <c r="B56" s="359" t="s">
        <v>351</v>
      </c>
      <c r="C56" s="359" t="s">
        <v>351</v>
      </c>
      <c r="D56" s="360">
        <v>0</v>
      </c>
      <c r="E56" s="360">
        <v>0</v>
      </c>
      <c r="F56" s="360">
        <v>0</v>
      </c>
      <c r="G56" s="360">
        <v>0</v>
      </c>
      <c r="H56" s="361">
        <f t="shared" si="0"/>
        <v>0</v>
      </c>
    </row>
    <row r="57" spans="1:8" ht="15.75" customHeight="1" x14ac:dyDescent="0.25">
      <c r="A57" s="358" t="s">
        <v>639</v>
      </c>
      <c r="B57" s="359" t="s">
        <v>351</v>
      </c>
      <c r="C57" s="359" t="s">
        <v>351</v>
      </c>
      <c r="D57" s="360">
        <v>0</v>
      </c>
      <c r="E57" s="360">
        <v>0</v>
      </c>
      <c r="F57" s="360">
        <v>0</v>
      </c>
      <c r="G57" s="360">
        <v>0</v>
      </c>
      <c r="H57" s="361">
        <f t="shared" si="0"/>
        <v>0</v>
      </c>
    </row>
    <row r="58" spans="1:8" ht="15.75" customHeight="1" x14ac:dyDescent="0.25">
      <c r="A58" s="358" t="s">
        <v>640</v>
      </c>
      <c r="B58" s="359" t="s">
        <v>351</v>
      </c>
      <c r="C58" s="359" t="s">
        <v>351</v>
      </c>
      <c r="D58" s="360">
        <v>0</v>
      </c>
      <c r="E58" s="360">
        <v>0</v>
      </c>
      <c r="F58" s="360">
        <v>0</v>
      </c>
      <c r="G58" s="360">
        <v>0</v>
      </c>
      <c r="H58" s="361">
        <f t="shared" si="0"/>
        <v>0</v>
      </c>
    </row>
    <row r="59" spans="1:8" ht="15.75" customHeight="1" x14ac:dyDescent="0.25">
      <c r="A59" s="358" t="s">
        <v>641</v>
      </c>
      <c r="B59" s="359" t="s">
        <v>351</v>
      </c>
      <c r="C59" s="359" t="s">
        <v>351</v>
      </c>
      <c r="D59" s="360">
        <v>0</v>
      </c>
      <c r="E59" s="360">
        <v>0</v>
      </c>
      <c r="F59" s="360">
        <v>0</v>
      </c>
      <c r="G59" s="360">
        <v>0</v>
      </c>
      <c r="H59" s="361">
        <f t="shared" si="0"/>
        <v>0</v>
      </c>
    </row>
    <row r="60" spans="1:8" ht="15.75" customHeight="1" thickBot="1" x14ac:dyDescent="0.3">
      <c r="A60" s="358" t="s">
        <v>642</v>
      </c>
      <c r="B60" s="359" t="s">
        <v>351</v>
      </c>
      <c r="C60" s="359" t="s">
        <v>351</v>
      </c>
      <c r="D60" s="360">
        <v>0</v>
      </c>
      <c r="E60" s="360">
        <v>0</v>
      </c>
      <c r="F60" s="360">
        <v>0</v>
      </c>
      <c r="G60" s="360">
        <v>0</v>
      </c>
      <c r="H60" s="361">
        <f t="shared" si="0"/>
        <v>0</v>
      </c>
    </row>
    <row r="61" spans="1:8" ht="18.75" customHeight="1" thickBot="1" x14ac:dyDescent="0.3">
      <c r="A61" s="364"/>
      <c r="B61" s="365"/>
      <c r="C61" s="365" t="s">
        <v>412</v>
      </c>
      <c r="D61" s="366">
        <f>SUM(D11:D60)</f>
        <v>0</v>
      </c>
      <c r="E61" s="366">
        <f>SUM(E11:E60)</f>
        <v>0</v>
      </c>
      <c r="F61" s="366">
        <f>SUM(F11:F60)</f>
        <v>0</v>
      </c>
      <c r="G61" s="366">
        <f>SUM(G11:G60)</f>
        <v>0</v>
      </c>
      <c r="H61" s="367">
        <f t="shared" si="0"/>
        <v>0</v>
      </c>
    </row>
  </sheetData>
  <mergeCells count="4">
    <mergeCell ref="A4:H4"/>
    <mergeCell ref="A5:H5"/>
    <mergeCell ref="A6:H6"/>
    <mergeCell ref="A7:H7"/>
  </mergeCells>
  <pageMargins left="0.25" right="0.25" top="0.75" bottom="0.75" header="0.3" footer="0.3"/>
  <pageSetup scale="56" fitToHeight="0" orientation="portrait" horizontalDpi="1200" verticalDpi="1200" r:id="rId1"/>
  <headerFooter>
    <oddHeader>_x000D_
                &amp;L&amp;10OFFICE OF HEALTH CARE ACCESS&amp;C&amp;10ANNUAL REPORTING&amp;R&amp;10SAINT FRANCIS HOSPITAL AND MEDICAL CENTER</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32"/>
  <sheetViews>
    <sheetView workbookViewId="0">
      <selection activeCell="C11" sqref="C11"/>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7" t="s">
        <v>0</v>
      </c>
      <c r="B2" s="517"/>
      <c r="C2" s="517"/>
      <c r="D2" s="517"/>
      <c r="E2" s="517"/>
    </row>
    <row r="3" spans="1:5" ht="15.75" x14ac:dyDescent="0.25">
      <c r="A3" s="517" t="s">
        <v>544</v>
      </c>
      <c r="B3" s="517"/>
      <c r="C3" s="517"/>
      <c r="D3" s="517"/>
      <c r="E3" s="517"/>
    </row>
    <row r="4" spans="1:5" ht="15" customHeight="1" x14ac:dyDescent="0.25">
      <c r="A4" s="517" t="s">
        <v>250</v>
      </c>
      <c r="B4" s="517"/>
      <c r="C4" s="517"/>
      <c r="D4" s="517"/>
      <c r="E4" s="517"/>
    </row>
    <row r="5" spans="1:5" ht="15" customHeight="1" x14ac:dyDescent="0.25">
      <c r="A5" s="518" t="s">
        <v>643</v>
      </c>
      <c r="B5" s="518"/>
      <c r="C5" s="518"/>
      <c r="D5" s="518"/>
      <c r="E5" s="518"/>
    </row>
    <row r="6" spans="1:5" ht="25.5" customHeight="1" x14ac:dyDescent="0.25">
      <c r="A6" s="518" t="s">
        <v>644</v>
      </c>
      <c r="B6" s="518"/>
      <c r="C6" s="518"/>
      <c r="D6" s="518"/>
      <c r="E6" s="518"/>
    </row>
    <row r="7" spans="1:5" ht="15.75" x14ac:dyDescent="0.25">
      <c r="A7" s="372"/>
      <c r="B7" s="371"/>
      <c r="C7" s="372"/>
    </row>
    <row r="8" spans="1:5" ht="12.95" customHeight="1" x14ac:dyDescent="0.25">
      <c r="A8" s="373">
        <v>-1</v>
      </c>
      <c r="B8" s="374">
        <v>-2</v>
      </c>
      <c r="C8" s="373">
        <v>-3</v>
      </c>
      <c r="D8" s="373">
        <v>-4</v>
      </c>
      <c r="E8" s="373">
        <v>-5</v>
      </c>
    </row>
    <row r="9" spans="1:5" s="380" customFormat="1" ht="54" customHeight="1" x14ac:dyDescent="0.25">
      <c r="A9" s="375" t="s">
        <v>5</v>
      </c>
      <c r="B9" s="376" t="s">
        <v>6</v>
      </c>
      <c r="C9" s="377" t="s">
        <v>645</v>
      </c>
      <c r="D9" s="378" t="s">
        <v>646</v>
      </c>
      <c r="E9" s="379" t="s">
        <v>550</v>
      </c>
    </row>
    <row r="10" spans="1:5" s="380" customFormat="1" ht="15.75" x14ac:dyDescent="0.25">
      <c r="A10" s="381"/>
      <c r="B10" s="382"/>
      <c r="C10" s="383"/>
      <c r="D10" s="383"/>
      <c r="E10" s="384"/>
    </row>
    <row r="11" spans="1:5" s="380" customFormat="1" ht="31.5" x14ac:dyDescent="0.25">
      <c r="A11" s="385" t="s">
        <v>261</v>
      </c>
      <c r="B11" s="386" t="s">
        <v>10</v>
      </c>
      <c r="C11" s="387"/>
      <c r="D11" s="387"/>
      <c r="E11" s="388"/>
    </row>
    <row r="12" spans="1:5" ht="14.25" customHeight="1" x14ac:dyDescent="0.2">
      <c r="A12" s="389">
        <v>1</v>
      </c>
      <c r="B12" s="390" t="s">
        <v>647</v>
      </c>
      <c r="C12" s="391">
        <v>2267817</v>
      </c>
      <c r="D12" s="391">
        <v>0</v>
      </c>
      <c r="E12" s="391">
        <f>D12+ C12</f>
        <v>2267817</v>
      </c>
    </row>
    <row r="13" spans="1:5" ht="14.25" customHeight="1" x14ac:dyDescent="0.2">
      <c r="A13" s="389">
        <v>2</v>
      </c>
      <c r="B13" s="390" t="s">
        <v>648</v>
      </c>
      <c r="C13" s="391">
        <v>0</v>
      </c>
      <c r="D13" s="391">
        <v>0</v>
      </c>
      <c r="E13" s="391">
        <f>D13+ C13</f>
        <v>0</v>
      </c>
    </row>
    <row r="14" spans="1:5" ht="15.75" x14ac:dyDescent="0.25">
      <c r="A14" s="381"/>
      <c r="B14" s="382"/>
      <c r="C14" s="383"/>
      <c r="D14" s="383"/>
      <c r="E14" s="392"/>
    </row>
    <row r="15" spans="1:5" s="380" customFormat="1" ht="15.75" x14ac:dyDescent="0.25">
      <c r="A15" s="385" t="s">
        <v>268</v>
      </c>
      <c r="B15" s="386" t="s">
        <v>40</v>
      </c>
      <c r="C15" s="387"/>
      <c r="D15" s="387"/>
      <c r="E15" s="388"/>
    </row>
    <row r="16" spans="1:5" ht="14.25" customHeight="1" x14ac:dyDescent="0.2">
      <c r="A16" s="389">
        <v>1</v>
      </c>
      <c r="B16" s="390" t="s">
        <v>647</v>
      </c>
      <c r="C16" s="391">
        <v>0</v>
      </c>
      <c r="D16" s="391">
        <v>0</v>
      </c>
      <c r="E16" s="391">
        <f>D16+ C16</f>
        <v>0</v>
      </c>
    </row>
    <row r="17" spans="1:5" ht="14.25" customHeight="1" x14ac:dyDescent="0.2">
      <c r="A17" s="389">
        <v>2</v>
      </c>
      <c r="B17" s="390" t="s">
        <v>648</v>
      </c>
      <c r="C17" s="391">
        <v>0</v>
      </c>
      <c r="D17" s="391">
        <v>0</v>
      </c>
      <c r="E17" s="391">
        <f>D17+ C17</f>
        <v>0</v>
      </c>
    </row>
    <row r="18" spans="1:5" ht="15.75" x14ac:dyDescent="0.25">
      <c r="A18" s="381"/>
      <c r="B18" s="382"/>
      <c r="C18" s="383"/>
      <c r="D18" s="383"/>
      <c r="E18" s="392"/>
    </row>
    <row r="19" spans="1:5" s="380" customFormat="1" ht="15.75" x14ac:dyDescent="0.25">
      <c r="A19" s="385" t="s">
        <v>269</v>
      </c>
      <c r="B19" s="386" t="s">
        <v>47</v>
      </c>
      <c r="C19" s="387"/>
      <c r="D19" s="387"/>
      <c r="E19" s="388"/>
    </row>
    <row r="20" spans="1:5" ht="14.25" customHeight="1" x14ac:dyDescent="0.2">
      <c r="A20" s="389">
        <v>1</v>
      </c>
      <c r="B20" s="390" t="s">
        <v>647</v>
      </c>
      <c r="C20" s="391">
        <v>40039</v>
      </c>
      <c r="D20" s="391">
        <v>8136</v>
      </c>
      <c r="E20" s="391">
        <f>D20+ C20</f>
        <v>48175</v>
      </c>
    </row>
    <row r="21" spans="1:5" ht="14.25" customHeight="1" x14ac:dyDescent="0.2">
      <c r="A21" s="389">
        <v>2</v>
      </c>
      <c r="B21" s="390" t="s">
        <v>648</v>
      </c>
      <c r="C21" s="391">
        <v>7746044</v>
      </c>
      <c r="D21" s="391">
        <v>2077751</v>
      </c>
      <c r="E21" s="391">
        <f>D21+ C21</f>
        <v>9823795</v>
      </c>
    </row>
    <row r="22" spans="1:5" ht="15.75" x14ac:dyDescent="0.25">
      <c r="A22" s="381"/>
      <c r="B22" s="382"/>
      <c r="C22" s="383"/>
      <c r="D22" s="383"/>
      <c r="E22" s="392"/>
    </row>
    <row r="23" spans="1:5" s="380" customFormat="1" ht="15.75" x14ac:dyDescent="0.25">
      <c r="A23" s="385" t="s">
        <v>270</v>
      </c>
      <c r="B23" s="386" t="s">
        <v>56</v>
      </c>
      <c r="C23" s="387"/>
      <c r="D23" s="387"/>
      <c r="E23" s="388"/>
    </row>
    <row r="24" spans="1:5" ht="14.25" customHeight="1" x14ac:dyDescent="0.2">
      <c r="A24" s="389">
        <v>1</v>
      </c>
      <c r="B24" s="390" t="s">
        <v>647</v>
      </c>
      <c r="C24" s="391">
        <v>0</v>
      </c>
      <c r="D24" s="391">
        <v>0</v>
      </c>
      <c r="E24" s="391">
        <f>D24+ C24</f>
        <v>0</v>
      </c>
    </row>
    <row r="25" spans="1:5" ht="14.25" customHeight="1" x14ac:dyDescent="0.2">
      <c r="A25" s="389">
        <v>2</v>
      </c>
      <c r="B25" s="390" t="s">
        <v>648</v>
      </c>
      <c r="C25" s="391">
        <v>0</v>
      </c>
      <c r="D25" s="391">
        <v>0</v>
      </c>
      <c r="E25" s="391">
        <f>D25+ C25</f>
        <v>0</v>
      </c>
    </row>
    <row r="26" spans="1:5" ht="15.75" x14ac:dyDescent="0.25">
      <c r="A26" s="381"/>
      <c r="B26" s="382"/>
      <c r="C26" s="383"/>
      <c r="D26" s="383"/>
      <c r="E26" s="392"/>
    </row>
    <row r="27" spans="1:5" s="380" customFormat="1" ht="31.5" x14ac:dyDescent="0.25">
      <c r="A27" s="385" t="s">
        <v>271</v>
      </c>
      <c r="B27" s="386" t="s">
        <v>65</v>
      </c>
      <c r="C27" s="387"/>
      <c r="D27" s="387"/>
      <c r="E27" s="388"/>
    </row>
    <row r="28" spans="1:5" ht="14.25" customHeight="1" x14ac:dyDescent="0.2">
      <c r="A28" s="389">
        <v>1</v>
      </c>
      <c r="B28" s="390" t="s">
        <v>647</v>
      </c>
      <c r="C28" s="391">
        <v>0</v>
      </c>
      <c r="D28" s="391">
        <v>0</v>
      </c>
      <c r="E28" s="391">
        <f>D28+ C28</f>
        <v>0</v>
      </c>
    </row>
    <row r="29" spans="1:5" ht="14.25" customHeight="1" x14ac:dyDescent="0.2">
      <c r="A29" s="389">
        <v>2</v>
      </c>
      <c r="B29" s="390" t="s">
        <v>648</v>
      </c>
      <c r="C29" s="391">
        <v>0</v>
      </c>
      <c r="D29" s="391">
        <v>0</v>
      </c>
      <c r="E29" s="391">
        <f>D29+ C29</f>
        <v>0</v>
      </c>
    </row>
    <row r="30" spans="1:5" ht="15.75" x14ac:dyDescent="0.25">
      <c r="A30" s="381"/>
      <c r="B30" s="382"/>
      <c r="C30" s="383"/>
      <c r="D30" s="383"/>
      <c r="E30" s="392"/>
    </row>
    <row r="31" spans="1:5" s="380" customFormat="1" ht="31.5" x14ac:dyDescent="0.25">
      <c r="A31" s="385" t="s">
        <v>272</v>
      </c>
      <c r="B31" s="386" t="s">
        <v>72</v>
      </c>
      <c r="C31" s="387"/>
      <c r="D31" s="387"/>
      <c r="E31" s="388"/>
    </row>
    <row r="32" spans="1:5" ht="14.25" customHeight="1" x14ac:dyDescent="0.2">
      <c r="A32" s="389">
        <v>1</v>
      </c>
      <c r="B32" s="390" t="s">
        <v>647</v>
      </c>
      <c r="C32" s="391">
        <v>704647</v>
      </c>
      <c r="D32" s="391">
        <v>182798</v>
      </c>
      <c r="E32" s="391">
        <f>D32+ C32</f>
        <v>887445</v>
      </c>
    </row>
    <row r="33" spans="1:5" ht="14.25" customHeight="1" x14ac:dyDescent="0.2">
      <c r="A33" s="389">
        <v>2</v>
      </c>
      <c r="B33" s="390" t="s">
        <v>648</v>
      </c>
      <c r="C33" s="391">
        <v>0</v>
      </c>
      <c r="D33" s="391">
        <v>0</v>
      </c>
      <c r="E33" s="391">
        <f>D33+ C33</f>
        <v>0</v>
      </c>
    </row>
    <row r="34" spans="1:5" ht="15.75" x14ac:dyDescent="0.25">
      <c r="A34" s="381"/>
      <c r="B34" s="382"/>
      <c r="C34" s="383"/>
      <c r="D34" s="383"/>
      <c r="E34" s="392"/>
    </row>
    <row r="35" spans="1:5" s="380" customFormat="1" ht="15.75" x14ac:dyDescent="0.25">
      <c r="A35" s="385" t="s">
        <v>273</v>
      </c>
      <c r="B35" s="386" t="s">
        <v>81</v>
      </c>
      <c r="C35" s="387"/>
      <c r="D35" s="387"/>
      <c r="E35" s="388"/>
    </row>
    <row r="36" spans="1:5" ht="14.25" customHeight="1" x14ac:dyDescent="0.2">
      <c r="A36" s="389">
        <v>1</v>
      </c>
      <c r="B36" s="390" t="s">
        <v>647</v>
      </c>
      <c r="C36" s="391">
        <v>0</v>
      </c>
      <c r="D36" s="391">
        <v>0</v>
      </c>
      <c r="E36" s="391">
        <f>D36+ C36</f>
        <v>0</v>
      </c>
    </row>
    <row r="37" spans="1:5" ht="14.25" customHeight="1" x14ac:dyDescent="0.2">
      <c r="A37" s="389">
        <v>2</v>
      </c>
      <c r="B37" s="390" t="s">
        <v>648</v>
      </c>
      <c r="C37" s="391">
        <v>0</v>
      </c>
      <c r="D37" s="391">
        <v>0</v>
      </c>
      <c r="E37" s="391">
        <f>D37+ C37</f>
        <v>0</v>
      </c>
    </row>
    <row r="38" spans="1:5" ht="15.75" x14ac:dyDescent="0.25">
      <c r="A38" s="381"/>
      <c r="B38" s="382"/>
      <c r="C38" s="383"/>
      <c r="D38" s="383"/>
      <c r="E38" s="392"/>
    </row>
    <row r="39" spans="1:5" s="380" customFormat="1" ht="15.75" x14ac:dyDescent="0.25">
      <c r="A39" s="385" t="s">
        <v>274</v>
      </c>
      <c r="B39" s="386" t="s">
        <v>91</v>
      </c>
      <c r="C39" s="387"/>
      <c r="D39" s="387"/>
      <c r="E39" s="388"/>
    </row>
    <row r="40" spans="1:5" ht="14.25" customHeight="1" x14ac:dyDescent="0.2">
      <c r="A40" s="389">
        <v>1</v>
      </c>
      <c r="B40" s="390" t="s">
        <v>647</v>
      </c>
      <c r="C40" s="391">
        <v>0</v>
      </c>
      <c r="D40" s="391">
        <v>0</v>
      </c>
      <c r="E40" s="391">
        <f>D40+ C40</f>
        <v>0</v>
      </c>
    </row>
    <row r="41" spans="1:5" ht="14.25" customHeight="1" x14ac:dyDescent="0.2">
      <c r="A41" s="389">
        <v>2</v>
      </c>
      <c r="B41" s="390" t="s">
        <v>648</v>
      </c>
      <c r="C41" s="391">
        <v>0</v>
      </c>
      <c r="D41" s="391">
        <v>0</v>
      </c>
      <c r="E41" s="391">
        <f>D41+ C41</f>
        <v>0</v>
      </c>
    </row>
    <row r="42" spans="1:5" ht="15.75" x14ac:dyDescent="0.25">
      <c r="A42" s="381"/>
      <c r="B42" s="382"/>
      <c r="C42" s="383"/>
      <c r="D42" s="383"/>
      <c r="E42" s="392"/>
    </row>
    <row r="43" spans="1:5" s="380" customFormat="1" ht="31.5" x14ac:dyDescent="0.25">
      <c r="A43" s="385" t="s">
        <v>275</v>
      </c>
      <c r="B43" s="386" t="s">
        <v>101</v>
      </c>
      <c r="C43" s="387"/>
      <c r="D43" s="387"/>
      <c r="E43" s="388"/>
    </row>
    <row r="44" spans="1:5" ht="14.25" customHeight="1" x14ac:dyDescent="0.2">
      <c r="A44" s="389">
        <v>1</v>
      </c>
      <c r="B44" s="390" t="s">
        <v>647</v>
      </c>
      <c r="C44" s="391">
        <v>0</v>
      </c>
      <c r="D44" s="391">
        <v>0</v>
      </c>
      <c r="E44" s="391">
        <f>D44+ C44</f>
        <v>0</v>
      </c>
    </row>
    <row r="45" spans="1:5" ht="14.25" customHeight="1" x14ac:dyDescent="0.2">
      <c r="A45" s="389">
        <v>2</v>
      </c>
      <c r="B45" s="390" t="s">
        <v>648</v>
      </c>
      <c r="C45" s="391">
        <v>0</v>
      </c>
      <c r="D45" s="391">
        <v>0</v>
      </c>
      <c r="E45" s="391">
        <f>D45+ C45</f>
        <v>0</v>
      </c>
    </row>
    <row r="46" spans="1:5" ht="15.75" x14ac:dyDescent="0.25">
      <c r="A46" s="381"/>
      <c r="B46" s="382"/>
      <c r="C46" s="383"/>
      <c r="D46" s="383"/>
      <c r="E46" s="392"/>
    </row>
    <row r="47" spans="1:5" s="380" customFormat="1" ht="15.75" x14ac:dyDescent="0.25">
      <c r="A47" s="385" t="s">
        <v>276</v>
      </c>
      <c r="B47" s="386" t="s">
        <v>113</v>
      </c>
      <c r="C47" s="387"/>
      <c r="D47" s="387"/>
      <c r="E47" s="388"/>
    </row>
    <row r="48" spans="1:5" ht="14.25" customHeight="1" x14ac:dyDescent="0.2">
      <c r="A48" s="389">
        <v>1</v>
      </c>
      <c r="B48" s="390" t="s">
        <v>647</v>
      </c>
      <c r="C48" s="391">
        <v>0</v>
      </c>
      <c r="D48" s="391">
        <v>0</v>
      </c>
      <c r="E48" s="391">
        <f>D48+ C48</f>
        <v>0</v>
      </c>
    </row>
    <row r="49" spans="1:5" ht="14.25" customHeight="1" x14ac:dyDescent="0.2">
      <c r="A49" s="389">
        <v>2</v>
      </c>
      <c r="B49" s="390" t="s">
        <v>648</v>
      </c>
      <c r="C49" s="391">
        <v>0</v>
      </c>
      <c r="D49" s="391">
        <v>0</v>
      </c>
      <c r="E49" s="391">
        <f>D49+ C49</f>
        <v>0</v>
      </c>
    </row>
    <row r="50" spans="1:5" ht="15.75" x14ac:dyDescent="0.25">
      <c r="A50" s="381"/>
      <c r="B50" s="382"/>
      <c r="C50" s="383"/>
      <c r="D50" s="383"/>
      <c r="E50" s="392"/>
    </row>
    <row r="51" spans="1:5" s="380" customFormat="1" ht="15.75" x14ac:dyDescent="0.25">
      <c r="A51" s="385" t="s">
        <v>277</v>
      </c>
      <c r="B51" s="386" t="s">
        <v>121</v>
      </c>
      <c r="C51" s="387"/>
      <c r="D51" s="387"/>
      <c r="E51" s="388"/>
    </row>
    <row r="52" spans="1:5" ht="14.25" customHeight="1" x14ac:dyDescent="0.2">
      <c r="A52" s="389">
        <v>1</v>
      </c>
      <c r="B52" s="390" t="s">
        <v>647</v>
      </c>
      <c r="C52" s="391">
        <v>0</v>
      </c>
      <c r="D52" s="391">
        <v>0</v>
      </c>
      <c r="E52" s="391">
        <f>D52+ C52</f>
        <v>0</v>
      </c>
    </row>
    <row r="53" spans="1:5" ht="14.25" customHeight="1" x14ac:dyDescent="0.2">
      <c r="A53" s="389">
        <v>2</v>
      </c>
      <c r="B53" s="390" t="s">
        <v>648</v>
      </c>
      <c r="C53" s="391">
        <v>0</v>
      </c>
      <c r="D53" s="391">
        <v>0</v>
      </c>
      <c r="E53" s="391">
        <f>D53+ C53</f>
        <v>0</v>
      </c>
    </row>
    <row r="54" spans="1:5" ht="15.75" x14ac:dyDescent="0.25">
      <c r="A54" s="381"/>
      <c r="B54" s="382"/>
      <c r="C54" s="383"/>
      <c r="D54" s="383"/>
      <c r="E54" s="392"/>
    </row>
    <row r="55" spans="1:5" s="380" customFormat="1" ht="15.75" x14ac:dyDescent="0.25">
      <c r="A55" s="385" t="s">
        <v>278</v>
      </c>
      <c r="B55" s="386" t="s">
        <v>127</v>
      </c>
      <c r="C55" s="387"/>
      <c r="D55" s="387"/>
      <c r="E55" s="388"/>
    </row>
    <row r="56" spans="1:5" ht="14.25" customHeight="1" x14ac:dyDescent="0.2">
      <c r="A56" s="389">
        <v>1</v>
      </c>
      <c r="B56" s="390" t="s">
        <v>647</v>
      </c>
      <c r="C56" s="391">
        <v>1444430</v>
      </c>
      <c r="D56" s="391">
        <v>790457</v>
      </c>
      <c r="E56" s="391">
        <f>D56+ C56</f>
        <v>2234887</v>
      </c>
    </row>
    <row r="57" spans="1:5" ht="14.25" customHeight="1" x14ac:dyDescent="0.2">
      <c r="A57" s="389">
        <v>2</v>
      </c>
      <c r="B57" s="390" t="s">
        <v>648</v>
      </c>
      <c r="C57" s="391">
        <v>1871664</v>
      </c>
      <c r="D57" s="391">
        <v>922457</v>
      </c>
      <c r="E57" s="391">
        <f>D57+ C57</f>
        <v>2794121</v>
      </c>
    </row>
    <row r="58" spans="1:5" ht="15.75" x14ac:dyDescent="0.25">
      <c r="A58" s="381"/>
      <c r="B58" s="382"/>
      <c r="C58" s="383"/>
      <c r="D58" s="383"/>
      <c r="E58" s="392"/>
    </row>
    <row r="59" spans="1:5" s="380" customFormat="1" ht="31.5" x14ac:dyDescent="0.25">
      <c r="A59" s="385" t="s">
        <v>279</v>
      </c>
      <c r="B59" s="386" t="s">
        <v>134</v>
      </c>
      <c r="C59" s="387"/>
      <c r="D59" s="387"/>
      <c r="E59" s="388"/>
    </row>
    <row r="60" spans="1:5" ht="14.25" customHeight="1" x14ac:dyDescent="0.2">
      <c r="A60" s="389">
        <v>1</v>
      </c>
      <c r="B60" s="390" t="s">
        <v>647</v>
      </c>
      <c r="C60" s="391">
        <v>0</v>
      </c>
      <c r="D60" s="391">
        <v>0</v>
      </c>
      <c r="E60" s="391">
        <f>D60+ C60</f>
        <v>0</v>
      </c>
    </row>
    <row r="61" spans="1:5" ht="14.25" customHeight="1" x14ac:dyDescent="0.2">
      <c r="A61" s="389">
        <v>2</v>
      </c>
      <c r="B61" s="390" t="s">
        <v>648</v>
      </c>
      <c r="C61" s="391">
        <v>0</v>
      </c>
      <c r="D61" s="391">
        <v>0</v>
      </c>
      <c r="E61" s="391">
        <f>D61+ C61</f>
        <v>0</v>
      </c>
    </row>
    <row r="62" spans="1:5" ht="15.75" x14ac:dyDescent="0.25">
      <c r="A62" s="381"/>
      <c r="B62" s="382"/>
      <c r="C62" s="383"/>
      <c r="D62" s="383"/>
      <c r="E62" s="392"/>
    </row>
    <row r="63" spans="1:5" s="380" customFormat="1" ht="31.5" x14ac:dyDescent="0.25">
      <c r="A63" s="385" t="s">
        <v>280</v>
      </c>
      <c r="B63" s="386" t="s">
        <v>145</v>
      </c>
      <c r="C63" s="387"/>
      <c r="D63" s="387"/>
      <c r="E63" s="388"/>
    </row>
    <row r="64" spans="1:5" ht="14.25" customHeight="1" x14ac:dyDescent="0.2">
      <c r="A64" s="389">
        <v>1</v>
      </c>
      <c r="B64" s="390" t="s">
        <v>647</v>
      </c>
      <c r="C64" s="391">
        <v>147703</v>
      </c>
      <c r="D64" s="391">
        <v>0</v>
      </c>
      <c r="E64" s="391">
        <f>D64+ C64</f>
        <v>147703</v>
      </c>
    </row>
    <row r="65" spans="1:5" ht="14.25" customHeight="1" x14ac:dyDescent="0.2">
      <c r="A65" s="389">
        <v>2</v>
      </c>
      <c r="B65" s="390" t="s">
        <v>648</v>
      </c>
      <c r="C65" s="391">
        <v>0</v>
      </c>
      <c r="D65" s="391">
        <v>0</v>
      </c>
      <c r="E65" s="391">
        <f>D65+ C65</f>
        <v>0</v>
      </c>
    </row>
    <row r="66" spans="1:5" ht="15.75" x14ac:dyDescent="0.25">
      <c r="A66" s="381"/>
      <c r="B66" s="382"/>
      <c r="C66" s="383"/>
      <c r="D66" s="383"/>
      <c r="E66" s="392"/>
    </row>
    <row r="67" spans="1:5" s="380" customFormat="1" ht="47.25" x14ac:dyDescent="0.25">
      <c r="A67" s="385" t="s">
        <v>281</v>
      </c>
      <c r="B67" s="386" t="s">
        <v>151</v>
      </c>
      <c r="C67" s="387"/>
      <c r="D67" s="387"/>
      <c r="E67" s="388"/>
    </row>
    <row r="68" spans="1:5" ht="14.25" customHeight="1" x14ac:dyDescent="0.2">
      <c r="A68" s="389">
        <v>1</v>
      </c>
      <c r="B68" s="390" t="s">
        <v>647</v>
      </c>
      <c r="C68" s="391">
        <v>33575</v>
      </c>
      <c r="D68" s="391">
        <v>16710</v>
      </c>
      <c r="E68" s="391">
        <f>D68+ C68</f>
        <v>50285</v>
      </c>
    </row>
    <row r="69" spans="1:5" ht="14.25" customHeight="1" x14ac:dyDescent="0.2">
      <c r="A69" s="389">
        <v>2</v>
      </c>
      <c r="B69" s="390" t="s">
        <v>648</v>
      </c>
      <c r="C69" s="391">
        <v>27349</v>
      </c>
      <c r="D69" s="391">
        <v>0</v>
      </c>
      <c r="E69" s="391">
        <f>D69+ C69</f>
        <v>27349</v>
      </c>
    </row>
    <row r="70" spans="1:5" ht="15.75" x14ac:dyDescent="0.25">
      <c r="A70" s="381"/>
      <c r="B70" s="382"/>
      <c r="C70" s="383"/>
      <c r="D70" s="383"/>
      <c r="E70" s="392"/>
    </row>
    <row r="71" spans="1:5" s="380" customFormat="1" ht="31.5" x14ac:dyDescent="0.25">
      <c r="A71" s="385" t="s">
        <v>282</v>
      </c>
      <c r="B71" s="386" t="s">
        <v>156</v>
      </c>
      <c r="C71" s="387"/>
      <c r="D71" s="387"/>
      <c r="E71" s="388"/>
    </row>
    <row r="72" spans="1:5" ht="14.25" customHeight="1" x14ac:dyDescent="0.2">
      <c r="A72" s="389">
        <v>1</v>
      </c>
      <c r="B72" s="390" t="s">
        <v>647</v>
      </c>
      <c r="C72" s="391">
        <v>0</v>
      </c>
      <c r="D72" s="391">
        <v>0</v>
      </c>
      <c r="E72" s="391">
        <f>D72+ C72</f>
        <v>0</v>
      </c>
    </row>
    <row r="73" spans="1:5" ht="14.25" customHeight="1" x14ac:dyDescent="0.2">
      <c r="A73" s="389">
        <v>2</v>
      </c>
      <c r="B73" s="390" t="s">
        <v>648</v>
      </c>
      <c r="C73" s="391">
        <v>0</v>
      </c>
      <c r="D73" s="391">
        <v>0</v>
      </c>
      <c r="E73" s="391">
        <f>D73+ C73</f>
        <v>0</v>
      </c>
    </row>
    <row r="74" spans="1:5" ht="15.75" x14ac:dyDescent="0.25">
      <c r="A74" s="381"/>
      <c r="B74" s="382"/>
      <c r="C74" s="383"/>
      <c r="D74" s="383"/>
      <c r="E74" s="392"/>
    </row>
    <row r="75" spans="1:5" s="380" customFormat="1" ht="31.5" x14ac:dyDescent="0.25">
      <c r="A75" s="385" t="s">
        <v>283</v>
      </c>
      <c r="B75" s="386" t="s">
        <v>160</v>
      </c>
      <c r="C75" s="387"/>
      <c r="D75" s="387"/>
      <c r="E75" s="388"/>
    </row>
    <row r="76" spans="1:5" ht="14.25" customHeight="1" x14ac:dyDescent="0.2">
      <c r="A76" s="389">
        <v>1</v>
      </c>
      <c r="B76" s="390" t="s">
        <v>647</v>
      </c>
      <c r="C76" s="391">
        <v>0</v>
      </c>
      <c r="D76" s="391">
        <v>0</v>
      </c>
      <c r="E76" s="391">
        <f>D76+ C76</f>
        <v>0</v>
      </c>
    </row>
    <row r="77" spans="1:5" ht="14.25" customHeight="1" x14ac:dyDescent="0.2">
      <c r="A77" s="389">
        <v>2</v>
      </c>
      <c r="B77" s="390" t="s">
        <v>648</v>
      </c>
      <c r="C77" s="391">
        <v>0</v>
      </c>
      <c r="D77" s="391">
        <v>0</v>
      </c>
      <c r="E77" s="391">
        <f>D77+ C77</f>
        <v>0</v>
      </c>
    </row>
    <row r="78" spans="1:5" ht="15.75" x14ac:dyDescent="0.25">
      <c r="A78" s="381"/>
      <c r="B78" s="382"/>
      <c r="C78" s="383"/>
      <c r="D78" s="383"/>
      <c r="E78" s="392"/>
    </row>
    <row r="79" spans="1:5" s="380" customFormat="1" ht="15.75" x14ac:dyDescent="0.25">
      <c r="A79" s="385" t="s">
        <v>284</v>
      </c>
      <c r="B79" s="386" t="s">
        <v>164</v>
      </c>
      <c r="C79" s="387"/>
      <c r="D79" s="387"/>
      <c r="E79" s="388"/>
    </row>
    <row r="80" spans="1:5" ht="14.25" customHeight="1" x14ac:dyDescent="0.2">
      <c r="A80" s="389">
        <v>1</v>
      </c>
      <c r="B80" s="390" t="s">
        <v>647</v>
      </c>
      <c r="C80" s="391">
        <v>0</v>
      </c>
      <c r="D80" s="391">
        <v>0</v>
      </c>
      <c r="E80" s="391">
        <f>D80+ C80</f>
        <v>0</v>
      </c>
    </row>
    <row r="81" spans="1:5" ht="14.25" customHeight="1" x14ac:dyDescent="0.2">
      <c r="A81" s="389">
        <v>2</v>
      </c>
      <c r="B81" s="390" t="s">
        <v>648</v>
      </c>
      <c r="C81" s="391">
        <v>0</v>
      </c>
      <c r="D81" s="391">
        <v>0</v>
      </c>
      <c r="E81" s="391">
        <f>D81+ C81</f>
        <v>0</v>
      </c>
    </row>
    <row r="82" spans="1:5" ht="15.75" x14ac:dyDescent="0.25">
      <c r="A82" s="381"/>
      <c r="B82" s="382"/>
      <c r="C82" s="383"/>
      <c r="D82" s="383"/>
      <c r="E82" s="392"/>
    </row>
    <row r="83" spans="1:5" s="380" customFormat="1" ht="15.75" x14ac:dyDescent="0.25">
      <c r="A83" s="385" t="s">
        <v>285</v>
      </c>
      <c r="B83" s="386" t="s">
        <v>175</v>
      </c>
      <c r="C83" s="387"/>
      <c r="D83" s="387"/>
      <c r="E83" s="388"/>
    </row>
    <row r="84" spans="1:5" ht="14.25" customHeight="1" x14ac:dyDescent="0.2">
      <c r="A84" s="389">
        <v>1</v>
      </c>
      <c r="B84" s="390" t="s">
        <v>647</v>
      </c>
      <c r="C84" s="391">
        <v>0</v>
      </c>
      <c r="D84" s="391">
        <v>0</v>
      </c>
      <c r="E84" s="391">
        <f>D84+ C84</f>
        <v>0</v>
      </c>
    </row>
    <row r="85" spans="1:5" ht="14.25" customHeight="1" x14ac:dyDescent="0.2">
      <c r="A85" s="389">
        <v>2</v>
      </c>
      <c r="B85" s="390" t="s">
        <v>648</v>
      </c>
      <c r="C85" s="391">
        <v>0</v>
      </c>
      <c r="D85" s="391">
        <v>0</v>
      </c>
      <c r="E85" s="391">
        <f>D85+ C85</f>
        <v>0</v>
      </c>
    </row>
    <row r="86" spans="1:5" ht="15.75" x14ac:dyDescent="0.25">
      <c r="A86" s="381"/>
      <c r="B86" s="382"/>
      <c r="C86" s="383"/>
      <c r="D86" s="383"/>
      <c r="E86" s="392"/>
    </row>
    <row r="87" spans="1:5" s="380" customFormat="1" ht="47.25" x14ac:dyDescent="0.25">
      <c r="A87" s="385" t="s">
        <v>286</v>
      </c>
      <c r="B87" s="386" t="s">
        <v>181</v>
      </c>
      <c r="C87" s="387"/>
      <c r="D87" s="387"/>
      <c r="E87" s="388"/>
    </row>
    <row r="88" spans="1:5" ht="14.25" customHeight="1" x14ac:dyDescent="0.2">
      <c r="A88" s="389">
        <v>1</v>
      </c>
      <c r="B88" s="390" t="s">
        <v>647</v>
      </c>
      <c r="C88" s="391">
        <v>0</v>
      </c>
      <c r="D88" s="391">
        <v>0</v>
      </c>
      <c r="E88" s="391">
        <f>D88+ C88</f>
        <v>0</v>
      </c>
    </row>
    <row r="89" spans="1:5" ht="14.25" customHeight="1" x14ac:dyDescent="0.2">
      <c r="A89" s="389">
        <v>2</v>
      </c>
      <c r="B89" s="390" t="s">
        <v>648</v>
      </c>
      <c r="C89" s="391">
        <v>0</v>
      </c>
      <c r="D89" s="391">
        <v>0</v>
      </c>
      <c r="E89" s="391">
        <f>D89+ C89</f>
        <v>0</v>
      </c>
    </row>
    <row r="90" spans="1:5" ht="15.75" x14ac:dyDescent="0.25">
      <c r="A90" s="381"/>
      <c r="B90" s="382"/>
      <c r="C90" s="383"/>
      <c r="D90" s="383"/>
      <c r="E90" s="392"/>
    </row>
    <row r="91" spans="1:5" s="380" customFormat="1" ht="31.5" x14ac:dyDescent="0.25">
      <c r="A91" s="385" t="s">
        <v>287</v>
      </c>
      <c r="B91" s="386" t="s">
        <v>186</v>
      </c>
      <c r="C91" s="387"/>
      <c r="D91" s="387"/>
      <c r="E91" s="388"/>
    </row>
    <row r="92" spans="1:5" ht="14.25" customHeight="1" x14ac:dyDescent="0.2">
      <c r="A92" s="389">
        <v>1</v>
      </c>
      <c r="B92" s="390" t="s">
        <v>647</v>
      </c>
      <c r="C92" s="391">
        <v>955931</v>
      </c>
      <c r="D92" s="391">
        <v>267611</v>
      </c>
      <c r="E92" s="391">
        <f>D92+ C92</f>
        <v>1223542</v>
      </c>
    </row>
    <row r="93" spans="1:5" ht="14.25" customHeight="1" x14ac:dyDescent="0.2">
      <c r="A93" s="389">
        <v>2</v>
      </c>
      <c r="B93" s="390" t="s">
        <v>648</v>
      </c>
      <c r="C93" s="391">
        <v>0</v>
      </c>
      <c r="D93" s="391">
        <v>0</v>
      </c>
      <c r="E93" s="391">
        <f>D93+ C93</f>
        <v>0</v>
      </c>
    </row>
    <row r="94" spans="1:5" ht="15.75" x14ac:dyDescent="0.25">
      <c r="A94" s="381"/>
      <c r="B94" s="382"/>
      <c r="C94" s="383"/>
      <c r="D94" s="383"/>
      <c r="E94" s="392"/>
    </row>
    <row r="95" spans="1:5" s="380" customFormat="1" ht="15.75" x14ac:dyDescent="0.25">
      <c r="A95" s="385" t="s">
        <v>288</v>
      </c>
      <c r="B95" s="386" t="s">
        <v>191</v>
      </c>
      <c r="C95" s="387"/>
      <c r="D95" s="387"/>
      <c r="E95" s="388"/>
    </row>
    <row r="96" spans="1:5" ht="14.25" customHeight="1" x14ac:dyDescent="0.2">
      <c r="A96" s="389">
        <v>1</v>
      </c>
      <c r="B96" s="390" t="s">
        <v>647</v>
      </c>
      <c r="C96" s="391">
        <v>0</v>
      </c>
      <c r="D96" s="391">
        <v>0</v>
      </c>
      <c r="E96" s="391">
        <f>D96+ C96</f>
        <v>0</v>
      </c>
    </row>
    <row r="97" spans="1:5" ht="14.25" customHeight="1" x14ac:dyDescent="0.2">
      <c r="A97" s="389">
        <v>2</v>
      </c>
      <c r="B97" s="390" t="s">
        <v>648</v>
      </c>
      <c r="C97" s="391">
        <v>0</v>
      </c>
      <c r="D97" s="391">
        <v>0</v>
      </c>
      <c r="E97" s="391">
        <f>D97+ C97</f>
        <v>0</v>
      </c>
    </row>
    <row r="98" spans="1:5" ht="15.75" x14ac:dyDescent="0.25">
      <c r="A98" s="381"/>
      <c r="B98" s="382"/>
      <c r="C98" s="383"/>
      <c r="D98" s="383"/>
      <c r="E98" s="392"/>
    </row>
    <row r="99" spans="1:5" s="380" customFormat="1" ht="15.75" x14ac:dyDescent="0.25">
      <c r="A99" s="385" t="s">
        <v>289</v>
      </c>
      <c r="B99" s="386" t="s">
        <v>204</v>
      </c>
      <c r="C99" s="387"/>
      <c r="D99" s="387"/>
      <c r="E99" s="388"/>
    </row>
    <row r="100" spans="1:5" ht="14.25" customHeight="1" x14ac:dyDescent="0.2">
      <c r="A100" s="389">
        <v>1</v>
      </c>
      <c r="B100" s="390" t="s">
        <v>647</v>
      </c>
      <c r="C100" s="391">
        <v>0</v>
      </c>
      <c r="D100" s="391">
        <v>0</v>
      </c>
      <c r="E100" s="391">
        <f>D100+ C100</f>
        <v>0</v>
      </c>
    </row>
    <row r="101" spans="1:5" ht="14.25" customHeight="1" x14ac:dyDescent="0.2">
      <c r="A101" s="389">
        <v>2</v>
      </c>
      <c r="B101" s="390" t="s">
        <v>648</v>
      </c>
      <c r="C101" s="391">
        <v>0</v>
      </c>
      <c r="D101" s="391">
        <v>0</v>
      </c>
      <c r="E101" s="391">
        <f>D101+ C101</f>
        <v>0</v>
      </c>
    </row>
    <row r="102" spans="1:5" ht="15.75" x14ac:dyDescent="0.25">
      <c r="A102" s="381"/>
      <c r="B102" s="382"/>
      <c r="C102" s="383"/>
      <c r="D102" s="383"/>
      <c r="E102" s="392"/>
    </row>
    <row r="103" spans="1:5" s="380" customFormat="1" ht="15.75" x14ac:dyDescent="0.25">
      <c r="A103" s="385" t="s">
        <v>290</v>
      </c>
      <c r="B103" s="386" t="s">
        <v>212</v>
      </c>
      <c r="C103" s="387"/>
      <c r="D103" s="387"/>
      <c r="E103" s="388"/>
    </row>
    <row r="104" spans="1:5" ht="14.25" customHeight="1" x14ac:dyDescent="0.2">
      <c r="A104" s="389">
        <v>1</v>
      </c>
      <c r="B104" s="390" t="s">
        <v>647</v>
      </c>
      <c r="C104" s="391">
        <v>0</v>
      </c>
      <c r="D104" s="391">
        <v>0</v>
      </c>
      <c r="E104" s="391">
        <f>D104+ C104</f>
        <v>0</v>
      </c>
    </row>
    <row r="105" spans="1:5" ht="14.25" customHeight="1" x14ac:dyDescent="0.2">
      <c r="A105" s="389">
        <v>2</v>
      </c>
      <c r="B105" s="390" t="s">
        <v>648</v>
      </c>
      <c r="C105" s="391">
        <v>0</v>
      </c>
      <c r="D105" s="391">
        <v>0</v>
      </c>
      <c r="E105" s="391">
        <f>D105+ C105</f>
        <v>0</v>
      </c>
    </row>
    <row r="106" spans="1:5" ht="15.75" x14ac:dyDescent="0.25">
      <c r="A106" s="381"/>
      <c r="B106" s="382"/>
      <c r="C106" s="383"/>
      <c r="D106" s="383"/>
      <c r="E106" s="392"/>
    </row>
    <row r="107" spans="1:5" s="380" customFormat="1" ht="15.75" x14ac:dyDescent="0.25">
      <c r="A107" s="385" t="s">
        <v>291</v>
      </c>
      <c r="B107" s="386" t="s">
        <v>218</v>
      </c>
      <c r="C107" s="387"/>
      <c r="D107" s="387"/>
      <c r="E107" s="388"/>
    </row>
    <row r="108" spans="1:5" ht="14.25" customHeight="1" x14ac:dyDescent="0.2">
      <c r="A108" s="389">
        <v>1</v>
      </c>
      <c r="B108" s="390" t="s">
        <v>647</v>
      </c>
      <c r="C108" s="391">
        <v>0</v>
      </c>
      <c r="D108" s="391">
        <v>0</v>
      </c>
      <c r="E108" s="391">
        <f>D108+ C108</f>
        <v>0</v>
      </c>
    </row>
    <row r="109" spans="1:5" ht="14.25" customHeight="1" x14ac:dyDescent="0.2">
      <c r="A109" s="389">
        <v>2</v>
      </c>
      <c r="B109" s="390" t="s">
        <v>648</v>
      </c>
      <c r="C109" s="391">
        <v>0</v>
      </c>
      <c r="D109" s="391">
        <v>0</v>
      </c>
      <c r="E109" s="391">
        <f>D109+ C109</f>
        <v>0</v>
      </c>
    </row>
    <row r="110" spans="1:5" ht="15.75" x14ac:dyDescent="0.25">
      <c r="A110" s="381"/>
      <c r="B110" s="382"/>
      <c r="C110" s="383"/>
      <c r="D110" s="383"/>
      <c r="E110" s="392"/>
    </row>
    <row r="111" spans="1:5" s="380" customFormat="1" ht="15.75" x14ac:dyDescent="0.25">
      <c r="A111" s="385" t="s">
        <v>292</v>
      </c>
      <c r="B111" s="386" t="s">
        <v>224</v>
      </c>
      <c r="C111" s="387"/>
      <c r="D111" s="387"/>
      <c r="E111" s="388"/>
    </row>
    <row r="112" spans="1:5" ht="14.25" customHeight="1" x14ac:dyDescent="0.2">
      <c r="A112" s="389">
        <v>1</v>
      </c>
      <c r="B112" s="390" t="s">
        <v>647</v>
      </c>
      <c r="C112" s="391">
        <v>0</v>
      </c>
      <c r="D112" s="391">
        <v>0</v>
      </c>
      <c r="E112" s="391">
        <f>D112+ C112</f>
        <v>0</v>
      </c>
    </row>
    <row r="113" spans="1:6" ht="14.25" customHeight="1" x14ac:dyDescent="0.2">
      <c r="A113" s="389">
        <v>2</v>
      </c>
      <c r="B113" s="390" t="s">
        <v>648</v>
      </c>
      <c r="C113" s="391">
        <v>0</v>
      </c>
      <c r="D113" s="391">
        <v>0</v>
      </c>
      <c r="E113" s="391">
        <f>D113+ C113</f>
        <v>0</v>
      </c>
    </row>
    <row r="114" spans="1:6" ht="15.75" x14ac:dyDescent="0.25">
      <c r="A114" s="381"/>
      <c r="B114" s="382"/>
      <c r="C114" s="383"/>
      <c r="D114" s="383"/>
      <c r="E114" s="392"/>
    </row>
    <row r="115" spans="1:6" s="380" customFormat="1" ht="15.75" x14ac:dyDescent="0.25">
      <c r="A115" s="385" t="s">
        <v>293</v>
      </c>
      <c r="B115" s="386" t="s">
        <v>234</v>
      </c>
      <c r="C115" s="387"/>
      <c r="D115" s="387"/>
      <c r="E115" s="388"/>
    </row>
    <row r="116" spans="1:6" ht="14.25" customHeight="1" x14ac:dyDescent="0.2">
      <c r="A116" s="389">
        <v>1</v>
      </c>
      <c r="B116" s="390" t="s">
        <v>647</v>
      </c>
      <c r="C116" s="391">
        <v>1247280</v>
      </c>
      <c r="D116" s="391">
        <v>347359</v>
      </c>
      <c r="E116" s="391">
        <f>D116+ C116</f>
        <v>1594639</v>
      </c>
    </row>
    <row r="117" spans="1:6" ht="14.25" customHeight="1" x14ac:dyDescent="0.2">
      <c r="A117" s="389">
        <v>2</v>
      </c>
      <c r="B117" s="390" t="s">
        <v>648</v>
      </c>
      <c r="C117" s="391">
        <v>0</v>
      </c>
      <c r="D117" s="391">
        <v>0</v>
      </c>
      <c r="E117" s="391">
        <f>D117+ C117</f>
        <v>0</v>
      </c>
    </row>
    <row r="118" spans="1:6" ht="15.75" x14ac:dyDescent="0.25">
      <c r="A118" s="381"/>
      <c r="B118" s="382"/>
      <c r="C118" s="383"/>
      <c r="D118" s="383"/>
      <c r="E118" s="392"/>
    </row>
    <row r="119" spans="1:6" s="380" customFormat="1" ht="31.5" x14ac:dyDescent="0.25">
      <c r="A119" s="385" t="s">
        <v>294</v>
      </c>
      <c r="B119" s="386" t="s">
        <v>239</v>
      </c>
      <c r="C119" s="387"/>
      <c r="D119" s="387"/>
      <c r="E119" s="388"/>
    </row>
    <row r="120" spans="1:6" ht="14.25" customHeight="1" x14ac:dyDescent="0.2">
      <c r="A120" s="389">
        <v>1</v>
      </c>
      <c r="B120" s="390" t="s">
        <v>647</v>
      </c>
      <c r="C120" s="391">
        <v>201306</v>
      </c>
      <c r="D120" s="391">
        <v>0</v>
      </c>
      <c r="E120" s="391">
        <f>D120+ C120</f>
        <v>201306</v>
      </c>
    </row>
    <row r="121" spans="1:6" ht="14.25" customHeight="1" x14ac:dyDescent="0.2">
      <c r="A121" s="389">
        <v>2</v>
      </c>
      <c r="B121" s="390" t="s">
        <v>648</v>
      </c>
      <c r="C121" s="391">
        <v>30863617</v>
      </c>
      <c r="D121" s="391">
        <v>4208675</v>
      </c>
      <c r="E121" s="391">
        <f>D121+ C121</f>
        <v>35072292</v>
      </c>
    </row>
    <row r="122" spans="1:6" ht="15.75" x14ac:dyDescent="0.25">
      <c r="A122" s="381"/>
      <c r="B122" s="382"/>
      <c r="C122" s="383"/>
      <c r="D122" s="383"/>
      <c r="E122" s="392"/>
    </row>
    <row r="123" spans="1:6" s="380" customFormat="1" ht="47.25" x14ac:dyDescent="0.25">
      <c r="A123" s="385" t="s">
        <v>295</v>
      </c>
      <c r="B123" s="386" t="s">
        <v>244</v>
      </c>
      <c r="C123" s="387"/>
      <c r="D123" s="387"/>
      <c r="E123" s="388"/>
    </row>
    <row r="124" spans="1:6" ht="14.25" customHeight="1" x14ac:dyDescent="0.2">
      <c r="A124" s="389">
        <v>1</v>
      </c>
      <c r="B124" s="390" t="s">
        <v>647</v>
      </c>
      <c r="C124" s="391">
        <v>0</v>
      </c>
      <c r="D124" s="391">
        <v>0</v>
      </c>
      <c r="E124" s="391">
        <f>D124+ C124</f>
        <v>0</v>
      </c>
    </row>
    <row r="125" spans="1:6" ht="14.25" customHeight="1" x14ac:dyDescent="0.2">
      <c r="A125" s="389">
        <v>2</v>
      </c>
      <c r="B125" s="390" t="s">
        <v>648</v>
      </c>
      <c r="C125" s="391">
        <v>0</v>
      </c>
      <c r="D125" s="391">
        <v>0</v>
      </c>
      <c r="E125" s="391">
        <f>D125+ C125</f>
        <v>0</v>
      </c>
    </row>
    <row r="126" spans="1:6" ht="15.75" x14ac:dyDescent="0.25">
      <c r="A126" s="381"/>
      <c r="B126" s="382"/>
      <c r="C126" s="383"/>
      <c r="D126" s="383"/>
      <c r="E126" s="392"/>
    </row>
    <row r="127" spans="1:6" ht="13.5" customHeight="1" x14ac:dyDescent="0.2">
      <c r="A127" s="393"/>
      <c r="B127" s="519"/>
      <c r="C127" s="519"/>
      <c r="D127" s="519"/>
      <c r="E127" s="394"/>
    </row>
    <row r="128" spans="1:6" ht="15" customHeight="1" x14ac:dyDescent="0.2">
      <c r="A128" s="395"/>
      <c r="B128" s="516" t="s">
        <v>649</v>
      </c>
      <c r="C128" s="516"/>
      <c r="D128" s="516"/>
      <c r="E128" s="516"/>
      <c r="F128" s="393"/>
    </row>
    <row r="129" spans="1:6" ht="13.5" customHeight="1" x14ac:dyDescent="0.2">
      <c r="A129" s="395"/>
      <c r="B129" s="396"/>
      <c r="C129" s="396"/>
      <c r="D129" s="396"/>
      <c r="E129" s="396"/>
      <c r="F129" s="393"/>
    </row>
    <row r="130" spans="1:6" ht="32.1" customHeight="1" x14ac:dyDescent="0.2">
      <c r="A130" s="395"/>
      <c r="B130" s="516" t="s">
        <v>650</v>
      </c>
      <c r="C130" s="516"/>
      <c r="D130" s="516"/>
      <c r="E130" s="516"/>
      <c r="F130" s="393"/>
    </row>
    <row r="131" spans="1:6" ht="15" customHeight="1" x14ac:dyDescent="0.2">
      <c r="A131" s="393"/>
      <c r="B131" s="516" t="s">
        <v>651</v>
      </c>
      <c r="C131" s="516"/>
      <c r="D131" s="516"/>
      <c r="E131" s="516"/>
      <c r="F131" s="393"/>
    </row>
    <row r="132" spans="1:6" ht="15" customHeight="1" x14ac:dyDescent="0.2">
      <c r="A132" s="393"/>
      <c r="B132" s="516" t="s">
        <v>652</v>
      </c>
      <c r="C132" s="516"/>
      <c r="D132" s="516"/>
      <c r="E132" s="516"/>
      <c r="F132" s="393"/>
    </row>
  </sheetData>
  <mergeCells count="10">
    <mergeCell ref="B128:E128"/>
    <mergeCell ref="B130:E130"/>
    <mergeCell ref="B131:E131"/>
    <mergeCell ref="B132:E132"/>
    <mergeCell ref="A2:E2"/>
    <mergeCell ref="A3:E3"/>
    <mergeCell ref="A4:E4"/>
    <mergeCell ref="A5:E5"/>
    <mergeCell ref="A6:E6"/>
    <mergeCell ref="B127:D127"/>
  </mergeCells>
  <pageMargins left="0.25" right="0.25" top="0.75" bottom="0.75" header="0.3" footer="0.3"/>
  <pageSetup scale="74" fitToHeight="0" orientation="portrait" horizontalDpi="1200" verticalDpi="1200" r:id="rId1"/>
  <headerFooter>
    <oddHeader>_x000D_
                &amp;L&amp;10OFFICE OF HEALTH CARE ACCESS&amp;C&amp;10ANNUAL REPORTING&amp;R&amp;10SAINT FRANCIS HOSPITAL AND MEDICAL CENTER</oddHeader>
    <oddFooter>&amp;L&amp;10REPORT 19C&amp;C&amp;10&amp;P OF &amp;N&amp;R&amp;10&amp;D,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C11" sqref="C11"/>
    </sheetView>
  </sheetViews>
  <sheetFormatPr defaultRowHeight="15" customHeight="1" x14ac:dyDescent="0.2"/>
  <cols>
    <col min="1" max="1" width="6.5703125" style="427" customWidth="1"/>
    <col min="2" max="2" width="90.85546875" style="39" customWidth="1"/>
    <col min="3" max="3" width="37.5703125" style="399" customWidth="1"/>
    <col min="4" max="16384" width="9.140625" style="39"/>
  </cols>
  <sheetData>
    <row r="2" spans="1:4" ht="15.75" customHeight="1" x14ac:dyDescent="0.25">
      <c r="A2" s="473" t="s">
        <v>0</v>
      </c>
      <c r="B2" s="473"/>
      <c r="C2" s="473"/>
    </row>
    <row r="3" spans="1:4" ht="15.75" customHeight="1" x14ac:dyDescent="0.25">
      <c r="A3" s="473" t="s">
        <v>1</v>
      </c>
      <c r="B3" s="473"/>
      <c r="C3" s="473"/>
    </row>
    <row r="4" spans="1:4" ht="15.75" customHeight="1" x14ac:dyDescent="0.25">
      <c r="A4" s="473" t="s">
        <v>250</v>
      </c>
      <c r="B4" s="473"/>
      <c r="C4" s="473"/>
    </row>
    <row r="5" spans="1:4" ht="15.75" customHeight="1" x14ac:dyDescent="0.25">
      <c r="A5" s="473" t="s">
        <v>653</v>
      </c>
      <c r="B5" s="473"/>
      <c r="C5" s="473"/>
    </row>
    <row r="6" spans="1:4" ht="15.75" customHeight="1" x14ac:dyDescent="0.25">
      <c r="A6" s="473" t="s">
        <v>654</v>
      </c>
      <c r="B6" s="473"/>
      <c r="C6" s="473"/>
    </row>
    <row r="7" spans="1:4" ht="15.75" customHeight="1" x14ac:dyDescent="0.25">
      <c r="A7" s="397"/>
      <c r="B7" s="398"/>
      <c r="D7" s="400"/>
    </row>
    <row r="8" spans="1:4" ht="15.75" customHeight="1" x14ac:dyDescent="0.25">
      <c r="A8" s="401">
        <v>-1</v>
      </c>
      <c r="B8" s="402">
        <v>-2</v>
      </c>
      <c r="C8" s="401">
        <v>-3</v>
      </c>
      <c r="D8" s="400"/>
    </row>
    <row r="9" spans="1:4" ht="24.75" customHeight="1" x14ac:dyDescent="0.25">
      <c r="A9" s="403" t="s">
        <v>5</v>
      </c>
      <c r="B9" s="404" t="s">
        <v>6</v>
      </c>
      <c r="C9" s="405" t="s">
        <v>655</v>
      </c>
    </row>
    <row r="10" spans="1:4" ht="15.75" customHeight="1" x14ac:dyDescent="0.25">
      <c r="A10" s="406"/>
      <c r="B10" s="407"/>
      <c r="C10" s="408"/>
    </row>
    <row r="11" spans="1:4" ht="30" customHeight="1" x14ac:dyDescent="0.25">
      <c r="A11" s="409" t="s">
        <v>529</v>
      </c>
      <c r="B11" s="410" t="s">
        <v>656</v>
      </c>
      <c r="C11" s="411"/>
    </row>
    <row r="12" spans="1:4" ht="45" customHeight="1" x14ac:dyDescent="0.2">
      <c r="A12" s="412" t="s">
        <v>657</v>
      </c>
      <c r="B12" s="413" t="s">
        <v>658</v>
      </c>
      <c r="C12" s="414" t="s">
        <v>659</v>
      </c>
    </row>
    <row r="13" spans="1:4" ht="15" customHeight="1" x14ac:dyDescent="0.2">
      <c r="A13" s="415"/>
      <c r="B13" s="416"/>
      <c r="C13" s="417"/>
    </row>
    <row r="14" spans="1:4" ht="30" customHeight="1" x14ac:dyDescent="0.2">
      <c r="A14" s="418" t="s">
        <v>660</v>
      </c>
      <c r="B14" s="419" t="s">
        <v>661</v>
      </c>
      <c r="C14" s="420" t="s">
        <v>659</v>
      </c>
    </row>
    <row r="15" spans="1:4" ht="15" customHeight="1" x14ac:dyDescent="0.2">
      <c r="A15" s="421"/>
      <c r="B15" s="416"/>
      <c r="C15" s="417"/>
    </row>
    <row r="16" spans="1:4" ht="30" customHeight="1" x14ac:dyDescent="0.2">
      <c r="A16" s="418" t="s">
        <v>662</v>
      </c>
      <c r="B16" s="419" t="s">
        <v>663</v>
      </c>
      <c r="C16" s="420" t="s">
        <v>659</v>
      </c>
    </row>
    <row r="17" spans="1:3" ht="15" customHeight="1" x14ac:dyDescent="0.2">
      <c r="A17" s="421"/>
      <c r="B17" s="416"/>
      <c r="C17" s="417"/>
    </row>
    <row r="18" spans="1:3" ht="30" customHeight="1" x14ac:dyDescent="0.2">
      <c r="A18" s="418" t="s">
        <v>664</v>
      </c>
      <c r="B18" s="419" t="s">
        <v>665</v>
      </c>
      <c r="C18" s="420" t="s">
        <v>659</v>
      </c>
    </row>
    <row r="19" spans="1:3" ht="15" customHeight="1" x14ac:dyDescent="0.2">
      <c r="A19" s="422"/>
      <c r="B19" s="423"/>
      <c r="C19" s="417"/>
    </row>
    <row r="20" spans="1:3" ht="30" customHeight="1" x14ac:dyDescent="0.2">
      <c r="A20" s="424" t="s">
        <v>666</v>
      </c>
      <c r="B20" s="425" t="s">
        <v>667</v>
      </c>
      <c r="C20" s="426">
        <v>0</v>
      </c>
    </row>
  </sheetData>
  <mergeCells count="5">
    <mergeCell ref="A2:C2"/>
    <mergeCell ref="A3:C3"/>
    <mergeCell ref="A4:C4"/>
    <mergeCell ref="A5:C5"/>
    <mergeCell ref="A6:C6"/>
  </mergeCells>
  <pageMargins left="0.25" right="0.25" top="0.75" bottom="0.75" header="0.3" footer="0.3"/>
  <pageSetup scale="75" fitToHeight="0" orientation="portrait" horizontalDpi="1200" verticalDpi="1200" r:id="rId1"/>
  <headerFooter>
    <oddHeader>_x000D_
                &amp;L&amp;10OFFICE OF HEALTH CARE ACCESS&amp;C&amp;10ANNUAL REPORTING&amp;R&amp;10SAINT FRANCIS HOSPITAL AND MEDICAL CENTER</oddHeader>
    <oddFooter>&amp;L&amp;10REPORT 19C&amp;C&amp;10&amp;P OF &amp;N&amp;R&amp;10&amp;D,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C11" sqref="C11"/>
    </sheetView>
  </sheetViews>
  <sheetFormatPr defaultRowHeight="15" x14ac:dyDescent="0.2"/>
  <cols>
    <col min="1" max="1" width="8.7109375" style="428" customWidth="1"/>
    <col min="2" max="2" width="55.28515625" style="428" customWidth="1"/>
    <col min="3" max="6" width="16.7109375" style="428" customWidth="1"/>
    <col min="7" max="16384" width="9.140625" style="428"/>
  </cols>
  <sheetData>
    <row r="1" spans="1:6" ht="15" customHeight="1" x14ac:dyDescent="0.25">
      <c r="A1" s="520" t="s">
        <v>0</v>
      </c>
      <c r="B1" s="521"/>
      <c r="C1" s="521"/>
      <c r="D1" s="521"/>
      <c r="E1" s="521"/>
      <c r="F1" s="522"/>
    </row>
    <row r="2" spans="1:6" ht="15" customHeight="1" x14ac:dyDescent="0.25">
      <c r="A2" s="520" t="s">
        <v>544</v>
      </c>
      <c r="B2" s="521"/>
      <c r="C2" s="521"/>
      <c r="D2" s="521"/>
      <c r="E2" s="521"/>
      <c r="F2" s="522"/>
    </row>
    <row r="3" spans="1:6" ht="15" customHeight="1" x14ac:dyDescent="0.25">
      <c r="A3" s="467" t="s">
        <v>668</v>
      </c>
      <c r="B3" s="467"/>
      <c r="C3" s="467"/>
      <c r="D3" s="467"/>
      <c r="E3" s="467"/>
      <c r="F3" s="467"/>
    </row>
    <row r="4" spans="1:6" ht="15" customHeight="1" x14ac:dyDescent="0.25">
      <c r="A4" s="467" t="s">
        <v>669</v>
      </c>
      <c r="B4" s="467"/>
      <c r="C4" s="467"/>
      <c r="D4" s="467"/>
      <c r="E4" s="467"/>
      <c r="F4" s="467"/>
    </row>
    <row r="5" spans="1:6" ht="15" customHeight="1" x14ac:dyDescent="0.25">
      <c r="A5" s="429"/>
      <c r="B5" s="2"/>
      <c r="C5" s="2"/>
      <c r="D5" s="2"/>
      <c r="E5" s="2"/>
      <c r="F5" s="429"/>
    </row>
    <row r="6" spans="1:6" ht="15" customHeight="1" x14ac:dyDescent="0.25">
      <c r="A6" s="430">
        <v>-1</v>
      </c>
      <c r="B6" s="430">
        <v>-2</v>
      </c>
      <c r="C6" s="430">
        <v>-3</v>
      </c>
      <c r="D6" s="430">
        <v>-4</v>
      </c>
      <c r="E6" s="430">
        <v>-5</v>
      </c>
      <c r="F6" s="430">
        <v>-6</v>
      </c>
    </row>
    <row r="7" spans="1:6" ht="15" customHeight="1" x14ac:dyDescent="0.25">
      <c r="A7" s="431"/>
      <c r="B7" s="430"/>
      <c r="C7" s="2" t="s">
        <v>670</v>
      </c>
      <c r="D7" s="2" t="s">
        <v>671</v>
      </c>
      <c r="E7" s="430" t="s">
        <v>416</v>
      </c>
      <c r="F7" s="430" t="s">
        <v>672</v>
      </c>
    </row>
    <row r="8" spans="1:6" ht="15" customHeight="1" x14ac:dyDescent="0.25">
      <c r="A8" s="432" t="s">
        <v>5</v>
      </c>
      <c r="B8" s="433" t="s">
        <v>6</v>
      </c>
      <c r="C8" s="432" t="s">
        <v>416</v>
      </c>
      <c r="D8" s="432" t="s">
        <v>416</v>
      </c>
      <c r="E8" s="432" t="s">
        <v>673</v>
      </c>
      <c r="F8" s="432" t="s">
        <v>673</v>
      </c>
    </row>
    <row r="9" spans="1:6" ht="15" customHeight="1" x14ac:dyDescent="0.25">
      <c r="A9" s="431"/>
      <c r="B9" s="431"/>
      <c r="C9" s="431"/>
      <c r="D9" s="431"/>
      <c r="E9" s="431"/>
      <c r="F9" s="431"/>
    </row>
    <row r="10" spans="1:6" ht="15" customHeight="1" x14ac:dyDescent="0.25">
      <c r="A10" s="432" t="s">
        <v>306</v>
      </c>
      <c r="B10" s="434" t="s">
        <v>674</v>
      </c>
      <c r="C10" s="434"/>
      <c r="D10" s="434"/>
      <c r="E10" s="434"/>
      <c r="F10" s="435"/>
    </row>
    <row r="11" spans="1:6" ht="15" customHeight="1" x14ac:dyDescent="0.25">
      <c r="A11" s="432"/>
      <c r="B11" s="434"/>
      <c r="C11" s="434"/>
      <c r="D11" s="434"/>
      <c r="E11" s="434"/>
      <c r="F11" s="435"/>
    </row>
    <row r="12" spans="1:6" x14ac:dyDescent="0.2">
      <c r="A12" s="436" t="s">
        <v>675</v>
      </c>
      <c r="B12" s="437" t="s">
        <v>676</v>
      </c>
      <c r="C12" s="438">
        <v>940</v>
      </c>
      <c r="D12" s="438">
        <v>388</v>
      </c>
      <c r="E12" s="438">
        <f>+D12-C12</f>
        <v>-552</v>
      </c>
      <c r="F12" s="435">
        <f>IF(C12=0,0,E12/C12)</f>
        <v>-0.58723404255319145</v>
      </c>
    </row>
    <row r="13" spans="1:6" ht="15" customHeight="1" x14ac:dyDescent="0.25">
      <c r="A13" s="436" t="s">
        <v>677</v>
      </c>
      <c r="B13" s="437" t="s">
        <v>678</v>
      </c>
      <c r="C13" s="438">
        <v>579</v>
      </c>
      <c r="D13" s="438">
        <v>197</v>
      </c>
      <c r="E13" s="438">
        <f>+D13-C13</f>
        <v>-382</v>
      </c>
      <c r="F13" s="439">
        <f>IF(C13=0,0,E13/C13)</f>
        <v>-0.65975820379965455</v>
      </c>
    </row>
    <row r="14" spans="1:6" ht="15" customHeight="1" x14ac:dyDescent="0.25">
      <c r="A14" s="440"/>
      <c r="B14" s="440"/>
      <c r="C14" s="440"/>
      <c r="D14" s="440"/>
      <c r="E14" s="440"/>
    </row>
    <row r="15" spans="1:6" x14ac:dyDescent="0.2">
      <c r="A15" s="436" t="s">
        <v>679</v>
      </c>
      <c r="B15" s="437" t="s">
        <v>680</v>
      </c>
      <c r="C15" s="441">
        <v>14120000</v>
      </c>
      <c r="D15" s="441">
        <v>7595231</v>
      </c>
      <c r="E15" s="441">
        <f>+D15-C15</f>
        <v>-6524769</v>
      </c>
      <c r="F15" s="435">
        <f>IF(C15=0,0,E15/C15)</f>
        <v>-0.46209412181303117</v>
      </c>
    </row>
    <row r="16" spans="1:6" ht="15" customHeight="1" x14ac:dyDescent="0.25">
      <c r="A16" s="442"/>
      <c r="B16" s="440" t="s">
        <v>681</v>
      </c>
      <c r="C16" s="443">
        <f>IF(C13=0,0,C15/C13)</f>
        <v>24386.873920552676</v>
      </c>
      <c r="D16" s="443">
        <f>IF(D13=0,0,D15/D13)</f>
        <v>38554.472081218271</v>
      </c>
      <c r="E16" s="443">
        <f>+D16-C16</f>
        <v>14167.598160665595</v>
      </c>
      <c r="F16" s="439">
        <f>IF(C16=0,0,E16/C16)</f>
        <v>0.58095179426525356</v>
      </c>
    </row>
    <row r="17" spans="1:6" ht="15" customHeight="1" x14ac:dyDescent="0.25">
      <c r="A17" s="440"/>
      <c r="B17" s="440"/>
      <c r="C17" s="440"/>
      <c r="D17" s="440"/>
      <c r="E17" s="440"/>
      <c r="F17" s="435"/>
    </row>
    <row r="18" spans="1:6" x14ac:dyDescent="0.2">
      <c r="A18" s="436" t="s">
        <v>682</v>
      </c>
      <c r="B18" s="437" t="s">
        <v>683</v>
      </c>
      <c r="C18" s="437">
        <v>0.330563</v>
      </c>
      <c r="D18" s="437">
        <v>0.31915900000000003</v>
      </c>
      <c r="E18" s="444">
        <f>+D18-C18</f>
        <v>-1.140399999999997E-2</v>
      </c>
      <c r="F18" s="435">
        <f>IF(C18=0,0,E18/C18)</f>
        <v>-3.4498718852382058E-2</v>
      </c>
    </row>
    <row r="19" spans="1:6" ht="15" customHeight="1" x14ac:dyDescent="0.25">
      <c r="A19" s="442"/>
      <c r="B19" s="440" t="s">
        <v>684</v>
      </c>
      <c r="C19" s="443">
        <f>+C15*C18</f>
        <v>4667549.5599999996</v>
      </c>
      <c r="D19" s="443">
        <f>+D15*D18</f>
        <v>2424086.3307290003</v>
      </c>
      <c r="E19" s="443">
        <f>+D19-C19</f>
        <v>-2243463.2292709993</v>
      </c>
      <c r="F19" s="439">
        <f>IF(C19=0,0,E19/C19)</f>
        <v>-0.48065118547364699</v>
      </c>
    </row>
    <row r="20" spans="1:6" ht="15" customHeight="1" x14ac:dyDescent="0.25">
      <c r="A20" s="442"/>
      <c r="B20" s="440" t="s">
        <v>685</v>
      </c>
      <c r="C20" s="443">
        <f>IF(C13=0,0,C19/C13)</f>
        <v>8061.3982037996539</v>
      </c>
      <c r="D20" s="443">
        <f>IF(D13=0,0,D19/D13)</f>
        <v>12305.006754969545</v>
      </c>
      <c r="E20" s="443">
        <f>+D20-C20</f>
        <v>4243.6085511698911</v>
      </c>
      <c r="F20" s="439">
        <f>IF(C20=0,0,E20/C20)</f>
        <v>0.52641098279572784</v>
      </c>
    </row>
    <row r="21" spans="1:6" ht="15" customHeight="1" x14ac:dyDescent="0.25">
      <c r="A21" s="431"/>
      <c r="B21" s="440"/>
      <c r="C21" s="445"/>
      <c r="D21" s="445"/>
      <c r="E21" s="445"/>
      <c r="F21" s="435"/>
    </row>
    <row r="22" spans="1:6" x14ac:dyDescent="0.2">
      <c r="A22" s="436" t="s">
        <v>686</v>
      </c>
      <c r="B22" s="437" t="s">
        <v>687</v>
      </c>
      <c r="C22" s="441">
        <v>3973855</v>
      </c>
      <c r="D22" s="441">
        <v>2810199</v>
      </c>
      <c r="E22" s="441">
        <f>+D22-C22</f>
        <v>-1163656</v>
      </c>
      <c r="F22" s="435">
        <f>IF(C22=0,0,E22/C22)</f>
        <v>-0.29282799699536094</v>
      </c>
    </row>
    <row r="23" spans="1:6" ht="30" x14ac:dyDescent="0.2">
      <c r="A23" s="436" t="s">
        <v>688</v>
      </c>
      <c r="B23" s="437" t="s">
        <v>689</v>
      </c>
      <c r="C23" s="446">
        <v>5762647</v>
      </c>
      <c r="D23" s="446">
        <v>2035716</v>
      </c>
      <c r="E23" s="446">
        <f>+D23-C23</f>
        <v>-3726931</v>
      </c>
      <c r="F23" s="435">
        <f>IF(C23=0,0,E23/C23)</f>
        <v>-0.64673942374051374</v>
      </c>
    </row>
    <row r="24" spans="1:6" ht="30" x14ac:dyDescent="0.2">
      <c r="A24" s="436" t="s">
        <v>690</v>
      </c>
      <c r="B24" s="437" t="s">
        <v>691</v>
      </c>
      <c r="C24" s="446">
        <v>4383498</v>
      </c>
      <c r="D24" s="446">
        <v>2749316</v>
      </c>
      <c r="E24" s="446">
        <f>+D24-C24</f>
        <v>-1634182</v>
      </c>
      <c r="F24" s="435">
        <f>IF(C24=0,0,E24/C24)</f>
        <v>-0.37280318138618973</v>
      </c>
    </row>
    <row r="25" spans="1:6" ht="15" customHeight="1" x14ac:dyDescent="0.25">
      <c r="A25" s="431"/>
      <c r="B25" s="440" t="s">
        <v>680</v>
      </c>
      <c r="C25" s="443">
        <f>+C22+C23+C24</f>
        <v>14120000</v>
      </c>
      <c r="D25" s="443">
        <f>+D22+D23+D24</f>
        <v>7595231</v>
      </c>
      <c r="E25" s="443">
        <f>+E22+E23+E24</f>
        <v>-6524769</v>
      </c>
      <c r="F25" s="439">
        <f>IF(C25=0,0,E25/C25)</f>
        <v>-0.46209412181303117</v>
      </c>
    </row>
    <row r="26" spans="1:6" ht="15" customHeight="1" x14ac:dyDescent="0.25">
      <c r="A26" s="432"/>
      <c r="B26" s="440"/>
      <c r="C26" s="447"/>
      <c r="D26" s="447"/>
      <c r="E26" s="447"/>
      <c r="F26" s="435"/>
    </row>
    <row r="27" spans="1:6" x14ac:dyDescent="0.2">
      <c r="A27" s="436" t="s">
        <v>692</v>
      </c>
      <c r="B27" s="437" t="s">
        <v>693</v>
      </c>
      <c r="C27" s="446">
        <v>818</v>
      </c>
      <c r="D27" s="446">
        <v>1612</v>
      </c>
      <c r="E27" s="446">
        <f>+D27-C27</f>
        <v>794</v>
      </c>
      <c r="F27" s="435">
        <f>IF(C27=0,0,E27/C27)</f>
        <v>0.97066014669926648</v>
      </c>
    </row>
    <row r="28" spans="1:6" x14ac:dyDescent="0.2">
      <c r="A28" s="436" t="s">
        <v>694</v>
      </c>
      <c r="B28" s="437" t="s">
        <v>695</v>
      </c>
      <c r="C28" s="446">
        <v>162</v>
      </c>
      <c r="D28" s="446">
        <v>338</v>
      </c>
      <c r="E28" s="446">
        <f>+D28-C28</f>
        <v>176</v>
      </c>
      <c r="F28" s="435">
        <f>IF(C28=0,0,E28/C28)</f>
        <v>1.0864197530864197</v>
      </c>
    </row>
    <row r="29" spans="1:6" x14ac:dyDescent="0.2">
      <c r="A29" s="436" t="s">
        <v>696</v>
      </c>
      <c r="B29" s="437" t="s">
        <v>697</v>
      </c>
      <c r="C29" s="446">
        <v>1854</v>
      </c>
      <c r="D29" s="446">
        <v>1280</v>
      </c>
      <c r="E29" s="446">
        <f>+D29-C29</f>
        <v>-574</v>
      </c>
      <c r="F29" s="435">
        <f>IF(C29=0,0,E29/C29)</f>
        <v>-0.30960086299892126</v>
      </c>
    </row>
    <row r="30" spans="1:6" ht="30" x14ac:dyDescent="0.2">
      <c r="A30" s="436" t="s">
        <v>698</v>
      </c>
      <c r="B30" s="437" t="s">
        <v>699</v>
      </c>
      <c r="C30" s="446">
        <v>431</v>
      </c>
      <c r="D30" s="446">
        <v>3188</v>
      </c>
      <c r="E30" s="446">
        <f>+D30-C30</f>
        <v>2757</v>
      </c>
      <c r="F30" s="435">
        <f>IF(C30=0,0,E30/C30)</f>
        <v>6.3967517401392113</v>
      </c>
    </row>
    <row r="31" spans="1:6" ht="15" customHeight="1" x14ac:dyDescent="0.25">
      <c r="A31" s="432"/>
      <c r="B31" s="448"/>
      <c r="C31" s="431"/>
      <c r="D31" s="431"/>
      <c r="E31" s="431"/>
      <c r="F31" s="439"/>
    </row>
    <row r="32" spans="1:6" ht="15" customHeight="1" x14ac:dyDescent="0.25">
      <c r="A32" s="449"/>
      <c r="B32" s="437"/>
      <c r="C32" s="434"/>
      <c r="D32" s="434"/>
      <c r="E32" s="434"/>
      <c r="F32" s="435"/>
    </row>
    <row r="33" spans="1:6" ht="15" customHeight="1" x14ac:dyDescent="0.25">
      <c r="A33" s="448" t="s">
        <v>700</v>
      </c>
      <c r="B33" s="440"/>
      <c r="C33" s="445"/>
      <c r="D33" s="445"/>
      <c r="E33" s="445"/>
    </row>
    <row r="34" spans="1:6" ht="15" customHeight="1" x14ac:dyDescent="0.25">
      <c r="A34" s="432"/>
      <c r="B34" s="448"/>
      <c r="C34" s="431"/>
      <c r="D34" s="431"/>
      <c r="E34" s="431"/>
      <c r="F34" s="439"/>
    </row>
    <row r="35" spans="1:6" ht="15" customHeight="1" x14ac:dyDescent="0.25">
      <c r="A35" s="448"/>
      <c r="F35" s="435"/>
    </row>
    <row r="36" spans="1:6" ht="15" customHeight="1" x14ac:dyDescent="0.25">
      <c r="A36" s="432" t="s">
        <v>326</v>
      </c>
      <c r="B36" s="434" t="s">
        <v>701</v>
      </c>
      <c r="C36" s="431"/>
      <c r="D36" s="431"/>
      <c r="E36" s="431"/>
      <c r="F36" s="431"/>
    </row>
    <row r="37" spans="1:6" ht="15" customHeight="1" x14ac:dyDescent="0.25">
      <c r="A37" s="432"/>
      <c r="B37" s="448"/>
      <c r="C37" s="431"/>
      <c r="D37" s="431"/>
      <c r="E37" s="431"/>
      <c r="F37" s="431"/>
    </row>
    <row r="38" spans="1:6" x14ac:dyDescent="0.2">
      <c r="A38" s="436" t="s">
        <v>675</v>
      </c>
      <c r="B38" s="437" t="s">
        <v>676</v>
      </c>
      <c r="C38" s="438">
        <v>2</v>
      </c>
      <c r="D38" s="438">
        <v>0</v>
      </c>
      <c r="E38" s="438">
        <f>+D38-C38</f>
        <v>-2</v>
      </c>
      <c r="F38" s="435">
        <f>IF(C38=0,0,E38/C38)</f>
        <v>-1</v>
      </c>
    </row>
    <row r="39" spans="1:6" ht="15" customHeight="1" x14ac:dyDescent="0.25">
      <c r="A39" s="436" t="s">
        <v>677</v>
      </c>
      <c r="B39" s="437" t="s">
        <v>678</v>
      </c>
      <c r="C39" s="438">
        <v>2</v>
      </c>
      <c r="D39" s="438">
        <v>0</v>
      </c>
      <c r="E39" s="438">
        <f>+D39-C39</f>
        <v>-2</v>
      </c>
      <c r="F39" s="439">
        <f>IF(C39=0,0,E39/C39)</f>
        <v>-1</v>
      </c>
    </row>
    <row r="40" spans="1:6" ht="15" customHeight="1" x14ac:dyDescent="0.25">
      <c r="A40" s="437"/>
      <c r="B40" s="437"/>
      <c r="C40" s="440"/>
      <c r="D40" s="440"/>
      <c r="E40" s="440"/>
    </row>
    <row r="41" spans="1:6" x14ac:dyDescent="0.2">
      <c r="A41" s="436" t="s">
        <v>679</v>
      </c>
      <c r="B41" s="437" t="s">
        <v>702</v>
      </c>
      <c r="C41" s="441">
        <v>2196</v>
      </c>
      <c r="D41" s="441">
        <v>0</v>
      </c>
      <c r="E41" s="441">
        <f>+D41-C41</f>
        <v>-2196</v>
      </c>
      <c r="F41" s="435">
        <f>IF(C41=0,0,E41/C41)</f>
        <v>-1</v>
      </c>
    </row>
    <row r="42" spans="1:6" ht="15" customHeight="1" x14ac:dyDescent="0.25">
      <c r="A42" s="431"/>
      <c r="B42" s="440" t="s">
        <v>681</v>
      </c>
      <c r="C42" s="443">
        <f>IF(C39=0,0,C41/C39)</f>
        <v>1098</v>
      </c>
      <c r="D42" s="443">
        <f>IF(D39=0,0,D41/D39)</f>
        <v>0</v>
      </c>
      <c r="E42" s="443">
        <f>+D42-C42</f>
        <v>-1098</v>
      </c>
      <c r="F42" s="439">
        <f>IF(C42=0,0,E42/C42)</f>
        <v>-1</v>
      </c>
    </row>
    <row r="43" spans="1:6" ht="15" customHeight="1" x14ac:dyDescent="0.25">
      <c r="A43" s="440"/>
      <c r="B43" s="440"/>
      <c r="C43" s="440"/>
      <c r="D43" s="440"/>
      <c r="E43" s="440"/>
      <c r="F43" s="435"/>
    </row>
    <row r="44" spans="1:6" x14ac:dyDescent="0.2">
      <c r="A44" s="436" t="s">
        <v>682</v>
      </c>
      <c r="B44" s="437" t="s">
        <v>683</v>
      </c>
      <c r="C44" s="437">
        <v>0.330563</v>
      </c>
      <c r="D44" s="437">
        <v>0.31915900000000003</v>
      </c>
      <c r="E44" s="444">
        <f>+D44-C44</f>
        <v>-1.140399999999997E-2</v>
      </c>
      <c r="F44" s="435">
        <f>IF(C44=0,0,E44/C44)</f>
        <v>-3.4498718852382058E-2</v>
      </c>
    </row>
    <row r="45" spans="1:6" ht="15" customHeight="1" x14ac:dyDescent="0.25">
      <c r="A45" s="431"/>
      <c r="B45" s="440" t="s">
        <v>684</v>
      </c>
      <c r="C45" s="443">
        <f>+C41*C44</f>
        <v>725.91634799999997</v>
      </c>
      <c r="D45" s="443">
        <f>+D41*D44</f>
        <v>0</v>
      </c>
      <c r="E45" s="443">
        <f>+D45-C45</f>
        <v>-725.91634799999997</v>
      </c>
      <c r="F45" s="439">
        <f>IF(C45=0,0,E45/C45)</f>
        <v>-1</v>
      </c>
    </row>
    <row r="46" spans="1:6" ht="15" customHeight="1" x14ac:dyDescent="0.25">
      <c r="A46" s="431"/>
      <c r="B46" s="440" t="s">
        <v>685</v>
      </c>
      <c r="C46" s="443">
        <f>IF(C39=0,0,C45/C39)</f>
        <v>362.95817399999999</v>
      </c>
      <c r="D46" s="443">
        <f>IF(D39=0,0,D45/D39)</f>
        <v>0</v>
      </c>
      <c r="E46" s="443">
        <f>+D46-C46</f>
        <v>-362.95817399999999</v>
      </c>
      <c r="F46" s="439">
        <f>IF(C46=0,0,E46/C46)</f>
        <v>-1</v>
      </c>
    </row>
    <row r="47" spans="1:6" ht="15" customHeight="1" x14ac:dyDescent="0.25">
      <c r="A47" s="431"/>
      <c r="B47" s="440"/>
      <c r="C47" s="445"/>
      <c r="D47" s="445"/>
      <c r="E47" s="445"/>
      <c r="F47" s="439"/>
    </row>
    <row r="48" spans="1:6" x14ac:dyDescent="0.2">
      <c r="A48" s="436" t="s">
        <v>686</v>
      </c>
      <c r="B48" s="437" t="s">
        <v>703</v>
      </c>
      <c r="C48" s="441">
        <v>0</v>
      </c>
      <c r="D48" s="441">
        <v>0</v>
      </c>
      <c r="E48" s="441">
        <f>+D48-C48</f>
        <v>0</v>
      </c>
      <c r="F48" s="435">
        <f>IF(C48=0,0,E48/C48)</f>
        <v>0</v>
      </c>
    </row>
    <row r="49" spans="1:7" ht="30" x14ac:dyDescent="0.2">
      <c r="A49" s="436" t="s">
        <v>688</v>
      </c>
      <c r="B49" s="437" t="s">
        <v>704</v>
      </c>
      <c r="C49" s="446">
        <v>0</v>
      </c>
      <c r="D49" s="446">
        <v>0</v>
      </c>
      <c r="E49" s="446">
        <f>+D49-C49</f>
        <v>0</v>
      </c>
      <c r="F49" s="435">
        <f>IF(C49=0,0,E49/C49)</f>
        <v>0</v>
      </c>
    </row>
    <row r="50" spans="1:7" ht="30" x14ac:dyDescent="0.2">
      <c r="A50" s="436" t="s">
        <v>690</v>
      </c>
      <c r="B50" s="437" t="s">
        <v>705</v>
      </c>
      <c r="C50" s="446">
        <v>2196</v>
      </c>
      <c r="D50" s="446">
        <v>0</v>
      </c>
      <c r="E50" s="446">
        <f>+D50-C50</f>
        <v>-2196</v>
      </c>
      <c r="F50" s="435">
        <f>IF(C50=0,0,E50/C50)</f>
        <v>-1</v>
      </c>
    </row>
    <row r="51" spans="1:7" ht="15" customHeight="1" x14ac:dyDescent="0.25">
      <c r="A51" s="431"/>
      <c r="B51" s="440" t="s">
        <v>702</v>
      </c>
      <c r="C51" s="443">
        <f>+C48+C49+C50</f>
        <v>2196</v>
      </c>
      <c r="D51" s="443">
        <f>+D48+D49+D50</f>
        <v>0</v>
      </c>
      <c r="E51" s="443">
        <f>+E48+E49+E50</f>
        <v>-2196</v>
      </c>
      <c r="F51" s="439">
        <f>IF(C51=0,0,E51/C51)</f>
        <v>-1</v>
      </c>
    </row>
    <row r="52" spans="1:7" ht="15" customHeight="1" x14ac:dyDescent="0.25">
      <c r="A52" s="432"/>
      <c r="B52" s="440"/>
      <c r="C52" s="447"/>
      <c r="D52" s="447"/>
      <c r="E52" s="447"/>
      <c r="F52" s="435"/>
    </row>
    <row r="53" spans="1:7" x14ac:dyDescent="0.2">
      <c r="A53" s="436" t="s">
        <v>692</v>
      </c>
      <c r="B53" s="437" t="s">
        <v>706</v>
      </c>
      <c r="C53" s="446">
        <v>0</v>
      </c>
      <c r="D53" s="446">
        <v>0</v>
      </c>
      <c r="E53" s="446">
        <f>+D53-C53</f>
        <v>0</v>
      </c>
      <c r="F53" s="435">
        <f>IF(C53=0,0,E53/C53)</f>
        <v>0</v>
      </c>
    </row>
    <row r="54" spans="1:7" x14ac:dyDescent="0.2">
      <c r="A54" s="436" t="s">
        <v>694</v>
      </c>
      <c r="B54" s="437" t="s">
        <v>707</v>
      </c>
      <c r="C54" s="446">
        <v>0</v>
      </c>
      <c r="D54" s="446">
        <v>0</v>
      </c>
      <c r="E54" s="446">
        <f>+D54-C54</f>
        <v>0</v>
      </c>
      <c r="F54" s="435">
        <f>IF(C54=0,0,E54/C54)</f>
        <v>0</v>
      </c>
    </row>
    <row r="55" spans="1:7" x14ac:dyDescent="0.2">
      <c r="A55" s="436" t="s">
        <v>696</v>
      </c>
      <c r="B55" s="437" t="s">
        <v>708</v>
      </c>
      <c r="C55" s="446">
        <v>0</v>
      </c>
      <c r="D55" s="446">
        <v>0</v>
      </c>
      <c r="E55" s="446">
        <f>+D55-C55</f>
        <v>0</v>
      </c>
      <c r="F55" s="435">
        <f>IF(C55=0,0,E55/C55)</f>
        <v>0</v>
      </c>
    </row>
    <row r="56" spans="1:7" ht="30" x14ac:dyDescent="0.2">
      <c r="A56" s="436" t="s">
        <v>698</v>
      </c>
      <c r="B56" s="437" t="s">
        <v>709</v>
      </c>
      <c r="C56" s="446">
        <v>2</v>
      </c>
      <c r="D56" s="446">
        <v>0</v>
      </c>
      <c r="E56" s="446">
        <f>+D56-C56</f>
        <v>-2</v>
      </c>
      <c r="F56" s="435">
        <f>IF(C56=0,0,E56/C56)</f>
        <v>-1</v>
      </c>
    </row>
    <row r="57" spans="1:7" ht="15" customHeight="1" x14ac:dyDescent="0.25">
      <c r="A57" s="450"/>
      <c r="B57" s="2"/>
      <c r="C57" s="2"/>
      <c r="D57" s="2"/>
      <c r="E57" s="2"/>
      <c r="F57" s="451"/>
    </row>
    <row r="58" spans="1:7" ht="15" customHeight="1" x14ac:dyDescent="0.25">
      <c r="A58" s="448" t="s">
        <v>710</v>
      </c>
      <c r="B58" s="2"/>
      <c r="C58" s="2"/>
      <c r="D58" s="2"/>
      <c r="E58" s="2"/>
      <c r="F58" s="452"/>
    </row>
    <row r="59" spans="1:7" ht="15" customHeight="1" x14ac:dyDescent="0.25">
      <c r="A59" s="432"/>
      <c r="B59" s="448"/>
      <c r="C59" s="431"/>
      <c r="D59" s="431"/>
      <c r="E59" s="431"/>
      <c r="F59" s="439"/>
    </row>
    <row r="60" spans="1:7" ht="15" customHeight="1" x14ac:dyDescent="0.25">
      <c r="A60" s="442"/>
      <c r="B60" s="437"/>
      <c r="C60" s="446"/>
      <c r="D60" s="446"/>
      <c r="E60" s="446"/>
      <c r="F60" s="453"/>
      <c r="G60" s="454"/>
    </row>
    <row r="61" spans="1:7" ht="15" customHeight="1" x14ac:dyDescent="0.25">
      <c r="A61" s="431"/>
      <c r="B61" s="440"/>
      <c r="C61" s="445"/>
      <c r="D61" s="445"/>
      <c r="E61" s="445"/>
      <c r="F61" s="453"/>
    </row>
    <row r="62" spans="1:7" ht="15" customHeight="1" x14ac:dyDescent="0.25">
      <c r="A62" s="432"/>
      <c r="B62" s="440"/>
      <c r="C62" s="447"/>
      <c r="D62" s="447"/>
      <c r="E62" s="447"/>
      <c r="F62" s="455"/>
    </row>
    <row r="63" spans="1:7" x14ac:dyDescent="0.2">
      <c r="A63" s="442"/>
      <c r="B63" s="437"/>
      <c r="C63" s="446"/>
      <c r="D63" s="446"/>
      <c r="E63" s="446"/>
      <c r="F63" s="455"/>
    </row>
    <row r="64" spans="1:7" x14ac:dyDescent="0.2">
      <c r="A64" s="442"/>
      <c r="B64" s="437"/>
      <c r="C64" s="446"/>
      <c r="D64" s="446"/>
      <c r="E64" s="446"/>
      <c r="F64" s="456"/>
    </row>
    <row r="65" spans="1:6" x14ac:dyDescent="0.2">
      <c r="A65" s="442"/>
      <c r="B65" s="437"/>
      <c r="C65" s="446"/>
      <c r="D65" s="446"/>
      <c r="E65" s="446"/>
      <c r="F65" s="451"/>
    </row>
    <row r="66" spans="1:6" x14ac:dyDescent="0.2">
      <c r="A66" s="442"/>
      <c r="B66" s="437"/>
      <c r="C66" s="446"/>
      <c r="D66" s="446"/>
      <c r="E66" s="446"/>
      <c r="F66" s="451"/>
    </row>
    <row r="67" spans="1:6" ht="15" customHeight="1" x14ac:dyDescent="0.25">
      <c r="A67" s="450"/>
      <c r="B67" s="2"/>
      <c r="C67" s="2"/>
      <c r="D67" s="2"/>
      <c r="E67" s="2"/>
      <c r="F67" s="451"/>
    </row>
    <row r="68" spans="1:6" ht="15" customHeight="1" x14ac:dyDescent="0.25">
      <c r="A68" s="448"/>
      <c r="B68" s="2"/>
      <c r="C68" s="2"/>
      <c r="D68" s="2"/>
      <c r="E68" s="2"/>
      <c r="F68" s="452"/>
    </row>
    <row r="69" spans="1:6" ht="15" customHeight="1" x14ac:dyDescent="0.25">
      <c r="A69" s="431"/>
      <c r="B69" s="457"/>
      <c r="C69" s="457"/>
      <c r="D69" s="457"/>
      <c r="E69" s="457"/>
      <c r="F69" s="451"/>
    </row>
    <row r="70" spans="1:6" ht="15" customHeight="1" x14ac:dyDescent="0.25">
      <c r="A70" s="431"/>
      <c r="B70" s="457"/>
      <c r="C70" s="457"/>
      <c r="D70" s="457"/>
      <c r="E70" s="457"/>
      <c r="F70" s="451"/>
    </row>
    <row r="71" spans="1:6" ht="15" customHeight="1" x14ac:dyDescent="0.25">
      <c r="A71" s="431"/>
      <c r="B71" s="440"/>
      <c r="C71" s="440"/>
      <c r="D71" s="440"/>
      <c r="E71" s="440"/>
      <c r="F71" s="458"/>
    </row>
    <row r="72" spans="1:6" ht="15" customHeight="1" x14ac:dyDescent="0.25">
      <c r="A72" s="459"/>
      <c r="B72" s="460"/>
      <c r="C72" s="460"/>
      <c r="D72" s="460"/>
      <c r="E72" s="460"/>
      <c r="F72" s="461"/>
    </row>
    <row r="73" spans="1:6" ht="15" customHeight="1" x14ac:dyDescent="0.25">
      <c r="A73" s="462"/>
      <c r="B73" s="463"/>
      <c r="C73" s="463"/>
      <c r="D73" s="463"/>
      <c r="E73" s="463"/>
      <c r="F73" s="464"/>
    </row>
    <row r="74" spans="1:6" ht="15" customHeight="1" x14ac:dyDescent="0.25">
      <c r="A74" s="462"/>
      <c r="B74" s="463"/>
      <c r="C74" s="463"/>
      <c r="D74" s="463"/>
      <c r="E74" s="463"/>
      <c r="F74" s="464"/>
    </row>
    <row r="75" spans="1:6" ht="15" customHeight="1" x14ac:dyDescent="0.25">
      <c r="A75" s="462"/>
      <c r="B75" s="463"/>
      <c r="C75" s="463"/>
      <c r="D75" s="463"/>
      <c r="E75" s="463"/>
      <c r="F75" s="464"/>
    </row>
    <row r="76" spans="1:6" ht="15" customHeight="1" x14ac:dyDescent="0.25">
      <c r="A76" s="462"/>
      <c r="B76" s="463"/>
      <c r="C76" s="463"/>
      <c r="D76" s="463"/>
      <c r="E76" s="463"/>
      <c r="F76" s="464"/>
    </row>
    <row r="77" spans="1:6" ht="15" customHeight="1" x14ac:dyDescent="0.25">
      <c r="A77" s="462"/>
      <c r="B77" s="463"/>
      <c r="C77" s="463"/>
      <c r="D77" s="463"/>
      <c r="E77" s="463"/>
      <c r="F77" s="464"/>
    </row>
    <row r="78" spans="1:6" ht="15" customHeight="1" x14ac:dyDescent="0.25">
      <c r="A78" s="462"/>
      <c r="B78" s="463"/>
      <c r="C78" s="463"/>
      <c r="D78" s="463"/>
      <c r="E78" s="463"/>
      <c r="F78" s="464"/>
    </row>
    <row r="79" spans="1:6" ht="15" customHeight="1" x14ac:dyDescent="0.25">
      <c r="A79" s="462"/>
      <c r="B79" s="463"/>
      <c r="C79" s="463"/>
      <c r="D79" s="463"/>
      <c r="E79" s="463"/>
      <c r="F79" s="464"/>
    </row>
    <row r="80" spans="1:6" ht="15" customHeight="1" x14ac:dyDescent="0.25">
      <c r="A80" s="462"/>
      <c r="B80" s="463"/>
      <c r="C80" s="463"/>
      <c r="D80" s="463"/>
      <c r="E80" s="463"/>
      <c r="F80" s="464"/>
    </row>
    <row r="81" spans="1:6" ht="15" customHeight="1" x14ac:dyDescent="0.25">
      <c r="A81" s="462"/>
      <c r="B81" s="463"/>
      <c r="C81" s="463"/>
      <c r="D81" s="463"/>
      <c r="E81" s="463"/>
      <c r="F81" s="464"/>
    </row>
    <row r="82" spans="1:6" ht="15" customHeight="1" x14ac:dyDescent="0.25">
      <c r="A82" s="462"/>
      <c r="B82" s="463"/>
      <c r="C82" s="463"/>
      <c r="D82" s="463"/>
      <c r="E82" s="463"/>
      <c r="F82" s="464"/>
    </row>
    <row r="83" spans="1:6" ht="15" customHeight="1" x14ac:dyDescent="0.25">
      <c r="A83" s="462"/>
      <c r="B83" s="463"/>
      <c r="C83" s="463"/>
      <c r="D83" s="463"/>
      <c r="E83" s="463"/>
      <c r="F83" s="464"/>
    </row>
    <row r="84" spans="1:6" ht="15" customHeight="1" x14ac:dyDescent="0.25">
      <c r="A84" s="462"/>
      <c r="B84" s="463"/>
      <c r="C84" s="463"/>
      <c r="D84" s="463"/>
      <c r="E84" s="463"/>
      <c r="F84" s="464"/>
    </row>
    <row r="85" spans="1:6" ht="15" customHeight="1" x14ac:dyDescent="0.25">
      <c r="A85" s="462"/>
      <c r="B85" s="463"/>
      <c r="C85" s="463"/>
      <c r="D85" s="463"/>
      <c r="E85" s="463"/>
      <c r="F85" s="464"/>
    </row>
    <row r="86" spans="1:6" ht="15" customHeight="1" x14ac:dyDescent="0.25">
      <c r="A86" s="462"/>
      <c r="B86" s="463"/>
      <c r="C86" s="463"/>
      <c r="D86" s="463"/>
      <c r="E86" s="463"/>
      <c r="F86" s="464"/>
    </row>
    <row r="87" spans="1:6" ht="15" customHeight="1" x14ac:dyDescent="0.25">
      <c r="A87" s="462"/>
      <c r="B87" s="463"/>
      <c r="C87" s="463"/>
      <c r="D87" s="463"/>
      <c r="E87" s="463"/>
      <c r="F87" s="464"/>
    </row>
    <row r="88" spans="1:6" ht="15" customHeight="1" x14ac:dyDescent="0.25">
      <c r="A88" s="462"/>
      <c r="B88" s="463"/>
      <c r="C88" s="463"/>
      <c r="D88" s="463"/>
      <c r="E88" s="463"/>
      <c r="F88" s="464"/>
    </row>
    <row r="89" spans="1:6" ht="15" customHeight="1" x14ac:dyDescent="0.25">
      <c r="A89" s="462"/>
      <c r="B89" s="463"/>
      <c r="C89" s="463"/>
      <c r="D89" s="463"/>
      <c r="E89" s="463"/>
      <c r="F89" s="464"/>
    </row>
    <row r="90" spans="1:6" ht="15" customHeight="1" x14ac:dyDescent="0.25">
      <c r="A90" s="462"/>
      <c r="B90" s="463"/>
      <c r="C90" s="463"/>
      <c r="D90" s="463"/>
      <c r="E90" s="463"/>
      <c r="F90" s="464"/>
    </row>
    <row r="91" spans="1:6" ht="15" customHeight="1" x14ac:dyDescent="0.25">
      <c r="A91" s="462"/>
      <c r="B91" s="463"/>
      <c r="C91" s="463"/>
      <c r="D91" s="463"/>
      <c r="E91" s="463"/>
      <c r="F91" s="464"/>
    </row>
    <row r="92" spans="1:6" ht="15" customHeight="1" x14ac:dyDescent="0.25">
      <c r="A92" s="462"/>
      <c r="B92" s="463"/>
      <c r="C92" s="463"/>
      <c r="D92" s="463"/>
      <c r="E92" s="463"/>
      <c r="F92" s="464"/>
    </row>
    <row r="93" spans="1:6" ht="15" customHeight="1" x14ac:dyDescent="0.25">
      <c r="A93" s="462"/>
      <c r="B93" s="463"/>
      <c r="C93" s="463"/>
      <c r="D93" s="463"/>
      <c r="E93" s="463"/>
      <c r="F93" s="464"/>
    </row>
    <row r="94" spans="1:6" ht="15" customHeight="1" x14ac:dyDescent="0.25">
      <c r="A94" s="462"/>
      <c r="B94" s="463"/>
      <c r="C94" s="463"/>
      <c r="D94" s="463"/>
      <c r="E94" s="463"/>
      <c r="F94" s="464"/>
    </row>
    <row r="95" spans="1:6" ht="15" customHeight="1" x14ac:dyDescent="0.25">
      <c r="A95" s="462"/>
      <c r="B95" s="463"/>
      <c r="C95" s="463"/>
      <c r="D95" s="463"/>
      <c r="E95" s="463"/>
      <c r="F95" s="464"/>
    </row>
    <row r="96" spans="1:6" ht="15" customHeight="1" x14ac:dyDescent="0.25">
      <c r="A96" s="462"/>
      <c r="B96" s="463"/>
      <c r="C96" s="463"/>
      <c r="D96" s="463"/>
      <c r="E96" s="463"/>
      <c r="F96" s="464"/>
    </row>
    <row r="97" spans="1:6" ht="15" customHeight="1" x14ac:dyDescent="0.25">
      <c r="A97" s="462"/>
      <c r="B97" s="463"/>
      <c r="C97" s="463"/>
      <c r="D97" s="463"/>
      <c r="E97" s="463"/>
      <c r="F97" s="464"/>
    </row>
    <row r="98" spans="1:6" ht="15" customHeight="1" x14ac:dyDescent="0.25">
      <c r="A98" s="462"/>
      <c r="B98" s="463"/>
      <c r="C98" s="463"/>
      <c r="D98" s="463"/>
      <c r="E98" s="463"/>
      <c r="F98" s="464"/>
    </row>
    <row r="99" spans="1:6" ht="15" customHeight="1" x14ac:dyDescent="0.25">
      <c r="A99" s="462"/>
      <c r="B99" s="463"/>
      <c r="C99" s="463"/>
      <c r="D99" s="463"/>
      <c r="E99" s="463"/>
      <c r="F99" s="464"/>
    </row>
    <row r="100" spans="1:6" ht="15" customHeight="1" x14ac:dyDescent="0.25">
      <c r="A100" s="462"/>
      <c r="B100" s="463"/>
      <c r="C100" s="463"/>
      <c r="D100" s="463"/>
      <c r="E100" s="463"/>
      <c r="F100" s="464"/>
    </row>
    <row r="101" spans="1:6" ht="15" customHeight="1" x14ac:dyDescent="0.25">
      <c r="A101" s="462"/>
      <c r="B101" s="463"/>
      <c r="C101" s="463"/>
      <c r="D101" s="463"/>
      <c r="E101" s="463"/>
      <c r="F101" s="464"/>
    </row>
    <row r="102" spans="1:6" ht="15" customHeight="1" x14ac:dyDescent="0.25">
      <c r="A102" s="462"/>
      <c r="B102" s="463"/>
      <c r="C102" s="463"/>
      <c r="D102" s="463"/>
      <c r="E102" s="463"/>
      <c r="F102" s="464"/>
    </row>
    <row r="103" spans="1:6" ht="15" customHeight="1" x14ac:dyDescent="0.25">
      <c r="A103" s="462"/>
      <c r="B103" s="463"/>
      <c r="C103" s="463"/>
      <c r="D103" s="463"/>
      <c r="E103" s="463"/>
      <c r="F103" s="464"/>
    </row>
    <row r="104" spans="1:6" ht="15" customHeight="1" x14ac:dyDescent="0.25">
      <c r="A104" s="462"/>
      <c r="B104" s="463"/>
      <c r="C104" s="463"/>
      <c r="D104" s="463"/>
      <c r="E104" s="463"/>
      <c r="F104" s="464"/>
    </row>
    <row r="105" spans="1:6" x14ac:dyDescent="0.2">
      <c r="A105" s="465"/>
      <c r="B105" s="465"/>
      <c r="C105" s="465"/>
      <c r="D105" s="465"/>
      <c r="E105" s="465"/>
      <c r="F105" s="465"/>
    </row>
    <row r="106" spans="1:6" x14ac:dyDescent="0.2">
      <c r="F106" s="466"/>
    </row>
    <row r="107" spans="1:6" x14ac:dyDescent="0.2">
      <c r="F107" s="466"/>
    </row>
    <row r="108" spans="1:6" x14ac:dyDescent="0.2">
      <c r="A108" s="466"/>
      <c r="B108" s="466"/>
      <c r="C108" s="466"/>
      <c r="D108" s="466"/>
      <c r="E108" s="466"/>
      <c r="F108" s="466"/>
    </row>
    <row r="109" spans="1:6" x14ac:dyDescent="0.2">
      <c r="A109" s="466"/>
      <c r="B109" s="466"/>
      <c r="C109" s="466"/>
      <c r="D109" s="466"/>
      <c r="E109" s="466"/>
      <c r="F109" s="466"/>
    </row>
    <row r="110" spans="1:6" x14ac:dyDescent="0.2">
      <c r="A110" s="466"/>
      <c r="B110" s="466"/>
      <c r="C110" s="466"/>
      <c r="D110" s="466"/>
      <c r="E110" s="466"/>
      <c r="F110" s="466"/>
    </row>
    <row r="111" spans="1:6" x14ac:dyDescent="0.2">
      <c r="A111" s="466"/>
      <c r="B111" s="466"/>
      <c r="C111" s="466"/>
      <c r="D111" s="466"/>
      <c r="E111" s="466"/>
      <c r="F111" s="466"/>
    </row>
    <row r="112" spans="1:6" x14ac:dyDescent="0.2">
      <c r="A112" s="466"/>
      <c r="B112" s="466"/>
      <c r="C112" s="466"/>
      <c r="D112" s="466"/>
      <c r="E112" s="466"/>
      <c r="F112" s="466"/>
    </row>
    <row r="113" spans="1:6" x14ac:dyDescent="0.2">
      <c r="A113" s="466"/>
      <c r="B113" s="466"/>
      <c r="C113" s="466"/>
      <c r="D113" s="466"/>
      <c r="E113" s="466"/>
      <c r="F113" s="466"/>
    </row>
    <row r="114" spans="1:6" x14ac:dyDescent="0.2">
      <c r="A114" s="466"/>
      <c r="B114" s="466"/>
      <c r="C114" s="466"/>
      <c r="D114" s="466"/>
      <c r="E114" s="466"/>
      <c r="F114" s="466"/>
    </row>
    <row r="115" spans="1:6" x14ac:dyDescent="0.2">
      <c r="A115" s="466"/>
      <c r="B115" s="466"/>
      <c r="C115" s="466"/>
      <c r="D115" s="466"/>
      <c r="E115" s="466"/>
      <c r="F115" s="466"/>
    </row>
    <row r="116" spans="1:6" x14ac:dyDescent="0.2">
      <c r="A116" s="466"/>
      <c r="B116" s="466"/>
      <c r="C116" s="466"/>
      <c r="D116" s="466"/>
      <c r="E116" s="466"/>
      <c r="F116" s="466"/>
    </row>
    <row r="117" spans="1:6" x14ac:dyDescent="0.2">
      <c r="A117" s="466"/>
      <c r="B117" s="466"/>
      <c r="C117" s="466"/>
      <c r="D117" s="466"/>
      <c r="E117" s="466"/>
      <c r="F117" s="466"/>
    </row>
    <row r="118" spans="1:6" x14ac:dyDescent="0.2">
      <c r="A118" s="466"/>
      <c r="B118" s="466"/>
      <c r="C118" s="466"/>
      <c r="D118" s="466"/>
      <c r="E118" s="466"/>
      <c r="F118" s="466"/>
    </row>
    <row r="119" spans="1:6" x14ac:dyDescent="0.2">
      <c r="A119" s="466"/>
      <c r="B119" s="466"/>
      <c r="C119" s="466"/>
      <c r="D119" s="466"/>
      <c r="E119" s="466"/>
      <c r="F119" s="466"/>
    </row>
    <row r="120" spans="1:6" x14ac:dyDescent="0.2">
      <c r="A120" s="466"/>
      <c r="B120" s="466"/>
      <c r="C120" s="466"/>
      <c r="D120" s="466"/>
      <c r="E120" s="466"/>
      <c r="F120" s="466"/>
    </row>
    <row r="121" spans="1:6" x14ac:dyDescent="0.2">
      <c r="A121" s="466"/>
      <c r="B121" s="466"/>
      <c r="C121" s="466"/>
      <c r="D121" s="466"/>
      <c r="E121" s="466"/>
      <c r="F121" s="466"/>
    </row>
    <row r="122" spans="1:6" x14ac:dyDescent="0.2">
      <c r="A122" s="466"/>
      <c r="B122" s="466"/>
      <c r="C122" s="466"/>
      <c r="D122" s="466"/>
      <c r="E122" s="466"/>
      <c r="F122" s="466"/>
    </row>
    <row r="123" spans="1:6" x14ac:dyDescent="0.2">
      <c r="A123" s="466"/>
      <c r="B123" s="466"/>
      <c r="C123" s="466"/>
      <c r="D123" s="466"/>
      <c r="E123" s="466"/>
      <c r="F123" s="466"/>
    </row>
    <row r="124" spans="1:6" x14ac:dyDescent="0.2">
      <c r="A124" s="466"/>
      <c r="B124" s="466"/>
      <c r="C124" s="466"/>
      <c r="D124" s="466"/>
      <c r="E124" s="466"/>
      <c r="F124" s="466"/>
    </row>
    <row r="125" spans="1:6" x14ac:dyDescent="0.2">
      <c r="A125" s="466"/>
      <c r="B125" s="466"/>
      <c r="C125" s="466"/>
      <c r="D125" s="466"/>
      <c r="E125" s="466"/>
      <c r="F125" s="466"/>
    </row>
    <row r="126" spans="1:6" x14ac:dyDescent="0.2">
      <c r="A126" s="466"/>
      <c r="B126" s="466"/>
      <c r="C126" s="466"/>
      <c r="D126" s="466"/>
      <c r="E126" s="466"/>
      <c r="F126" s="466"/>
    </row>
    <row r="127" spans="1:6" x14ac:dyDescent="0.2">
      <c r="A127" s="466"/>
      <c r="B127" s="466"/>
      <c r="C127" s="466"/>
      <c r="D127" s="466"/>
      <c r="E127" s="466"/>
      <c r="F127" s="466"/>
    </row>
    <row r="128" spans="1:6" x14ac:dyDescent="0.2">
      <c r="A128" s="466"/>
      <c r="B128" s="466"/>
      <c r="C128" s="466"/>
      <c r="D128" s="466"/>
      <c r="E128" s="466"/>
      <c r="F128" s="466"/>
    </row>
    <row r="129" spans="1:6" x14ac:dyDescent="0.2">
      <c r="A129" s="466"/>
      <c r="B129" s="466"/>
      <c r="C129" s="466"/>
      <c r="D129" s="466"/>
      <c r="E129" s="466"/>
      <c r="F129" s="466"/>
    </row>
    <row r="130" spans="1:6" x14ac:dyDescent="0.2">
      <c r="A130" s="466"/>
      <c r="B130" s="466"/>
      <c r="C130" s="466"/>
      <c r="D130" s="466"/>
      <c r="E130" s="466"/>
      <c r="F130" s="466"/>
    </row>
    <row r="131" spans="1:6" x14ac:dyDescent="0.2">
      <c r="A131" s="466"/>
      <c r="B131" s="466"/>
      <c r="C131" s="466"/>
      <c r="D131" s="466"/>
      <c r="E131" s="466"/>
      <c r="F131" s="466"/>
    </row>
    <row r="132" spans="1:6" x14ac:dyDescent="0.2">
      <c r="A132" s="466"/>
      <c r="B132" s="466"/>
      <c r="C132" s="466"/>
      <c r="D132" s="466"/>
      <c r="E132" s="466"/>
      <c r="F132" s="466"/>
    </row>
    <row r="133" spans="1:6" x14ac:dyDescent="0.2">
      <c r="A133" s="466"/>
      <c r="B133" s="466"/>
      <c r="C133" s="466"/>
      <c r="D133" s="466"/>
      <c r="E133" s="466"/>
      <c r="F133" s="466"/>
    </row>
    <row r="134" spans="1:6" x14ac:dyDescent="0.2">
      <c r="A134" s="466"/>
      <c r="B134" s="466"/>
      <c r="C134" s="466"/>
      <c r="D134" s="466"/>
      <c r="E134" s="466"/>
      <c r="F134" s="466"/>
    </row>
    <row r="135" spans="1:6" x14ac:dyDescent="0.2">
      <c r="A135" s="466"/>
      <c r="B135" s="466"/>
      <c r="C135" s="466"/>
      <c r="D135" s="466"/>
      <c r="E135" s="466"/>
      <c r="F135" s="466"/>
    </row>
    <row r="136" spans="1:6" x14ac:dyDescent="0.2">
      <c r="A136" s="466"/>
      <c r="B136" s="466"/>
      <c r="C136" s="466"/>
      <c r="D136" s="466"/>
      <c r="E136" s="466"/>
      <c r="F136" s="466"/>
    </row>
    <row r="137" spans="1:6" x14ac:dyDescent="0.2">
      <c r="A137" s="466"/>
      <c r="B137" s="466"/>
      <c r="C137" s="466"/>
      <c r="D137" s="466"/>
      <c r="E137" s="466"/>
      <c r="F137" s="466"/>
    </row>
    <row r="138" spans="1:6" x14ac:dyDescent="0.2">
      <c r="A138" s="466"/>
      <c r="B138" s="466"/>
      <c r="C138" s="466"/>
      <c r="D138" s="466"/>
      <c r="E138" s="466"/>
      <c r="F138" s="466"/>
    </row>
    <row r="139" spans="1:6" x14ac:dyDescent="0.2">
      <c r="A139" s="466"/>
      <c r="B139" s="466"/>
      <c r="C139" s="466"/>
      <c r="D139" s="466"/>
      <c r="E139" s="466"/>
      <c r="F139" s="466"/>
    </row>
    <row r="140" spans="1:6" x14ac:dyDescent="0.2">
      <c r="A140" s="466"/>
      <c r="B140" s="466"/>
      <c r="C140" s="466"/>
      <c r="D140" s="466"/>
      <c r="E140" s="466"/>
      <c r="F140" s="466"/>
    </row>
    <row r="141" spans="1:6" x14ac:dyDescent="0.2">
      <c r="A141" s="466"/>
      <c r="B141" s="466"/>
      <c r="C141" s="466"/>
      <c r="D141" s="466"/>
      <c r="E141" s="466"/>
      <c r="F141" s="466"/>
    </row>
    <row r="142" spans="1:6" x14ac:dyDescent="0.2">
      <c r="A142" s="466"/>
      <c r="B142" s="466"/>
      <c r="C142" s="466"/>
      <c r="D142" s="466"/>
      <c r="E142" s="466"/>
      <c r="F142" s="466"/>
    </row>
    <row r="143" spans="1:6" x14ac:dyDescent="0.2">
      <c r="A143" s="466"/>
      <c r="B143" s="466"/>
      <c r="C143" s="466"/>
      <c r="D143" s="466"/>
      <c r="E143" s="466"/>
      <c r="F143" s="466"/>
    </row>
    <row r="144" spans="1:6" x14ac:dyDescent="0.2">
      <c r="A144" s="466"/>
      <c r="B144" s="466"/>
      <c r="C144" s="466"/>
      <c r="D144" s="466"/>
      <c r="E144" s="466"/>
      <c r="F144" s="466"/>
    </row>
    <row r="145" spans="1:6" x14ac:dyDescent="0.2">
      <c r="A145" s="466"/>
      <c r="B145" s="466"/>
      <c r="C145" s="466"/>
      <c r="D145" s="466"/>
      <c r="E145" s="466"/>
      <c r="F145" s="466"/>
    </row>
    <row r="146" spans="1:6" x14ac:dyDescent="0.2">
      <c r="A146" s="466"/>
      <c r="B146" s="466"/>
      <c r="C146" s="466"/>
      <c r="D146" s="466"/>
      <c r="E146" s="466"/>
      <c r="F146" s="466"/>
    </row>
    <row r="147" spans="1:6" x14ac:dyDescent="0.2">
      <c r="A147" s="466"/>
      <c r="B147" s="466"/>
      <c r="C147" s="466"/>
      <c r="D147" s="466"/>
      <c r="E147" s="466"/>
      <c r="F147" s="466"/>
    </row>
    <row r="148" spans="1:6" x14ac:dyDescent="0.2">
      <c r="A148" s="466"/>
      <c r="B148" s="466"/>
      <c r="C148" s="466"/>
      <c r="D148" s="466"/>
      <c r="E148" s="466"/>
      <c r="F148" s="466"/>
    </row>
    <row r="149" spans="1:6" x14ac:dyDescent="0.2">
      <c r="A149" s="466"/>
      <c r="B149" s="466"/>
      <c r="C149" s="466"/>
      <c r="D149" s="466"/>
      <c r="E149" s="466"/>
      <c r="F149" s="466"/>
    </row>
    <row r="150" spans="1:6" x14ac:dyDescent="0.2">
      <c r="A150" s="466"/>
      <c r="B150" s="466"/>
      <c r="C150" s="466"/>
      <c r="D150" s="466"/>
      <c r="E150" s="466"/>
      <c r="F150" s="466"/>
    </row>
    <row r="151" spans="1:6" x14ac:dyDescent="0.2">
      <c r="A151" s="466"/>
      <c r="B151" s="466"/>
      <c r="C151" s="466"/>
      <c r="D151" s="466"/>
      <c r="E151" s="466"/>
      <c r="F151" s="466"/>
    </row>
    <row r="152" spans="1:6" x14ac:dyDescent="0.2">
      <c r="A152" s="466"/>
      <c r="B152" s="466"/>
      <c r="C152" s="466"/>
      <c r="D152" s="466"/>
      <c r="E152" s="466"/>
      <c r="F152" s="466"/>
    </row>
    <row r="153" spans="1:6" x14ac:dyDescent="0.2">
      <c r="A153" s="466"/>
      <c r="B153" s="466"/>
      <c r="C153" s="466"/>
      <c r="D153" s="466"/>
      <c r="E153" s="466"/>
      <c r="F153" s="466"/>
    </row>
    <row r="154" spans="1:6" x14ac:dyDescent="0.2">
      <c r="A154" s="466"/>
      <c r="B154" s="466"/>
      <c r="C154" s="466"/>
      <c r="D154" s="466"/>
      <c r="E154" s="466"/>
      <c r="F154" s="466"/>
    </row>
    <row r="155" spans="1:6" x14ac:dyDescent="0.2">
      <c r="A155" s="466"/>
      <c r="B155" s="466"/>
      <c r="C155" s="466"/>
      <c r="D155" s="466"/>
      <c r="E155" s="466"/>
      <c r="F155" s="466"/>
    </row>
    <row r="156" spans="1:6" x14ac:dyDescent="0.2">
      <c r="A156" s="466"/>
      <c r="B156" s="466"/>
      <c r="C156" s="466"/>
      <c r="D156" s="466"/>
      <c r="E156" s="466"/>
      <c r="F156" s="466"/>
    </row>
    <row r="157" spans="1:6" x14ac:dyDescent="0.2">
      <c r="A157" s="466"/>
      <c r="B157" s="466"/>
      <c r="C157" s="466"/>
      <c r="D157" s="466"/>
      <c r="E157" s="466"/>
      <c r="F157" s="466"/>
    </row>
    <row r="158" spans="1:6" x14ac:dyDescent="0.2">
      <c r="A158" s="466"/>
      <c r="B158" s="466"/>
      <c r="C158" s="466"/>
      <c r="D158" s="466"/>
      <c r="E158" s="466"/>
      <c r="F158" s="466"/>
    </row>
    <row r="159" spans="1:6" x14ac:dyDescent="0.2">
      <c r="A159" s="466"/>
      <c r="B159" s="466"/>
      <c r="C159" s="466"/>
      <c r="D159" s="466"/>
      <c r="E159" s="466"/>
      <c r="F159" s="466"/>
    </row>
    <row r="160" spans="1:6" x14ac:dyDescent="0.2">
      <c r="A160" s="466"/>
      <c r="B160" s="466"/>
      <c r="C160" s="466"/>
      <c r="D160" s="466"/>
      <c r="E160" s="466"/>
      <c r="F160" s="466"/>
    </row>
    <row r="161" spans="1:6" x14ac:dyDescent="0.2">
      <c r="A161" s="466"/>
      <c r="B161" s="466"/>
      <c r="C161" s="466"/>
      <c r="D161" s="466"/>
      <c r="E161" s="466"/>
      <c r="F161" s="466"/>
    </row>
    <row r="162" spans="1:6" x14ac:dyDescent="0.2">
      <c r="A162" s="466"/>
      <c r="B162" s="466"/>
      <c r="C162" s="466"/>
      <c r="D162" s="466"/>
      <c r="E162" s="466"/>
      <c r="F162" s="466"/>
    </row>
    <row r="163" spans="1:6" x14ac:dyDescent="0.2">
      <c r="A163" s="466"/>
      <c r="B163" s="466"/>
      <c r="C163" s="466"/>
      <c r="D163" s="466"/>
      <c r="E163" s="466"/>
      <c r="F163" s="466"/>
    </row>
    <row r="164" spans="1:6" x14ac:dyDescent="0.2">
      <c r="A164" s="466"/>
      <c r="B164" s="466"/>
      <c r="C164" s="466"/>
      <c r="D164" s="466"/>
      <c r="E164" s="466"/>
      <c r="F164" s="466"/>
    </row>
    <row r="165" spans="1:6" x14ac:dyDescent="0.2">
      <c r="A165" s="466"/>
      <c r="B165" s="466"/>
      <c r="C165" s="466"/>
      <c r="D165" s="466"/>
      <c r="E165" s="466"/>
      <c r="F165" s="466"/>
    </row>
    <row r="166" spans="1:6" x14ac:dyDescent="0.2">
      <c r="A166" s="466"/>
      <c r="B166" s="466"/>
      <c r="C166" s="466"/>
      <c r="D166" s="466"/>
      <c r="E166" s="466"/>
      <c r="F166" s="466"/>
    </row>
    <row r="167" spans="1:6" x14ac:dyDescent="0.2">
      <c r="A167" s="466"/>
      <c r="B167" s="466"/>
      <c r="C167" s="466"/>
      <c r="D167" s="466"/>
      <c r="E167" s="466"/>
      <c r="F167" s="466"/>
    </row>
    <row r="168" spans="1:6" x14ac:dyDescent="0.2">
      <c r="A168" s="466"/>
      <c r="B168" s="466"/>
      <c r="C168" s="466"/>
      <c r="D168" s="466"/>
      <c r="E168" s="466"/>
      <c r="F168" s="466"/>
    </row>
    <row r="169" spans="1:6" x14ac:dyDescent="0.2">
      <c r="A169" s="466"/>
      <c r="B169" s="466"/>
      <c r="C169" s="466"/>
      <c r="D169" s="466"/>
      <c r="E169" s="466"/>
      <c r="F169" s="466"/>
    </row>
    <row r="170" spans="1:6" x14ac:dyDescent="0.2">
      <c r="A170" s="466"/>
      <c r="B170" s="466"/>
      <c r="C170" s="466"/>
      <c r="D170" s="466"/>
      <c r="E170" s="466"/>
      <c r="F170" s="466"/>
    </row>
    <row r="171" spans="1:6" x14ac:dyDescent="0.2">
      <c r="A171" s="466"/>
      <c r="B171" s="466"/>
      <c r="C171" s="466"/>
      <c r="D171" s="466"/>
      <c r="E171" s="466"/>
      <c r="F171" s="466"/>
    </row>
    <row r="172" spans="1:6" x14ac:dyDescent="0.2">
      <c r="A172" s="466"/>
      <c r="B172" s="466"/>
      <c r="C172" s="466"/>
      <c r="D172" s="466"/>
      <c r="E172" s="466"/>
      <c r="F172" s="466"/>
    </row>
    <row r="173" spans="1:6" x14ac:dyDescent="0.2">
      <c r="A173" s="466"/>
      <c r="B173" s="466"/>
      <c r="C173" s="466"/>
      <c r="D173" s="466"/>
      <c r="E173" s="466"/>
      <c r="F173" s="466"/>
    </row>
    <row r="174" spans="1:6" x14ac:dyDescent="0.2">
      <c r="A174" s="466"/>
      <c r="B174" s="466"/>
      <c r="C174" s="466"/>
      <c r="D174" s="466"/>
      <c r="E174" s="466"/>
      <c r="F174" s="466"/>
    </row>
    <row r="175" spans="1:6" x14ac:dyDescent="0.2">
      <c r="A175" s="466"/>
      <c r="B175" s="466"/>
      <c r="C175" s="466"/>
      <c r="D175" s="466"/>
      <c r="E175" s="466"/>
      <c r="F175" s="466"/>
    </row>
    <row r="176" spans="1:6" x14ac:dyDescent="0.2">
      <c r="A176" s="466"/>
      <c r="B176" s="466"/>
      <c r="C176" s="466"/>
      <c r="D176" s="466"/>
      <c r="E176" s="466"/>
      <c r="F176" s="466"/>
    </row>
  </sheetData>
  <mergeCells count="4">
    <mergeCell ref="A1:F1"/>
    <mergeCell ref="A2:F2"/>
    <mergeCell ref="A3:F3"/>
    <mergeCell ref="A4:F4"/>
  </mergeCells>
  <pageMargins left="0.25" right="0.25" top="0.75" bottom="0.75" header="0.3" footer="0.3"/>
  <pageSetup scale="77" fitToHeight="0" orientation="portrait" horizontalDpi="1200" verticalDpi="1200" r:id="rId1"/>
  <headerFooter>
    <oddHeader>_x000D_
                &amp;L&amp;10OFFICE OF HEALTH CARE ACCESS&amp;C&amp;10ANNUAL REPORTING&amp;R&amp;10SAINT FRANCIS HOSPITAL AND MEDICAL CENTER</oddHeader>
    <oddFooter>&amp;L&amp;10REPORT 19C&amp;C&amp;10&amp;P OF &amp;N&amp;R&amp;10&amp;D,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3"/>
  <sheetViews>
    <sheetView topLeftCell="A6" workbookViewId="0">
      <selection activeCell="A28" sqref="A2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1"/>
      <c r="B1" s="471"/>
      <c r="C1" s="471"/>
      <c r="D1" s="472"/>
      <c r="E1" s="472"/>
    </row>
    <row r="2" spans="1:8" s="30" customFormat="1" ht="15.75" customHeight="1" x14ac:dyDescent="0.25">
      <c r="A2" s="473" t="s">
        <v>0</v>
      </c>
      <c r="B2" s="473"/>
      <c r="C2" s="473"/>
      <c r="D2" s="473"/>
    </row>
    <row r="3" spans="1:8" s="30" customFormat="1" ht="15.75" customHeight="1" x14ac:dyDescent="0.25">
      <c r="A3" s="473" t="s">
        <v>1</v>
      </c>
      <c r="B3" s="473"/>
      <c r="C3" s="473"/>
      <c r="D3" s="473"/>
    </row>
    <row r="4" spans="1:8" s="30" customFormat="1" ht="15.75" customHeight="1" x14ac:dyDescent="0.25">
      <c r="A4" s="473" t="s">
        <v>250</v>
      </c>
      <c r="B4" s="473"/>
      <c r="C4" s="473"/>
      <c r="D4" s="473"/>
    </row>
    <row r="5" spans="1:8" s="30" customFormat="1" ht="15.75" customHeight="1" x14ac:dyDescent="0.25">
      <c r="A5" s="473" t="s">
        <v>251</v>
      </c>
      <c r="B5" s="473"/>
      <c r="C5" s="473"/>
      <c r="D5" s="473"/>
    </row>
    <row r="6" spans="1:8" s="30" customFormat="1" ht="16.5" customHeight="1" thickBot="1" x14ac:dyDescent="0.3">
      <c r="A6" s="32"/>
      <c r="B6" s="470"/>
      <c r="C6" s="470"/>
    </row>
    <row r="7" spans="1:8" ht="15.75" customHeight="1" x14ac:dyDescent="0.25">
      <c r="A7" s="33" t="s">
        <v>252</v>
      </c>
      <c r="B7" s="34" t="s">
        <v>253</v>
      </c>
      <c r="C7" s="35" t="s">
        <v>254</v>
      </c>
      <c r="D7" s="36" t="s">
        <v>255</v>
      </c>
      <c r="E7" s="37"/>
      <c r="F7" s="37"/>
      <c r="G7" s="37"/>
      <c r="H7" s="38"/>
    </row>
    <row r="8" spans="1:8" ht="15.75" customHeight="1" x14ac:dyDescent="0.25">
      <c r="A8" s="40"/>
      <c r="B8" s="41"/>
      <c r="C8" s="42" t="s">
        <v>256</v>
      </c>
      <c r="D8" s="43" t="s">
        <v>257</v>
      </c>
    </row>
    <row r="9" spans="1:8" ht="16.5" customHeight="1" thickBot="1" x14ac:dyDescent="0.3">
      <c r="A9" s="44" t="s">
        <v>5</v>
      </c>
      <c r="B9" s="45" t="s">
        <v>258</v>
      </c>
      <c r="C9" s="46" t="s">
        <v>259</v>
      </c>
      <c r="D9" s="47" t="s">
        <v>260</v>
      </c>
    </row>
    <row r="10" spans="1:8" ht="15.75" customHeight="1" x14ac:dyDescent="0.25">
      <c r="A10" s="48"/>
      <c r="B10" s="49"/>
      <c r="C10" s="49"/>
      <c r="D10" s="50"/>
    </row>
    <row r="11" spans="1:8" ht="15.75" x14ac:dyDescent="0.25">
      <c r="A11" s="51" t="s">
        <v>261</v>
      </c>
      <c r="B11" s="52" t="s">
        <v>0</v>
      </c>
      <c r="C11" s="53"/>
      <c r="D11" s="54"/>
    </row>
    <row r="12" spans="1:8" x14ac:dyDescent="0.2">
      <c r="A12" s="55">
        <v>1</v>
      </c>
      <c r="B12" s="38"/>
      <c r="C12" s="56" t="s">
        <v>262</v>
      </c>
      <c r="D12" s="57">
        <v>49218090</v>
      </c>
    </row>
    <row r="13" spans="1:8" x14ac:dyDescent="0.2">
      <c r="A13" s="55">
        <v>2</v>
      </c>
      <c r="B13" s="38"/>
      <c r="C13" s="56" t="s">
        <v>263</v>
      </c>
      <c r="D13" s="57">
        <v>29372295</v>
      </c>
    </row>
    <row r="14" spans="1:8" x14ac:dyDescent="0.2">
      <c r="A14" s="55">
        <v>3</v>
      </c>
      <c r="B14" s="38"/>
      <c r="C14" s="56" t="s">
        <v>264</v>
      </c>
      <c r="D14" s="57">
        <v>0</v>
      </c>
    </row>
    <row r="15" spans="1:8" x14ac:dyDescent="0.2">
      <c r="A15" s="55">
        <v>4</v>
      </c>
      <c r="B15" s="38"/>
      <c r="C15" s="56" t="s">
        <v>265</v>
      </c>
      <c r="D15" s="57">
        <v>55310634</v>
      </c>
    </row>
    <row r="16" spans="1:8" ht="15.75" thickBot="1" x14ac:dyDescent="0.25">
      <c r="A16" s="55">
        <v>5</v>
      </c>
      <c r="B16" s="38"/>
      <c r="C16" s="56" t="s">
        <v>266</v>
      </c>
      <c r="D16" s="57">
        <v>62044</v>
      </c>
    </row>
    <row r="17" spans="1:4" ht="16.5" customHeight="1" thickBot="1" x14ac:dyDescent="0.25">
      <c r="A17" s="58"/>
      <c r="B17" s="59"/>
      <c r="C17" s="60" t="s">
        <v>267</v>
      </c>
      <c r="D17" s="61">
        <f>+D16+D15+D14+D13+D12</f>
        <v>133963063</v>
      </c>
    </row>
    <row r="18" spans="1:4" ht="16.5" customHeight="1" x14ac:dyDescent="0.25">
      <c r="A18" s="62"/>
      <c r="B18" s="63"/>
      <c r="C18" s="64"/>
      <c r="D18" s="65"/>
    </row>
    <row r="19" spans="1:4" ht="31.5" x14ac:dyDescent="0.25">
      <c r="A19" s="51" t="s">
        <v>268</v>
      </c>
      <c r="B19" s="52" t="s">
        <v>10</v>
      </c>
      <c r="C19" s="53"/>
      <c r="D19" s="54"/>
    </row>
    <row r="20" spans="1:4" x14ac:dyDescent="0.2">
      <c r="A20" s="55">
        <v>1</v>
      </c>
      <c r="B20" s="38"/>
      <c r="C20" s="56" t="s">
        <v>262</v>
      </c>
      <c r="D20" s="57">
        <v>13277158</v>
      </c>
    </row>
    <row r="21" spans="1:4" x14ac:dyDescent="0.2">
      <c r="A21" s="55">
        <v>2</v>
      </c>
      <c r="B21" s="38"/>
      <c r="C21" s="56" t="s">
        <v>263</v>
      </c>
      <c r="D21" s="57">
        <v>0</v>
      </c>
    </row>
    <row r="22" spans="1:4" x14ac:dyDescent="0.2">
      <c r="A22" s="55">
        <v>3</v>
      </c>
      <c r="B22" s="38"/>
      <c r="C22" s="56" t="s">
        <v>264</v>
      </c>
      <c r="D22" s="57">
        <v>0</v>
      </c>
    </row>
    <row r="23" spans="1:4" x14ac:dyDescent="0.2">
      <c r="A23" s="55">
        <v>4</v>
      </c>
      <c r="B23" s="38"/>
      <c r="C23" s="56" t="s">
        <v>265</v>
      </c>
      <c r="D23" s="57">
        <v>0</v>
      </c>
    </row>
    <row r="24" spans="1:4" ht="15.75" thickBot="1" x14ac:dyDescent="0.25">
      <c r="A24" s="55">
        <v>5</v>
      </c>
      <c r="B24" s="38"/>
      <c r="C24" s="56" t="s">
        <v>266</v>
      </c>
      <c r="D24" s="57">
        <v>-26527941</v>
      </c>
    </row>
    <row r="25" spans="1:4" ht="16.5" customHeight="1" thickBot="1" x14ac:dyDescent="0.25">
      <c r="A25" s="58"/>
      <c r="B25" s="59"/>
      <c r="C25" s="60" t="s">
        <v>267</v>
      </c>
      <c r="D25" s="61">
        <f>+D24+D23+D22+D21+D20</f>
        <v>-13250783</v>
      </c>
    </row>
    <row r="26" spans="1:4" ht="16.5" customHeight="1" x14ac:dyDescent="0.25">
      <c r="A26" s="62"/>
      <c r="B26" s="63"/>
      <c r="C26" s="64"/>
      <c r="D26" s="65"/>
    </row>
    <row r="27" spans="1:4" ht="15.75" x14ac:dyDescent="0.25">
      <c r="A27" s="51" t="s">
        <v>269</v>
      </c>
      <c r="B27" s="52" t="s">
        <v>40</v>
      </c>
      <c r="C27" s="53"/>
      <c r="D27" s="54"/>
    </row>
    <row r="28" spans="1:4" x14ac:dyDescent="0.2">
      <c r="A28" s="55">
        <v>1</v>
      </c>
      <c r="B28" s="38"/>
      <c r="C28" s="56" t="s">
        <v>262</v>
      </c>
      <c r="D28" s="57">
        <v>-2039703</v>
      </c>
    </row>
    <row r="29" spans="1:4" x14ac:dyDescent="0.2">
      <c r="A29" s="55">
        <v>2</v>
      </c>
      <c r="B29" s="38"/>
      <c r="C29" s="56" t="s">
        <v>263</v>
      </c>
      <c r="D29" s="57">
        <v>0</v>
      </c>
    </row>
    <row r="30" spans="1:4" x14ac:dyDescent="0.2">
      <c r="A30" s="55">
        <v>3</v>
      </c>
      <c r="B30" s="38"/>
      <c r="C30" s="56" t="s">
        <v>264</v>
      </c>
      <c r="D30" s="57">
        <v>0</v>
      </c>
    </row>
    <row r="31" spans="1:4" x14ac:dyDescent="0.2">
      <c r="A31" s="55">
        <v>4</v>
      </c>
      <c r="B31" s="38"/>
      <c r="C31" s="56" t="s">
        <v>265</v>
      </c>
      <c r="D31" s="57">
        <v>0</v>
      </c>
    </row>
    <row r="32" spans="1:4" ht="15.75" thickBot="1" x14ac:dyDescent="0.25">
      <c r="A32" s="55">
        <v>5</v>
      </c>
      <c r="B32" s="38"/>
      <c r="C32" s="56" t="s">
        <v>266</v>
      </c>
      <c r="D32" s="57">
        <v>0</v>
      </c>
    </row>
    <row r="33" spans="1:4" ht="16.5" customHeight="1" thickBot="1" x14ac:dyDescent="0.25">
      <c r="A33" s="58"/>
      <c r="B33" s="59"/>
      <c r="C33" s="60" t="s">
        <v>267</v>
      </c>
      <c r="D33" s="61">
        <f>+D32+D31+D30+D29+D28</f>
        <v>-2039703</v>
      </c>
    </row>
    <row r="34" spans="1:4" ht="16.5" customHeight="1" x14ac:dyDescent="0.25">
      <c r="A34" s="62"/>
      <c r="B34" s="63"/>
      <c r="C34" s="64"/>
      <c r="D34" s="65"/>
    </row>
    <row r="35" spans="1:4" ht="15.75" x14ac:dyDescent="0.25">
      <c r="A35" s="51" t="s">
        <v>270</v>
      </c>
      <c r="B35" s="52" t="s">
        <v>47</v>
      </c>
      <c r="C35" s="53"/>
      <c r="D35" s="54"/>
    </row>
    <row r="36" spans="1:4" x14ac:dyDescent="0.2">
      <c r="A36" s="55">
        <v>1</v>
      </c>
      <c r="B36" s="38"/>
      <c r="C36" s="56" t="s">
        <v>262</v>
      </c>
      <c r="D36" s="57">
        <v>-2411198</v>
      </c>
    </row>
    <row r="37" spans="1:4" x14ac:dyDescent="0.2">
      <c r="A37" s="55">
        <v>2</v>
      </c>
      <c r="B37" s="38"/>
      <c r="C37" s="56" t="s">
        <v>263</v>
      </c>
      <c r="D37" s="57">
        <v>0</v>
      </c>
    </row>
    <row r="38" spans="1:4" x14ac:dyDescent="0.2">
      <c r="A38" s="55">
        <v>3</v>
      </c>
      <c r="B38" s="38"/>
      <c r="C38" s="56" t="s">
        <v>264</v>
      </c>
      <c r="D38" s="57">
        <v>0</v>
      </c>
    </row>
    <row r="39" spans="1:4" x14ac:dyDescent="0.2">
      <c r="A39" s="55">
        <v>4</v>
      </c>
      <c r="B39" s="38"/>
      <c r="C39" s="56" t="s">
        <v>265</v>
      </c>
      <c r="D39" s="57">
        <v>0</v>
      </c>
    </row>
    <row r="40" spans="1:4" ht="15.75" thickBot="1" x14ac:dyDescent="0.25">
      <c r="A40" s="55">
        <v>5</v>
      </c>
      <c r="B40" s="38"/>
      <c r="C40" s="56" t="s">
        <v>266</v>
      </c>
      <c r="D40" s="57">
        <v>0</v>
      </c>
    </row>
    <row r="41" spans="1:4" ht="16.5" customHeight="1" thickBot="1" x14ac:dyDescent="0.25">
      <c r="A41" s="58"/>
      <c r="B41" s="59"/>
      <c r="C41" s="60" t="s">
        <v>267</v>
      </c>
      <c r="D41" s="61">
        <f>+D40+D39+D38+D37+D36</f>
        <v>-2411198</v>
      </c>
    </row>
    <row r="42" spans="1:4" ht="16.5" customHeight="1" x14ac:dyDescent="0.25">
      <c r="A42" s="62"/>
      <c r="B42" s="63"/>
      <c r="C42" s="64"/>
      <c r="D42" s="65"/>
    </row>
    <row r="43" spans="1:4" ht="15.75" x14ac:dyDescent="0.25">
      <c r="A43" s="51" t="s">
        <v>271</v>
      </c>
      <c r="B43" s="52" t="s">
        <v>56</v>
      </c>
      <c r="C43" s="53"/>
      <c r="D43" s="54"/>
    </row>
    <row r="44" spans="1:4" x14ac:dyDescent="0.2">
      <c r="A44" s="55">
        <v>1</v>
      </c>
      <c r="B44" s="38"/>
      <c r="C44" s="56" t="s">
        <v>262</v>
      </c>
      <c r="D44" s="57">
        <v>0</v>
      </c>
    </row>
    <row r="45" spans="1:4" x14ac:dyDescent="0.2">
      <c r="A45" s="55">
        <v>2</v>
      </c>
      <c r="B45" s="38"/>
      <c r="C45" s="56" t="s">
        <v>263</v>
      </c>
      <c r="D45" s="57">
        <v>0</v>
      </c>
    </row>
    <row r="46" spans="1:4" x14ac:dyDescent="0.2">
      <c r="A46" s="55">
        <v>3</v>
      </c>
      <c r="B46" s="38"/>
      <c r="C46" s="56" t="s">
        <v>264</v>
      </c>
      <c r="D46" s="57">
        <v>0</v>
      </c>
    </row>
    <row r="47" spans="1:4" x14ac:dyDescent="0.2">
      <c r="A47" s="55">
        <v>4</v>
      </c>
      <c r="B47" s="38"/>
      <c r="C47" s="56" t="s">
        <v>265</v>
      </c>
      <c r="D47" s="57">
        <v>0</v>
      </c>
    </row>
    <row r="48" spans="1:4" ht="15.75" thickBot="1" x14ac:dyDescent="0.25">
      <c r="A48" s="55">
        <v>5</v>
      </c>
      <c r="B48" s="38"/>
      <c r="C48" s="56" t="s">
        <v>266</v>
      </c>
      <c r="D48" s="57">
        <v>0</v>
      </c>
    </row>
    <row r="49" spans="1:4" ht="16.5" customHeight="1" thickBot="1" x14ac:dyDescent="0.25">
      <c r="A49" s="58"/>
      <c r="B49" s="59"/>
      <c r="C49" s="60" t="s">
        <v>267</v>
      </c>
      <c r="D49" s="61">
        <f>+D48+D47+D46+D45+D44</f>
        <v>0</v>
      </c>
    </row>
    <row r="50" spans="1:4" ht="16.5" customHeight="1" x14ac:dyDescent="0.25">
      <c r="A50" s="62"/>
      <c r="B50" s="63"/>
      <c r="C50" s="64"/>
      <c r="D50" s="65"/>
    </row>
    <row r="51" spans="1:4" ht="31.5" x14ac:dyDescent="0.25">
      <c r="A51" s="51" t="s">
        <v>272</v>
      </c>
      <c r="B51" s="52" t="s">
        <v>65</v>
      </c>
      <c r="C51" s="53"/>
      <c r="D51" s="54"/>
    </row>
    <row r="52" spans="1:4" x14ac:dyDescent="0.2">
      <c r="A52" s="55">
        <v>1</v>
      </c>
      <c r="B52" s="38"/>
      <c r="C52" s="56" t="s">
        <v>262</v>
      </c>
      <c r="D52" s="57">
        <v>0</v>
      </c>
    </row>
    <row r="53" spans="1:4" x14ac:dyDescent="0.2">
      <c r="A53" s="55">
        <v>2</v>
      </c>
      <c r="B53" s="38"/>
      <c r="C53" s="56" t="s">
        <v>263</v>
      </c>
      <c r="D53" s="57">
        <v>0</v>
      </c>
    </row>
    <row r="54" spans="1:4" x14ac:dyDescent="0.2">
      <c r="A54" s="55">
        <v>3</v>
      </c>
      <c r="B54" s="38"/>
      <c r="C54" s="56" t="s">
        <v>264</v>
      </c>
      <c r="D54" s="57">
        <v>0</v>
      </c>
    </row>
    <row r="55" spans="1:4" x14ac:dyDescent="0.2">
      <c r="A55" s="55">
        <v>4</v>
      </c>
      <c r="B55" s="38"/>
      <c r="C55" s="56" t="s">
        <v>265</v>
      </c>
      <c r="D55" s="57">
        <v>0</v>
      </c>
    </row>
    <row r="56" spans="1:4" ht="15.75" thickBot="1" x14ac:dyDescent="0.25">
      <c r="A56" s="55">
        <v>5</v>
      </c>
      <c r="B56" s="38"/>
      <c r="C56" s="56" t="s">
        <v>266</v>
      </c>
      <c r="D56" s="57">
        <v>0</v>
      </c>
    </row>
    <row r="57" spans="1:4" ht="16.5" customHeight="1" thickBot="1" x14ac:dyDescent="0.25">
      <c r="A57" s="58"/>
      <c r="B57" s="59"/>
      <c r="C57" s="60" t="s">
        <v>267</v>
      </c>
      <c r="D57" s="61">
        <f>+D56+D55+D54+D53+D52</f>
        <v>0</v>
      </c>
    </row>
    <row r="58" spans="1:4" ht="16.5" customHeight="1" x14ac:dyDescent="0.25">
      <c r="A58" s="62"/>
      <c r="B58" s="63"/>
      <c r="C58" s="64"/>
      <c r="D58" s="65"/>
    </row>
    <row r="59" spans="1:4" ht="31.5" x14ac:dyDescent="0.25">
      <c r="A59" s="51" t="s">
        <v>273</v>
      </c>
      <c r="B59" s="52" t="s">
        <v>72</v>
      </c>
      <c r="C59" s="53"/>
      <c r="D59" s="54"/>
    </row>
    <row r="60" spans="1:4" x14ac:dyDescent="0.2">
      <c r="A60" s="55">
        <v>1</v>
      </c>
      <c r="B60" s="38"/>
      <c r="C60" s="56" t="s">
        <v>262</v>
      </c>
      <c r="D60" s="57">
        <v>0</v>
      </c>
    </row>
    <row r="61" spans="1:4" x14ac:dyDescent="0.2">
      <c r="A61" s="55">
        <v>2</v>
      </c>
      <c r="B61" s="38"/>
      <c r="C61" s="56" t="s">
        <v>263</v>
      </c>
      <c r="D61" s="57">
        <v>0</v>
      </c>
    </row>
    <row r="62" spans="1:4" x14ac:dyDescent="0.2">
      <c r="A62" s="55">
        <v>3</v>
      </c>
      <c r="B62" s="38"/>
      <c r="C62" s="56" t="s">
        <v>264</v>
      </c>
      <c r="D62" s="57">
        <v>0</v>
      </c>
    </row>
    <row r="63" spans="1:4" x14ac:dyDescent="0.2">
      <c r="A63" s="55">
        <v>4</v>
      </c>
      <c r="B63" s="38"/>
      <c r="C63" s="56" t="s">
        <v>265</v>
      </c>
      <c r="D63" s="57">
        <v>0</v>
      </c>
    </row>
    <row r="64" spans="1:4" ht="15.75" thickBot="1" x14ac:dyDescent="0.25">
      <c r="A64" s="55">
        <v>5</v>
      </c>
      <c r="B64" s="38"/>
      <c r="C64" s="56" t="s">
        <v>266</v>
      </c>
      <c r="D64" s="57">
        <v>0</v>
      </c>
    </row>
    <row r="65" spans="1:4" ht="16.5" customHeight="1" thickBot="1" x14ac:dyDescent="0.25">
      <c r="A65" s="58"/>
      <c r="B65" s="59"/>
      <c r="C65" s="60" t="s">
        <v>267</v>
      </c>
      <c r="D65" s="61">
        <f>+D64+D63+D62+D61+D60</f>
        <v>0</v>
      </c>
    </row>
    <row r="66" spans="1:4" ht="16.5" customHeight="1" x14ac:dyDescent="0.25">
      <c r="A66" s="62"/>
      <c r="B66" s="63"/>
      <c r="C66" s="64"/>
      <c r="D66" s="65"/>
    </row>
    <row r="67" spans="1:4" ht="15.75" x14ac:dyDescent="0.25">
      <c r="A67" s="51" t="s">
        <v>274</v>
      </c>
      <c r="B67" s="52" t="s">
        <v>81</v>
      </c>
      <c r="C67" s="53"/>
      <c r="D67" s="54"/>
    </row>
    <row r="68" spans="1:4" x14ac:dyDescent="0.2">
      <c r="A68" s="55">
        <v>1</v>
      </c>
      <c r="B68" s="38"/>
      <c r="C68" s="56" t="s">
        <v>262</v>
      </c>
      <c r="D68" s="57">
        <v>120912</v>
      </c>
    </row>
    <row r="69" spans="1:4" x14ac:dyDescent="0.2">
      <c r="A69" s="55">
        <v>2</v>
      </c>
      <c r="B69" s="38"/>
      <c r="C69" s="56" t="s">
        <v>263</v>
      </c>
      <c r="D69" s="57">
        <v>0</v>
      </c>
    </row>
    <row r="70" spans="1:4" x14ac:dyDescent="0.2">
      <c r="A70" s="55">
        <v>3</v>
      </c>
      <c r="B70" s="38"/>
      <c r="C70" s="56" t="s">
        <v>264</v>
      </c>
      <c r="D70" s="57">
        <v>0</v>
      </c>
    </row>
    <row r="71" spans="1:4" x14ac:dyDescent="0.2">
      <c r="A71" s="55">
        <v>4</v>
      </c>
      <c r="B71" s="38"/>
      <c r="C71" s="56" t="s">
        <v>265</v>
      </c>
      <c r="D71" s="57">
        <v>0</v>
      </c>
    </row>
    <row r="72" spans="1:4" ht="15.75" thickBot="1" x14ac:dyDescent="0.25">
      <c r="A72" s="55">
        <v>5</v>
      </c>
      <c r="B72" s="38"/>
      <c r="C72" s="56" t="s">
        <v>266</v>
      </c>
      <c r="D72" s="57">
        <v>0</v>
      </c>
    </row>
    <row r="73" spans="1:4" ht="16.5" customHeight="1" thickBot="1" x14ac:dyDescent="0.25">
      <c r="A73" s="58"/>
      <c r="B73" s="59"/>
      <c r="C73" s="60" t="s">
        <v>267</v>
      </c>
      <c r="D73" s="61">
        <f>+D72+D71+D70+D69+D68</f>
        <v>120912</v>
      </c>
    </row>
    <row r="74" spans="1:4" ht="16.5" customHeight="1" x14ac:dyDescent="0.25">
      <c r="A74" s="62"/>
      <c r="B74" s="63"/>
      <c r="C74" s="64"/>
      <c r="D74" s="65"/>
    </row>
    <row r="75" spans="1:4" ht="15.75" x14ac:dyDescent="0.25">
      <c r="A75" s="51" t="s">
        <v>275</v>
      </c>
      <c r="B75" s="52" t="s">
        <v>91</v>
      </c>
      <c r="C75" s="53"/>
      <c r="D75" s="54"/>
    </row>
    <row r="76" spans="1:4" x14ac:dyDescent="0.2">
      <c r="A76" s="55">
        <v>1</v>
      </c>
      <c r="B76" s="38"/>
      <c r="C76" s="56" t="s">
        <v>262</v>
      </c>
      <c r="D76" s="57">
        <v>-6168689</v>
      </c>
    </row>
    <row r="77" spans="1:4" x14ac:dyDescent="0.2">
      <c r="A77" s="55">
        <v>2</v>
      </c>
      <c r="B77" s="38"/>
      <c r="C77" s="56" t="s">
        <v>263</v>
      </c>
      <c r="D77" s="57">
        <v>542472</v>
      </c>
    </row>
    <row r="78" spans="1:4" x14ac:dyDescent="0.2">
      <c r="A78" s="55">
        <v>3</v>
      </c>
      <c r="B78" s="38"/>
      <c r="C78" s="56" t="s">
        <v>264</v>
      </c>
      <c r="D78" s="57">
        <v>0</v>
      </c>
    </row>
    <row r="79" spans="1:4" x14ac:dyDescent="0.2">
      <c r="A79" s="55">
        <v>4</v>
      </c>
      <c r="B79" s="38"/>
      <c r="C79" s="56" t="s">
        <v>265</v>
      </c>
      <c r="D79" s="57">
        <v>0</v>
      </c>
    </row>
    <row r="80" spans="1:4" ht="15.75" thickBot="1" x14ac:dyDescent="0.25">
      <c r="A80" s="55">
        <v>5</v>
      </c>
      <c r="B80" s="38"/>
      <c r="C80" s="56" t="s">
        <v>266</v>
      </c>
      <c r="D80" s="57">
        <v>0</v>
      </c>
    </row>
    <row r="81" spans="1:4" ht="16.5" customHeight="1" thickBot="1" x14ac:dyDescent="0.25">
      <c r="A81" s="58"/>
      <c r="B81" s="59"/>
      <c r="C81" s="60" t="s">
        <v>267</v>
      </c>
      <c r="D81" s="61">
        <f>+D80+D79+D78+D77+D76</f>
        <v>-5626217</v>
      </c>
    </row>
    <row r="82" spans="1:4" ht="16.5" customHeight="1" x14ac:dyDescent="0.25">
      <c r="A82" s="62"/>
      <c r="B82" s="63"/>
      <c r="C82" s="64"/>
      <c r="D82" s="65"/>
    </row>
    <row r="83" spans="1:4" ht="31.5" x14ac:dyDescent="0.25">
      <c r="A83" s="51" t="s">
        <v>276</v>
      </c>
      <c r="B83" s="52" t="s">
        <v>101</v>
      </c>
      <c r="C83" s="53"/>
      <c r="D83" s="54"/>
    </row>
    <row r="84" spans="1:4" x14ac:dyDescent="0.2">
      <c r="A84" s="55">
        <v>1</v>
      </c>
      <c r="B84" s="38"/>
      <c r="C84" s="56" t="s">
        <v>262</v>
      </c>
      <c r="D84" s="57">
        <v>2260095</v>
      </c>
    </row>
    <row r="85" spans="1:4" x14ac:dyDescent="0.2">
      <c r="A85" s="55">
        <v>2</v>
      </c>
      <c r="B85" s="38"/>
      <c r="C85" s="56" t="s">
        <v>263</v>
      </c>
      <c r="D85" s="57">
        <v>0</v>
      </c>
    </row>
    <row r="86" spans="1:4" x14ac:dyDescent="0.2">
      <c r="A86" s="55">
        <v>3</v>
      </c>
      <c r="B86" s="38"/>
      <c r="C86" s="56" t="s">
        <v>264</v>
      </c>
      <c r="D86" s="57">
        <v>0</v>
      </c>
    </row>
    <row r="87" spans="1:4" x14ac:dyDescent="0.2">
      <c r="A87" s="55">
        <v>4</v>
      </c>
      <c r="B87" s="38"/>
      <c r="C87" s="56" t="s">
        <v>265</v>
      </c>
      <c r="D87" s="57">
        <v>0</v>
      </c>
    </row>
    <row r="88" spans="1:4" ht="15.75" thickBot="1" x14ac:dyDescent="0.25">
      <c r="A88" s="55">
        <v>5</v>
      </c>
      <c r="B88" s="38"/>
      <c r="C88" s="56" t="s">
        <v>266</v>
      </c>
      <c r="D88" s="57">
        <v>0</v>
      </c>
    </row>
    <row r="89" spans="1:4" ht="16.5" customHeight="1" thickBot="1" x14ac:dyDescent="0.25">
      <c r="A89" s="58"/>
      <c r="B89" s="59"/>
      <c r="C89" s="60" t="s">
        <v>267</v>
      </c>
      <c r="D89" s="61">
        <f>+D88+D87+D86+D85+D84</f>
        <v>2260095</v>
      </c>
    </row>
    <row r="90" spans="1:4" ht="16.5" customHeight="1" x14ac:dyDescent="0.25">
      <c r="A90" s="62"/>
      <c r="B90" s="63"/>
      <c r="C90" s="64"/>
      <c r="D90" s="65"/>
    </row>
    <row r="91" spans="1:4" ht="15.75" x14ac:dyDescent="0.25">
      <c r="A91" s="51" t="s">
        <v>277</v>
      </c>
      <c r="B91" s="52" t="s">
        <v>113</v>
      </c>
      <c r="C91" s="53"/>
      <c r="D91" s="54"/>
    </row>
    <row r="92" spans="1:4" x14ac:dyDescent="0.2">
      <c r="A92" s="55">
        <v>1</v>
      </c>
      <c r="B92" s="38"/>
      <c r="C92" s="56" t="s">
        <v>262</v>
      </c>
      <c r="D92" s="57">
        <v>16238</v>
      </c>
    </row>
    <row r="93" spans="1:4" x14ac:dyDescent="0.2">
      <c r="A93" s="55">
        <v>2</v>
      </c>
      <c r="B93" s="38"/>
      <c r="C93" s="56" t="s">
        <v>263</v>
      </c>
      <c r="D93" s="57">
        <v>0</v>
      </c>
    </row>
    <row r="94" spans="1:4" x14ac:dyDescent="0.2">
      <c r="A94" s="55">
        <v>3</v>
      </c>
      <c r="B94" s="38"/>
      <c r="C94" s="56" t="s">
        <v>264</v>
      </c>
      <c r="D94" s="57">
        <v>0</v>
      </c>
    </row>
    <row r="95" spans="1:4" x14ac:dyDescent="0.2">
      <c r="A95" s="55">
        <v>4</v>
      </c>
      <c r="B95" s="38"/>
      <c r="C95" s="56" t="s">
        <v>265</v>
      </c>
      <c r="D95" s="57">
        <v>0</v>
      </c>
    </row>
    <row r="96" spans="1:4" ht="15.75" thickBot="1" x14ac:dyDescent="0.25">
      <c r="A96" s="55">
        <v>5</v>
      </c>
      <c r="B96" s="38"/>
      <c r="C96" s="56" t="s">
        <v>266</v>
      </c>
      <c r="D96" s="57">
        <v>0</v>
      </c>
    </row>
    <row r="97" spans="1:4" ht="16.5" customHeight="1" thickBot="1" x14ac:dyDescent="0.25">
      <c r="A97" s="58"/>
      <c r="B97" s="59"/>
      <c r="C97" s="60" t="s">
        <v>267</v>
      </c>
      <c r="D97" s="61">
        <f>+D96+D95+D94+D93+D92</f>
        <v>16238</v>
      </c>
    </row>
    <row r="98" spans="1:4" ht="16.5" customHeight="1" x14ac:dyDescent="0.25">
      <c r="A98" s="62"/>
      <c r="B98" s="63"/>
      <c r="C98" s="64"/>
      <c r="D98" s="65"/>
    </row>
    <row r="99" spans="1:4" ht="15.75" x14ac:dyDescent="0.25">
      <c r="A99" s="51" t="s">
        <v>278</v>
      </c>
      <c r="B99" s="52" t="s">
        <v>121</v>
      </c>
      <c r="C99" s="53"/>
      <c r="D99" s="54"/>
    </row>
    <row r="100" spans="1:4" x14ac:dyDescent="0.2">
      <c r="A100" s="55">
        <v>1</v>
      </c>
      <c r="B100" s="38"/>
      <c r="C100" s="56" t="s">
        <v>262</v>
      </c>
      <c r="D100" s="57">
        <v>3586448</v>
      </c>
    </row>
    <row r="101" spans="1:4" x14ac:dyDescent="0.2">
      <c r="A101" s="55">
        <v>2</v>
      </c>
      <c r="B101" s="38"/>
      <c r="C101" s="56" t="s">
        <v>263</v>
      </c>
      <c r="D101" s="57">
        <v>0</v>
      </c>
    </row>
    <row r="102" spans="1:4" x14ac:dyDescent="0.2">
      <c r="A102" s="55">
        <v>3</v>
      </c>
      <c r="B102" s="38"/>
      <c r="C102" s="56" t="s">
        <v>264</v>
      </c>
      <c r="D102" s="57">
        <v>0</v>
      </c>
    </row>
    <row r="103" spans="1:4" x14ac:dyDescent="0.2">
      <c r="A103" s="55">
        <v>4</v>
      </c>
      <c r="B103" s="38"/>
      <c r="C103" s="56" t="s">
        <v>265</v>
      </c>
      <c r="D103" s="57">
        <v>0</v>
      </c>
    </row>
    <row r="104" spans="1:4" ht="15.75" thickBot="1" x14ac:dyDescent="0.25">
      <c r="A104" s="55">
        <v>5</v>
      </c>
      <c r="B104" s="38"/>
      <c r="C104" s="56" t="s">
        <v>266</v>
      </c>
      <c r="D104" s="57">
        <v>0</v>
      </c>
    </row>
    <row r="105" spans="1:4" ht="16.5" customHeight="1" thickBot="1" x14ac:dyDescent="0.25">
      <c r="A105" s="58"/>
      <c r="B105" s="59"/>
      <c r="C105" s="60" t="s">
        <v>267</v>
      </c>
      <c r="D105" s="61">
        <f>+D104+D103+D102+D101+D100</f>
        <v>3586448</v>
      </c>
    </row>
    <row r="106" spans="1:4" ht="16.5" customHeight="1" x14ac:dyDescent="0.25">
      <c r="A106" s="62"/>
      <c r="B106" s="63"/>
      <c r="C106" s="64"/>
      <c r="D106" s="65"/>
    </row>
    <row r="107" spans="1:4" ht="15.75" x14ac:dyDescent="0.25">
      <c r="A107" s="51" t="s">
        <v>279</v>
      </c>
      <c r="B107" s="52" t="s">
        <v>127</v>
      </c>
      <c r="C107" s="53"/>
      <c r="D107" s="54"/>
    </row>
    <row r="108" spans="1:4" x14ac:dyDescent="0.2">
      <c r="A108" s="55">
        <v>1</v>
      </c>
      <c r="B108" s="38"/>
      <c r="C108" s="56" t="s">
        <v>262</v>
      </c>
      <c r="D108" s="57">
        <v>22497570</v>
      </c>
    </row>
    <row r="109" spans="1:4" x14ac:dyDescent="0.2">
      <c r="A109" s="55">
        <v>2</v>
      </c>
      <c r="B109" s="38"/>
      <c r="C109" s="56" t="s">
        <v>263</v>
      </c>
      <c r="D109" s="57">
        <v>1663262</v>
      </c>
    </row>
    <row r="110" spans="1:4" x14ac:dyDescent="0.2">
      <c r="A110" s="55">
        <v>3</v>
      </c>
      <c r="B110" s="38"/>
      <c r="C110" s="56" t="s">
        <v>264</v>
      </c>
      <c r="D110" s="57">
        <v>0</v>
      </c>
    </row>
    <row r="111" spans="1:4" x14ac:dyDescent="0.2">
      <c r="A111" s="55">
        <v>4</v>
      </c>
      <c r="B111" s="38"/>
      <c r="C111" s="56" t="s">
        <v>265</v>
      </c>
      <c r="D111" s="57">
        <v>0</v>
      </c>
    </row>
    <row r="112" spans="1:4" ht="15.75" thickBot="1" x14ac:dyDescent="0.25">
      <c r="A112" s="55">
        <v>5</v>
      </c>
      <c r="B112" s="38"/>
      <c r="C112" s="56" t="s">
        <v>266</v>
      </c>
      <c r="D112" s="57">
        <v>0</v>
      </c>
    </row>
    <row r="113" spans="1:4" ht="16.5" customHeight="1" thickBot="1" x14ac:dyDescent="0.25">
      <c r="A113" s="58"/>
      <c r="B113" s="59"/>
      <c r="C113" s="60" t="s">
        <v>267</v>
      </c>
      <c r="D113" s="61">
        <f>+D112+D111+D110+D109+D108</f>
        <v>24160832</v>
      </c>
    </row>
    <row r="114" spans="1:4" ht="16.5" customHeight="1" x14ac:dyDescent="0.25">
      <c r="A114" s="62"/>
      <c r="B114" s="63"/>
      <c r="C114" s="64"/>
      <c r="D114" s="65"/>
    </row>
    <row r="115" spans="1:4" ht="31.5" x14ac:dyDescent="0.25">
      <c r="A115" s="51" t="s">
        <v>280</v>
      </c>
      <c r="B115" s="52" t="s">
        <v>134</v>
      </c>
      <c r="C115" s="53"/>
      <c r="D115" s="54"/>
    </row>
    <row r="116" spans="1:4" x14ac:dyDescent="0.2">
      <c r="A116" s="55">
        <v>1</v>
      </c>
      <c r="B116" s="38"/>
      <c r="C116" s="56" t="s">
        <v>262</v>
      </c>
      <c r="D116" s="57">
        <v>0</v>
      </c>
    </row>
    <row r="117" spans="1:4" x14ac:dyDescent="0.2">
      <c r="A117" s="55">
        <v>2</v>
      </c>
      <c r="B117" s="38"/>
      <c r="C117" s="56" t="s">
        <v>263</v>
      </c>
      <c r="D117" s="57">
        <v>0</v>
      </c>
    </row>
    <row r="118" spans="1:4" x14ac:dyDescent="0.2">
      <c r="A118" s="55">
        <v>3</v>
      </c>
      <c r="B118" s="38"/>
      <c r="C118" s="56" t="s">
        <v>264</v>
      </c>
      <c r="D118" s="57">
        <v>0</v>
      </c>
    </row>
    <row r="119" spans="1:4" x14ac:dyDescent="0.2">
      <c r="A119" s="55">
        <v>4</v>
      </c>
      <c r="B119" s="38"/>
      <c r="C119" s="56" t="s">
        <v>265</v>
      </c>
      <c r="D119" s="57">
        <v>0</v>
      </c>
    </row>
    <row r="120" spans="1:4" ht="15.75" thickBot="1" x14ac:dyDescent="0.25">
      <c r="A120" s="55">
        <v>5</v>
      </c>
      <c r="B120" s="38"/>
      <c r="C120" s="56" t="s">
        <v>266</v>
      </c>
      <c r="D120" s="57">
        <v>0</v>
      </c>
    </row>
    <row r="121" spans="1:4" ht="16.5" customHeight="1" thickBot="1" x14ac:dyDescent="0.25">
      <c r="A121" s="58"/>
      <c r="B121" s="59"/>
      <c r="C121" s="60" t="s">
        <v>267</v>
      </c>
      <c r="D121" s="61">
        <f>+D120+D119+D118+D117+D116</f>
        <v>0</v>
      </c>
    </row>
    <row r="122" spans="1:4" ht="16.5" customHeight="1" x14ac:dyDescent="0.25">
      <c r="A122" s="62"/>
      <c r="B122" s="63"/>
      <c r="C122" s="64"/>
      <c r="D122" s="65"/>
    </row>
    <row r="123" spans="1:4" ht="31.5" x14ac:dyDescent="0.25">
      <c r="A123" s="51" t="s">
        <v>281</v>
      </c>
      <c r="B123" s="52" t="s">
        <v>145</v>
      </c>
      <c r="C123" s="53"/>
      <c r="D123" s="54"/>
    </row>
    <row r="124" spans="1:4" x14ac:dyDescent="0.2">
      <c r="A124" s="55">
        <v>1</v>
      </c>
      <c r="B124" s="38"/>
      <c r="C124" s="56" t="s">
        <v>262</v>
      </c>
      <c r="D124" s="57">
        <v>25588535</v>
      </c>
    </row>
    <row r="125" spans="1:4" x14ac:dyDescent="0.2">
      <c r="A125" s="55">
        <v>2</v>
      </c>
      <c r="B125" s="38"/>
      <c r="C125" s="56" t="s">
        <v>263</v>
      </c>
      <c r="D125" s="57">
        <v>0</v>
      </c>
    </row>
    <row r="126" spans="1:4" x14ac:dyDescent="0.2">
      <c r="A126" s="55">
        <v>3</v>
      </c>
      <c r="B126" s="38"/>
      <c r="C126" s="56" t="s">
        <v>264</v>
      </c>
      <c r="D126" s="57">
        <v>0</v>
      </c>
    </row>
    <row r="127" spans="1:4" x14ac:dyDescent="0.2">
      <c r="A127" s="55">
        <v>4</v>
      </c>
      <c r="B127" s="38"/>
      <c r="C127" s="56" t="s">
        <v>265</v>
      </c>
      <c r="D127" s="57">
        <v>0</v>
      </c>
    </row>
    <row r="128" spans="1:4" ht="15.75" thickBot="1" x14ac:dyDescent="0.25">
      <c r="A128" s="55">
        <v>5</v>
      </c>
      <c r="B128" s="38"/>
      <c r="C128" s="56" t="s">
        <v>266</v>
      </c>
      <c r="D128" s="57">
        <v>0</v>
      </c>
    </row>
    <row r="129" spans="1:4" ht="16.5" customHeight="1" thickBot="1" x14ac:dyDescent="0.25">
      <c r="A129" s="58"/>
      <c r="B129" s="59"/>
      <c r="C129" s="60" t="s">
        <v>267</v>
      </c>
      <c r="D129" s="61">
        <f>+D128+D127+D126+D125+D124</f>
        <v>25588535</v>
      </c>
    </row>
    <row r="130" spans="1:4" ht="16.5" customHeight="1" x14ac:dyDescent="0.25">
      <c r="A130" s="62"/>
      <c r="B130" s="63"/>
      <c r="C130" s="64"/>
      <c r="D130" s="65"/>
    </row>
    <row r="131" spans="1:4" ht="47.25" x14ac:dyDescent="0.25">
      <c r="A131" s="51" t="s">
        <v>282</v>
      </c>
      <c r="B131" s="52" t="s">
        <v>151</v>
      </c>
      <c r="C131" s="53"/>
      <c r="D131" s="54"/>
    </row>
    <row r="132" spans="1:4" x14ac:dyDescent="0.2">
      <c r="A132" s="55">
        <v>1</v>
      </c>
      <c r="B132" s="38"/>
      <c r="C132" s="56" t="s">
        <v>262</v>
      </c>
      <c r="D132" s="57">
        <v>-7780281</v>
      </c>
    </row>
    <row r="133" spans="1:4" x14ac:dyDescent="0.2">
      <c r="A133" s="55">
        <v>2</v>
      </c>
      <c r="B133" s="38"/>
      <c r="C133" s="56" t="s">
        <v>263</v>
      </c>
      <c r="D133" s="57">
        <v>0</v>
      </c>
    </row>
    <row r="134" spans="1:4" x14ac:dyDescent="0.2">
      <c r="A134" s="55">
        <v>3</v>
      </c>
      <c r="B134" s="38"/>
      <c r="C134" s="56" t="s">
        <v>264</v>
      </c>
      <c r="D134" s="57">
        <v>0</v>
      </c>
    </row>
    <row r="135" spans="1:4" x14ac:dyDescent="0.2">
      <c r="A135" s="55">
        <v>4</v>
      </c>
      <c r="B135" s="38"/>
      <c r="C135" s="56" t="s">
        <v>265</v>
      </c>
      <c r="D135" s="57">
        <v>0</v>
      </c>
    </row>
    <row r="136" spans="1:4" ht="15.75" thickBot="1" x14ac:dyDescent="0.25">
      <c r="A136" s="55">
        <v>5</v>
      </c>
      <c r="B136" s="38"/>
      <c r="C136" s="56" t="s">
        <v>266</v>
      </c>
      <c r="D136" s="57">
        <v>0</v>
      </c>
    </row>
    <row r="137" spans="1:4" ht="16.5" customHeight="1" thickBot="1" x14ac:dyDescent="0.25">
      <c r="A137" s="58"/>
      <c r="B137" s="59"/>
      <c r="C137" s="60" t="s">
        <v>267</v>
      </c>
      <c r="D137" s="61">
        <f>+D136+D135+D134+D133+D132</f>
        <v>-7780281</v>
      </c>
    </row>
    <row r="138" spans="1:4" ht="16.5" customHeight="1" x14ac:dyDescent="0.25">
      <c r="A138" s="62"/>
      <c r="B138" s="63"/>
      <c r="C138" s="64"/>
      <c r="D138" s="65"/>
    </row>
    <row r="139" spans="1:4" ht="31.5" x14ac:dyDescent="0.25">
      <c r="A139" s="51" t="s">
        <v>283</v>
      </c>
      <c r="B139" s="52" t="s">
        <v>156</v>
      </c>
      <c r="C139" s="53"/>
      <c r="D139" s="54"/>
    </row>
    <row r="140" spans="1:4" x14ac:dyDescent="0.2">
      <c r="A140" s="55">
        <v>1</v>
      </c>
      <c r="B140" s="38"/>
      <c r="C140" s="56" t="s">
        <v>262</v>
      </c>
      <c r="D140" s="57">
        <v>-648947</v>
      </c>
    </row>
    <row r="141" spans="1:4" x14ac:dyDescent="0.2">
      <c r="A141" s="55">
        <v>2</v>
      </c>
      <c r="B141" s="38"/>
      <c r="C141" s="56" t="s">
        <v>263</v>
      </c>
      <c r="D141" s="57">
        <v>0</v>
      </c>
    </row>
    <row r="142" spans="1:4" x14ac:dyDescent="0.2">
      <c r="A142" s="55">
        <v>3</v>
      </c>
      <c r="B142" s="38"/>
      <c r="C142" s="56" t="s">
        <v>264</v>
      </c>
      <c r="D142" s="57">
        <v>0</v>
      </c>
    </row>
    <row r="143" spans="1:4" x14ac:dyDescent="0.2">
      <c r="A143" s="55">
        <v>4</v>
      </c>
      <c r="B143" s="38"/>
      <c r="C143" s="56" t="s">
        <v>265</v>
      </c>
      <c r="D143" s="57">
        <v>0</v>
      </c>
    </row>
    <row r="144" spans="1:4" ht="15.75" thickBot="1" x14ac:dyDescent="0.25">
      <c r="A144" s="55">
        <v>5</v>
      </c>
      <c r="B144" s="38"/>
      <c r="C144" s="56" t="s">
        <v>266</v>
      </c>
      <c r="D144" s="57">
        <v>0</v>
      </c>
    </row>
    <row r="145" spans="1:4" ht="16.5" customHeight="1" thickBot="1" x14ac:dyDescent="0.25">
      <c r="A145" s="58"/>
      <c r="B145" s="59"/>
      <c r="C145" s="60" t="s">
        <v>267</v>
      </c>
      <c r="D145" s="61">
        <f>+D144+D143+D142+D141+D140</f>
        <v>-648947</v>
      </c>
    </row>
    <row r="146" spans="1:4" ht="16.5" customHeight="1" x14ac:dyDescent="0.25">
      <c r="A146" s="62"/>
      <c r="B146" s="63"/>
      <c r="C146" s="64"/>
      <c r="D146" s="65"/>
    </row>
    <row r="147" spans="1:4" ht="31.5" x14ac:dyDescent="0.25">
      <c r="A147" s="51" t="s">
        <v>284</v>
      </c>
      <c r="B147" s="52" t="s">
        <v>160</v>
      </c>
      <c r="C147" s="53"/>
      <c r="D147" s="54"/>
    </row>
    <row r="148" spans="1:4" x14ac:dyDescent="0.2">
      <c r="A148" s="55">
        <v>1</v>
      </c>
      <c r="B148" s="38"/>
      <c r="C148" s="56" t="s">
        <v>262</v>
      </c>
      <c r="D148" s="57">
        <v>-9888435</v>
      </c>
    </row>
    <row r="149" spans="1:4" x14ac:dyDescent="0.2">
      <c r="A149" s="55">
        <v>2</v>
      </c>
      <c r="B149" s="38"/>
      <c r="C149" s="56" t="s">
        <v>263</v>
      </c>
      <c r="D149" s="57">
        <v>0</v>
      </c>
    </row>
    <row r="150" spans="1:4" x14ac:dyDescent="0.2">
      <c r="A150" s="55">
        <v>3</v>
      </c>
      <c r="B150" s="38"/>
      <c r="C150" s="56" t="s">
        <v>264</v>
      </c>
      <c r="D150" s="57">
        <v>0</v>
      </c>
    </row>
    <row r="151" spans="1:4" x14ac:dyDescent="0.2">
      <c r="A151" s="55">
        <v>4</v>
      </c>
      <c r="B151" s="38"/>
      <c r="C151" s="56" t="s">
        <v>265</v>
      </c>
      <c r="D151" s="57">
        <v>0</v>
      </c>
    </row>
    <row r="152" spans="1:4" ht="15.75" thickBot="1" x14ac:dyDescent="0.25">
      <c r="A152" s="55">
        <v>5</v>
      </c>
      <c r="B152" s="38"/>
      <c r="C152" s="56" t="s">
        <v>266</v>
      </c>
      <c r="D152" s="57">
        <v>0</v>
      </c>
    </row>
    <row r="153" spans="1:4" ht="16.5" customHeight="1" thickBot="1" x14ac:dyDescent="0.25">
      <c r="A153" s="58"/>
      <c r="B153" s="59"/>
      <c r="C153" s="60" t="s">
        <v>267</v>
      </c>
      <c r="D153" s="61">
        <f>+D152+D151+D150+D149+D148</f>
        <v>-9888435</v>
      </c>
    </row>
    <row r="154" spans="1:4" ht="16.5" customHeight="1" x14ac:dyDescent="0.25">
      <c r="A154" s="62"/>
      <c r="B154" s="63"/>
      <c r="C154" s="64"/>
      <c r="D154" s="65"/>
    </row>
    <row r="155" spans="1:4" ht="15.75" x14ac:dyDescent="0.25">
      <c r="A155" s="51" t="s">
        <v>285</v>
      </c>
      <c r="B155" s="52" t="s">
        <v>164</v>
      </c>
      <c r="C155" s="53"/>
      <c r="D155" s="54"/>
    </row>
    <row r="156" spans="1:4" x14ac:dyDescent="0.2">
      <c r="A156" s="55">
        <v>1</v>
      </c>
      <c r="B156" s="38"/>
      <c r="C156" s="56" t="s">
        <v>262</v>
      </c>
      <c r="D156" s="57">
        <v>1299294</v>
      </c>
    </row>
    <row r="157" spans="1:4" x14ac:dyDescent="0.2">
      <c r="A157" s="55">
        <v>2</v>
      </c>
      <c r="B157" s="38"/>
      <c r="C157" s="56" t="s">
        <v>263</v>
      </c>
      <c r="D157" s="57">
        <v>0</v>
      </c>
    </row>
    <row r="158" spans="1:4" x14ac:dyDescent="0.2">
      <c r="A158" s="55">
        <v>3</v>
      </c>
      <c r="B158" s="38"/>
      <c r="C158" s="56" t="s">
        <v>264</v>
      </c>
      <c r="D158" s="57">
        <v>0</v>
      </c>
    </row>
    <row r="159" spans="1:4" x14ac:dyDescent="0.2">
      <c r="A159" s="55">
        <v>4</v>
      </c>
      <c r="B159" s="38"/>
      <c r="C159" s="56" t="s">
        <v>265</v>
      </c>
      <c r="D159" s="57">
        <v>0</v>
      </c>
    </row>
    <row r="160" spans="1:4" ht="15.75" thickBot="1" x14ac:dyDescent="0.25">
      <c r="A160" s="55">
        <v>5</v>
      </c>
      <c r="B160" s="38"/>
      <c r="C160" s="56" t="s">
        <v>266</v>
      </c>
      <c r="D160" s="57">
        <v>0</v>
      </c>
    </row>
    <row r="161" spans="1:4" ht="16.5" customHeight="1" thickBot="1" x14ac:dyDescent="0.25">
      <c r="A161" s="58"/>
      <c r="B161" s="59"/>
      <c r="C161" s="60" t="s">
        <v>267</v>
      </c>
      <c r="D161" s="61">
        <f>+D160+D159+D158+D157+D156</f>
        <v>1299294</v>
      </c>
    </row>
    <row r="162" spans="1:4" ht="16.5" customHeight="1" x14ac:dyDescent="0.25">
      <c r="A162" s="62"/>
      <c r="B162" s="63"/>
      <c r="C162" s="64"/>
      <c r="D162" s="65"/>
    </row>
    <row r="163" spans="1:4" ht="15.75" x14ac:dyDescent="0.25">
      <c r="A163" s="51" t="s">
        <v>286</v>
      </c>
      <c r="B163" s="52" t="s">
        <v>175</v>
      </c>
      <c r="C163" s="53"/>
      <c r="D163" s="54"/>
    </row>
    <row r="164" spans="1:4" x14ac:dyDescent="0.2">
      <c r="A164" s="55">
        <v>1</v>
      </c>
      <c r="B164" s="38"/>
      <c r="C164" s="56" t="s">
        <v>262</v>
      </c>
      <c r="D164" s="57">
        <v>-599917</v>
      </c>
    </row>
    <row r="165" spans="1:4" x14ac:dyDescent="0.2">
      <c r="A165" s="55">
        <v>2</v>
      </c>
      <c r="B165" s="38"/>
      <c r="C165" s="56" t="s">
        <v>263</v>
      </c>
      <c r="D165" s="57">
        <v>0</v>
      </c>
    </row>
    <row r="166" spans="1:4" x14ac:dyDescent="0.2">
      <c r="A166" s="55">
        <v>3</v>
      </c>
      <c r="B166" s="38"/>
      <c r="C166" s="56" t="s">
        <v>264</v>
      </c>
      <c r="D166" s="57">
        <v>0</v>
      </c>
    </row>
    <row r="167" spans="1:4" x14ac:dyDescent="0.2">
      <c r="A167" s="55">
        <v>4</v>
      </c>
      <c r="B167" s="38"/>
      <c r="C167" s="56" t="s">
        <v>265</v>
      </c>
      <c r="D167" s="57">
        <v>0</v>
      </c>
    </row>
    <row r="168" spans="1:4" ht="15.75" thickBot="1" x14ac:dyDescent="0.25">
      <c r="A168" s="55">
        <v>5</v>
      </c>
      <c r="B168" s="38"/>
      <c r="C168" s="56" t="s">
        <v>266</v>
      </c>
      <c r="D168" s="57">
        <v>0</v>
      </c>
    </row>
    <row r="169" spans="1:4" ht="16.5" customHeight="1" thickBot="1" x14ac:dyDescent="0.25">
      <c r="A169" s="58"/>
      <c r="B169" s="59"/>
      <c r="C169" s="60" t="s">
        <v>267</v>
      </c>
      <c r="D169" s="61">
        <f>+D168+D167+D166+D165+D164</f>
        <v>-599917</v>
      </c>
    </row>
    <row r="170" spans="1:4" ht="16.5" customHeight="1" x14ac:dyDescent="0.25">
      <c r="A170" s="62"/>
      <c r="B170" s="63"/>
      <c r="C170" s="64"/>
      <c r="D170" s="65"/>
    </row>
    <row r="171" spans="1:4" ht="47.25" x14ac:dyDescent="0.25">
      <c r="A171" s="51" t="s">
        <v>287</v>
      </c>
      <c r="B171" s="52" t="s">
        <v>181</v>
      </c>
      <c r="C171" s="53"/>
      <c r="D171" s="54"/>
    </row>
    <row r="172" spans="1:4" x14ac:dyDescent="0.2">
      <c r="A172" s="55">
        <v>1</v>
      </c>
      <c r="B172" s="38"/>
      <c r="C172" s="56" t="s">
        <v>262</v>
      </c>
      <c r="D172" s="57">
        <v>-1214094</v>
      </c>
    </row>
    <row r="173" spans="1:4" x14ac:dyDescent="0.2">
      <c r="A173" s="55">
        <v>2</v>
      </c>
      <c r="B173" s="38"/>
      <c r="C173" s="56" t="s">
        <v>263</v>
      </c>
      <c r="D173" s="57">
        <v>0</v>
      </c>
    </row>
    <row r="174" spans="1:4" x14ac:dyDescent="0.2">
      <c r="A174" s="55">
        <v>3</v>
      </c>
      <c r="B174" s="38"/>
      <c r="C174" s="56" t="s">
        <v>264</v>
      </c>
      <c r="D174" s="57">
        <v>0</v>
      </c>
    </row>
    <row r="175" spans="1:4" x14ac:dyDescent="0.2">
      <c r="A175" s="55">
        <v>4</v>
      </c>
      <c r="B175" s="38"/>
      <c r="C175" s="56" t="s">
        <v>265</v>
      </c>
      <c r="D175" s="57">
        <v>0</v>
      </c>
    </row>
    <row r="176" spans="1:4" ht="15.75" thickBot="1" x14ac:dyDescent="0.25">
      <c r="A176" s="55">
        <v>5</v>
      </c>
      <c r="B176" s="38"/>
      <c r="C176" s="56" t="s">
        <v>266</v>
      </c>
      <c r="D176" s="57">
        <v>0</v>
      </c>
    </row>
    <row r="177" spans="1:4" ht="16.5" customHeight="1" thickBot="1" x14ac:dyDescent="0.25">
      <c r="A177" s="58"/>
      <c r="B177" s="59"/>
      <c r="C177" s="60" t="s">
        <v>267</v>
      </c>
      <c r="D177" s="61">
        <f>+D176+D175+D174+D173+D172</f>
        <v>-1214094</v>
      </c>
    </row>
    <row r="178" spans="1:4" ht="16.5" customHeight="1" x14ac:dyDescent="0.25">
      <c r="A178" s="62"/>
      <c r="B178" s="63"/>
      <c r="C178" s="64"/>
      <c r="D178" s="65"/>
    </row>
    <row r="179" spans="1:4" ht="31.5" x14ac:dyDescent="0.25">
      <c r="A179" s="51" t="s">
        <v>288</v>
      </c>
      <c r="B179" s="52" t="s">
        <v>186</v>
      </c>
      <c r="C179" s="53"/>
      <c r="D179" s="54"/>
    </row>
    <row r="180" spans="1:4" x14ac:dyDescent="0.2">
      <c r="A180" s="55">
        <v>1</v>
      </c>
      <c r="B180" s="38"/>
      <c r="C180" s="56" t="s">
        <v>262</v>
      </c>
      <c r="D180" s="57">
        <v>-1150906</v>
      </c>
    </row>
    <row r="181" spans="1:4" x14ac:dyDescent="0.2">
      <c r="A181" s="55">
        <v>2</v>
      </c>
      <c r="B181" s="38"/>
      <c r="C181" s="56" t="s">
        <v>263</v>
      </c>
      <c r="D181" s="57">
        <v>11467270</v>
      </c>
    </row>
    <row r="182" spans="1:4" x14ac:dyDescent="0.2">
      <c r="A182" s="55">
        <v>3</v>
      </c>
      <c r="B182" s="38"/>
      <c r="C182" s="56" t="s">
        <v>264</v>
      </c>
      <c r="D182" s="57">
        <v>0</v>
      </c>
    </row>
    <row r="183" spans="1:4" x14ac:dyDescent="0.2">
      <c r="A183" s="55">
        <v>4</v>
      </c>
      <c r="B183" s="38"/>
      <c r="C183" s="56" t="s">
        <v>265</v>
      </c>
      <c r="D183" s="57">
        <v>213452</v>
      </c>
    </row>
    <row r="184" spans="1:4" ht="15.75" thickBot="1" x14ac:dyDescent="0.25">
      <c r="A184" s="55">
        <v>5</v>
      </c>
      <c r="B184" s="38"/>
      <c r="C184" s="56" t="s">
        <v>266</v>
      </c>
      <c r="D184" s="57">
        <v>0</v>
      </c>
    </row>
    <row r="185" spans="1:4" ht="16.5" customHeight="1" thickBot="1" x14ac:dyDescent="0.25">
      <c r="A185" s="58"/>
      <c r="B185" s="59"/>
      <c r="C185" s="60" t="s">
        <v>267</v>
      </c>
      <c r="D185" s="61">
        <f>+D184+D183+D182+D181+D180</f>
        <v>10529816</v>
      </c>
    </row>
    <row r="186" spans="1:4" ht="16.5" customHeight="1" x14ac:dyDescent="0.25">
      <c r="A186" s="62"/>
      <c r="B186" s="63"/>
      <c r="C186" s="64"/>
      <c r="D186" s="65"/>
    </row>
    <row r="187" spans="1:4" ht="15.75" x14ac:dyDescent="0.25">
      <c r="A187" s="51" t="s">
        <v>289</v>
      </c>
      <c r="B187" s="52" t="s">
        <v>191</v>
      </c>
      <c r="C187" s="53"/>
      <c r="D187" s="54"/>
    </row>
    <row r="188" spans="1:4" x14ac:dyDescent="0.2">
      <c r="A188" s="55">
        <v>1</v>
      </c>
      <c r="B188" s="38"/>
      <c r="C188" s="56" t="s">
        <v>262</v>
      </c>
      <c r="D188" s="57">
        <v>0</v>
      </c>
    </row>
    <row r="189" spans="1:4" x14ac:dyDescent="0.2">
      <c r="A189" s="55">
        <v>2</v>
      </c>
      <c r="B189" s="38"/>
      <c r="C189" s="56" t="s">
        <v>263</v>
      </c>
      <c r="D189" s="57">
        <v>0</v>
      </c>
    </row>
    <row r="190" spans="1:4" x14ac:dyDescent="0.2">
      <c r="A190" s="55">
        <v>3</v>
      </c>
      <c r="B190" s="38"/>
      <c r="C190" s="56" t="s">
        <v>264</v>
      </c>
      <c r="D190" s="57">
        <v>0</v>
      </c>
    </row>
    <row r="191" spans="1:4" x14ac:dyDescent="0.2">
      <c r="A191" s="55">
        <v>4</v>
      </c>
      <c r="B191" s="38"/>
      <c r="C191" s="56" t="s">
        <v>265</v>
      </c>
      <c r="D191" s="57">
        <v>0</v>
      </c>
    </row>
    <row r="192" spans="1:4" ht="15.75" thickBot="1" x14ac:dyDescent="0.25">
      <c r="A192" s="55">
        <v>5</v>
      </c>
      <c r="B192" s="38"/>
      <c r="C192" s="56" t="s">
        <v>266</v>
      </c>
      <c r="D192" s="57">
        <v>0</v>
      </c>
    </row>
    <row r="193" spans="1:4" ht="16.5" customHeight="1" thickBot="1" x14ac:dyDescent="0.25">
      <c r="A193" s="58"/>
      <c r="B193" s="59"/>
      <c r="C193" s="60" t="s">
        <v>267</v>
      </c>
      <c r="D193" s="61">
        <f>+D192+D191+D190+D189+D188</f>
        <v>0</v>
      </c>
    </row>
    <row r="194" spans="1:4" ht="16.5" customHeight="1" x14ac:dyDescent="0.25">
      <c r="A194" s="62"/>
      <c r="B194" s="63"/>
      <c r="C194" s="64"/>
      <c r="D194" s="65"/>
    </row>
    <row r="195" spans="1:4" ht="15.75" x14ac:dyDescent="0.25">
      <c r="A195" s="51" t="s">
        <v>290</v>
      </c>
      <c r="B195" s="52" t="s">
        <v>204</v>
      </c>
      <c r="C195" s="53"/>
      <c r="D195" s="54"/>
    </row>
    <row r="196" spans="1:4" x14ac:dyDescent="0.2">
      <c r="A196" s="55">
        <v>1</v>
      </c>
      <c r="B196" s="38"/>
      <c r="C196" s="56" t="s">
        <v>262</v>
      </c>
      <c r="D196" s="57">
        <v>32975</v>
      </c>
    </row>
    <row r="197" spans="1:4" x14ac:dyDescent="0.2">
      <c r="A197" s="55">
        <v>2</v>
      </c>
      <c r="B197" s="38"/>
      <c r="C197" s="56" t="s">
        <v>263</v>
      </c>
      <c r="D197" s="57">
        <v>0</v>
      </c>
    </row>
    <row r="198" spans="1:4" x14ac:dyDescent="0.2">
      <c r="A198" s="55">
        <v>3</v>
      </c>
      <c r="B198" s="38"/>
      <c r="C198" s="56" t="s">
        <v>264</v>
      </c>
      <c r="D198" s="57">
        <v>0</v>
      </c>
    </row>
    <row r="199" spans="1:4" x14ac:dyDescent="0.2">
      <c r="A199" s="55">
        <v>4</v>
      </c>
      <c r="B199" s="38"/>
      <c r="C199" s="56" t="s">
        <v>265</v>
      </c>
      <c r="D199" s="57">
        <v>0</v>
      </c>
    </row>
    <row r="200" spans="1:4" ht="15.75" thickBot="1" x14ac:dyDescent="0.25">
      <c r="A200" s="55">
        <v>5</v>
      </c>
      <c r="B200" s="38"/>
      <c r="C200" s="56" t="s">
        <v>266</v>
      </c>
      <c r="D200" s="57">
        <v>0</v>
      </c>
    </row>
    <row r="201" spans="1:4" ht="16.5" customHeight="1" thickBot="1" x14ac:dyDescent="0.25">
      <c r="A201" s="58"/>
      <c r="B201" s="59"/>
      <c r="C201" s="60" t="s">
        <v>267</v>
      </c>
      <c r="D201" s="61">
        <f>+D200+D199+D198+D197+D196</f>
        <v>32975</v>
      </c>
    </row>
    <row r="202" spans="1:4" ht="16.5" customHeight="1" x14ac:dyDescent="0.25">
      <c r="A202" s="62"/>
      <c r="B202" s="63"/>
      <c r="C202" s="64"/>
      <c r="D202" s="65"/>
    </row>
    <row r="203" spans="1:4" ht="15.75" x14ac:dyDescent="0.25">
      <c r="A203" s="51" t="s">
        <v>291</v>
      </c>
      <c r="B203" s="52" t="s">
        <v>212</v>
      </c>
      <c r="C203" s="53"/>
      <c r="D203" s="54"/>
    </row>
    <row r="204" spans="1:4" x14ac:dyDescent="0.2">
      <c r="A204" s="55">
        <v>1</v>
      </c>
      <c r="B204" s="38"/>
      <c r="C204" s="56" t="s">
        <v>262</v>
      </c>
      <c r="D204" s="57">
        <v>0</v>
      </c>
    </row>
    <row r="205" spans="1:4" x14ac:dyDescent="0.2">
      <c r="A205" s="55">
        <v>2</v>
      </c>
      <c r="B205" s="38"/>
      <c r="C205" s="56" t="s">
        <v>263</v>
      </c>
      <c r="D205" s="57">
        <v>0</v>
      </c>
    </row>
    <row r="206" spans="1:4" x14ac:dyDescent="0.2">
      <c r="A206" s="55">
        <v>3</v>
      </c>
      <c r="B206" s="38"/>
      <c r="C206" s="56" t="s">
        <v>264</v>
      </c>
      <c r="D206" s="57">
        <v>0</v>
      </c>
    </row>
    <row r="207" spans="1:4" x14ac:dyDescent="0.2">
      <c r="A207" s="55">
        <v>4</v>
      </c>
      <c r="B207" s="38"/>
      <c r="C207" s="56" t="s">
        <v>265</v>
      </c>
      <c r="D207" s="57">
        <v>0</v>
      </c>
    </row>
    <row r="208" spans="1:4" ht="15.75" thickBot="1" x14ac:dyDescent="0.25">
      <c r="A208" s="55">
        <v>5</v>
      </c>
      <c r="B208" s="38"/>
      <c r="C208" s="56" t="s">
        <v>266</v>
      </c>
      <c r="D208" s="57">
        <v>0</v>
      </c>
    </row>
    <row r="209" spans="1:4" ht="16.5" customHeight="1" thickBot="1" x14ac:dyDescent="0.25">
      <c r="A209" s="58"/>
      <c r="B209" s="59"/>
      <c r="C209" s="60" t="s">
        <v>267</v>
      </c>
      <c r="D209" s="61">
        <f>+D208+D207+D206+D205+D204</f>
        <v>0</v>
      </c>
    </row>
    <row r="210" spans="1:4" ht="16.5" customHeight="1" x14ac:dyDescent="0.25">
      <c r="A210" s="62"/>
      <c r="B210" s="63"/>
      <c r="C210" s="64"/>
      <c r="D210" s="65"/>
    </row>
    <row r="211" spans="1:4" ht="15.75" x14ac:dyDescent="0.25">
      <c r="A211" s="51" t="s">
        <v>292</v>
      </c>
      <c r="B211" s="52" t="s">
        <v>218</v>
      </c>
      <c r="C211" s="53"/>
      <c r="D211" s="54"/>
    </row>
    <row r="212" spans="1:4" x14ac:dyDescent="0.2">
      <c r="A212" s="55">
        <v>1</v>
      </c>
      <c r="B212" s="38"/>
      <c r="C212" s="56" t="s">
        <v>262</v>
      </c>
      <c r="D212" s="57">
        <v>0</v>
      </c>
    </row>
    <row r="213" spans="1:4" x14ac:dyDescent="0.2">
      <c r="A213" s="55">
        <v>2</v>
      </c>
      <c r="B213" s="38"/>
      <c r="C213" s="56" t="s">
        <v>263</v>
      </c>
      <c r="D213" s="57">
        <v>0</v>
      </c>
    </row>
    <row r="214" spans="1:4" x14ac:dyDescent="0.2">
      <c r="A214" s="55">
        <v>3</v>
      </c>
      <c r="B214" s="38"/>
      <c r="C214" s="56" t="s">
        <v>264</v>
      </c>
      <c r="D214" s="57">
        <v>0</v>
      </c>
    </row>
    <row r="215" spans="1:4" x14ac:dyDescent="0.2">
      <c r="A215" s="55">
        <v>4</v>
      </c>
      <c r="B215" s="38"/>
      <c r="C215" s="56" t="s">
        <v>265</v>
      </c>
      <c r="D215" s="57">
        <v>0</v>
      </c>
    </row>
    <row r="216" spans="1:4" ht="15.75" thickBot="1" x14ac:dyDescent="0.25">
      <c r="A216" s="55">
        <v>5</v>
      </c>
      <c r="B216" s="38"/>
      <c r="C216" s="56" t="s">
        <v>266</v>
      </c>
      <c r="D216" s="57">
        <v>0</v>
      </c>
    </row>
    <row r="217" spans="1:4" ht="16.5" customHeight="1" thickBot="1" x14ac:dyDescent="0.25">
      <c r="A217" s="58"/>
      <c r="B217" s="59"/>
      <c r="C217" s="60" t="s">
        <v>267</v>
      </c>
      <c r="D217" s="61">
        <f>+D216+D215+D214+D213+D212</f>
        <v>0</v>
      </c>
    </row>
    <row r="218" spans="1:4" ht="16.5" customHeight="1" x14ac:dyDescent="0.25">
      <c r="A218" s="62"/>
      <c r="B218" s="63"/>
      <c r="C218" s="64"/>
      <c r="D218" s="65"/>
    </row>
    <row r="219" spans="1:4" ht="15.75" x14ac:dyDescent="0.25">
      <c r="A219" s="51" t="s">
        <v>293</v>
      </c>
      <c r="B219" s="52" t="s">
        <v>224</v>
      </c>
      <c r="C219" s="53"/>
      <c r="D219" s="54"/>
    </row>
    <row r="220" spans="1:4" x14ac:dyDescent="0.2">
      <c r="A220" s="55">
        <v>1</v>
      </c>
      <c r="B220" s="38"/>
      <c r="C220" s="56" t="s">
        <v>262</v>
      </c>
      <c r="D220" s="57">
        <v>0</v>
      </c>
    </row>
    <row r="221" spans="1:4" x14ac:dyDescent="0.2">
      <c r="A221" s="55">
        <v>2</v>
      </c>
      <c r="B221" s="38"/>
      <c r="C221" s="56" t="s">
        <v>263</v>
      </c>
      <c r="D221" s="57">
        <v>0</v>
      </c>
    </row>
    <row r="222" spans="1:4" x14ac:dyDescent="0.2">
      <c r="A222" s="55">
        <v>3</v>
      </c>
      <c r="B222" s="38"/>
      <c r="C222" s="56" t="s">
        <v>264</v>
      </c>
      <c r="D222" s="57">
        <v>0</v>
      </c>
    </row>
    <row r="223" spans="1:4" x14ac:dyDescent="0.2">
      <c r="A223" s="55">
        <v>4</v>
      </c>
      <c r="B223" s="38"/>
      <c r="C223" s="56" t="s">
        <v>265</v>
      </c>
      <c r="D223" s="57">
        <v>0</v>
      </c>
    </row>
    <row r="224" spans="1:4" ht="15.75" thickBot="1" x14ac:dyDescent="0.25">
      <c r="A224" s="55">
        <v>5</v>
      </c>
      <c r="B224" s="38"/>
      <c r="C224" s="56" t="s">
        <v>266</v>
      </c>
      <c r="D224" s="57">
        <v>0</v>
      </c>
    </row>
    <row r="225" spans="1:4" ht="16.5" customHeight="1" thickBot="1" x14ac:dyDescent="0.25">
      <c r="A225" s="58"/>
      <c r="B225" s="59"/>
      <c r="C225" s="60" t="s">
        <v>267</v>
      </c>
      <c r="D225" s="61">
        <f>+D224+D223+D222+D221+D220</f>
        <v>0</v>
      </c>
    </row>
    <row r="226" spans="1:4" ht="16.5" customHeight="1" x14ac:dyDescent="0.25">
      <c r="A226" s="62"/>
      <c r="B226" s="63"/>
      <c r="C226" s="64"/>
      <c r="D226" s="65"/>
    </row>
    <row r="227" spans="1:4" ht="15.75" x14ac:dyDescent="0.25">
      <c r="A227" s="51" t="s">
        <v>294</v>
      </c>
      <c r="B227" s="52" t="s">
        <v>234</v>
      </c>
      <c r="C227" s="53"/>
      <c r="D227" s="54"/>
    </row>
    <row r="228" spans="1:4" x14ac:dyDescent="0.2">
      <c r="A228" s="55">
        <v>1</v>
      </c>
      <c r="B228" s="38"/>
      <c r="C228" s="56" t="s">
        <v>262</v>
      </c>
      <c r="D228" s="57">
        <v>-214916</v>
      </c>
    </row>
    <row r="229" spans="1:4" x14ac:dyDescent="0.2">
      <c r="A229" s="55">
        <v>2</v>
      </c>
      <c r="B229" s="38"/>
      <c r="C229" s="56" t="s">
        <v>263</v>
      </c>
      <c r="D229" s="57">
        <v>0</v>
      </c>
    </row>
    <row r="230" spans="1:4" x14ac:dyDescent="0.2">
      <c r="A230" s="55">
        <v>3</v>
      </c>
      <c r="B230" s="38"/>
      <c r="C230" s="56" t="s">
        <v>264</v>
      </c>
      <c r="D230" s="57">
        <v>0</v>
      </c>
    </row>
    <row r="231" spans="1:4" x14ac:dyDescent="0.2">
      <c r="A231" s="55">
        <v>4</v>
      </c>
      <c r="B231" s="38"/>
      <c r="C231" s="56" t="s">
        <v>265</v>
      </c>
      <c r="D231" s="57">
        <v>0</v>
      </c>
    </row>
    <row r="232" spans="1:4" ht="15.75" thickBot="1" x14ac:dyDescent="0.25">
      <c r="A232" s="55">
        <v>5</v>
      </c>
      <c r="B232" s="38"/>
      <c r="C232" s="56" t="s">
        <v>266</v>
      </c>
      <c r="D232" s="57">
        <v>0</v>
      </c>
    </row>
    <row r="233" spans="1:4" ht="16.5" customHeight="1" thickBot="1" x14ac:dyDescent="0.25">
      <c r="A233" s="58"/>
      <c r="B233" s="59"/>
      <c r="C233" s="60" t="s">
        <v>267</v>
      </c>
      <c r="D233" s="61">
        <f>+D232+D231+D230+D229+D228</f>
        <v>-214916</v>
      </c>
    </row>
    <row r="234" spans="1:4" ht="16.5" customHeight="1" x14ac:dyDescent="0.25">
      <c r="A234" s="62"/>
      <c r="B234" s="63"/>
      <c r="C234" s="64"/>
      <c r="D234" s="65"/>
    </row>
    <row r="235" spans="1:4" ht="31.5" x14ac:dyDescent="0.25">
      <c r="A235" s="51" t="s">
        <v>295</v>
      </c>
      <c r="B235" s="52" t="s">
        <v>239</v>
      </c>
      <c r="C235" s="53"/>
      <c r="D235" s="54"/>
    </row>
    <row r="236" spans="1:4" x14ac:dyDescent="0.2">
      <c r="A236" s="55">
        <v>1</v>
      </c>
      <c r="B236" s="38"/>
      <c r="C236" s="56" t="s">
        <v>262</v>
      </c>
      <c r="D236" s="57">
        <v>-9272125</v>
      </c>
    </row>
    <row r="237" spans="1:4" x14ac:dyDescent="0.2">
      <c r="A237" s="55">
        <v>2</v>
      </c>
      <c r="B237" s="38"/>
      <c r="C237" s="56" t="s">
        <v>263</v>
      </c>
      <c r="D237" s="57">
        <v>0</v>
      </c>
    </row>
    <row r="238" spans="1:4" x14ac:dyDescent="0.2">
      <c r="A238" s="55">
        <v>3</v>
      </c>
      <c r="B238" s="38"/>
      <c r="C238" s="56" t="s">
        <v>264</v>
      </c>
      <c r="D238" s="57">
        <v>0</v>
      </c>
    </row>
    <row r="239" spans="1:4" x14ac:dyDescent="0.2">
      <c r="A239" s="55">
        <v>4</v>
      </c>
      <c r="B239" s="38"/>
      <c r="C239" s="56" t="s">
        <v>265</v>
      </c>
      <c r="D239" s="57">
        <v>0</v>
      </c>
    </row>
    <row r="240" spans="1:4" ht="15.75" thickBot="1" x14ac:dyDescent="0.25">
      <c r="A240" s="55">
        <v>5</v>
      </c>
      <c r="B240" s="38"/>
      <c r="C240" s="56" t="s">
        <v>266</v>
      </c>
      <c r="D240" s="57">
        <v>0</v>
      </c>
    </row>
    <row r="241" spans="1:4" ht="16.5" customHeight="1" thickBot="1" x14ac:dyDescent="0.25">
      <c r="A241" s="58"/>
      <c r="B241" s="59"/>
      <c r="C241" s="60" t="s">
        <v>267</v>
      </c>
      <c r="D241" s="61">
        <f>+D240+D239+D238+D237+D236</f>
        <v>-9272125</v>
      </c>
    </row>
    <row r="242" spans="1:4" ht="16.5" customHeight="1" x14ac:dyDescent="0.25">
      <c r="A242" s="62"/>
      <c r="B242" s="63"/>
      <c r="C242" s="64"/>
      <c r="D242" s="65"/>
    </row>
    <row r="243" spans="1:4" ht="47.25" x14ac:dyDescent="0.25">
      <c r="A243" s="51" t="s">
        <v>296</v>
      </c>
      <c r="B243" s="52" t="s">
        <v>244</v>
      </c>
      <c r="C243" s="53"/>
      <c r="D243" s="54"/>
    </row>
    <row r="244" spans="1:4" x14ac:dyDescent="0.2">
      <c r="A244" s="55">
        <v>1</v>
      </c>
      <c r="B244" s="38"/>
      <c r="C244" s="56" t="s">
        <v>262</v>
      </c>
      <c r="D244" s="57">
        <v>-1118095</v>
      </c>
    </row>
    <row r="245" spans="1:4" x14ac:dyDescent="0.2">
      <c r="A245" s="55">
        <v>2</v>
      </c>
      <c r="B245" s="38"/>
      <c r="C245" s="56" t="s">
        <v>263</v>
      </c>
      <c r="D245" s="57">
        <v>0</v>
      </c>
    </row>
    <row r="246" spans="1:4" x14ac:dyDescent="0.2">
      <c r="A246" s="55">
        <v>3</v>
      </c>
      <c r="B246" s="38"/>
      <c r="C246" s="56" t="s">
        <v>264</v>
      </c>
      <c r="D246" s="57">
        <v>0</v>
      </c>
    </row>
    <row r="247" spans="1:4" x14ac:dyDescent="0.2">
      <c r="A247" s="55">
        <v>4</v>
      </c>
      <c r="B247" s="38"/>
      <c r="C247" s="56" t="s">
        <v>265</v>
      </c>
      <c r="D247" s="57">
        <v>0</v>
      </c>
    </row>
    <row r="248" spans="1:4" ht="15.75" thickBot="1" x14ac:dyDescent="0.25">
      <c r="A248" s="55">
        <v>5</v>
      </c>
      <c r="B248" s="38"/>
      <c r="C248" s="56" t="s">
        <v>266</v>
      </c>
      <c r="D248" s="57">
        <v>0</v>
      </c>
    </row>
    <row r="249" spans="1:4" ht="16.5" customHeight="1" thickBot="1" x14ac:dyDescent="0.25">
      <c r="A249" s="58"/>
      <c r="B249" s="59"/>
      <c r="C249" s="60" t="s">
        <v>267</v>
      </c>
      <c r="D249" s="61">
        <f>+D248+D247+D246+D245+D244</f>
        <v>-1118095</v>
      </c>
    </row>
    <row r="250" spans="1:4" ht="16.5" customHeight="1" thickBot="1" x14ac:dyDescent="0.3">
      <c r="A250" s="62"/>
      <c r="B250" s="63"/>
      <c r="C250" s="64"/>
      <c r="D250" s="65"/>
    </row>
    <row r="251" spans="1:4" ht="16.5" customHeight="1" thickBot="1" x14ac:dyDescent="0.3">
      <c r="A251" s="66"/>
      <c r="B251" s="67" t="s">
        <v>297</v>
      </c>
      <c r="C251" s="60" t="s">
        <v>298</v>
      </c>
      <c r="D251" s="61">
        <f>+D249-D248+D241-D240+D233-D232+D225-D224+D217-D216+D209-D208+D201-D200+D193-D192+D185-D184+D177-D176+D169-D168+D161-D160+D153-D152+D145-D144+D137-D136+D129-D128+D121-D120+D113-D112+D105-D104+D97-D96+D89-D88+D81-D80+D73-D72+D65-D64+D57-D56+D49-D48+D41-D40+D33-D32+D25-D24+D17-D16</f>
        <v>173959394</v>
      </c>
    </row>
    <row r="252" spans="1:4" ht="16.5" customHeight="1" thickBot="1" x14ac:dyDescent="0.3">
      <c r="A252" s="66"/>
      <c r="B252" s="67" t="s">
        <v>266</v>
      </c>
      <c r="C252" s="60"/>
      <c r="D252" s="61">
        <f>+D248+D240+D232+D224+D216+D208+D200+D192+D184+D176+D168+D160+D152+D144+D136+D128+D120+D112+D104+D96+D88+D80+D72+D64+D56+D48+D40+D32+D24+D16</f>
        <v>-26465897</v>
      </c>
    </row>
    <row r="253" spans="1:4" ht="16.5" customHeight="1" thickBot="1" x14ac:dyDescent="0.3">
      <c r="A253" s="66"/>
      <c r="B253" s="67" t="s">
        <v>299</v>
      </c>
      <c r="C253" s="60" t="s">
        <v>298</v>
      </c>
      <c r="D253" s="61">
        <f>SUM(D251:D252)</f>
        <v>147493497</v>
      </c>
    </row>
  </sheetData>
  <mergeCells count="7">
    <mergeCell ref="B6:C6"/>
    <mergeCell ref="A1:C1"/>
    <mergeCell ref="D1:E1"/>
    <mergeCell ref="A2:D2"/>
    <mergeCell ref="A3:D3"/>
    <mergeCell ref="A4:D4"/>
    <mergeCell ref="A5:D5"/>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REPORTING&amp;RSAINT FRANCIS HOSPITAL AND MEDICAL CENTER</oddHeader>
    <oddFooter>&amp;LREPORT 20&amp;C&amp;P OF &amp;N&amp;R&amp;D,&amp;T</oddFooter>
  </headerFooter>
  <rowBreaks count="4" manualBreakCount="4">
    <brk id="65" max="4" man="1"/>
    <brk id="121" max="4" man="1"/>
    <brk id="177" max="4" man="1"/>
    <brk id="2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76"/>
  <sheetViews>
    <sheetView workbookViewId="0">
      <selection activeCell="A28" sqref="A2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3" t="s">
        <v>0</v>
      </c>
      <c r="B2" s="473"/>
      <c r="C2" s="473"/>
      <c r="D2" s="473"/>
      <c r="E2" s="473"/>
    </row>
    <row r="3" spans="1:5" ht="15.75" customHeight="1" x14ac:dyDescent="0.25">
      <c r="A3" s="473" t="s">
        <v>1</v>
      </c>
      <c r="B3" s="473"/>
      <c r="C3" s="473"/>
      <c r="D3" s="473"/>
      <c r="E3" s="473"/>
    </row>
    <row r="4" spans="1:5" ht="15.75" customHeight="1" x14ac:dyDescent="0.25">
      <c r="A4" s="473" t="s">
        <v>250</v>
      </c>
      <c r="B4" s="473"/>
      <c r="C4" s="473"/>
      <c r="D4" s="473"/>
      <c r="E4" s="473"/>
    </row>
    <row r="5" spans="1:5" ht="15.75" customHeight="1" x14ac:dyDescent="0.25">
      <c r="A5" s="473" t="s">
        <v>300</v>
      </c>
      <c r="B5" s="473"/>
      <c r="C5" s="473"/>
      <c r="D5" s="473"/>
      <c r="E5" s="473"/>
    </row>
    <row r="6" spans="1:5" ht="16.5" customHeight="1" thickBot="1" x14ac:dyDescent="0.3">
      <c r="A6" s="69"/>
      <c r="B6" s="69"/>
      <c r="C6" s="31"/>
    </row>
    <row r="7" spans="1:5" ht="15.75" customHeight="1" x14ac:dyDescent="0.25">
      <c r="A7" s="70" t="s">
        <v>252</v>
      </c>
      <c r="B7" s="71" t="s">
        <v>253</v>
      </c>
      <c r="C7" s="72" t="s">
        <v>254</v>
      </c>
      <c r="D7" s="72" t="s">
        <v>255</v>
      </c>
      <c r="E7" s="72" t="s">
        <v>301</v>
      </c>
    </row>
    <row r="8" spans="1:5" ht="31.5" customHeight="1" x14ac:dyDescent="0.25">
      <c r="A8" s="73"/>
      <c r="B8" s="74"/>
      <c r="C8" s="75"/>
      <c r="D8" s="76"/>
      <c r="E8" s="77" t="s">
        <v>302</v>
      </c>
    </row>
    <row r="9" spans="1:5" ht="16.5" customHeight="1" thickBot="1" x14ac:dyDescent="0.3">
      <c r="A9" s="78" t="s">
        <v>5</v>
      </c>
      <c r="B9" s="79" t="s">
        <v>258</v>
      </c>
      <c r="C9" s="80" t="s">
        <v>303</v>
      </c>
      <c r="D9" s="80" t="s">
        <v>304</v>
      </c>
      <c r="E9" s="81" t="s">
        <v>305</v>
      </c>
    </row>
    <row r="10" spans="1:5" ht="15.75" customHeight="1" x14ac:dyDescent="0.25">
      <c r="A10" s="82"/>
      <c r="B10" s="83"/>
      <c r="C10" s="84"/>
      <c r="D10" s="83"/>
      <c r="E10" s="85"/>
    </row>
    <row r="11" spans="1:5" ht="31.5" x14ac:dyDescent="0.25">
      <c r="A11" s="86" t="s">
        <v>306</v>
      </c>
      <c r="B11" s="87" t="s">
        <v>10</v>
      </c>
      <c r="C11" s="53"/>
      <c r="D11" s="53"/>
      <c r="E11" s="88"/>
    </row>
    <row r="12" spans="1:5" ht="31.5" x14ac:dyDescent="0.25">
      <c r="A12" s="89"/>
      <c r="B12" s="90"/>
      <c r="C12" s="91" t="s">
        <v>307</v>
      </c>
      <c r="D12" s="92" t="s">
        <v>308</v>
      </c>
      <c r="E12" s="93">
        <v>-261619</v>
      </c>
    </row>
    <row r="13" spans="1:5" x14ac:dyDescent="0.2">
      <c r="A13" s="94">
        <v>1</v>
      </c>
      <c r="B13" s="95"/>
      <c r="C13" s="96" t="s">
        <v>309</v>
      </c>
      <c r="D13" s="97" t="s">
        <v>310</v>
      </c>
      <c r="E13" s="98">
        <v>-13800174</v>
      </c>
    </row>
    <row r="14" spans="1:5" x14ac:dyDescent="0.2">
      <c r="A14" s="94">
        <v>2</v>
      </c>
      <c r="B14" s="95"/>
      <c r="C14" s="96" t="s">
        <v>311</v>
      </c>
      <c r="D14" s="97" t="s">
        <v>310</v>
      </c>
      <c r="E14" s="98">
        <v>3360985</v>
      </c>
    </row>
    <row r="15" spans="1:5" x14ac:dyDescent="0.2">
      <c r="A15" s="94">
        <v>3</v>
      </c>
      <c r="B15" s="95"/>
      <c r="C15" s="96" t="s">
        <v>312</v>
      </c>
      <c r="D15" s="97" t="s">
        <v>310</v>
      </c>
      <c r="E15" s="98">
        <v>6118509</v>
      </c>
    </row>
    <row r="16" spans="1:5" x14ac:dyDescent="0.2">
      <c r="A16" s="94">
        <v>4</v>
      </c>
      <c r="B16" s="95"/>
      <c r="C16" s="96" t="s">
        <v>313</v>
      </c>
      <c r="D16" s="97" t="s">
        <v>310</v>
      </c>
      <c r="E16" s="98">
        <v>58990</v>
      </c>
    </row>
    <row r="17" spans="1:5" x14ac:dyDescent="0.2">
      <c r="A17" s="94">
        <v>5</v>
      </c>
      <c r="B17" s="95"/>
      <c r="C17" s="96" t="s">
        <v>314</v>
      </c>
      <c r="D17" s="97" t="s">
        <v>310</v>
      </c>
      <c r="E17" s="98">
        <v>-66084</v>
      </c>
    </row>
    <row r="18" spans="1:5" ht="30" x14ac:dyDescent="0.2">
      <c r="A18" s="94">
        <v>6</v>
      </c>
      <c r="B18" s="95"/>
      <c r="C18" s="96" t="s">
        <v>315</v>
      </c>
      <c r="D18" s="97" t="s">
        <v>310</v>
      </c>
      <c r="E18" s="98">
        <v>1081036</v>
      </c>
    </row>
    <row r="19" spans="1:5" x14ac:dyDescent="0.2">
      <c r="A19" s="94">
        <v>7</v>
      </c>
      <c r="B19" s="95"/>
      <c r="C19" s="96" t="s">
        <v>316</v>
      </c>
      <c r="D19" s="97" t="s">
        <v>310</v>
      </c>
      <c r="E19" s="98">
        <v>331446</v>
      </c>
    </row>
    <row r="20" spans="1:5" ht="30" x14ac:dyDescent="0.2">
      <c r="A20" s="94">
        <v>8</v>
      </c>
      <c r="B20" s="95"/>
      <c r="C20" s="96" t="s">
        <v>317</v>
      </c>
      <c r="D20" s="97" t="s">
        <v>310</v>
      </c>
      <c r="E20" s="98">
        <v>169884</v>
      </c>
    </row>
    <row r="21" spans="1:5" ht="30" x14ac:dyDescent="0.2">
      <c r="A21" s="94">
        <v>9</v>
      </c>
      <c r="B21" s="95"/>
      <c r="C21" s="96" t="s">
        <v>318</v>
      </c>
      <c r="D21" s="97" t="s">
        <v>310</v>
      </c>
      <c r="E21" s="98">
        <v>386091</v>
      </c>
    </row>
    <row r="22" spans="1:5" x14ac:dyDescent="0.2">
      <c r="A22" s="94">
        <v>10</v>
      </c>
      <c r="B22" s="95"/>
      <c r="C22" s="96" t="s">
        <v>319</v>
      </c>
      <c r="D22" s="97" t="s">
        <v>310</v>
      </c>
      <c r="E22" s="98">
        <v>276569</v>
      </c>
    </row>
    <row r="23" spans="1:5" x14ac:dyDescent="0.2">
      <c r="A23" s="94">
        <v>11</v>
      </c>
      <c r="B23" s="95"/>
      <c r="C23" s="96" t="s">
        <v>320</v>
      </c>
      <c r="D23" s="97" t="s">
        <v>310</v>
      </c>
      <c r="E23" s="98">
        <v>477330</v>
      </c>
    </row>
    <row r="24" spans="1:5" x14ac:dyDescent="0.2">
      <c r="A24" s="94">
        <v>12</v>
      </c>
      <c r="B24" s="95"/>
      <c r="C24" s="96" t="s">
        <v>321</v>
      </c>
      <c r="D24" s="97" t="s">
        <v>310</v>
      </c>
      <c r="E24" s="98">
        <v>577225</v>
      </c>
    </row>
    <row r="25" spans="1:5" ht="30" x14ac:dyDescent="0.2">
      <c r="A25" s="94">
        <v>13</v>
      </c>
      <c r="B25" s="95"/>
      <c r="C25" s="96" t="s">
        <v>322</v>
      </c>
      <c r="D25" s="97" t="s">
        <v>310</v>
      </c>
      <c r="E25" s="98">
        <v>6390428</v>
      </c>
    </row>
    <row r="26" spans="1:5" ht="15.75" thickBot="1" x14ac:dyDescent="0.25">
      <c r="A26" s="94">
        <v>14</v>
      </c>
      <c r="B26" s="95"/>
      <c r="C26" s="96" t="s">
        <v>323</v>
      </c>
      <c r="D26" s="97" t="s">
        <v>310</v>
      </c>
      <c r="E26" s="98">
        <v>200043</v>
      </c>
    </row>
    <row r="27" spans="1:5" s="68" customFormat="1" ht="16.5" customHeight="1" thickBot="1" x14ac:dyDescent="0.3">
      <c r="A27" s="99"/>
      <c r="B27" s="100"/>
      <c r="C27" s="101" t="s">
        <v>324</v>
      </c>
      <c r="D27" s="92" t="s">
        <v>325</v>
      </c>
      <c r="E27" s="102">
        <f>SUM(E12:E26)</f>
        <v>5300659</v>
      </c>
    </row>
    <row r="28" spans="1:5" s="68" customFormat="1" ht="15.75" customHeight="1" x14ac:dyDescent="0.2">
      <c r="A28" s="103"/>
      <c r="B28" s="104"/>
      <c r="C28" s="105"/>
      <c r="D28" s="106"/>
      <c r="E28" s="107"/>
    </row>
    <row r="29" spans="1:5" ht="15.75" x14ac:dyDescent="0.25">
      <c r="A29" s="86" t="s">
        <v>326</v>
      </c>
      <c r="B29" s="87" t="s">
        <v>40</v>
      </c>
      <c r="C29" s="53"/>
      <c r="D29" s="53"/>
      <c r="E29" s="88"/>
    </row>
    <row r="30" spans="1:5" ht="31.5" x14ac:dyDescent="0.25">
      <c r="A30" s="89"/>
      <c r="B30" s="90"/>
      <c r="C30" s="91" t="s">
        <v>307</v>
      </c>
      <c r="D30" s="92" t="s">
        <v>308</v>
      </c>
      <c r="E30" s="93">
        <v>283466</v>
      </c>
    </row>
    <row r="31" spans="1:5" x14ac:dyDescent="0.2">
      <c r="A31" s="94">
        <v>1</v>
      </c>
      <c r="B31" s="95"/>
      <c r="C31" s="96" t="s">
        <v>327</v>
      </c>
      <c r="D31" s="97" t="s">
        <v>310</v>
      </c>
      <c r="E31" s="98">
        <v>-390000</v>
      </c>
    </row>
    <row r="32" spans="1:5" x14ac:dyDescent="0.2">
      <c r="A32" s="94">
        <v>2</v>
      </c>
      <c r="B32" s="95"/>
      <c r="C32" s="96" t="s">
        <v>312</v>
      </c>
      <c r="D32" s="97" t="s">
        <v>310</v>
      </c>
      <c r="E32" s="98">
        <v>1400000</v>
      </c>
    </row>
    <row r="33" spans="1:5" x14ac:dyDescent="0.2">
      <c r="A33" s="94">
        <v>3</v>
      </c>
      <c r="B33" s="95"/>
      <c r="C33" s="96" t="s">
        <v>328</v>
      </c>
      <c r="D33" s="97" t="s">
        <v>310</v>
      </c>
      <c r="E33" s="98">
        <v>14220</v>
      </c>
    </row>
    <row r="34" spans="1:5" x14ac:dyDescent="0.2">
      <c r="A34" s="94">
        <v>4</v>
      </c>
      <c r="B34" s="95"/>
      <c r="C34" s="96" t="s">
        <v>329</v>
      </c>
      <c r="D34" s="97" t="s">
        <v>310</v>
      </c>
      <c r="E34" s="98">
        <v>24186</v>
      </c>
    </row>
    <row r="35" spans="1:5" x14ac:dyDescent="0.2">
      <c r="A35" s="94">
        <v>5</v>
      </c>
      <c r="B35" s="95"/>
      <c r="C35" s="96" t="s">
        <v>330</v>
      </c>
      <c r="D35" s="97" t="s">
        <v>310</v>
      </c>
      <c r="E35" s="98">
        <v>9000</v>
      </c>
    </row>
    <row r="36" spans="1:5" x14ac:dyDescent="0.2">
      <c r="A36" s="94">
        <v>6</v>
      </c>
      <c r="B36" s="95"/>
      <c r="C36" s="96" t="s">
        <v>331</v>
      </c>
      <c r="D36" s="97" t="s">
        <v>310</v>
      </c>
      <c r="E36" s="98">
        <v>180163</v>
      </c>
    </row>
    <row r="37" spans="1:5" x14ac:dyDescent="0.2">
      <c r="A37" s="94">
        <v>7</v>
      </c>
      <c r="B37" s="95"/>
      <c r="C37" s="96" t="s">
        <v>313</v>
      </c>
      <c r="D37" s="97" t="s">
        <v>310</v>
      </c>
      <c r="E37" s="98">
        <v>194180</v>
      </c>
    </row>
    <row r="38" spans="1:5" x14ac:dyDescent="0.2">
      <c r="A38" s="94">
        <v>8</v>
      </c>
      <c r="B38" s="95"/>
      <c r="C38" s="96" t="s">
        <v>332</v>
      </c>
      <c r="D38" s="97" t="s">
        <v>310</v>
      </c>
      <c r="E38" s="98">
        <v>9226</v>
      </c>
    </row>
    <row r="39" spans="1:5" x14ac:dyDescent="0.2">
      <c r="A39" s="94">
        <v>9</v>
      </c>
      <c r="B39" s="95"/>
      <c r="C39" s="96" t="s">
        <v>333</v>
      </c>
      <c r="D39" s="97" t="s">
        <v>310</v>
      </c>
      <c r="E39" s="98">
        <v>18212</v>
      </c>
    </row>
    <row r="40" spans="1:5" x14ac:dyDescent="0.2">
      <c r="A40" s="94">
        <v>10</v>
      </c>
      <c r="B40" s="95"/>
      <c r="C40" s="96" t="s">
        <v>334</v>
      </c>
      <c r="D40" s="97" t="s">
        <v>310</v>
      </c>
      <c r="E40" s="98">
        <v>3614</v>
      </c>
    </row>
    <row r="41" spans="1:5" x14ac:dyDescent="0.2">
      <c r="A41" s="94">
        <v>11</v>
      </c>
      <c r="B41" s="95"/>
      <c r="C41" s="96" t="s">
        <v>335</v>
      </c>
      <c r="D41" s="97" t="s">
        <v>310</v>
      </c>
      <c r="E41" s="98">
        <v>88410</v>
      </c>
    </row>
    <row r="42" spans="1:5" x14ac:dyDescent="0.2">
      <c r="A42" s="94">
        <v>12</v>
      </c>
      <c r="B42" s="95"/>
      <c r="C42" s="96" t="s">
        <v>336</v>
      </c>
      <c r="D42" s="97" t="s">
        <v>310</v>
      </c>
      <c r="E42" s="98">
        <v>3724</v>
      </c>
    </row>
    <row r="43" spans="1:5" ht="15.75" thickBot="1" x14ac:dyDescent="0.25">
      <c r="A43" s="94">
        <v>13</v>
      </c>
      <c r="B43" s="95"/>
      <c r="C43" s="96" t="s">
        <v>337</v>
      </c>
      <c r="D43" s="97" t="s">
        <v>310</v>
      </c>
      <c r="E43" s="98">
        <v>8822</v>
      </c>
    </row>
    <row r="44" spans="1:5" s="68" customFormat="1" ht="16.5" customHeight="1" thickBot="1" x14ac:dyDescent="0.3">
      <c r="A44" s="99"/>
      <c r="B44" s="100"/>
      <c r="C44" s="101" t="s">
        <v>324</v>
      </c>
      <c r="D44" s="92" t="s">
        <v>325</v>
      </c>
      <c r="E44" s="102">
        <f>SUM(E30:E43)</f>
        <v>1847223</v>
      </c>
    </row>
    <row r="45" spans="1:5" s="68" customFormat="1" ht="15.75" customHeight="1" x14ac:dyDescent="0.2">
      <c r="A45" s="103"/>
      <c r="B45" s="104"/>
      <c r="C45" s="105"/>
      <c r="D45" s="106"/>
      <c r="E45" s="107"/>
    </row>
    <row r="46" spans="1:5" ht="15.75" x14ac:dyDescent="0.25">
      <c r="A46" s="86" t="s">
        <v>338</v>
      </c>
      <c r="B46" s="87" t="s">
        <v>47</v>
      </c>
      <c r="C46" s="53"/>
      <c r="D46" s="53"/>
      <c r="E46" s="88"/>
    </row>
    <row r="47" spans="1:5" ht="31.5" x14ac:dyDescent="0.25">
      <c r="A47" s="89"/>
      <c r="B47" s="90"/>
      <c r="C47" s="91" t="s">
        <v>307</v>
      </c>
      <c r="D47" s="92" t="s">
        <v>308</v>
      </c>
      <c r="E47" s="93">
        <v>-3551620</v>
      </c>
    </row>
    <row r="48" spans="1:5" x14ac:dyDescent="0.2">
      <c r="A48" s="94">
        <v>1</v>
      </c>
      <c r="B48" s="95"/>
      <c r="C48" s="96" t="s">
        <v>339</v>
      </c>
      <c r="D48" s="97" t="s">
        <v>310</v>
      </c>
      <c r="E48" s="98">
        <v>114000</v>
      </c>
    </row>
    <row r="49" spans="1:5" x14ac:dyDescent="0.2">
      <c r="A49" s="94">
        <v>2</v>
      </c>
      <c r="B49" s="95"/>
      <c r="C49" s="96" t="s">
        <v>331</v>
      </c>
      <c r="D49" s="97" t="s">
        <v>310</v>
      </c>
      <c r="E49" s="98">
        <v>2639875</v>
      </c>
    </row>
    <row r="50" spans="1:5" x14ac:dyDescent="0.2">
      <c r="A50" s="94">
        <v>3</v>
      </c>
      <c r="B50" s="95"/>
      <c r="C50" s="96" t="s">
        <v>340</v>
      </c>
      <c r="D50" s="97" t="s">
        <v>310</v>
      </c>
      <c r="E50" s="98">
        <v>118057</v>
      </c>
    </row>
    <row r="51" spans="1:5" x14ac:dyDescent="0.2">
      <c r="A51" s="94">
        <v>4</v>
      </c>
      <c r="B51" s="95"/>
      <c r="C51" s="96" t="s">
        <v>341</v>
      </c>
      <c r="D51" s="97" t="s">
        <v>310</v>
      </c>
      <c r="E51" s="98">
        <v>79990</v>
      </c>
    </row>
    <row r="52" spans="1:5" x14ac:dyDescent="0.2">
      <c r="A52" s="94">
        <v>5</v>
      </c>
      <c r="B52" s="95"/>
      <c r="C52" s="96" t="s">
        <v>313</v>
      </c>
      <c r="D52" s="97" t="s">
        <v>310</v>
      </c>
      <c r="E52" s="98">
        <v>725276</v>
      </c>
    </row>
    <row r="53" spans="1:5" x14ac:dyDescent="0.2">
      <c r="A53" s="94">
        <v>6</v>
      </c>
      <c r="B53" s="95"/>
      <c r="C53" s="96" t="s">
        <v>342</v>
      </c>
      <c r="D53" s="97" t="s">
        <v>310</v>
      </c>
      <c r="E53" s="98">
        <v>-3448894</v>
      </c>
    </row>
    <row r="54" spans="1:5" x14ac:dyDescent="0.2">
      <c r="A54" s="94">
        <v>7</v>
      </c>
      <c r="B54" s="95"/>
      <c r="C54" s="96" t="s">
        <v>343</v>
      </c>
      <c r="D54" s="97" t="s">
        <v>310</v>
      </c>
      <c r="E54" s="98">
        <v>-8025265</v>
      </c>
    </row>
    <row r="55" spans="1:5" x14ac:dyDescent="0.2">
      <c r="A55" s="94">
        <v>8</v>
      </c>
      <c r="B55" s="95"/>
      <c r="C55" s="96" t="s">
        <v>329</v>
      </c>
      <c r="D55" s="97" t="s">
        <v>310</v>
      </c>
      <c r="E55" s="98">
        <v>12656401</v>
      </c>
    </row>
    <row r="56" spans="1:5" x14ac:dyDescent="0.2">
      <c r="A56" s="94">
        <v>9</v>
      </c>
      <c r="B56" s="95"/>
      <c r="C56" s="96" t="s">
        <v>332</v>
      </c>
      <c r="D56" s="97" t="s">
        <v>310</v>
      </c>
      <c r="E56" s="98">
        <v>11102</v>
      </c>
    </row>
    <row r="57" spans="1:5" x14ac:dyDescent="0.2">
      <c r="A57" s="94">
        <v>10</v>
      </c>
      <c r="B57" s="95"/>
      <c r="C57" s="96" t="s">
        <v>344</v>
      </c>
      <c r="D57" s="97" t="s">
        <v>310</v>
      </c>
      <c r="E57" s="98">
        <v>-9823795</v>
      </c>
    </row>
    <row r="58" spans="1:5" x14ac:dyDescent="0.2">
      <c r="A58" s="94">
        <v>11</v>
      </c>
      <c r="B58" s="95"/>
      <c r="C58" s="96" t="s">
        <v>311</v>
      </c>
      <c r="D58" s="97" t="s">
        <v>310</v>
      </c>
      <c r="E58" s="98">
        <v>48175</v>
      </c>
    </row>
    <row r="59" spans="1:5" x14ac:dyDescent="0.2">
      <c r="A59" s="94">
        <v>12</v>
      </c>
      <c r="B59" s="95"/>
      <c r="C59" s="96" t="s">
        <v>345</v>
      </c>
      <c r="D59" s="97" t="s">
        <v>310</v>
      </c>
      <c r="E59" s="98">
        <v>10700000</v>
      </c>
    </row>
    <row r="60" spans="1:5" ht="15.75" thickBot="1" x14ac:dyDescent="0.25">
      <c r="A60" s="94">
        <v>13</v>
      </c>
      <c r="B60" s="95"/>
      <c r="C60" s="96" t="s">
        <v>346</v>
      </c>
      <c r="D60" s="97" t="s">
        <v>310</v>
      </c>
      <c r="E60" s="98">
        <v>-3671444</v>
      </c>
    </row>
    <row r="61" spans="1:5" s="68" customFormat="1" ht="16.5" customHeight="1" thickBot="1" x14ac:dyDescent="0.3">
      <c r="A61" s="99"/>
      <c r="B61" s="100"/>
      <c r="C61" s="101" t="s">
        <v>324</v>
      </c>
      <c r="D61" s="92" t="s">
        <v>325</v>
      </c>
      <c r="E61" s="102">
        <f>SUM(E47:E60)</f>
        <v>-1428142</v>
      </c>
    </row>
    <row r="62" spans="1:5" s="68" customFormat="1" ht="15.75" customHeight="1" x14ac:dyDescent="0.2">
      <c r="A62" s="103"/>
      <c r="B62" s="104"/>
      <c r="C62" s="105"/>
      <c r="D62" s="106"/>
      <c r="E62" s="107"/>
    </row>
    <row r="63" spans="1:5" ht="15.75" x14ac:dyDescent="0.25">
      <c r="A63" s="86" t="s">
        <v>347</v>
      </c>
      <c r="B63" s="87" t="s">
        <v>56</v>
      </c>
      <c r="C63" s="53"/>
      <c r="D63" s="53"/>
      <c r="E63" s="88"/>
    </row>
    <row r="64" spans="1:5" ht="31.5" x14ac:dyDescent="0.25">
      <c r="A64" s="89"/>
      <c r="B64" s="90"/>
      <c r="C64" s="91" t="s">
        <v>307</v>
      </c>
      <c r="D64" s="92" t="s">
        <v>308</v>
      </c>
      <c r="E64" s="93">
        <v>0</v>
      </c>
    </row>
    <row r="65" spans="1:5" x14ac:dyDescent="0.2">
      <c r="A65" s="94">
        <v>1</v>
      </c>
      <c r="B65" s="95"/>
      <c r="C65" s="96" t="s">
        <v>348</v>
      </c>
      <c r="D65" s="97" t="s">
        <v>349</v>
      </c>
      <c r="E65" s="98">
        <v>-6015</v>
      </c>
    </row>
    <row r="66" spans="1:5" x14ac:dyDescent="0.2">
      <c r="A66" s="94">
        <v>2</v>
      </c>
      <c r="B66" s="95"/>
      <c r="C66" s="96" t="s">
        <v>331</v>
      </c>
      <c r="D66" s="97" t="s">
        <v>310</v>
      </c>
      <c r="E66" s="98">
        <v>6828</v>
      </c>
    </row>
    <row r="67" spans="1:5" x14ac:dyDescent="0.2">
      <c r="A67" s="94">
        <v>3</v>
      </c>
      <c r="B67" s="95"/>
      <c r="C67" s="96" t="s">
        <v>345</v>
      </c>
      <c r="D67" s="97" t="s">
        <v>310</v>
      </c>
      <c r="E67" s="98">
        <v>-193649</v>
      </c>
    </row>
    <row r="68" spans="1:5" ht="15.75" thickBot="1" x14ac:dyDescent="0.25">
      <c r="A68" s="94">
        <v>4</v>
      </c>
      <c r="B68" s="95"/>
      <c r="C68" s="96" t="s">
        <v>313</v>
      </c>
      <c r="D68" s="97" t="s">
        <v>310</v>
      </c>
      <c r="E68" s="98">
        <v>228580</v>
      </c>
    </row>
    <row r="69" spans="1:5" s="68" customFormat="1" ht="16.5" customHeight="1" thickBot="1" x14ac:dyDescent="0.3">
      <c r="A69" s="99"/>
      <c r="B69" s="100"/>
      <c r="C69" s="101" t="s">
        <v>324</v>
      </c>
      <c r="D69" s="92" t="s">
        <v>325</v>
      </c>
      <c r="E69" s="102">
        <f>SUM(E64:E68)</f>
        <v>35744</v>
      </c>
    </row>
    <row r="70" spans="1:5" s="68" customFormat="1" ht="15.75" customHeight="1" x14ac:dyDescent="0.2">
      <c r="A70" s="103"/>
      <c r="B70" s="104"/>
      <c r="C70" s="105"/>
      <c r="D70" s="106"/>
      <c r="E70" s="107"/>
    </row>
    <row r="71" spans="1:5" ht="31.5" x14ac:dyDescent="0.25">
      <c r="A71" s="86" t="s">
        <v>350</v>
      </c>
      <c r="B71" s="87" t="s">
        <v>65</v>
      </c>
      <c r="C71" s="53"/>
      <c r="D71" s="53"/>
      <c r="E71" s="88"/>
    </row>
    <row r="72" spans="1:5" ht="31.5" x14ac:dyDescent="0.25">
      <c r="A72" s="89"/>
      <c r="B72" s="90"/>
      <c r="C72" s="91" t="s">
        <v>307</v>
      </c>
      <c r="D72" s="92" t="s">
        <v>308</v>
      </c>
      <c r="E72" s="93">
        <v>0</v>
      </c>
    </row>
    <row r="73" spans="1:5" ht="15.75" thickBot="1" x14ac:dyDescent="0.25">
      <c r="A73" s="94" t="s">
        <v>351</v>
      </c>
      <c r="B73" s="95"/>
      <c r="C73" s="96" t="s">
        <v>352</v>
      </c>
      <c r="D73" s="97" t="s">
        <v>351</v>
      </c>
      <c r="E73" s="98">
        <v>0</v>
      </c>
    </row>
    <row r="74" spans="1:5" s="68" customFormat="1" ht="16.5" customHeight="1" thickBot="1" x14ac:dyDescent="0.3">
      <c r="A74" s="99"/>
      <c r="B74" s="100"/>
      <c r="C74" s="101" t="s">
        <v>324</v>
      </c>
      <c r="D74" s="92" t="s">
        <v>325</v>
      </c>
      <c r="E74" s="102">
        <f>SUM(E72)</f>
        <v>0</v>
      </c>
    </row>
    <row r="75" spans="1:5" s="68" customFormat="1" ht="15.75" customHeight="1" x14ac:dyDescent="0.2">
      <c r="A75" s="103"/>
      <c r="B75" s="104"/>
      <c r="C75" s="105"/>
      <c r="D75" s="106"/>
      <c r="E75" s="107"/>
    </row>
    <row r="76" spans="1:5" ht="15.75" x14ac:dyDescent="0.25">
      <c r="A76" s="86" t="s">
        <v>353</v>
      </c>
      <c r="B76" s="87" t="s">
        <v>72</v>
      </c>
      <c r="C76" s="53"/>
      <c r="D76" s="53"/>
      <c r="E76" s="88"/>
    </row>
    <row r="77" spans="1:5" ht="31.5" x14ac:dyDescent="0.25">
      <c r="A77" s="89"/>
      <c r="B77" s="90"/>
      <c r="C77" s="91" t="s">
        <v>307</v>
      </c>
      <c r="D77" s="92" t="s">
        <v>308</v>
      </c>
      <c r="E77" s="93">
        <v>0</v>
      </c>
    </row>
    <row r="78" spans="1:5" x14ac:dyDescent="0.2">
      <c r="A78" s="94">
        <v>1</v>
      </c>
      <c r="B78" s="95"/>
      <c r="C78" s="96" t="s">
        <v>348</v>
      </c>
      <c r="D78" s="97" t="s">
        <v>349</v>
      </c>
      <c r="E78" s="98">
        <v>728725</v>
      </c>
    </row>
    <row r="79" spans="1:5" x14ac:dyDescent="0.2">
      <c r="A79" s="94">
        <v>2</v>
      </c>
      <c r="B79" s="95"/>
      <c r="C79" s="96" t="s">
        <v>329</v>
      </c>
      <c r="D79" s="97" t="s">
        <v>310</v>
      </c>
      <c r="E79" s="98">
        <v>8081</v>
      </c>
    </row>
    <row r="80" spans="1:5" x14ac:dyDescent="0.2">
      <c r="A80" s="94">
        <v>3</v>
      </c>
      <c r="B80" s="95"/>
      <c r="C80" s="96" t="s">
        <v>354</v>
      </c>
      <c r="D80" s="97" t="s">
        <v>310</v>
      </c>
      <c r="E80" s="98">
        <v>-370176</v>
      </c>
    </row>
    <row r="81" spans="1:5" x14ac:dyDescent="0.2">
      <c r="A81" s="94">
        <v>4</v>
      </c>
      <c r="B81" s="95"/>
      <c r="C81" s="96" t="s">
        <v>311</v>
      </c>
      <c r="D81" s="97" t="s">
        <v>310</v>
      </c>
      <c r="E81" s="98">
        <v>887445</v>
      </c>
    </row>
    <row r="82" spans="1:5" ht="15.75" thickBot="1" x14ac:dyDescent="0.25">
      <c r="A82" s="94">
        <v>5</v>
      </c>
      <c r="B82" s="95"/>
      <c r="C82" s="96" t="s">
        <v>312</v>
      </c>
      <c r="D82" s="97" t="s">
        <v>310</v>
      </c>
      <c r="E82" s="98">
        <v>-169167</v>
      </c>
    </row>
    <row r="83" spans="1:5" s="68" customFormat="1" ht="16.5" customHeight="1" thickBot="1" x14ac:dyDescent="0.3">
      <c r="A83" s="99"/>
      <c r="B83" s="100"/>
      <c r="C83" s="101" t="s">
        <v>324</v>
      </c>
      <c r="D83" s="92" t="s">
        <v>325</v>
      </c>
      <c r="E83" s="102">
        <f>SUM(E77:E82)</f>
        <v>1084908</v>
      </c>
    </row>
    <row r="84" spans="1:5" s="68" customFormat="1" ht="15.75" customHeight="1" x14ac:dyDescent="0.2">
      <c r="A84" s="103"/>
      <c r="B84" s="104"/>
      <c r="C84" s="105"/>
      <c r="D84" s="106"/>
      <c r="E84" s="107"/>
    </row>
    <row r="85" spans="1:5" ht="15.75" x14ac:dyDescent="0.25">
      <c r="A85" s="86" t="s">
        <v>355</v>
      </c>
      <c r="B85" s="87" t="s">
        <v>81</v>
      </c>
      <c r="C85" s="53"/>
      <c r="D85" s="53"/>
      <c r="E85" s="88"/>
    </row>
    <row r="86" spans="1:5" ht="31.5" x14ac:dyDescent="0.25">
      <c r="A86" s="89"/>
      <c r="B86" s="90"/>
      <c r="C86" s="91" t="s">
        <v>307</v>
      </c>
      <c r="D86" s="92" t="s">
        <v>308</v>
      </c>
      <c r="E86" s="93">
        <v>0</v>
      </c>
    </row>
    <row r="87" spans="1:5" ht="15.75" thickBot="1" x14ac:dyDescent="0.25">
      <c r="A87" s="94" t="s">
        <v>351</v>
      </c>
      <c r="B87" s="95"/>
      <c r="C87" s="96" t="s">
        <v>352</v>
      </c>
      <c r="D87" s="97" t="s">
        <v>351</v>
      </c>
      <c r="E87" s="98">
        <v>0</v>
      </c>
    </row>
    <row r="88" spans="1:5" s="68" customFormat="1" ht="16.5" customHeight="1" thickBot="1" x14ac:dyDescent="0.3">
      <c r="A88" s="99"/>
      <c r="B88" s="100"/>
      <c r="C88" s="101" t="s">
        <v>324</v>
      </c>
      <c r="D88" s="92" t="s">
        <v>325</v>
      </c>
      <c r="E88" s="102">
        <f>SUM(E86)</f>
        <v>0</v>
      </c>
    </row>
    <row r="89" spans="1:5" s="68" customFormat="1" ht="15.75" customHeight="1" x14ac:dyDescent="0.2">
      <c r="A89" s="103"/>
      <c r="B89" s="104"/>
      <c r="C89" s="105"/>
      <c r="D89" s="106"/>
      <c r="E89" s="107"/>
    </row>
    <row r="90" spans="1:5" ht="15.75" x14ac:dyDescent="0.25">
      <c r="A90" s="86" t="s">
        <v>356</v>
      </c>
      <c r="B90" s="87" t="s">
        <v>91</v>
      </c>
      <c r="C90" s="53"/>
      <c r="D90" s="53"/>
      <c r="E90" s="88"/>
    </row>
    <row r="91" spans="1:5" ht="31.5" x14ac:dyDescent="0.25">
      <c r="A91" s="89"/>
      <c r="B91" s="90"/>
      <c r="C91" s="91" t="s">
        <v>307</v>
      </c>
      <c r="D91" s="92" t="s">
        <v>308</v>
      </c>
      <c r="E91" s="93">
        <v>0</v>
      </c>
    </row>
    <row r="92" spans="1:5" x14ac:dyDescent="0.2">
      <c r="A92" s="94">
        <v>1</v>
      </c>
      <c r="B92" s="95"/>
      <c r="C92" s="96" t="s">
        <v>357</v>
      </c>
      <c r="D92" s="97" t="s">
        <v>310</v>
      </c>
      <c r="E92" s="98">
        <v>1539480</v>
      </c>
    </row>
    <row r="93" spans="1:5" x14ac:dyDescent="0.2">
      <c r="A93" s="94">
        <v>2</v>
      </c>
      <c r="B93" s="95"/>
      <c r="C93" s="96" t="s">
        <v>329</v>
      </c>
      <c r="D93" s="97" t="s">
        <v>310</v>
      </c>
      <c r="E93" s="98">
        <v>230805</v>
      </c>
    </row>
    <row r="94" spans="1:5" x14ac:dyDescent="0.2">
      <c r="A94" s="94">
        <v>3</v>
      </c>
      <c r="B94" s="95"/>
      <c r="C94" s="96" t="s">
        <v>348</v>
      </c>
      <c r="D94" s="97" t="s">
        <v>349</v>
      </c>
      <c r="E94" s="98">
        <v>653233</v>
      </c>
    </row>
    <row r="95" spans="1:5" x14ac:dyDescent="0.2">
      <c r="A95" s="94">
        <v>4</v>
      </c>
      <c r="B95" s="95"/>
      <c r="C95" s="96" t="s">
        <v>358</v>
      </c>
      <c r="D95" s="97" t="s">
        <v>310</v>
      </c>
      <c r="E95" s="98">
        <v>-325239</v>
      </c>
    </row>
    <row r="96" spans="1:5" x14ac:dyDescent="0.2">
      <c r="A96" s="94">
        <v>5</v>
      </c>
      <c r="B96" s="95"/>
      <c r="C96" s="96" t="s">
        <v>346</v>
      </c>
      <c r="D96" s="97" t="s">
        <v>310</v>
      </c>
      <c r="E96" s="98">
        <v>15571274</v>
      </c>
    </row>
    <row r="97" spans="1:5" ht="30.75" thickBot="1" x14ac:dyDescent="0.25">
      <c r="A97" s="94">
        <v>6</v>
      </c>
      <c r="B97" s="95"/>
      <c r="C97" s="96" t="s">
        <v>359</v>
      </c>
      <c r="D97" s="97" t="s">
        <v>310</v>
      </c>
      <c r="E97" s="98">
        <v>5748110</v>
      </c>
    </row>
    <row r="98" spans="1:5" s="68" customFormat="1" ht="16.5" customHeight="1" thickBot="1" x14ac:dyDescent="0.3">
      <c r="A98" s="99"/>
      <c r="B98" s="100"/>
      <c r="C98" s="101" t="s">
        <v>324</v>
      </c>
      <c r="D98" s="92" t="s">
        <v>325</v>
      </c>
      <c r="E98" s="102">
        <f>SUM(E91:E97)</f>
        <v>23417663</v>
      </c>
    </row>
    <row r="99" spans="1:5" s="68" customFormat="1" ht="15.75" customHeight="1" x14ac:dyDescent="0.2">
      <c r="A99" s="103"/>
      <c r="B99" s="104"/>
      <c r="C99" s="105"/>
      <c r="D99" s="106"/>
      <c r="E99" s="107"/>
    </row>
    <row r="100" spans="1:5" ht="15.75" x14ac:dyDescent="0.25">
      <c r="A100" s="86" t="s">
        <v>360</v>
      </c>
      <c r="B100" s="87" t="s">
        <v>101</v>
      </c>
      <c r="C100" s="53"/>
      <c r="D100" s="53"/>
      <c r="E100" s="88"/>
    </row>
    <row r="101" spans="1:5" ht="31.5" x14ac:dyDescent="0.25">
      <c r="A101" s="89"/>
      <c r="B101" s="90"/>
      <c r="C101" s="91" t="s">
        <v>307</v>
      </c>
      <c r="D101" s="92" t="s">
        <v>308</v>
      </c>
      <c r="E101" s="93">
        <v>0</v>
      </c>
    </row>
    <row r="102" spans="1:5" ht="15.75" thickBot="1" x14ac:dyDescent="0.25">
      <c r="A102" s="94" t="s">
        <v>351</v>
      </c>
      <c r="B102" s="95"/>
      <c r="C102" s="96" t="s">
        <v>352</v>
      </c>
      <c r="D102" s="97" t="s">
        <v>351</v>
      </c>
      <c r="E102" s="98">
        <v>0</v>
      </c>
    </row>
    <row r="103" spans="1:5" s="68" customFormat="1" ht="16.5" customHeight="1" thickBot="1" x14ac:dyDescent="0.3">
      <c r="A103" s="99"/>
      <c r="B103" s="100"/>
      <c r="C103" s="101" t="s">
        <v>324</v>
      </c>
      <c r="D103" s="92" t="s">
        <v>325</v>
      </c>
      <c r="E103" s="102">
        <f>SUM(E101)</f>
        <v>0</v>
      </c>
    </row>
    <row r="104" spans="1:5" s="68" customFormat="1" ht="15.75" customHeight="1" x14ac:dyDescent="0.2">
      <c r="A104" s="103"/>
      <c r="B104" s="104"/>
      <c r="C104" s="105"/>
      <c r="D104" s="106"/>
      <c r="E104" s="107"/>
    </row>
    <row r="105" spans="1:5" ht="15.75" x14ac:dyDescent="0.25">
      <c r="A105" s="86" t="s">
        <v>361</v>
      </c>
      <c r="B105" s="87" t="s">
        <v>113</v>
      </c>
      <c r="C105" s="53"/>
      <c r="D105" s="53"/>
      <c r="E105" s="88"/>
    </row>
    <row r="106" spans="1:5" ht="31.5" x14ac:dyDescent="0.25">
      <c r="A106" s="89"/>
      <c r="B106" s="90"/>
      <c r="C106" s="91" t="s">
        <v>307</v>
      </c>
      <c r="D106" s="92" t="s">
        <v>308</v>
      </c>
      <c r="E106" s="93">
        <v>0</v>
      </c>
    </row>
    <row r="107" spans="1:5" ht="15.75" thickBot="1" x14ac:dyDescent="0.25">
      <c r="A107" s="94" t="s">
        <v>351</v>
      </c>
      <c r="B107" s="95"/>
      <c r="C107" s="96" t="s">
        <v>352</v>
      </c>
      <c r="D107" s="97" t="s">
        <v>351</v>
      </c>
      <c r="E107" s="98">
        <v>0</v>
      </c>
    </row>
    <row r="108" spans="1:5" s="68" customFormat="1" ht="16.5" customHeight="1" thickBot="1" x14ac:dyDescent="0.3">
      <c r="A108" s="99"/>
      <c r="B108" s="100"/>
      <c r="C108" s="101" t="s">
        <v>324</v>
      </c>
      <c r="D108" s="92" t="s">
        <v>325</v>
      </c>
      <c r="E108" s="102">
        <f>SUM(E106)</f>
        <v>0</v>
      </c>
    </row>
    <row r="109" spans="1:5" s="68" customFormat="1" ht="15.75" customHeight="1" x14ac:dyDescent="0.2">
      <c r="A109" s="103"/>
      <c r="B109" s="104"/>
      <c r="C109" s="105"/>
      <c r="D109" s="106"/>
      <c r="E109" s="107"/>
    </row>
    <row r="110" spans="1:5" ht="15.75" x14ac:dyDescent="0.25">
      <c r="A110" s="86" t="s">
        <v>362</v>
      </c>
      <c r="B110" s="87" t="s">
        <v>121</v>
      </c>
      <c r="C110" s="53"/>
      <c r="D110" s="53"/>
      <c r="E110" s="88"/>
    </row>
    <row r="111" spans="1:5" ht="31.5" x14ac:dyDescent="0.25">
      <c r="A111" s="89"/>
      <c r="B111" s="90"/>
      <c r="C111" s="91" t="s">
        <v>307</v>
      </c>
      <c r="D111" s="92" t="s">
        <v>308</v>
      </c>
      <c r="E111" s="93">
        <v>0</v>
      </c>
    </row>
    <row r="112" spans="1:5" x14ac:dyDescent="0.2">
      <c r="A112" s="94">
        <v>1</v>
      </c>
      <c r="B112" s="95"/>
      <c r="C112" s="96" t="s">
        <v>348</v>
      </c>
      <c r="D112" s="97" t="s">
        <v>349</v>
      </c>
      <c r="E112" s="98">
        <v>467749</v>
      </c>
    </row>
    <row r="113" spans="1:5" x14ac:dyDescent="0.2">
      <c r="A113" s="94">
        <v>2</v>
      </c>
      <c r="B113" s="95"/>
      <c r="C113" s="96" t="s">
        <v>363</v>
      </c>
      <c r="D113" s="97" t="s">
        <v>310</v>
      </c>
      <c r="E113" s="98">
        <v>263132</v>
      </c>
    </row>
    <row r="114" spans="1:5" ht="15.75" thickBot="1" x14ac:dyDescent="0.25">
      <c r="A114" s="94">
        <v>3</v>
      </c>
      <c r="B114" s="95"/>
      <c r="C114" s="96" t="s">
        <v>345</v>
      </c>
      <c r="D114" s="97" t="s">
        <v>310</v>
      </c>
      <c r="E114" s="98">
        <v>-300000</v>
      </c>
    </row>
    <row r="115" spans="1:5" s="68" customFormat="1" ht="16.5" customHeight="1" thickBot="1" x14ac:dyDescent="0.3">
      <c r="A115" s="99"/>
      <c r="B115" s="100"/>
      <c r="C115" s="101" t="s">
        <v>324</v>
      </c>
      <c r="D115" s="92" t="s">
        <v>325</v>
      </c>
      <c r="E115" s="102">
        <f>SUM(E111:E114)</f>
        <v>430881</v>
      </c>
    </row>
    <row r="116" spans="1:5" s="68" customFormat="1" ht="15.75" customHeight="1" x14ac:dyDescent="0.2">
      <c r="A116" s="103"/>
      <c r="B116" s="104"/>
      <c r="C116" s="105"/>
      <c r="D116" s="106"/>
      <c r="E116" s="107"/>
    </row>
    <row r="117" spans="1:5" ht="15.75" x14ac:dyDescent="0.25">
      <c r="A117" s="86" t="s">
        <v>364</v>
      </c>
      <c r="B117" s="87" t="s">
        <v>127</v>
      </c>
      <c r="C117" s="53"/>
      <c r="D117" s="53"/>
      <c r="E117" s="88"/>
    </row>
    <row r="118" spans="1:5" ht="31.5" x14ac:dyDescent="0.25">
      <c r="A118" s="89"/>
      <c r="B118" s="90"/>
      <c r="C118" s="91" t="s">
        <v>307</v>
      </c>
      <c r="D118" s="92" t="s">
        <v>308</v>
      </c>
      <c r="E118" s="93">
        <v>-3512993</v>
      </c>
    </row>
    <row r="119" spans="1:5" x14ac:dyDescent="0.2">
      <c r="A119" s="94">
        <v>1</v>
      </c>
      <c r="B119" s="95"/>
      <c r="C119" s="96" t="s">
        <v>365</v>
      </c>
      <c r="D119" s="97" t="s">
        <v>310</v>
      </c>
      <c r="E119" s="98">
        <v>458092</v>
      </c>
    </row>
    <row r="120" spans="1:5" x14ac:dyDescent="0.2">
      <c r="A120" s="94">
        <v>2</v>
      </c>
      <c r="B120" s="95"/>
      <c r="C120" s="96" t="s">
        <v>366</v>
      </c>
      <c r="D120" s="97" t="s">
        <v>310</v>
      </c>
      <c r="E120" s="98">
        <v>-141199</v>
      </c>
    </row>
    <row r="121" spans="1:5" x14ac:dyDescent="0.2">
      <c r="A121" s="94">
        <v>3</v>
      </c>
      <c r="B121" s="95"/>
      <c r="C121" s="96" t="s">
        <v>367</v>
      </c>
      <c r="D121" s="97" t="s">
        <v>310</v>
      </c>
      <c r="E121" s="98">
        <v>-2794121</v>
      </c>
    </row>
    <row r="122" spans="1:5" x14ac:dyDescent="0.2">
      <c r="A122" s="94">
        <v>4</v>
      </c>
      <c r="B122" s="95"/>
      <c r="C122" s="96" t="s">
        <v>368</v>
      </c>
      <c r="D122" s="97" t="s">
        <v>310</v>
      </c>
      <c r="E122" s="98">
        <v>2234887</v>
      </c>
    </row>
    <row r="123" spans="1:5" x14ac:dyDescent="0.2">
      <c r="A123" s="94">
        <v>5</v>
      </c>
      <c r="B123" s="95"/>
      <c r="C123" s="96" t="s">
        <v>312</v>
      </c>
      <c r="D123" s="97" t="s">
        <v>310</v>
      </c>
      <c r="E123" s="98">
        <v>-12582287</v>
      </c>
    </row>
    <row r="124" spans="1:5" x14ac:dyDescent="0.2">
      <c r="A124" s="94">
        <v>6</v>
      </c>
      <c r="B124" s="95"/>
      <c r="C124" s="96" t="s">
        <v>313</v>
      </c>
      <c r="D124" s="97" t="s">
        <v>310</v>
      </c>
      <c r="E124" s="98">
        <v>94507</v>
      </c>
    </row>
    <row r="125" spans="1:5" x14ac:dyDescent="0.2">
      <c r="A125" s="94">
        <v>7</v>
      </c>
      <c r="B125" s="95"/>
      <c r="C125" s="96" t="s">
        <v>331</v>
      </c>
      <c r="D125" s="97" t="s">
        <v>310</v>
      </c>
      <c r="E125" s="98">
        <v>528456</v>
      </c>
    </row>
    <row r="126" spans="1:5" x14ac:dyDescent="0.2">
      <c r="A126" s="94">
        <v>8</v>
      </c>
      <c r="B126" s="95"/>
      <c r="C126" s="96" t="s">
        <v>329</v>
      </c>
      <c r="D126" s="97" t="s">
        <v>310</v>
      </c>
      <c r="E126" s="98">
        <v>207153</v>
      </c>
    </row>
    <row r="127" spans="1:5" x14ac:dyDescent="0.2">
      <c r="A127" s="94">
        <v>9</v>
      </c>
      <c r="B127" s="95"/>
      <c r="C127" s="96" t="s">
        <v>341</v>
      </c>
      <c r="D127" s="97" t="s">
        <v>310</v>
      </c>
      <c r="E127" s="98">
        <v>50720</v>
      </c>
    </row>
    <row r="128" spans="1:5" x14ac:dyDescent="0.2">
      <c r="A128" s="94">
        <v>10</v>
      </c>
      <c r="B128" s="95"/>
      <c r="C128" s="96" t="s">
        <v>330</v>
      </c>
      <c r="D128" s="97" t="s">
        <v>310</v>
      </c>
      <c r="E128" s="98">
        <v>14400</v>
      </c>
    </row>
    <row r="129" spans="1:5" x14ac:dyDescent="0.2">
      <c r="A129" s="94">
        <v>11</v>
      </c>
      <c r="B129" s="95"/>
      <c r="C129" s="96" t="s">
        <v>369</v>
      </c>
      <c r="D129" s="97" t="s">
        <v>310</v>
      </c>
      <c r="E129" s="98">
        <v>18044</v>
      </c>
    </row>
    <row r="130" spans="1:5" x14ac:dyDescent="0.2">
      <c r="A130" s="94">
        <v>12</v>
      </c>
      <c r="B130" s="95"/>
      <c r="C130" s="96" t="s">
        <v>334</v>
      </c>
      <c r="D130" s="97" t="s">
        <v>310</v>
      </c>
      <c r="E130" s="98">
        <v>78000</v>
      </c>
    </row>
    <row r="131" spans="1:5" ht="30" x14ac:dyDescent="0.2">
      <c r="A131" s="94">
        <v>13</v>
      </c>
      <c r="B131" s="95"/>
      <c r="C131" s="96" t="s">
        <v>322</v>
      </c>
      <c r="D131" s="97" t="s">
        <v>310</v>
      </c>
      <c r="E131" s="98">
        <v>300000</v>
      </c>
    </row>
    <row r="132" spans="1:5" x14ac:dyDescent="0.2">
      <c r="A132" s="94">
        <v>14</v>
      </c>
      <c r="B132" s="95"/>
      <c r="C132" s="96" t="s">
        <v>370</v>
      </c>
      <c r="D132" s="97" t="s">
        <v>310</v>
      </c>
      <c r="E132" s="98">
        <v>134724</v>
      </c>
    </row>
    <row r="133" spans="1:5" x14ac:dyDescent="0.2">
      <c r="A133" s="94">
        <v>15</v>
      </c>
      <c r="B133" s="95"/>
      <c r="C133" s="96" t="s">
        <v>371</v>
      </c>
      <c r="D133" s="97" t="s">
        <v>310</v>
      </c>
      <c r="E133" s="98">
        <v>14162475</v>
      </c>
    </row>
    <row r="134" spans="1:5" ht="30.75" thickBot="1" x14ac:dyDescent="0.25">
      <c r="A134" s="94">
        <v>16</v>
      </c>
      <c r="B134" s="95"/>
      <c r="C134" s="96" t="s">
        <v>372</v>
      </c>
      <c r="D134" s="97" t="s">
        <v>310</v>
      </c>
      <c r="E134" s="98">
        <v>458092</v>
      </c>
    </row>
    <row r="135" spans="1:5" s="68" customFormat="1" ht="16.5" customHeight="1" thickBot="1" x14ac:dyDescent="0.3">
      <c r="A135" s="99"/>
      <c r="B135" s="100"/>
      <c r="C135" s="101" t="s">
        <v>324</v>
      </c>
      <c r="D135" s="92" t="s">
        <v>325</v>
      </c>
      <c r="E135" s="102">
        <f>SUM(E118:E134)</f>
        <v>-291050</v>
      </c>
    </row>
    <row r="136" spans="1:5" s="68" customFormat="1" ht="15.75" customHeight="1" x14ac:dyDescent="0.2">
      <c r="A136" s="103"/>
      <c r="B136" s="104"/>
      <c r="C136" s="105"/>
      <c r="D136" s="106"/>
      <c r="E136" s="107"/>
    </row>
    <row r="137" spans="1:5" ht="31.5" x14ac:dyDescent="0.25">
      <c r="A137" s="86" t="s">
        <v>373</v>
      </c>
      <c r="B137" s="87" t="s">
        <v>134</v>
      </c>
      <c r="C137" s="53"/>
      <c r="D137" s="53"/>
      <c r="E137" s="88"/>
    </row>
    <row r="138" spans="1:5" ht="31.5" x14ac:dyDescent="0.25">
      <c r="A138" s="89"/>
      <c r="B138" s="90"/>
      <c r="C138" s="91" t="s">
        <v>307</v>
      </c>
      <c r="D138" s="92" t="s">
        <v>308</v>
      </c>
      <c r="E138" s="93">
        <v>0</v>
      </c>
    </row>
    <row r="139" spans="1:5" ht="15.75" thickBot="1" x14ac:dyDescent="0.25">
      <c r="A139" s="94" t="s">
        <v>351</v>
      </c>
      <c r="B139" s="95"/>
      <c r="C139" s="96" t="s">
        <v>352</v>
      </c>
      <c r="D139" s="97" t="s">
        <v>351</v>
      </c>
      <c r="E139" s="98">
        <v>0</v>
      </c>
    </row>
    <row r="140" spans="1:5" s="68" customFormat="1" ht="16.5" customHeight="1" thickBot="1" x14ac:dyDescent="0.3">
      <c r="A140" s="99"/>
      <c r="B140" s="100"/>
      <c r="C140" s="101" t="s">
        <v>324</v>
      </c>
      <c r="D140" s="92" t="s">
        <v>325</v>
      </c>
      <c r="E140" s="102">
        <f>SUM(E138)</f>
        <v>0</v>
      </c>
    </row>
    <row r="141" spans="1:5" s="68" customFormat="1" ht="15.75" customHeight="1" x14ac:dyDescent="0.2">
      <c r="A141" s="103"/>
      <c r="B141" s="104"/>
      <c r="C141" s="105"/>
      <c r="D141" s="106"/>
      <c r="E141" s="107"/>
    </row>
    <row r="142" spans="1:5" ht="31.5" x14ac:dyDescent="0.25">
      <c r="A142" s="86" t="s">
        <v>374</v>
      </c>
      <c r="B142" s="87" t="s">
        <v>145</v>
      </c>
      <c r="C142" s="53"/>
      <c r="D142" s="53"/>
      <c r="E142" s="88"/>
    </row>
    <row r="143" spans="1:5" ht="31.5" x14ac:dyDescent="0.25">
      <c r="A143" s="89"/>
      <c r="B143" s="90"/>
      <c r="C143" s="91" t="s">
        <v>307</v>
      </c>
      <c r="D143" s="92" t="s">
        <v>308</v>
      </c>
      <c r="E143" s="93">
        <v>-2779269</v>
      </c>
    </row>
    <row r="144" spans="1:5" x14ac:dyDescent="0.2">
      <c r="A144" s="94">
        <v>1</v>
      </c>
      <c r="B144" s="95"/>
      <c r="C144" s="96" t="s">
        <v>331</v>
      </c>
      <c r="D144" s="97" t="s">
        <v>310</v>
      </c>
      <c r="E144" s="98">
        <v>59244</v>
      </c>
    </row>
    <row r="145" spans="1:5" x14ac:dyDescent="0.2">
      <c r="A145" s="94">
        <v>2</v>
      </c>
      <c r="B145" s="95"/>
      <c r="C145" s="96" t="s">
        <v>375</v>
      </c>
      <c r="D145" s="97" t="s">
        <v>310</v>
      </c>
      <c r="E145" s="98">
        <v>-31345</v>
      </c>
    </row>
    <row r="146" spans="1:5" x14ac:dyDescent="0.2">
      <c r="A146" s="94">
        <v>3</v>
      </c>
      <c r="B146" s="95"/>
      <c r="C146" s="96" t="s">
        <v>376</v>
      </c>
      <c r="D146" s="97" t="s">
        <v>310</v>
      </c>
      <c r="E146" s="98">
        <v>-1547711</v>
      </c>
    </row>
    <row r="147" spans="1:5" x14ac:dyDescent="0.2">
      <c r="A147" s="94">
        <v>4</v>
      </c>
      <c r="B147" s="95"/>
      <c r="C147" s="96" t="s">
        <v>377</v>
      </c>
      <c r="D147" s="97" t="s">
        <v>310</v>
      </c>
      <c r="E147" s="98">
        <v>147703</v>
      </c>
    </row>
    <row r="148" spans="1:5" x14ac:dyDescent="0.2">
      <c r="A148" s="94">
        <v>5</v>
      </c>
      <c r="B148" s="95"/>
      <c r="C148" s="96" t="s">
        <v>329</v>
      </c>
      <c r="D148" s="97" t="s">
        <v>310</v>
      </c>
      <c r="E148" s="98">
        <v>8853</v>
      </c>
    </row>
    <row r="149" spans="1:5" x14ac:dyDescent="0.2">
      <c r="A149" s="94">
        <v>6</v>
      </c>
      <c r="B149" s="95"/>
      <c r="C149" s="96" t="s">
        <v>312</v>
      </c>
      <c r="D149" s="97" t="s">
        <v>310</v>
      </c>
      <c r="E149" s="98">
        <v>-8153000</v>
      </c>
    </row>
    <row r="150" spans="1:5" ht="15.75" thickBot="1" x14ac:dyDescent="0.25">
      <c r="A150" s="94">
        <v>7</v>
      </c>
      <c r="B150" s="95"/>
      <c r="C150" s="96" t="s">
        <v>378</v>
      </c>
      <c r="D150" s="97" t="s">
        <v>310</v>
      </c>
      <c r="E150" s="98">
        <v>37158</v>
      </c>
    </row>
    <row r="151" spans="1:5" s="68" customFormat="1" ht="16.5" customHeight="1" thickBot="1" x14ac:dyDescent="0.3">
      <c r="A151" s="99"/>
      <c r="B151" s="100"/>
      <c r="C151" s="101" t="s">
        <v>324</v>
      </c>
      <c r="D151" s="92" t="s">
        <v>325</v>
      </c>
      <c r="E151" s="102">
        <f>SUM(E143:E150)</f>
        <v>-12258367</v>
      </c>
    </row>
    <row r="152" spans="1:5" s="68" customFormat="1" ht="15.75" customHeight="1" x14ac:dyDescent="0.2">
      <c r="A152" s="103"/>
      <c r="B152" s="104"/>
      <c r="C152" s="105"/>
      <c r="D152" s="106"/>
      <c r="E152" s="107"/>
    </row>
    <row r="153" spans="1:5" ht="31.5" x14ac:dyDescent="0.25">
      <c r="A153" s="86" t="s">
        <v>379</v>
      </c>
      <c r="B153" s="87" t="s">
        <v>151</v>
      </c>
      <c r="C153" s="53"/>
      <c r="D153" s="53"/>
      <c r="E153" s="88"/>
    </row>
    <row r="154" spans="1:5" ht="31.5" x14ac:dyDescent="0.25">
      <c r="A154" s="89"/>
      <c r="B154" s="90"/>
      <c r="C154" s="91" t="s">
        <v>307</v>
      </c>
      <c r="D154" s="92" t="s">
        <v>308</v>
      </c>
      <c r="E154" s="93">
        <v>6761520</v>
      </c>
    </row>
    <row r="155" spans="1:5" x14ac:dyDescent="0.2">
      <c r="A155" s="94">
        <v>1</v>
      </c>
      <c r="B155" s="95"/>
      <c r="C155" s="96" t="s">
        <v>380</v>
      </c>
      <c r="D155" s="97" t="s">
        <v>310</v>
      </c>
      <c r="E155" s="98">
        <v>-2152142</v>
      </c>
    </row>
    <row r="156" spans="1:5" x14ac:dyDescent="0.2">
      <c r="A156" s="94">
        <v>2</v>
      </c>
      <c r="B156" s="95"/>
      <c r="C156" s="96" t="s">
        <v>346</v>
      </c>
      <c r="D156" s="97" t="s">
        <v>310</v>
      </c>
      <c r="E156" s="98">
        <v>3032166</v>
      </c>
    </row>
    <row r="157" spans="1:5" x14ac:dyDescent="0.2">
      <c r="A157" s="94">
        <v>3</v>
      </c>
      <c r="B157" s="95"/>
      <c r="C157" s="96" t="s">
        <v>311</v>
      </c>
      <c r="D157" s="97" t="s">
        <v>310</v>
      </c>
      <c r="E157" s="98">
        <v>50285</v>
      </c>
    </row>
    <row r="158" spans="1:5" x14ac:dyDescent="0.2">
      <c r="A158" s="94">
        <v>4</v>
      </c>
      <c r="B158" s="95"/>
      <c r="C158" s="96" t="s">
        <v>344</v>
      </c>
      <c r="D158" s="97" t="s">
        <v>310</v>
      </c>
      <c r="E158" s="98">
        <v>-27349</v>
      </c>
    </row>
    <row r="159" spans="1:5" x14ac:dyDescent="0.2">
      <c r="A159" s="94">
        <v>5</v>
      </c>
      <c r="B159" s="95"/>
      <c r="C159" s="96" t="s">
        <v>313</v>
      </c>
      <c r="D159" s="97" t="s">
        <v>310</v>
      </c>
      <c r="E159" s="98">
        <v>105532</v>
      </c>
    </row>
    <row r="160" spans="1:5" x14ac:dyDescent="0.2">
      <c r="A160" s="94">
        <v>6</v>
      </c>
      <c r="B160" s="95"/>
      <c r="C160" s="96" t="s">
        <v>331</v>
      </c>
      <c r="D160" s="97" t="s">
        <v>310</v>
      </c>
      <c r="E160" s="98">
        <v>671609</v>
      </c>
    </row>
    <row r="161" spans="1:5" ht="15.75" thickBot="1" x14ac:dyDescent="0.25">
      <c r="A161" s="94">
        <v>7</v>
      </c>
      <c r="B161" s="95"/>
      <c r="C161" s="96" t="s">
        <v>329</v>
      </c>
      <c r="D161" s="97" t="s">
        <v>310</v>
      </c>
      <c r="E161" s="98">
        <v>19051</v>
      </c>
    </row>
    <row r="162" spans="1:5" s="68" customFormat="1" ht="16.5" customHeight="1" thickBot="1" x14ac:dyDescent="0.3">
      <c r="A162" s="99"/>
      <c r="B162" s="100"/>
      <c r="C162" s="101" t="s">
        <v>324</v>
      </c>
      <c r="D162" s="92" t="s">
        <v>325</v>
      </c>
      <c r="E162" s="102">
        <f>SUM(E154:E161)</f>
        <v>8460672</v>
      </c>
    </row>
    <row r="163" spans="1:5" s="68" customFormat="1" ht="15.75" customHeight="1" x14ac:dyDescent="0.2">
      <c r="A163" s="103"/>
      <c r="B163" s="104"/>
      <c r="C163" s="105"/>
      <c r="D163" s="106"/>
      <c r="E163" s="107"/>
    </row>
    <row r="164" spans="1:5" ht="31.5" x14ac:dyDescent="0.25">
      <c r="A164" s="86" t="s">
        <v>381</v>
      </c>
      <c r="B164" s="87" t="s">
        <v>156</v>
      </c>
      <c r="C164" s="53"/>
      <c r="D164" s="53"/>
      <c r="E164" s="88"/>
    </row>
    <row r="165" spans="1:5" ht="31.5" x14ac:dyDescent="0.25">
      <c r="A165" s="89"/>
      <c r="B165" s="90"/>
      <c r="C165" s="91" t="s">
        <v>307</v>
      </c>
      <c r="D165" s="92" t="s">
        <v>308</v>
      </c>
      <c r="E165" s="93">
        <v>-195628</v>
      </c>
    </row>
    <row r="166" spans="1:5" x14ac:dyDescent="0.2">
      <c r="A166" s="94">
        <v>1</v>
      </c>
      <c r="B166" s="95"/>
      <c r="C166" s="96" t="s">
        <v>313</v>
      </c>
      <c r="D166" s="97" t="s">
        <v>310</v>
      </c>
      <c r="E166" s="98">
        <v>52696</v>
      </c>
    </row>
    <row r="167" spans="1:5" x14ac:dyDescent="0.2">
      <c r="A167" s="94">
        <v>2</v>
      </c>
      <c r="B167" s="95"/>
      <c r="C167" s="96" t="s">
        <v>311</v>
      </c>
      <c r="D167" s="97" t="s">
        <v>310</v>
      </c>
      <c r="E167" s="98">
        <v>38100</v>
      </c>
    </row>
    <row r="168" spans="1:5" x14ac:dyDescent="0.2">
      <c r="A168" s="94">
        <v>3</v>
      </c>
      <c r="B168" s="95"/>
      <c r="C168" s="96" t="s">
        <v>330</v>
      </c>
      <c r="D168" s="97" t="s">
        <v>310</v>
      </c>
      <c r="E168" s="98">
        <v>9000</v>
      </c>
    </row>
    <row r="169" spans="1:5" x14ac:dyDescent="0.2">
      <c r="A169" s="94">
        <v>4</v>
      </c>
      <c r="B169" s="95"/>
      <c r="C169" s="96" t="s">
        <v>332</v>
      </c>
      <c r="D169" s="97" t="s">
        <v>310</v>
      </c>
      <c r="E169" s="98">
        <v>23850</v>
      </c>
    </row>
    <row r="170" spans="1:5" x14ac:dyDescent="0.2">
      <c r="A170" s="94">
        <v>5</v>
      </c>
      <c r="B170" s="95"/>
      <c r="C170" s="96" t="s">
        <v>329</v>
      </c>
      <c r="D170" s="97" t="s">
        <v>310</v>
      </c>
      <c r="E170" s="98">
        <v>65379</v>
      </c>
    </row>
    <row r="171" spans="1:5" x14ac:dyDescent="0.2">
      <c r="A171" s="94">
        <v>6</v>
      </c>
      <c r="B171" s="95"/>
      <c r="C171" s="96" t="s">
        <v>382</v>
      </c>
      <c r="D171" s="97" t="s">
        <v>310</v>
      </c>
      <c r="E171" s="98">
        <v>22110</v>
      </c>
    </row>
    <row r="172" spans="1:5" x14ac:dyDescent="0.2">
      <c r="A172" s="94">
        <v>7</v>
      </c>
      <c r="B172" s="95"/>
      <c r="C172" s="96" t="s">
        <v>383</v>
      </c>
      <c r="D172" s="97" t="s">
        <v>310</v>
      </c>
      <c r="E172" s="98">
        <v>238269</v>
      </c>
    </row>
    <row r="173" spans="1:5" x14ac:dyDescent="0.2">
      <c r="A173" s="94">
        <v>8</v>
      </c>
      <c r="B173" s="95"/>
      <c r="C173" s="96" t="s">
        <v>384</v>
      </c>
      <c r="D173" s="97" t="s">
        <v>349</v>
      </c>
      <c r="E173" s="98">
        <v>415044</v>
      </c>
    </row>
    <row r="174" spans="1:5" x14ac:dyDescent="0.2">
      <c r="A174" s="94">
        <v>9</v>
      </c>
      <c r="B174" s="95"/>
      <c r="C174" s="96" t="s">
        <v>312</v>
      </c>
      <c r="D174" s="97" t="s">
        <v>310</v>
      </c>
      <c r="E174" s="98">
        <v>1794648</v>
      </c>
    </row>
    <row r="175" spans="1:5" x14ac:dyDescent="0.2">
      <c r="A175" s="94">
        <v>10</v>
      </c>
      <c r="B175" s="95"/>
      <c r="C175" s="96" t="s">
        <v>385</v>
      </c>
      <c r="D175" s="97" t="s">
        <v>310</v>
      </c>
      <c r="E175" s="98">
        <v>-700000</v>
      </c>
    </row>
    <row r="176" spans="1:5" ht="15.75" thickBot="1" x14ac:dyDescent="0.25">
      <c r="A176" s="94">
        <v>11</v>
      </c>
      <c r="B176" s="95"/>
      <c r="C176" s="96" t="s">
        <v>375</v>
      </c>
      <c r="D176" s="97" t="s">
        <v>310</v>
      </c>
      <c r="E176" s="98">
        <v>-13171</v>
      </c>
    </row>
    <row r="177" spans="1:5" s="68" customFormat="1" ht="16.5" customHeight="1" thickBot="1" x14ac:dyDescent="0.3">
      <c r="A177" s="99"/>
      <c r="B177" s="100"/>
      <c r="C177" s="101" t="s">
        <v>324</v>
      </c>
      <c r="D177" s="92" t="s">
        <v>325</v>
      </c>
      <c r="E177" s="102">
        <f>SUM(E165:E176)</f>
        <v>1750297</v>
      </c>
    </row>
    <row r="178" spans="1:5" s="68" customFormat="1" ht="15.75" customHeight="1" x14ac:dyDescent="0.2">
      <c r="A178" s="103"/>
      <c r="B178" s="104"/>
      <c r="C178" s="105"/>
      <c r="D178" s="106"/>
      <c r="E178" s="107"/>
    </row>
    <row r="179" spans="1:5" ht="31.5" x14ac:dyDescent="0.25">
      <c r="A179" s="86" t="s">
        <v>386</v>
      </c>
      <c r="B179" s="87" t="s">
        <v>160</v>
      </c>
      <c r="C179" s="53"/>
      <c r="D179" s="53"/>
      <c r="E179" s="88"/>
    </row>
    <row r="180" spans="1:5" ht="31.5" x14ac:dyDescent="0.25">
      <c r="A180" s="89"/>
      <c r="B180" s="90"/>
      <c r="C180" s="91" t="s">
        <v>307</v>
      </c>
      <c r="D180" s="92" t="s">
        <v>308</v>
      </c>
      <c r="E180" s="93">
        <v>7831392</v>
      </c>
    </row>
    <row r="181" spans="1:5" x14ac:dyDescent="0.2">
      <c r="A181" s="94">
        <v>1</v>
      </c>
      <c r="B181" s="95"/>
      <c r="C181" s="96" t="s">
        <v>387</v>
      </c>
      <c r="D181" s="97" t="s">
        <v>310</v>
      </c>
      <c r="E181" s="98">
        <v>-3016807</v>
      </c>
    </row>
    <row r="182" spans="1:5" x14ac:dyDescent="0.2">
      <c r="A182" s="94">
        <v>2</v>
      </c>
      <c r="B182" s="95"/>
      <c r="C182" s="96" t="s">
        <v>312</v>
      </c>
      <c r="D182" s="97" t="s">
        <v>310</v>
      </c>
      <c r="E182" s="98">
        <v>5250000</v>
      </c>
    </row>
    <row r="183" spans="1:5" x14ac:dyDescent="0.2">
      <c r="A183" s="94">
        <v>3</v>
      </c>
      <c r="B183" s="95"/>
      <c r="C183" s="96" t="s">
        <v>311</v>
      </c>
      <c r="D183" s="97" t="s">
        <v>310</v>
      </c>
      <c r="E183" s="98">
        <v>215671</v>
      </c>
    </row>
    <row r="184" spans="1:5" x14ac:dyDescent="0.2">
      <c r="A184" s="94">
        <v>4</v>
      </c>
      <c r="B184" s="95"/>
      <c r="C184" s="96" t="s">
        <v>329</v>
      </c>
      <c r="D184" s="97" t="s">
        <v>310</v>
      </c>
      <c r="E184" s="98">
        <v>39898</v>
      </c>
    </row>
    <row r="185" spans="1:5" x14ac:dyDescent="0.2">
      <c r="A185" s="94">
        <v>5</v>
      </c>
      <c r="B185" s="95"/>
      <c r="C185" s="96" t="s">
        <v>331</v>
      </c>
      <c r="D185" s="97" t="s">
        <v>310</v>
      </c>
      <c r="E185" s="98">
        <v>16625</v>
      </c>
    </row>
    <row r="186" spans="1:5" ht="15.75" thickBot="1" x14ac:dyDescent="0.25">
      <c r="A186" s="94">
        <v>6</v>
      </c>
      <c r="B186" s="95"/>
      <c r="C186" s="96" t="s">
        <v>332</v>
      </c>
      <c r="D186" s="97" t="s">
        <v>310</v>
      </c>
      <c r="E186" s="98">
        <v>35765</v>
      </c>
    </row>
    <row r="187" spans="1:5" s="68" customFormat="1" ht="16.5" customHeight="1" thickBot="1" x14ac:dyDescent="0.3">
      <c r="A187" s="99"/>
      <c r="B187" s="100"/>
      <c r="C187" s="101" t="s">
        <v>324</v>
      </c>
      <c r="D187" s="92" t="s">
        <v>325</v>
      </c>
      <c r="E187" s="102">
        <f>SUM(E180:E186)</f>
        <v>10372544</v>
      </c>
    </row>
    <row r="188" spans="1:5" s="68" customFormat="1" ht="15.75" customHeight="1" x14ac:dyDescent="0.2">
      <c r="A188" s="103"/>
      <c r="B188" s="104"/>
      <c r="C188" s="105"/>
      <c r="D188" s="106"/>
      <c r="E188" s="107"/>
    </row>
    <row r="189" spans="1:5" ht="15.75" x14ac:dyDescent="0.25">
      <c r="A189" s="86" t="s">
        <v>388</v>
      </c>
      <c r="B189" s="87" t="s">
        <v>164</v>
      </c>
      <c r="C189" s="53"/>
      <c r="D189" s="53"/>
      <c r="E189" s="88"/>
    </row>
    <row r="190" spans="1:5" ht="31.5" x14ac:dyDescent="0.25">
      <c r="A190" s="89"/>
      <c r="B190" s="90"/>
      <c r="C190" s="91" t="s">
        <v>307</v>
      </c>
      <c r="D190" s="92" t="s">
        <v>308</v>
      </c>
      <c r="E190" s="93">
        <v>0</v>
      </c>
    </row>
    <row r="191" spans="1:5" ht="15.75" thickBot="1" x14ac:dyDescent="0.25">
      <c r="A191" s="94" t="s">
        <v>351</v>
      </c>
      <c r="B191" s="95"/>
      <c r="C191" s="96" t="s">
        <v>352</v>
      </c>
      <c r="D191" s="97" t="s">
        <v>351</v>
      </c>
      <c r="E191" s="98">
        <v>0</v>
      </c>
    </row>
    <row r="192" spans="1:5" s="68" customFormat="1" ht="16.5" customHeight="1" thickBot="1" x14ac:dyDescent="0.3">
      <c r="A192" s="99"/>
      <c r="B192" s="100"/>
      <c r="C192" s="101" t="s">
        <v>324</v>
      </c>
      <c r="D192" s="92" t="s">
        <v>325</v>
      </c>
      <c r="E192" s="102">
        <f>SUM(E190)</f>
        <v>0</v>
      </c>
    </row>
    <row r="193" spans="1:5" s="68" customFormat="1" ht="15.75" customHeight="1" x14ac:dyDescent="0.2">
      <c r="A193" s="103"/>
      <c r="B193" s="104"/>
      <c r="C193" s="105"/>
      <c r="D193" s="106"/>
      <c r="E193" s="107"/>
    </row>
    <row r="194" spans="1:5" ht="15.75" x14ac:dyDescent="0.25">
      <c r="A194" s="86" t="s">
        <v>389</v>
      </c>
      <c r="B194" s="87" t="s">
        <v>175</v>
      </c>
      <c r="C194" s="53"/>
      <c r="D194" s="53"/>
      <c r="E194" s="88"/>
    </row>
    <row r="195" spans="1:5" ht="31.5" x14ac:dyDescent="0.25">
      <c r="A195" s="89"/>
      <c r="B195" s="90"/>
      <c r="C195" s="91" t="s">
        <v>307</v>
      </c>
      <c r="D195" s="92" t="s">
        <v>308</v>
      </c>
      <c r="E195" s="93">
        <v>0</v>
      </c>
    </row>
    <row r="196" spans="1:5" ht="15.75" thickBot="1" x14ac:dyDescent="0.25">
      <c r="A196" s="94" t="s">
        <v>351</v>
      </c>
      <c r="B196" s="95"/>
      <c r="C196" s="96" t="s">
        <v>352</v>
      </c>
      <c r="D196" s="97" t="s">
        <v>351</v>
      </c>
      <c r="E196" s="98">
        <v>0</v>
      </c>
    </row>
    <row r="197" spans="1:5" s="68" customFormat="1" ht="16.5" customHeight="1" thickBot="1" x14ac:dyDescent="0.3">
      <c r="A197" s="99"/>
      <c r="B197" s="100"/>
      <c r="C197" s="101" t="s">
        <v>324</v>
      </c>
      <c r="D197" s="92" t="s">
        <v>325</v>
      </c>
      <c r="E197" s="102">
        <f>SUM(E195)</f>
        <v>0</v>
      </c>
    </row>
    <row r="198" spans="1:5" s="68" customFormat="1" ht="15.75" customHeight="1" x14ac:dyDescent="0.2">
      <c r="A198" s="103"/>
      <c r="B198" s="104"/>
      <c r="C198" s="105"/>
      <c r="D198" s="106"/>
      <c r="E198" s="107"/>
    </row>
    <row r="199" spans="1:5" ht="31.5" x14ac:dyDescent="0.25">
      <c r="A199" s="86" t="s">
        <v>390</v>
      </c>
      <c r="B199" s="87" t="s">
        <v>181</v>
      </c>
      <c r="C199" s="53"/>
      <c r="D199" s="53"/>
      <c r="E199" s="88"/>
    </row>
    <row r="200" spans="1:5" ht="31.5" x14ac:dyDescent="0.25">
      <c r="A200" s="89"/>
      <c r="B200" s="90"/>
      <c r="C200" s="91" t="s">
        <v>307</v>
      </c>
      <c r="D200" s="92" t="s">
        <v>308</v>
      </c>
      <c r="E200" s="93">
        <v>265336</v>
      </c>
    </row>
    <row r="201" spans="1:5" x14ac:dyDescent="0.2">
      <c r="A201" s="94">
        <v>1</v>
      </c>
      <c r="B201" s="95"/>
      <c r="C201" s="96" t="s">
        <v>391</v>
      </c>
      <c r="D201" s="97" t="s">
        <v>310</v>
      </c>
      <c r="E201" s="98">
        <v>20000</v>
      </c>
    </row>
    <row r="202" spans="1:5" ht="30" x14ac:dyDescent="0.2">
      <c r="A202" s="94">
        <v>2</v>
      </c>
      <c r="B202" s="95"/>
      <c r="C202" s="96" t="s">
        <v>322</v>
      </c>
      <c r="D202" s="97" t="s">
        <v>310</v>
      </c>
      <c r="E202" s="98">
        <v>40003</v>
      </c>
    </row>
    <row r="203" spans="1:5" x14ac:dyDescent="0.2">
      <c r="A203" s="94">
        <v>3</v>
      </c>
      <c r="B203" s="95"/>
      <c r="C203" s="96" t="s">
        <v>313</v>
      </c>
      <c r="D203" s="97" t="s">
        <v>310</v>
      </c>
      <c r="E203" s="98">
        <v>216949</v>
      </c>
    </row>
    <row r="204" spans="1:5" x14ac:dyDescent="0.2">
      <c r="A204" s="94">
        <v>4</v>
      </c>
      <c r="B204" s="95"/>
      <c r="C204" s="96" t="s">
        <v>392</v>
      </c>
      <c r="D204" s="97" t="s">
        <v>310</v>
      </c>
      <c r="E204" s="98">
        <v>-843845</v>
      </c>
    </row>
    <row r="205" spans="1:5" x14ac:dyDescent="0.2">
      <c r="A205" s="94">
        <v>5</v>
      </c>
      <c r="B205" s="95"/>
      <c r="C205" s="96" t="s">
        <v>393</v>
      </c>
      <c r="D205" s="97" t="s">
        <v>310</v>
      </c>
      <c r="E205" s="98">
        <v>-187200</v>
      </c>
    </row>
    <row r="206" spans="1:5" x14ac:dyDescent="0.2">
      <c r="A206" s="94">
        <v>6</v>
      </c>
      <c r="B206" s="95"/>
      <c r="C206" s="96" t="s">
        <v>394</v>
      </c>
      <c r="D206" s="97" t="s">
        <v>310</v>
      </c>
      <c r="E206" s="98">
        <v>-493996</v>
      </c>
    </row>
    <row r="207" spans="1:5" x14ac:dyDescent="0.2">
      <c r="A207" s="94">
        <v>7</v>
      </c>
      <c r="B207" s="95"/>
      <c r="C207" s="96" t="s">
        <v>395</v>
      </c>
      <c r="D207" s="97" t="s">
        <v>310</v>
      </c>
      <c r="E207" s="98">
        <v>-1206089</v>
      </c>
    </row>
    <row r="208" spans="1:5" x14ac:dyDescent="0.2">
      <c r="A208" s="94">
        <v>8</v>
      </c>
      <c r="B208" s="95"/>
      <c r="C208" s="96" t="s">
        <v>396</v>
      </c>
      <c r="D208" s="97" t="s">
        <v>310</v>
      </c>
      <c r="E208" s="98">
        <v>671576</v>
      </c>
    </row>
    <row r="209" spans="1:5" x14ac:dyDescent="0.2">
      <c r="A209" s="94">
        <v>9</v>
      </c>
      <c r="B209" s="95"/>
      <c r="C209" s="96" t="s">
        <v>397</v>
      </c>
      <c r="D209" s="97" t="s">
        <v>310</v>
      </c>
      <c r="E209" s="98">
        <v>2234470</v>
      </c>
    </row>
    <row r="210" spans="1:5" x14ac:dyDescent="0.2">
      <c r="A210" s="94">
        <v>10</v>
      </c>
      <c r="B210" s="95"/>
      <c r="C210" s="96" t="s">
        <v>398</v>
      </c>
      <c r="D210" s="97" t="s">
        <v>310</v>
      </c>
      <c r="E210" s="98">
        <v>-690726</v>
      </c>
    </row>
    <row r="211" spans="1:5" x14ac:dyDescent="0.2">
      <c r="A211" s="94">
        <v>11</v>
      </c>
      <c r="B211" s="95"/>
      <c r="C211" s="96" t="s">
        <v>329</v>
      </c>
      <c r="D211" s="97" t="s">
        <v>310</v>
      </c>
      <c r="E211" s="98">
        <v>34031</v>
      </c>
    </row>
    <row r="212" spans="1:5" x14ac:dyDescent="0.2">
      <c r="A212" s="94">
        <v>12</v>
      </c>
      <c r="B212" s="95"/>
      <c r="C212" s="96" t="s">
        <v>332</v>
      </c>
      <c r="D212" s="97" t="s">
        <v>310</v>
      </c>
      <c r="E212" s="98">
        <v>3506</v>
      </c>
    </row>
    <row r="213" spans="1:5" ht="15.75" thickBot="1" x14ac:dyDescent="0.25">
      <c r="A213" s="94">
        <v>13</v>
      </c>
      <c r="B213" s="95"/>
      <c r="C213" s="96" t="s">
        <v>331</v>
      </c>
      <c r="D213" s="97" t="s">
        <v>310</v>
      </c>
      <c r="E213" s="98">
        <v>397600</v>
      </c>
    </row>
    <row r="214" spans="1:5" s="68" customFormat="1" ht="16.5" customHeight="1" thickBot="1" x14ac:dyDescent="0.3">
      <c r="A214" s="99"/>
      <c r="B214" s="100"/>
      <c r="C214" s="101" t="s">
        <v>324</v>
      </c>
      <c r="D214" s="92" t="s">
        <v>325</v>
      </c>
      <c r="E214" s="102">
        <f>SUM(E200:E213)</f>
        <v>461615</v>
      </c>
    </row>
    <row r="215" spans="1:5" s="68" customFormat="1" ht="15.75" customHeight="1" x14ac:dyDescent="0.2">
      <c r="A215" s="103"/>
      <c r="B215" s="104"/>
      <c r="C215" s="105"/>
      <c r="D215" s="106"/>
      <c r="E215" s="107"/>
    </row>
    <row r="216" spans="1:5" ht="31.5" x14ac:dyDescent="0.25">
      <c r="A216" s="86" t="s">
        <v>399</v>
      </c>
      <c r="B216" s="87" t="s">
        <v>186</v>
      </c>
      <c r="C216" s="53"/>
      <c r="D216" s="53"/>
      <c r="E216" s="88"/>
    </row>
    <row r="217" spans="1:5" ht="31.5" x14ac:dyDescent="0.25">
      <c r="A217" s="89"/>
      <c r="B217" s="90"/>
      <c r="C217" s="91" t="s">
        <v>307</v>
      </c>
      <c r="D217" s="92" t="s">
        <v>308</v>
      </c>
      <c r="E217" s="93">
        <v>0</v>
      </c>
    </row>
    <row r="218" spans="1:5" x14ac:dyDescent="0.2">
      <c r="A218" s="94">
        <v>1</v>
      </c>
      <c r="B218" s="95"/>
      <c r="C218" s="96" t="s">
        <v>400</v>
      </c>
      <c r="D218" s="97" t="s">
        <v>310</v>
      </c>
      <c r="E218" s="98">
        <v>-4287981</v>
      </c>
    </row>
    <row r="219" spans="1:5" x14ac:dyDescent="0.2">
      <c r="A219" s="94">
        <v>2</v>
      </c>
      <c r="B219" s="95"/>
      <c r="C219" s="96" t="s">
        <v>329</v>
      </c>
      <c r="D219" s="97" t="s">
        <v>310</v>
      </c>
      <c r="E219" s="98">
        <v>1328794</v>
      </c>
    </row>
    <row r="220" spans="1:5" x14ac:dyDescent="0.2">
      <c r="A220" s="94">
        <v>3</v>
      </c>
      <c r="B220" s="95"/>
      <c r="C220" s="96" t="s">
        <v>312</v>
      </c>
      <c r="D220" s="97" t="s">
        <v>310</v>
      </c>
      <c r="E220" s="98">
        <v>1912095</v>
      </c>
    </row>
    <row r="221" spans="1:5" ht="15.75" thickBot="1" x14ac:dyDescent="0.25">
      <c r="A221" s="94">
        <v>4</v>
      </c>
      <c r="B221" s="95"/>
      <c r="C221" s="96" t="s">
        <v>311</v>
      </c>
      <c r="D221" s="97" t="s">
        <v>310</v>
      </c>
      <c r="E221" s="98">
        <v>1223542</v>
      </c>
    </row>
    <row r="222" spans="1:5" s="68" customFormat="1" ht="16.5" customHeight="1" thickBot="1" x14ac:dyDescent="0.3">
      <c r="A222" s="99"/>
      <c r="B222" s="100"/>
      <c r="C222" s="101" t="s">
        <v>324</v>
      </c>
      <c r="D222" s="92" t="s">
        <v>325</v>
      </c>
      <c r="E222" s="102">
        <f>SUM(E217:E221)</f>
        <v>176450</v>
      </c>
    </row>
    <row r="223" spans="1:5" s="68" customFormat="1" ht="15.75" customHeight="1" x14ac:dyDescent="0.2">
      <c r="A223" s="103"/>
      <c r="B223" s="104"/>
      <c r="C223" s="105"/>
      <c r="D223" s="106"/>
      <c r="E223" s="107"/>
    </row>
    <row r="224" spans="1:5" ht="15.75" x14ac:dyDescent="0.25">
      <c r="A224" s="86" t="s">
        <v>401</v>
      </c>
      <c r="B224" s="87" t="s">
        <v>191</v>
      </c>
      <c r="C224" s="53"/>
      <c r="D224" s="53"/>
      <c r="E224" s="88"/>
    </row>
    <row r="225" spans="1:5" ht="31.5" x14ac:dyDescent="0.25">
      <c r="A225" s="89"/>
      <c r="B225" s="90"/>
      <c r="C225" s="91" t="s">
        <v>307</v>
      </c>
      <c r="D225" s="92" t="s">
        <v>308</v>
      </c>
      <c r="E225" s="93">
        <v>-4033544</v>
      </c>
    </row>
    <row r="226" spans="1:5" ht="15.75" thickBot="1" x14ac:dyDescent="0.25">
      <c r="A226" s="94">
        <v>1</v>
      </c>
      <c r="B226" s="95"/>
      <c r="C226" s="96" t="s">
        <v>346</v>
      </c>
      <c r="D226" s="97" t="s">
        <v>310</v>
      </c>
      <c r="E226" s="98">
        <v>4033544</v>
      </c>
    </row>
    <row r="227" spans="1:5" s="68" customFormat="1" ht="16.5" customHeight="1" thickBot="1" x14ac:dyDescent="0.3">
      <c r="A227" s="99"/>
      <c r="B227" s="100"/>
      <c r="C227" s="101" t="s">
        <v>324</v>
      </c>
      <c r="D227" s="92" t="s">
        <v>325</v>
      </c>
      <c r="E227" s="102">
        <f>SUM(E225:E226)</f>
        <v>0</v>
      </c>
    </row>
    <row r="228" spans="1:5" s="68" customFormat="1" ht="15.75" customHeight="1" x14ac:dyDescent="0.2">
      <c r="A228" s="103"/>
      <c r="B228" s="104"/>
      <c r="C228" s="105"/>
      <c r="D228" s="106"/>
      <c r="E228" s="107"/>
    </row>
    <row r="229" spans="1:5" ht="15.75" x14ac:dyDescent="0.25">
      <c r="A229" s="86" t="s">
        <v>402</v>
      </c>
      <c r="B229" s="87" t="s">
        <v>204</v>
      </c>
      <c r="C229" s="53"/>
      <c r="D229" s="53"/>
      <c r="E229" s="88"/>
    </row>
    <row r="230" spans="1:5" ht="31.5" x14ac:dyDescent="0.25">
      <c r="A230" s="89"/>
      <c r="B230" s="90"/>
      <c r="C230" s="91" t="s">
        <v>307</v>
      </c>
      <c r="D230" s="92" t="s">
        <v>308</v>
      </c>
      <c r="E230" s="93">
        <v>0</v>
      </c>
    </row>
    <row r="231" spans="1:5" ht="15.75" thickBot="1" x14ac:dyDescent="0.25">
      <c r="A231" s="94" t="s">
        <v>351</v>
      </c>
      <c r="B231" s="95"/>
      <c r="C231" s="96" t="s">
        <v>352</v>
      </c>
      <c r="D231" s="97" t="s">
        <v>351</v>
      </c>
      <c r="E231" s="98">
        <v>0</v>
      </c>
    </row>
    <row r="232" spans="1:5" s="68" customFormat="1" ht="16.5" customHeight="1" thickBot="1" x14ac:dyDescent="0.3">
      <c r="A232" s="99"/>
      <c r="B232" s="100"/>
      <c r="C232" s="101" t="s">
        <v>324</v>
      </c>
      <c r="D232" s="92" t="s">
        <v>325</v>
      </c>
      <c r="E232" s="102">
        <f>SUM(E230)</f>
        <v>0</v>
      </c>
    </row>
    <row r="233" spans="1:5" s="68" customFormat="1" ht="15.75" customHeight="1" x14ac:dyDescent="0.2">
      <c r="A233" s="103"/>
      <c r="B233" s="104"/>
      <c r="C233" s="105"/>
      <c r="D233" s="106"/>
      <c r="E233" s="107"/>
    </row>
    <row r="234" spans="1:5" ht="15.75" x14ac:dyDescent="0.25">
      <c r="A234" s="86" t="s">
        <v>403</v>
      </c>
      <c r="B234" s="87" t="s">
        <v>212</v>
      </c>
      <c r="C234" s="53"/>
      <c r="D234" s="53"/>
      <c r="E234" s="88"/>
    </row>
    <row r="235" spans="1:5" ht="31.5" x14ac:dyDescent="0.25">
      <c r="A235" s="89"/>
      <c r="B235" s="90"/>
      <c r="C235" s="91" t="s">
        <v>307</v>
      </c>
      <c r="D235" s="92" t="s">
        <v>308</v>
      </c>
      <c r="E235" s="93">
        <v>0</v>
      </c>
    </row>
    <row r="236" spans="1:5" ht="15.75" thickBot="1" x14ac:dyDescent="0.25">
      <c r="A236" s="94" t="s">
        <v>351</v>
      </c>
      <c r="B236" s="95"/>
      <c r="C236" s="96" t="s">
        <v>352</v>
      </c>
      <c r="D236" s="97" t="s">
        <v>351</v>
      </c>
      <c r="E236" s="98">
        <v>0</v>
      </c>
    </row>
    <row r="237" spans="1:5" s="68" customFormat="1" ht="16.5" customHeight="1" thickBot="1" x14ac:dyDescent="0.3">
      <c r="A237" s="99"/>
      <c r="B237" s="100"/>
      <c r="C237" s="101" t="s">
        <v>324</v>
      </c>
      <c r="D237" s="92" t="s">
        <v>325</v>
      </c>
      <c r="E237" s="102">
        <f>SUM(E235)</f>
        <v>0</v>
      </c>
    </row>
    <row r="238" spans="1:5" s="68" customFormat="1" ht="15.75" customHeight="1" x14ac:dyDescent="0.2">
      <c r="A238" s="103"/>
      <c r="B238" s="104"/>
      <c r="C238" s="105"/>
      <c r="D238" s="106"/>
      <c r="E238" s="107"/>
    </row>
    <row r="239" spans="1:5" ht="15.75" x14ac:dyDescent="0.25">
      <c r="A239" s="86" t="s">
        <v>404</v>
      </c>
      <c r="B239" s="87" t="s">
        <v>218</v>
      </c>
      <c r="C239" s="53"/>
      <c r="D239" s="53"/>
      <c r="E239" s="88"/>
    </row>
    <row r="240" spans="1:5" ht="31.5" x14ac:dyDescent="0.25">
      <c r="A240" s="89"/>
      <c r="B240" s="90"/>
      <c r="C240" s="91" t="s">
        <v>307</v>
      </c>
      <c r="D240" s="92" t="s">
        <v>308</v>
      </c>
      <c r="E240" s="93">
        <v>0</v>
      </c>
    </row>
    <row r="241" spans="1:5" ht="15.75" thickBot="1" x14ac:dyDescent="0.25">
      <c r="A241" s="94" t="s">
        <v>351</v>
      </c>
      <c r="B241" s="95"/>
      <c r="C241" s="96" t="s">
        <v>352</v>
      </c>
      <c r="D241" s="97" t="s">
        <v>351</v>
      </c>
      <c r="E241" s="98">
        <v>0</v>
      </c>
    </row>
    <row r="242" spans="1:5" s="68" customFormat="1" ht="16.5" customHeight="1" thickBot="1" x14ac:dyDescent="0.3">
      <c r="A242" s="99"/>
      <c r="B242" s="100"/>
      <c r="C242" s="101" t="s">
        <v>324</v>
      </c>
      <c r="D242" s="92" t="s">
        <v>325</v>
      </c>
      <c r="E242" s="102">
        <f>SUM(E240)</f>
        <v>0</v>
      </c>
    </row>
    <row r="243" spans="1:5" s="68" customFormat="1" ht="15.75" customHeight="1" x14ac:dyDescent="0.2">
      <c r="A243" s="103"/>
      <c r="B243" s="104"/>
      <c r="C243" s="105"/>
      <c r="D243" s="106"/>
      <c r="E243" s="107"/>
    </row>
    <row r="244" spans="1:5" ht="15.75" x14ac:dyDescent="0.25">
      <c r="A244" s="86" t="s">
        <v>405</v>
      </c>
      <c r="B244" s="87" t="s">
        <v>224</v>
      </c>
      <c r="C244" s="53"/>
      <c r="D244" s="53"/>
      <c r="E244" s="88"/>
    </row>
    <row r="245" spans="1:5" ht="31.5" x14ac:dyDescent="0.25">
      <c r="A245" s="89"/>
      <c r="B245" s="90"/>
      <c r="C245" s="91" t="s">
        <v>307</v>
      </c>
      <c r="D245" s="92" t="s">
        <v>308</v>
      </c>
      <c r="E245" s="93">
        <v>0</v>
      </c>
    </row>
    <row r="246" spans="1:5" ht="15.75" thickBot="1" x14ac:dyDescent="0.25">
      <c r="A246" s="94" t="s">
        <v>351</v>
      </c>
      <c r="B246" s="95"/>
      <c r="C246" s="96" t="s">
        <v>352</v>
      </c>
      <c r="D246" s="97" t="s">
        <v>351</v>
      </c>
      <c r="E246" s="98">
        <v>0</v>
      </c>
    </row>
    <row r="247" spans="1:5" s="68" customFormat="1" ht="16.5" customHeight="1" thickBot="1" x14ac:dyDescent="0.3">
      <c r="A247" s="99"/>
      <c r="B247" s="100"/>
      <c r="C247" s="101" t="s">
        <v>324</v>
      </c>
      <c r="D247" s="92" t="s">
        <v>325</v>
      </c>
      <c r="E247" s="102">
        <f>SUM(E245)</f>
        <v>0</v>
      </c>
    </row>
    <row r="248" spans="1:5" s="68" customFormat="1" ht="15.75" customHeight="1" x14ac:dyDescent="0.2">
      <c r="A248" s="103"/>
      <c r="B248" s="104"/>
      <c r="C248" s="105"/>
      <c r="D248" s="106"/>
      <c r="E248" s="107"/>
    </row>
    <row r="249" spans="1:5" ht="15.75" x14ac:dyDescent="0.25">
      <c r="A249" s="86" t="s">
        <v>406</v>
      </c>
      <c r="B249" s="87" t="s">
        <v>234</v>
      </c>
      <c r="C249" s="53"/>
      <c r="D249" s="53"/>
      <c r="E249" s="88"/>
    </row>
    <row r="250" spans="1:5" ht="31.5" x14ac:dyDescent="0.25">
      <c r="A250" s="89"/>
      <c r="B250" s="90"/>
      <c r="C250" s="91" t="s">
        <v>307</v>
      </c>
      <c r="D250" s="92" t="s">
        <v>308</v>
      </c>
      <c r="E250" s="93">
        <v>1315210</v>
      </c>
    </row>
    <row r="251" spans="1:5" x14ac:dyDescent="0.2">
      <c r="A251" s="94">
        <v>1</v>
      </c>
      <c r="B251" s="95"/>
      <c r="C251" s="96" t="s">
        <v>311</v>
      </c>
      <c r="D251" s="97" t="s">
        <v>310</v>
      </c>
      <c r="E251" s="98">
        <v>1594639</v>
      </c>
    </row>
    <row r="252" spans="1:5" x14ac:dyDescent="0.2">
      <c r="A252" s="94">
        <v>2</v>
      </c>
      <c r="B252" s="95"/>
      <c r="C252" s="96" t="s">
        <v>407</v>
      </c>
      <c r="D252" s="97" t="s">
        <v>310</v>
      </c>
      <c r="E252" s="98">
        <v>-3156998</v>
      </c>
    </row>
    <row r="253" spans="1:5" x14ac:dyDescent="0.2">
      <c r="A253" s="94">
        <v>3</v>
      </c>
      <c r="B253" s="95"/>
      <c r="C253" s="96" t="s">
        <v>312</v>
      </c>
      <c r="D253" s="97" t="s">
        <v>310</v>
      </c>
      <c r="E253" s="98">
        <v>650000</v>
      </c>
    </row>
    <row r="254" spans="1:5" x14ac:dyDescent="0.2">
      <c r="A254" s="94">
        <v>4</v>
      </c>
      <c r="B254" s="95"/>
      <c r="C254" s="96" t="s">
        <v>328</v>
      </c>
      <c r="D254" s="97" t="s">
        <v>310</v>
      </c>
      <c r="E254" s="98">
        <v>25000</v>
      </c>
    </row>
    <row r="255" spans="1:5" x14ac:dyDescent="0.2">
      <c r="A255" s="94">
        <v>5</v>
      </c>
      <c r="B255" s="95"/>
      <c r="C255" s="96" t="s">
        <v>329</v>
      </c>
      <c r="D255" s="97" t="s">
        <v>310</v>
      </c>
      <c r="E255" s="98">
        <v>15717</v>
      </c>
    </row>
    <row r="256" spans="1:5" ht="15.75" thickBot="1" x14ac:dyDescent="0.25">
      <c r="A256" s="94">
        <v>6</v>
      </c>
      <c r="B256" s="95"/>
      <c r="C256" s="96" t="s">
        <v>331</v>
      </c>
      <c r="D256" s="97" t="s">
        <v>310</v>
      </c>
      <c r="E256" s="98">
        <v>2481</v>
      </c>
    </row>
    <row r="257" spans="1:5" s="68" customFormat="1" ht="16.5" customHeight="1" thickBot="1" x14ac:dyDescent="0.3">
      <c r="A257" s="99"/>
      <c r="B257" s="100"/>
      <c r="C257" s="101" t="s">
        <v>324</v>
      </c>
      <c r="D257" s="92" t="s">
        <v>325</v>
      </c>
      <c r="E257" s="102">
        <f>SUM(E250:E256)</f>
        <v>446049</v>
      </c>
    </row>
    <row r="258" spans="1:5" s="68" customFormat="1" ht="15.75" customHeight="1" x14ac:dyDescent="0.2">
      <c r="A258" s="103"/>
      <c r="B258" s="104"/>
      <c r="C258" s="105"/>
      <c r="D258" s="106"/>
      <c r="E258" s="107"/>
    </row>
    <row r="259" spans="1:5" ht="31.5" x14ac:dyDescent="0.25">
      <c r="A259" s="86" t="s">
        <v>408</v>
      </c>
      <c r="B259" s="87" t="s">
        <v>239</v>
      </c>
      <c r="C259" s="53"/>
      <c r="D259" s="53"/>
      <c r="E259" s="88"/>
    </row>
    <row r="260" spans="1:5" ht="31.5" x14ac:dyDescent="0.25">
      <c r="A260" s="89"/>
      <c r="B260" s="90"/>
      <c r="C260" s="91" t="s">
        <v>307</v>
      </c>
      <c r="D260" s="92" t="s">
        <v>308</v>
      </c>
      <c r="E260" s="93">
        <v>204259</v>
      </c>
    </row>
    <row r="261" spans="1:5" x14ac:dyDescent="0.2">
      <c r="A261" s="94">
        <v>1</v>
      </c>
      <c r="B261" s="95"/>
      <c r="C261" s="96" t="s">
        <v>409</v>
      </c>
      <c r="D261" s="97" t="s">
        <v>310</v>
      </c>
      <c r="E261" s="98">
        <v>167736</v>
      </c>
    </row>
    <row r="262" spans="1:5" x14ac:dyDescent="0.2">
      <c r="A262" s="94">
        <v>2</v>
      </c>
      <c r="B262" s="95"/>
      <c r="C262" s="96" t="s">
        <v>313</v>
      </c>
      <c r="D262" s="97" t="s">
        <v>310</v>
      </c>
      <c r="E262" s="98">
        <v>1866873</v>
      </c>
    </row>
    <row r="263" spans="1:5" x14ac:dyDescent="0.2">
      <c r="A263" s="94">
        <v>3</v>
      </c>
      <c r="B263" s="95"/>
      <c r="C263" s="96" t="s">
        <v>331</v>
      </c>
      <c r="D263" s="97" t="s">
        <v>310</v>
      </c>
      <c r="E263" s="98">
        <v>7823597</v>
      </c>
    </row>
    <row r="264" spans="1:5" x14ac:dyDescent="0.2">
      <c r="A264" s="94">
        <v>4</v>
      </c>
      <c r="B264" s="95"/>
      <c r="C264" s="96" t="s">
        <v>387</v>
      </c>
      <c r="D264" s="97" t="s">
        <v>310</v>
      </c>
      <c r="E264" s="98">
        <v>-4075000</v>
      </c>
    </row>
    <row r="265" spans="1:5" x14ac:dyDescent="0.2">
      <c r="A265" s="94">
        <v>5</v>
      </c>
      <c r="B265" s="95"/>
      <c r="C265" s="96" t="s">
        <v>312</v>
      </c>
      <c r="D265" s="97" t="s">
        <v>310</v>
      </c>
      <c r="E265" s="98">
        <v>36289703</v>
      </c>
    </row>
    <row r="266" spans="1:5" x14ac:dyDescent="0.2">
      <c r="A266" s="94">
        <v>6</v>
      </c>
      <c r="B266" s="95"/>
      <c r="C266" s="96" t="s">
        <v>410</v>
      </c>
      <c r="D266" s="97" t="s">
        <v>310</v>
      </c>
      <c r="E266" s="98">
        <v>-35233603</v>
      </c>
    </row>
    <row r="267" spans="1:5" x14ac:dyDescent="0.2">
      <c r="A267" s="94">
        <v>7</v>
      </c>
      <c r="B267" s="95"/>
      <c r="C267" s="96" t="s">
        <v>367</v>
      </c>
      <c r="D267" s="97" t="s">
        <v>310</v>
      </c>
      <c r="E267" s="98">
        <v>201306</v>
      </c>
    </row>
    <row r="268" spans="1:5" ht="15.75" thickBot="1" x14ac:dyDescent="0.25">
      <c r="A268" s="94">
        <v>8</v>
      </c>
      <c r="B268" s="95"/>
      <c r="C268" s="96" t="s">
        <v>329</v>
      </c>
      <c r="D268" s="97" t="s">
        <v>310</v>
      </c>
      <c r="E268" s="98">
        <v>855399</v>
      </c>
    </row>
    <row r="269" spans="1:5" s="68" customFormat="1" ht="16.5" customHeight="1" thickBot="1" x14ac:dyDescent="0.3">
      <c r="A269" s="99"/>
      <c r="B269" s="100"/>
      <c r="C269" s="101" t="s">
        <v>324</v>
      </c>
      <c r="D269" s="92" t="s">
        <v>325</v>
      </c>
      <c r="E269" s="102">
        <f>SUM(E260:E268)</f>
        <v>8100270</v>
      </c>
    </row>
    <row r="270" spans="1:5" s="68" customFormat="1" ht="15.75" customHeight="1" x14ac:dyDescent="0.2">
      <c r="A270" s="103"/>
      <c r="B270" s="104"/>
      <c r="C270" s="105"/>
      <c r="D270" s="106"/>
      <c r="E270" s="107"/>
    </row>
    <row r="271" spans="1:5" ht="31.5" x14ac:dyDescent="0.25">
      <c r="A271" s="86" t="s">
        <v>411</v>
      </c>
      <c r="B271" s="87" t="s">
        <v>244</v>
      </c>
      <c r="C271" s="53"/>
      <c r="D271" s="53"/>
      <c r="E271" s="88"/>
    </row>
    <row r="272" spans="1:5" ht="31.5" x14ac:dyDescent="0.25">
      <c r="A272" s="89"/>
      <c r="B272" s="90"/>
      <c r="C272" s="91" t="s">
        <v>307</v>
      </c>
      <c r="D272" s="92" t="s">
        <v>308</v>
      </c>
      <c r="E272" s="93">
        <v>0</v>
      </c>
    </row>
    <row r="273" spans="1:5" ht="15.75" thickBot="1" x14ac:dyDescent="0.25">
      <c r="A273" s="94" t="s">
        <v>351</v>
      </c>
      <c r="B273" s="95"/>
      <c r="C273" s="96" t="s">
        <v>352</v>
      </c>
      <c r="D273" s="97" t="s">
        <v>351</v>
      </c>
      <c r="E273" s="98">
        <v>0</v>
      </c>
    </row>
    <row r="274" spans="1:5" s="68" customFormat="1" ht="16.5" customHeight="1" thickBot="1" x14ac:dyDescent="0.3">
      <c r="A274" s="99"/>
      <c r="B274" s="100"/>
      <c r="C274" s="101" t="s">
        <v>324</v>
      </c>
      <c r="D274" s="92" t="s">
        <v>325</v>
      </c>
      <c r="E274" s="102">
        <f>SUM(E272)</f>
        <v>0</v>
      </c>
    </row>
    <row r="275" spans="1:5" s="68" customFormat="1" ht="15.75" customHeight="1" thickBot="1" x14ac:dyDescent="0.25">
      <c r="A275" s="103"/>
      <c r="B275" s="104"/>
      <c r="C275" s="105"/>
      <c r="D275" s="106"/>
      <c r="E275" s="107"/>
    </row>
    <row r="276" spans="1:5" s="113" customFormat="1" ht="19.5" customHeight="1" thickBot="1" x14ac:dyDescent="0.3">
      <c r="A276" s="108"/>
      <c r="B276" s="109"/>
      <c r="C276" s="110"/>
      <c r="D276" s="111" t="s">
        <v>412</v>
      </c>
      <c r="E276" s="112">
        <f>+E274+E269+E257+E247+E242+E237+E232+E227+E222+E214+E197+E192+E187+E177+E162+E151+E140+E135+E115+E108+E103+E98+E88+E83+E74+E69+E61+E44+E27</f>
        <v>47907416</v>
      </c>
    </row>
  </sheetData>
  <mergeCells count="4">
    <mergeCell ref="A2:E2"/>
    <mergeCell ref="A3:E3"/>
    <mergeCell ref="A4:E4"/>
    <mergeCell ref="A5:E5"/>
  </mergeCells>
  <printOptions horizontalCentered="1"/>
  <pageMargins left="0.25" right="0.25" top="0.75" bottom="0.75" header="0.3" footer="0.3"/>
  <pageSetup scale="52" fitToHeight="0"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5"/>
  <sheetViews>
    <sheetView workbookViewId="0">
      <selection activeCell="A28" sqref="A2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5"/>
      <c r="C1" s="475"/>
      <c r="D1" s="475"/>
    </row>
    <row r="2" spans="1:6" ht="15.75" x14ac:dyDescent="0.25">
      <c r="A2" s="476" t="s">
        <v>0</v>
      </c>
      <c r="B2" s="476"/>
      <c r="C2" s="476"/>
      <c r="D2" s="476"/>
      <c r="E2" s="476"/>
      <c r="F2" s="476"/>
    </row>
    <row r="3" spans="1:6" ht="15.75" x14ac:dyDescent="0.25">
      <c r="A3" s="476" t="s">
        <v>1</v>
      </c>
      <c r="B3" s="476"/>
      <c r="C3" s="476"/>
      <c r="D3" s="476"/>
      <c r="E3" s="476"/>
      <c r="F3" s="476"/>
    </row>
    <row r="4" spans="1:6" ht="15.75" x14ac:dyDescent="0.25">
      <c r="A4" s="476" t="s">
        <v>250</v>
      </c>
      <c r="B4" s="476"/>
      <c r="C4" s="476"/>
      <c r="D4" s="476"/>
      <c r="E4" s="476"/>
      <c r="F4" s="476"/>
    </row>
    <row r="5" spans="1:6" ht="15.75" x14ac:dyDescent="0.25">
      <c r="A5" s="476" t="s">
        <v>413</v>
      </c>
      <c r="B5" s="476"/>
      <c r="C5" s="476"/>
      <c r="D5" s="476"/>
      <c r="E5" s="476"/>
      <c r="F5" s="476"/>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414</v>
      </c>
      <c r="C9" s="124" t="s">
        <v>415</v>
      </c>
      <c r="D9" s="124" t="s">
        <v>303</v>
      </c>
      <c r="E9" s="124" t="s">
        <v>304</v>
      </c>
      <c r="F9" s="125" t="s">
        <v>416</v>
      </c>
    </row>
    <row r="10" spans="1:6" s="132" customFormat="1" ht="31.5" x14ac:dyDescent="0.25">
      <c r="A10" s="126"/>
      <c r="B10" s="127"/>
      <c r="C10" s="128"/>
      <c r="D10" s="129" t="s">
        <v>417</v>
      </c>
      <c r="E10" s="130" t="s">
        <v>418</v>
      </c>
      <c r="F10" s="131">
        <v>29292109</v>
      </c>
    </row>
    <row r="11" spans="1:6" ht="31.5" x14ac:dyDescent="0.25">
      <c r="A11" s="133" t="s">
        <v>306</v>
      </c>
      <c r="B11" s="134" t="s">
        <v>10</v>
      </c>
      <c r="C11" s="135"/>
      <c r="D11" s="136"/>
      <c r="E11" s="136"/>
      <c r="F11" s="137"/>
    </row>
    <row r="12" spans="1:6" ht="30" x14ac:dyDescent="0.2">
      <c r="A12" s="138">
        <v>1</v>
      </c>
      <c r="B12" s="139"/>
      <c r="C12" s="140" t="s">
        <v>186</v>
      </c>
      <c r="D12" s="140" t="s">
        <v>419</v>
      </c>
      <c r="E12" s="141" t="s">
        <v>310</v>
      </c>
      <c r="F12" s="142">
        <v>4752</v>
      </c>
    </row>
    <row r="13" spans="1:6" ht="45" x14ac:dyDescent="0.2">
      <c r="A13" s="138">
        <v>2</v>
      </c>
      <c r="B13" s="139"/>
      <c r="C13" s="140" t="s">
        <v>239</v>
      </c>
      <c r="D13" s="140" t="s">
        <v>419</v>
      </c>
      <c r="E13" s="141" t="s">
        <v>310</v>
      </c>
      <c r="F13" s="142">
        <v>3000</v>
      </c>
    </row>
    <row r="14" spans="1:6" ht="30" x14ac:dyDescent="0.2">
      <c r="A14" s="138">
        <v>3</v>
      </c>
      <c r="B14" s="139"/>
      <c r="C14" s="140" t="s">
        <v>40</v>
      </c>
      <c r="D14" s="140" t="s">
        <v>419</v>
      </c>
      <c r="E14" s="141" t="s">
        <v>310</v>
      </c>
      <c r="F14" s="142">
        <v>6825</v>
      </c>
    </row>
    <row r="15" spans="1:6" ht="30" x14ac:dyDescent="0.2">
      <c r="A15" s="138">
        <v>4</v>
      </c>
      <c r="B15" s="139"/>
      <c r="C15" s="140" t="s">
        <v>127</v>
      </c>
      <c r="D15" s="140" t="s">
        <v>419</v>
      </c>
      <c r="E15" s="141" t="s">
        <v>310</v>
      </c>
      <c r="F15" s="142">
        <v>4800</v>
      </c>
    </row>
    <row r="16" spans="1:6" x14ac:dyDescent="0.2">
      <c r="A16" s="138">
        <v>5</v>
      </c>
      <c r="B16" s="139"/>
      <c r="C16" s="140" t="s">
        <v>91</v>
      </c>
      <c r="D16" s="140" t="s">
        <v>420</v>
      </c>
      <c r="E16" s="141" t="s">
        <v>310</v>
      </c>
      <c r="F16" s="142">
        <v>467807</v>
      </c>
    </row>
    <row r="17" spans="1:6" x14ac:dyDescent="0.2">
      <c r="A17" s="138">
        <v>6</v>
      </c>
      <c r="B17" s="139"/>
      <c r="C17" s="140" t="s">
        <v>91</v>
      </c>
      <c r="D17" s="140" t="s">
        <v>193</v>
      </c>
      <c r="E17" s="141" t="s">
        <v>310</v>
      </c>
      <c r="F17" s="142">
        <v>40000</v>
      </c>
    </row>
    <row r="18" spans="1:6" ht="15.75" thickBot="1" x14ac:dyDescent="0.25">
      <c r="A18" s="138">
        <v>7</v>
      </c>
      <c r="B18" s="139"/>
      <c r="C18" s="140" t="s">
        <v>91</v>
      </c>
      <c r="D18" s="140" t="s">
        <v>421</v>
      </c>
      <c r="E18" s="141" t="s">
        <v>310</v>
      </c>
      <c r="F18" s="142">
        <v>282846</v>
      </c>
    </row>
    <row r="19" spans="1:6" ht="16.5" thickBot="1" x14ac:dyDescent="0.3">
      <c r="A19" s="143"/>
      <c r="B19" s="144"/>
      <c r="C19" s="145"/>
      <c r="D19" s="146" t="s">
        <v>422</v>
      </c>
      <c r="E19" s="147" t="s">
        <v>423</v>
      </c>
      <c r="F19" s="148">
        <f>SUM(F12:F18)</f>
        <v>810030</v>
      </c>
    </row>
    <row r="20" spans="1:6" ht="15.75" x14ac:dyDescent="0.25">
      <c r="A20" s="149"/>
      <c r="B20" s="150"/>
      <c r="C20" s="151"/>
      <c r="D20" s="152"/>
      <c r="E20" s="153"/>
      <c r="F20" s="154"/>
    </row>
    <row r="21" spans="1:6" ht="15.75" x14ac:dyDescent="0.25">
      <c r="A21" s="133" t="s">
        <v>326</v>
      </c>
      <c r="B21" s="134" t="s">
        <v>40</v>
      </c>
      <c r="C21" s="135"/>
      <c r="D21" s="136"/>
      <c r="E21" s="136"/>
      <c r="F21" s="137"/>
    </row>
    <row r="22" spans="1:6" ht="45.75" thickBot="1" x14ac:dyDescent="0.25">
      <c r="A22" s="138">
        <v>1</v>
      </c>
      <c r="B22" s="139"/>
      <c r="C22" s="140" t="s">
        <v>239</v>
      </c>
      <c r="D22" s="140" t="s">
        <v>424</v>
      </c>
      <c r="E22" s="141" t="s">
        <v>310</v>
      </c>
      <c r="F22" s="142">
        <v>38333</v>
      </c>
    </row>
    <row r="23" spans="1:6" ht="16.5" thickBot="1" x14ac:dyDescent="0.3">
      <c r="A23" s="143"/>
      <c r="B23" s="144"/>
      <c r="C23" s="145"/>
      <c r="D23" s="146" t="s">
        <v>422</v>
      </c>
      <c r="E23" s="147" t="s">
        <v>423</v>
      </c>
      <c r="F23" s="148">
        <f>SUM(F22:F22)</f>
        <v>38333</v>
      </c>
    </row>
    <row r="24" spans="1:6" ht="15.75" x14ac:dyDescent="0.25">
      <c r="A24" s="149"/>
      <c r="B24" s="150"/>
      <c r="C24" s="151"/>
      <c r="D24" s="152"/>
      <c r="E24" s="153"/>
      <c r="F24" s="154"/>
    </row>
    <row r="25" spans="1:6" ht="15.75" x14ac:dyDescent="0.25">
      <c r="A25" s="133" t="s">
        <v>338</v>
      </c>
      <c r="B25" s="134" t="s">
        <v>47</v>
      </c>
      <c r="C25" s="135"/>
      <c r="D25" s="136"/>
      <c r="E25" s="136"/>
      <c r="F25" s="137"/>
    </row>
    <row r="26" spans="1:6" ht="30" x14ac:dyDescent="0.2">
      <c r="A26" s="138">
        <v>1</v>
      </c>
      <c r="B26" s="139"/>
      <c r="C26" s="140" t="s">
        <v>127</v>
      </c>
      <c r="D26" s="140" t="s">
        <v>425</v>
      </c>
      <c r="E26" s="141" t="s">
        <v>310</v>
      </c>
      <c r="F26" s="142">
        <v>21618</v>
      </c>
    </row>
    <row r="27" spans="1:6" ht="45" x14ac:dyDescent="0.2">
      <c r="A27" s="138">
        <v>2</v>
      </c>
      <c r="B27" s="139"/>
      <c r="C27" s="140" t="s">
        <v>239</v>
      </c>
      <c r="D27" s="140" t="s">
        <v>426</v>
      </c>
      <c r="E27" s="141" t="s">
        <v>310</v>
      </c>
      <c r="F27" s="142">
        <v>28800</v>
      </c>
    </row>
    <row r="28" spans="1:6" ht="15.75" thickBot="1" x14ac:dyDescent="0.25">
      <c r="A28" s="138">
        <v>3</v>
      </c>
      <c r="B28" s="139"/>
      <c r="C28" s="140" t="s">
        <v>91</v>
      </c>
      <c r="D28" s="140" t="s">
        <v>426</v>
      </c>
      <c r="E28" s="141" t="s">
        <v>310</v>
      </c>
      <c r="F28" s="142">
        <v>568827</v>
      </c>
    </row>
    <row r="29" spans="1:6" ht="16.5" thickBot="1" x14ac:dyDescent="0.3">
      <c r="A29" s="143"/>
      <c r="B29" s="144"/>
      <c r="C29" s="145"/>
      <c r="D29" s="146" t="s">
        <v>422</v>
      </c>
      <c r="E29" s="147" t="s">
        <v>423</v>
      </c>
      <c r="F29" s="148">
        <f>SUM(F26:F28)</f>
        <v>619245</v>
      </c>
    </row>
    <row r="30" spans="1:6" ht="15.75" x14ac:dyDescent="0.25">
      <c r="A30" s="149"/>
      <c r="B30" s="150"/>
      <c r="C30" s="151"/>
      <c r="D30" s="152"/>
      <c r="E30" s="153"/>
      <c r="F30" s="154"/>
    </row>
    <row r="31" spans="1:6" ht="15.75" x14ac:dyDescent="0.25">
      <c r="A31" s="133" t="s">
        <v>347</v>
      </c>
      <c r="B31" s="134" t="s">
        <v>56</v>
      </c>
      <c r="C31" s="135"/>
      <c r="D31" s="136"/>
      <c r="E31" s="136"/>
      <c r="F31" s="137"/>
    </row>
    <row r="32" spans="1:6" ht="15.75" thickBot="1" x14ac:dyDescent="0.25">
      <c r="A32" s="138"/>
      <c r="B32" s="139"/>
      <c r="C32" s="140" t="s">
        <v>351</v>
      </c>
      <c r="D32" s="140" t="s">
        <v>352</v>
      </c>
      <c r="E32" s="141" t="s">
        <v>351</v>
      </c>
      <c r="F32" s="142">
        <v>0</v>
      </c>
    </row>
    <row r="33" spans="1:6" ht="16.5" thickBot="1" x14ac:dyDescent="0.3">
      <c r="A33" s="143"/>
      <c r="B33" s="144"/>
      <c r="C33" s="145"/>
      <c r="D33" s="146" t="s">
        <v>422</v>
      </c>
      <c r="E33" s="147" t="s">
        <v>423</v>
      </c>
      <c r="F33" s="148">
        <v>0</v>
      </c>
    </row>
    <row r="34" spans="1:6" ht="15.75" x14ac:dyDescent="0.25">
      <c r="A34" s="149"/>
      <c r="B34" s="150"/>
      <c r="C34" s="151"/>
      <c r="D34" s="152"/>
      <c r="E34" s="153"/>
      <c r="F34" s="154"/>
    </row>
    <row r="35" spans="1:6" ht="15.75" x14ac:dyDescent="0.25">
      <c r="A35" s="133" t="s">
        <v>350</v>
      </c>
      <c r="B35" s="134" t="s">
        <v>65</v>
      </c>
      <c r="C35" s="135"/>
      <c r="D35" s="136"/>
      <c r="E35" s="136"/>
      <c r="F35" s="137"/>
    </row>
    <row r="36" spans="1:6" ht="15.75" thickBot="1" x14ac:dyDescent="0.25">
      <c r="A36" s="138"/>
      <c r="B36" s="139"/>
      <c r="C36" s="140" t="s">
        <v>351</v>
      </c>
      <c r="D36" s="140" t="s">
        <v>352</v>
      </c>
      <c r="E36" s="141" t="s">
        <v>351</v>
      </c>
      <c r="F36" s="142">
        <v>0</v>
      </c>
    </row>
    <row r="37" spans="1:6" ht="16.5" thickBot="1" x14ac:dyDescent="0.3">
      <c r="A37" s="143"/>
      <c r="B37" s="144"/>
      <c r="C37" s="145"/>
      <c r="D37" s="146" t="s">
        <v>422</v>
      </c>
      <c r="E37" s="147" t="s">
        <v>423</v>
      </c>
      <c r="F37" s="148">
        <v>0</v>
      </c>
    </row>
    <row r="38" spans="1:6" ht="15.75" x14ac:dyDescent="0.25">
      <c r="A38" s="149"/>
      <c r="B38" s="150"/>
      <c r="C38" s="151"/>
      <c r="D38" s="152"/>
      <c r="E38" s="153"/>
      <c r="F38" s="154"/>
    </row>
    <row r="39" spans="1:6" ht="15.75" x14ac:dyDescent="0.25">
      <c r="A39" s="133" t="s">
        <v>353</v>
      </c>
      <c r="B39" s="134" t="s">
        <v>72</v>
      </c>
      <c r="C39" s="135"/>
      <c r="D39" s="136"/>
      <c r="E39" s="136"/>
      <c r="F39" s="137"/>
    </row>
    <row r="40" spans="1:6" ht="15.75" thickBot="1" x14ac:dyDescent="0.25">
      <c r="A40" s="138">
        <v>1</v>
      </c>
      <c r="B40" s="139"/>
      <c r="C40" s="140" t="s">
        <v>113</v>
      </c>
      <c r="D40" s="140" t="s">
        <v>426</v>
      </c>
      <c r="E40" s="141" t="s">
        <v>310</v>
      </c>
      <c r="F40" s="142">
        <v>103959</v>
      </c>
    </row>
    <row r="41" spans="1:6" ht="16.5" thickBot="1" x14ac:dyDescent="0.3">
      <c r="A41" s="143"/>
      <c r="B41" s="144"/>
      <c r="C41" s="145"/>
      <c r="D41" s="146" t="s">
        <v>422</v>
      </c>
      <c r="E41" s="147" t="s">
        <v>423</v>
      </c>
      <c r="F41" s="148">
        <f>SUM(F40:F40)</f>
        <v>103959</v>
      </c>
    </row>
    <row r="42" spans="1:6" ht="15.75" x14ac:dyDescent="0.25">
      <c r="A42" s="149"/>
      <c r="B42" s="150"/>
      <c r="C42" s="151"/>
      <c r="D42" s="152"/>
      <c r="E42" s="153"/>
      <c r="F42" s="154"/>
    </row>
    <row r="43" spans="1:6" ht="15.75" x14ac:dyDescent="0.25">
      <c r="A43" s="133" t="s">
        <v>355</v>
      </c>
      <c r="B43" s="134" t="s">
        <v>81</v>
      </c>
      <c r="C43" s="135"/>
      <c r="D43" s="136"/>
      <c r="E43" s="136"/>
      <c r="F43" s="137"/>
    </row>
    <row r="44" spans="1:6" ht="15.75" thickBot="1" x14ac:dyDescent="0.25">
      <c r="A44" s="138"/>
      <c r="B44" s="139"/>
      <c r="C44" s="140" t="s">
        <v>351</v>
      </c>
      <c r="D44" s="140" t="s">
        <v>352</v>
      </c>
      <c r="E44" s="141" t="s">
        <v>351</v>
      </c>
      <c r="F44" s="142">
        <v>0</v>
      </c>
    </row>
    <row r="45" spans="1:6" ht="16.5" thickBot="1" x14ac:dyDescent="0.3">
      <c r="A45" s="143"/>
      <c r="B45" s="144"/>
      <c r="C45" s="145"/>
      <c r="D45" s="146" t="s">
        <v>422</v>
      </c>
      <c r="E45" s="147" t="s">
        <v>423</v>
      </c>
      <c r="F45" s="148">
        <v>0</v>
      </c>
    </row>
    <row r="46" spans="1:6" ht="15.75" x14ac:dyDescent="0.25">
      <c r="A46" s="149"/>
      <c r="B46" s="150"/>
      <c r="C46" s="151"/>
      <c r="D46" s="152"/>
      <c r="E46" s="153"/>
      <c r="F46" s="154"/>
    </row>
    <row r="47" spans="1:6" ht="15.75" x14ac:dyDescent="0.25">
      <c r="A47" s="133" t="s">
        <v>356</v>
      </c>
      <c r="B47" s="134" t="s">
        <v>91</v>
      </c>
      <c r="C47" s="135"/>
      <c r="D47" s="136"/>
      <c r="E47" s="136"/>
      <c r="F47" s="137"/>
    </row>
    <row r="48" spans="1:6" ht="30" x14ac:dyDescent="0.2">
      <c r="A48" s="138">
        <v>1</v>
      </c>
      <c r="B48" s="139"/>
      <c r="C48" s="140" t="s">
        <v>10</v>
      </c>
      <c r="D48" s="140" t="s">
        <v>427</v>
      </c>
      <c r="E48" s="141" t="s">
        <v>310</v>
      </c>
      <c r="F48" s="142">
        <v>6169</v>
      </c>
    </row>
    <row r="49" spans="1:6" ht="30" x14ac:dyDescent="0.2">
      <c r="A49" s="138">
        <v>2</v>
      </c>
      <c r="B49" s="139"/>
      <c r="C49" s="140" t="s">
        <v>47</v>
      </c>
      <c r="D49" s="140" t="s">
        <v>428</v>
      </c>
      <c r="E49" s="141" t="s">
        <v>310</v>
      </c>
      <c r="F49" s="142">
        <v>-307174</v>
      </c>
    </row>
    <row r="50" spans="1:6" ht="15.75" thickBot="1" x14ac:dyDescent="0.25">
      <c r="A50" s="138">
        <v>3</v>
      </c>
      <c r="B50" s="139"/>
      <c r="C50" s="140" t="s">
        <v>234</v>
      </c>
      <c r="D50" s="140" t="s">
        <v>429</v>
      </c>
      <c r="E50" s="141" t="s">
        <v>310</v>
      </c>
      <c r="F50" s="142">
        <v>-113846</v>
      </c>
    </row>
    <row r="51" spans="1:6" ht="16.5" thickBot="1" x14ac:dyDescent="0.3">
      <c r="A51" s="143"/>
      <c r="B51" s="144"/>
      <c r="C51" s="145"/>
      <c r="D51" s="146" t="s">
        <v>422</v>
      </c>
      <c r="E51" s="147" t="s">
        <v>423</v>
      </c>
      <c r="F51" s="148">
        <f>SUM(F48:F50)</f>
        <v>-414851</v>
      </c>
    </row>
    <row r="52" spans="1:6" ht="15.75" x14ac:dyDescent="0.25">
      <c r="A52" s="149"/>
      <c r="B52" s="150"/>
      <c r="C52" s="151"/>
      <c r="D52" s="152"/>
      <c r="E52" s="153"/>
      <c r="F52" s="154"/>
    </row>
    <row r="53" spans="1:6" ht="15.75" x14ac:dyDescent="0.25">
      <c r="A53" s="133" t="s">
        <v>360</v>
      </c>
      <c r="B53" s="134" t="s">
        <v>101</v>
      </c>
      <c r="C53" s="135"/>
      <c r="D53" s="136"/>
      <c r="E53" s="136"/>
      <c r="F53" s="137"/>
    </row>
    <row r="54" spans="1:6" ht="15.75" thickBot="1" x14ac:dyDescent="0.25">
      <c r="A54" s="138"/>
      <c r="B54" s="139"/>
      <c r="C54" s="140" t="s">
        <v>351</v>
      </c>
      <c r="D54" s="140" t="s">
        <v>352</v>
      </c>
      <c r="E54" s="141" t="s">
        <v>351</v>
      </c>
      <c r="F54" s="142">
        <v>0</v>
      </c>
    </row>
    <row r="55" spans="1:6" ht="16.5" thickBot="1" x14ac:dyDescent="0.3">
      <c r="A55" s="143"/>
      <c r="B55" s="144"/>
      <c r="C55" s="145"/>
      <c r="D55" s="146" t="s">
        <v>422</v>
      </c>
      <c r="E55" s="147" t="s">
        <v>423</v>
      </c>
      <c r="F55" s="148">
        <v>0</v>
      </c>
    </row>
    <row r="56" spans="1:6" ht="15.75" x14ac:dyDescent="0.25">
      <c r="A56" s="149"/>
      <c r="B56" s="150"/>
      <c r="C56" s="151"/>
      <c r="D56" s="152"/>
      <c r="E56" s="153"/>
      <c r="F56" s="154"/>
    </row>
    <row r="57" spans="1:6" ht="15.75" x14ac:dyDescent="0.25">
      <c r="A57" s="133" t="s">
        <v>361</v>
      </c>
      <c r="B57" s="134" t="s">
        <v>113</v>
      </c>
      <c r="C57" s="135"/>
      <c r="D57" s="136"/>
      <c r="E57" s="136"/>
      <c r="F57" s="137"/>
    </row>
    <row r="58" spans="1:6" ht="15.75" thickBot="1" x14ac:dyDescent="0.25">
      <c r="A58" s="138"/>
      <c r="B58" s="139"/>
      <c r="C58" s="140" t="s">
        <v>351</v>
      </c>
      <c r="D58" s="140" t="s">
        <v>352</v>
      </c>
      <c r="E58" s="141" t="s">
        <v>351</v>
      </c>
      <c r="F58" s="142">
        <v>0</v>
      </c>
    </row>
    <row r="59" spans="1:6" ht="16.5" thickBot="1" x14ac:dyDescent="0.3">
      <c r="A59" s="143"/>
      <c r="B59" s="144"/>
      <c r="C59" s="145"/>
      <c r="D59" s="146" t="s">
        <v>422</v>
      </c>
      <c r="E59" s="147" t="s">
        <v>423</v>
      </c>
      <c r="F59" s="148">
        <v>0</v>
      </c>
    </row>
    <row r="60" spans="1:6" ht="15.75" x14ac:dyDescent="0.25">
      <c r="A60" s="149"/>
      <c r="B60" s="150"/>
      <c r="C60" s="151"/>
      <c r="D60" s="152"/>
      <c r="E60" s="153"/>
      <c r="F60" s="154"/>
    </row>
    <row r="61" spans="1:6" ht="15.75" x14ac:dyDescent="0.25">
      <c r="A61" s="133" t="s">
        <v>362</v>
      </c>
      <c r="B61" s="134" t="s">
        <v>121</v>
      </c>
      <c r="C61" s="135"/>
      <c r="D61" s="136"/>
      <c r="E61" s="136"/>
      <c r="F61" s="137"/>
    </row>
    <row r="62" spans="1:6" ht="15.75" thickBot="1" x14ac:dyDescent="0.25">
      <c r="A62" s="138"/>
      <c r="B62" s="139"/>
      <c r="C62" s="140" t="s">
        <v>351</v>
      </c>
      <c r="D62" s="140" t="s">
        <v>352</v>
      </c>
      <c r="E62" s="141" t="s">
        <v>351</v>
      </c>
      <c r="F62" s="142">
        <v>0</v>
      </c>
    </row>
    <row r="63" spans="1:6" ht="16.5" thickBot="1" x14ac:dyDescent="0.3">
      <c r="A63" s="143"/>
      <c r="B63" s="144"/>
      <c r="C63" s="145"/>
      <c r="D63" s="146" t="s">
        <v>422</v>
      </c>
      <c r="E63" s="147" t="s">
        <v>423</v>
      </c>
      <c r="F63" s="148">
        <v>0</v>
      </c>
    </row>
    <row r="64" spans="1:6" ht="15.75" x14ac:dyDescent="0.25">
      <c r="A64" s="149"/>
      <c r="B64" s="150"/>
      <c r="C64" s="151"/>
      <c r="D64" s="152"/>
      <c r="E64" s="153"/>
      <c r="F64" s="154"/>
    </row>
    <row r="65" spans="1:6" ht="15.75" x14ac:dyDescent="0.25">
      <c r="A65" s="133" t="s">
        <v>364</v>
      </c>
      <c r="B65" s="134" t="s">
        <v>127</v>
      </c>
      <c r="C65" s="135"/>
      <c r="D65" s="136"/>
      <c r="E65" s="136"/>
      <c r="F65" s="137"/>
    </row>
    <row r="66" spans="1:6" ht="30" x14ac:dyDescent="0.2">
      <c r="A66" s="138">
        <v>1</v>
      </c>
      <c r="B66" s="139"/>
      <c r="C66" s="140" t="s">
        <v>10</v>
      </c>
      <c r="D66" s="140" t="s">
        <v>430</v>
      </c>
      <c r="E66" s="141" t="s">
        <v>310</v>
      </c>
      <c r="F66" s="142">
        <v>1900000</v>
      </c>
    </row>
    <row r="67" spans="1:6" ht="45" x14ac:dyDescent="0.2">
      <c r="A67" s="138">
        <v>2</v>
      </c>
      <c r="B67" s="139"/>
      <c r="C67" s="140" t="s">
        <v>239</v>
      </c>
      <c r="D67" s="140" t="s">
        <v>431</v>
      </c>
      <c r="E67" s="141" t="s">
        <v>310</v>
      </c>
      <c r="F67" s="142">
        <v>35544</v>
      </c>
    </row>
    <row r="68" spans="1:6" ht="45" x14ac:dyDescent="0.2">
      <c r="A68" s="138">
        <v>3</v>
      </c>
      <c r="B68" s="139"/>
      <c r="C68" s="140" t="s">
        <v>239</v>
      </c>
      <c r="D68" s="140" t="s">
        <v>430</v>
      </c>
      <c r="E68" s="141" t="s">
        <v>310</v>
      </c>
      <c r="F68" s="142">
        <v>700000</v>
      </c>
    </row>
    <row r="69" spans="1:6" ht="45" x14ac:dyDescent="0.2">
      <c r="A69" s="138">
        <v>4</v>
      </c>
      <c r="B69" s="139"/>
      <c r="C69" s="140" t="s">
        <v>239</v>
      </c>
      <c r="D69" s="140" t="s">
        <v>427</v>
      </c>
      <c r="E69" s="141" t="s">
        <v>310</v>
      </c>
      <c r="F69" s="142">
        <v>205918</v>
      </c>
    </row>
    <row r="70" spans="1:6" ht="45.75" thickBot="1" x14ac:dyDescent="0.25">
      <c r="A70" s="138">
        <v>5</v>
      </c>
      <c r="B70" s="139"/>
      <c r="C70" s="140" t="s">
        <v>151</v>
      </c>
      <c r="D70" s="140" t="s">
        <v>427</v>
      </c>
      <c r="E70" s="141" t="s">
        <v>310</v>
      </c>
      <c r="F70" s="142">
        <v>68658</v>
      </c>
    </row>
    <row r="71" spans="1:6" ht="16.5" thickBot="1" x14ac:dyDescent="0.3">
      <c r="A71" s="143"/>
      <c r="B71" s="144"/>
      <c r="C71" s="145"/>
      <c r="D71" s="146" t="s">
        <v>422</v>
      </c>
      <c r="E71" s="147" t="s">
        <v>423</v>
      </c>
      <c r="F71" s="148">
        <f>SUM(F66:F70)</f>
        <v>2910120</v>
      </c>
    </row>
    <row r="72" spans="1:6" ht="15.75" x14ac:dyDescent="0.25">
      <c r="A72" s="149"/>
      <c r="B72" s="150"/>
      <c r="C72" s="151"/>
      <c r="D72" s="152"/>
      <c r="E72" s="153"/>
      <c r="F72" s="154"/>
    </row>
    <row r="73" spans="1:6" ht="31.5" x14ac:dyDescent="0.25">
      <c r="A73" s="133" t="s">
        <v>373</v>
      </c>
      <c r="B73" s="134" t="s">
        <v>134</v>
      </c>
      <c r="C73" s="135"/>
      <c r="D73" s="136"/>
      <c r="E73" s="136"/>
      <c r="F73" s="137"/>
    </row>
    <row r="74" spans="1:6" ht="15.75" thickBot="1" x14ac:dyDescent="0.25">
      <c r="A74" s="138"/>
      <c r="B74" s="139"/>
      <c r="C74" s="140" t="s">
        <v>351</v>
      </c>
      <c r="D74" s="140" t="s">
        <v>352</v>
      </c>
      <c r="E74" s="141" t="s">
        <v>351</v>
      </c>
      <c r="F74" s="142">
        <v>0</v>
      </c>
    </row>
    <row r="75" spans="1:6" ht="16.5" thickBot="1" x14ac:dyDescent="0.3">
      <c r="A75" s="143"/>
      <c r="B75" s="144"/>
      <c r="C75" s="145"/>
      <c r="D75" s="146" t="s">
        <v>422</v>
      </c>
      <c r="E75" s="147" t="s">
        <v>423</v>
      </c>
      <c r="F75" s="148">
        <v>0</v>
      </c>
    </row>
    <row r="76" spans="1:6" ht="15.75" x14ac:dyDescent="0.25">
      <c r="A76" s="149"/>
      <c r="B76" s="150"/>
      <c r="C76" s="151"/>
      <c r="D76" s="152"/>
      <c r="E76" s="153"/>
      <c r="F76" s="154"/>
    </row>
    <row r="77" spans="1:6" ht="31.5" x14ac:dyDescent="0.25">
      <c r="A77" s="133" t="s">
        <v>374</v>
      </c>
      <c r="B77" s="134" t="s">
        <v>145</v>
      </c>
      <c r="C77" s="135"/>
      <c r="D77" s="136"/>
      <c r="E77" s="136"/>
      <c r="F77" s="137"/>
    </row>
    <row r="78" spans="1:6" ht="45.75" thickBot="1" x14ac:dyDescent="0.25">
      <c r="A78" s="138">
        <v>1</v>
      </c>
      <c r="B78" s="139"/>
      <c r="C78" s="140" t="s">
        <v>239</v>
      </c>
      <c r="D78" s="140" t="s">
        <v>432</v>
      </c>
      <c r="E78" s="141" t="s">
        <v>310</v>
      </c>
      <c r="F78" s="142">
        <v>109682</v>
      </c>
    </row>
    <row r="79" spans="1:6" ht="16.5" thickBot="1" x14ac:dyDescent="0.3">
      <c r="A79" s="143"/>
      <c r="B79" s="144"/>
      <c r="C79" s="145"/>
      <c r="D79" s="146" t="s">
        <v>422</v>
      </c>
      <c r="E79" s="147" t="s">
        <v>423</v>
      </c>
      <c r="F79" s="148">
        <f>SUM(F78:F78)</f>
        <v>109682</v>
      </c>
    </row>
    <row r="80" spans="1:6" ht="15.75" x14ac:dyDescent="0.25">
      <c r="A80" s="149"/>
      <c r="B80" s="150"/>
      <c r="C80" s="151"/>
      <c r="D80" s="152"/>
      <c r="E80" s="153"/>
      <c r="F80" s="154"/>
    </row>
    <row r="81" spans="1:6" ht="31.5" x14ac:dyDescent="0.25">
      <c r="A81" s="133" t="s">
        <v>379</v>
      </c>
      <c r="B81" s="134" t="s">
        <v>151</v>
      </c>
      <c r="C81" s="135"/>
      <c r="D81" s="136"/>
      <c r="E81" s="136"/>
      <c r="F81" s="137"/>
    </row>
    <row r="82" spans="1:6" ht="45" x14ac:dyDescent="0.2">
      <c r="A82" s="138">
        <v>1</v>
      </c>
      <c r="B82" s="139"/>
      <c r="C82" s="140" t="s">
        <v>239</v>
      </c>
      <c r="D82" s="140" t="s">
        <v>430</v>
      </c>
      <c r="E82" s="141" t="s">
        <v>310</v>
      </c>
      <c r="F82" s="142">
        <v>-83390</v>
      </c>
    </row>
    <row r="83" spans="1:6" ht="15.75" thickBot="1" x14ac:dyDescent="0.25">
      <c r="A83" s="138">
        <v>2</v>
      </c>
      <c r="B83" s="139"/>
      <c r="C83" s="140" t="s">
        <v>91</v>
      </c>
      <c r="D83" s="140" t="s">
        <v>426</v>
      </c>
      <c r="E83" s="141" t="s">
        <v>310</v>
      </c>
      <c r="F83" s="142">
        <v>512863</v>
      </c>
    </row>
    <row r="84" spans="1:6" ht="16.5" thickBot="1" x14ac:dyDescent="0.3">
      <c r="A84" s="143"/>
      <c r="B84" s="144"/>
      <c r="C84" s="145"/>
      <c r="D84" s="146" t="s">
        <v>422</v>
      </c>
      <c r="E84" s="147" t="s">
        <v>423</v>
      </c>
      <c r="F84" s="148">
        <f>SUM(F82:F83)</f>
        <v>429473</v>
      </c>
    </row>
    <row r="85" spans="1:6" ht="15.75" x14ac:dyDescent="0.25">
      <c r="A85" s="149"/>
      <c r="B85" s="150"/>
      <c r="C85" s="151"/>
      <c r="D85" s="152"/>
      <c r="E85" s="153"/>
      <c r="F85" s="154"/>
    </row>
    <row r="86" spans="1:6" ht="31.5" x14ac:dyDescent="0.25">
      <c r="A86" s="133" t="s">
        <v>381</v>
      </c>
      <c r="B86" s="134" t="s">
        <v>156</v>
      </c>
      <c r="C86" s="135"/>
      <c r="D86" s="136"/>
      <c r="E86" s="136"/>
      <c r="F86" s="137"/>
    </row>
    <row r="87" spans="1:6" x14ac:dyDescent="0.2">
      <c r="A87" s="138">
        <v>1</v>
      </c>
      <c r="B87" s="139"/>
      <c r="C87" s="140" t="s">
        <v>91</v>
      </c>
      <c r="D87" s="140" t="s">
        <v>426</v>
      </c>
      <c r="E87" s="141" t="s">
        <v>310</v>
      </c>
      <c r="F87" s="142">
        <v>332986</v>
      </c>
    </row>
    <row r="88" spans="1:6" ht="45" x14ac:dyDescent="0.2">
      <c r="A88" s="138">
        <v>2</v>
      </c>
      <c r="B88" s="139"/>
      <c r="C88" s="140" t="s">
        <v>239</v>
      </c>
      <c r="D88" s="140" t="s">
        <v>433</v>
      </c>
      <c r="E88" s="141" t="s">
        <v>310</v>
      </c>
      <c r="F88" s="142">
        <v>-15822</v>
      </c>
    </row>
    <row r="89" spans="1:6" ht="30" x14ac:dyDescent="0.2">
      <c r="A89" s="138">
        <v>3</v>
      </c>
      <c r="B89" s="139"/>
      <c r="C89" s="140" t="s">
        <v>40</v>
      </c>
      <c r="D89" s="140" t="s">
        <v>426</v>
      </c>
      <c r="E89" s="141" t="s">
        <v>310</v>
      </c>
      <c r="F89" s="142">
        <v>109044</v>
      </c>
    </row>
    <row r="90" spans="1:6" ht="45" x14ac:dyDescent="0.2">
      <c r="A90" s="138">
        <v>4</v>
      </c>
      <c r="B90" s="139"/>
      <c r="C90" s="140" t="s">
        <v>181</v>
      </c>
      <c r="D90" s="140" t="s">
        <v>434</v>
      </c>
      <c r="E90" s="141" t="s">
        <v>310</v>
      </c>
      <c r="F90" s="142">
        <v>10610</v>
      </c>
    </row>
    <row r="91" spans="1:6" ht="45.75" thickBot="1" x14ac:dyDescent="0.25">
      <c r="A91" s="138">
        <v>5</v>
      </c>
      <c r="B91" s="139"/>
      <c r="C91" s="140" t="s">
        <v>239</v>
      </c>
      <c r="D91" s="140" t="s">
        <v>430</v>
      </c>
      <c r="E91" s="141" t="s">
        <v>310</v>
      </c>
      <c r="F91" s="142">
        <v>100290</v>
      </c>
    </row>
    <row r="92" spans="1:6" ht="16.5" thickBot="1" x14ac:dyDescent="0.3">
      <c r="A92" s="143"/>
      <c r="B92" s="144"/>
      <c r="C92" s="145"/>
      <c r="D92" s="146" t="s">
        <v>422</v>
      </c>
      <c r="E92" s="147" t="s">
        <v>423</v>
      </c>
      <c r="F92" s="148">
        <f>SUM(F87:F91)</f>
        <v>537108</v>
      </c>
    </row>
    <row r="93" spans="1:6" ht="15.75" x14ac:dyDescent="0.25">
      <c r="A93" s="149"/>
      <c r="B93" s="150"/>
      <c r="C93" s="151"/>
      <c r="D93" s="152"/>
      <c r="E93" s="153"/>
      <c r="F93" s="154"/>
    </row>
    <row r="94" spans="1:6" ht="31.5" x14ac:dyDescent="0.25">
      <c r="A94" s="133" t="s">
        <v>386</v>
      </c>
      <c r="B94" s="134" t="s">
        <v>160</v>
      </c>
      <c r="C94" s="135"/>
      <c r="D94" s="136"/>
      <c r="E94" s="136"/>
      <c r="F94" s="137"/>
    </row>
    <row r="95" spans="1:6" ht="45" x14ac:dyDescent="0.2">
      <c r="A95" s="138">
        <v>1</v>
      </c>
      <c r="B95" s="139"/>
      <c r="C95" s="140" t="s">
        <v>239</v>
      </c>
      <c r="D95" s="140" t="s">
        <v>435</v>
      </c>
      <c r="E95" s="141" t="s">
        <v>310</v>
      </c>
      <c r="F95" s="142">
        <v>261514</v>
      </c>
    </row>
    <row r="96" spans="1:6" ht="45" x14ac:dyDescent="0.2">
      <c r="A96" s="138">
        <v>2</v>
      </c>
      <c r="B96" s="139"/>
      <c r="C96" s="140" t="s">
        <v>181</v>
      </c>
      <c r="D96" s="140" t="s">
        <v>434</v>
      </c>
      <c r="E96" s="141" t="s">
        <v>310</v>
      </c>
      <c r="F96" s="142">
        <v>27075</v>
      </c>
    </row>
    <row r="97" spans="1:6" ht="45.75" thickBot="1" x14ac:dyDescent="0.25">
      <c r="A97" s="138">
        <v>3</v>
      </c>
      <c r="B97" s="139"/>
      <c r="C97" s="140" t="s">
        <v>239</v>
      </c>
      <c r="D97" s="140" t="s">
        <v>436</v>
      </c>
      <c r="E97" s="141" t="s">
        <v>310</v>
      </c>
      <c r="F97" s="142">
        <v>-77792</v>
      </c>
    </row>
    <row r="98" spans="1:6" ht="16.5" thickBot="1" x14ac:dyDescent="0.3">
      <c r="A98" s="143"/>
      <c r="B98" s="144"/>
      <c r="C98" s="145"/>
      <c r="D98" s="146" t="s">
        <v>422</v>
      </c>
      <c r="E98" s="147" t="s">
        <v>423</v>
      </c>
      <c r="F98" s="148">
        <f>SUM(F95:F97)</f>
        <v>210797</v>
      </c>
    </row>
    <row r="99" spans="1:6" ht="15.75" x14ac:dyDescent="0.25">
      <c r="A99" s="149"/>
      <c r="B99" s="150"/>
      <c r="C99" s="151"/>
      <c r="D99" s="152"/>
      <c r="E99" s="153"/>
      <c r="F99" s="154"/>
    </row>
    <row r="100" spans="1:6" ht="15.75" x14ac:dyDescent="0.25">
      <c r="A100" s="133" t="s">
        <v>388</v>
      </c>
      <c r="B100" s="134" t="s">
        <v>164</v>
      </c>
      <c r="C100" s="135"/>
      <c r="D100" s="136"/>
      <c r="E100" s="136"/>
      <c r="F100" s="137"/>
    </row>
    <row r="101" spans="1:6" ht="15.75" thickBot="1" x14ac:dyDescent="0.25">
      <c r="A101" s="138"/>
      <c r="B101" s="139"/>
      <c r="C101" s="140" t="s">
        <v>351</v>
      </c>
      <c r="D101" s="140" t="s">
        <v>352</v>
      </c>
      <c r="E101" s="141" t="s">
        <v>351</v>
      </c>
      <c r="F101" s="142">
        <v>0</v>
      </c>
    </row>
    <row r="102" spans="1:6" ht="16.5" thickBot="1" x14ac:dyDescent="0.3">
      <c r="A102" s="143"/>
      <c r="B102" s="144"/>
      <c r="C102" s="145"/>
      <c r="D102" s="146" t="s">
        <v>422</v>
      </c>
      <c r="E102" s="147" t="s">
        <v>423</v>
      </c>
      <c r="F102" s="148">
        <v>0</v>
      </c>
    </row>
    <row r="103" spans="1:6" ht="15.75" x14ac:dyDescent="0.25">
      <c r="A103" s="149"/>
      <c r="B103" s="150"/>
      <c r="C103" s="151"/>
      <c r="D103" s="152"/>
      <c r="E103" s="153"/>
      <c r="F103" s="154"/>
    </row>
    <row r="104" spans="1:6" ht="15.75" x14ac:dyDescent="0.25">
      <c r="A104" s="133" t="s">
        <v>389</v>
      </c>
      <c r="B104" s="134" t="s">
        <v>175</v>
      </c>
      <c r="C104" s="135"/>
      <c r="D104" s="136"/>
      <c r="E104" s="136"/>
      <c r="F104" s="137"/>
    </row>
    <row r="105" spans="1:6" ht="15.75" thickBot="1" x14ac:dyDescent="0.25">
      <c r="A105" s="138"/>
      <c r="B105" s="139"/>
      <c r="C105" s="140" t="s">
        <v>351</v>
      </c>
      <c r="D105" s="140" t="s">
        <v>352</v>
      </c>
      <c r="E105" s="141" t="s">
        <v>351</v>
      </c>
      <c r="F105" s="142">
        <v>0</v>
      </c>
    </row>
    <row r="106" spans="1:6" ht="16.5" thickBot="1" x14ac:dyDescent="0.3">
      <c r="A106" s="143"/>
      <c r="B106" s="144"/>
      <c r="C106" s="145"/>
      <c r="D106" s="146" t="s">
        <v>422</v>
      </c>
      <c r="E106" s="147" t="s">
        <v>423</v>
      </c>
      <c r="F106" s="148">
        <v>0</v>
      </c>
    </row>
    <row r="107" spans="1:6" ht="15.75" x14ac:dyDescent="0.25">
      <c r="A107" s="149"/>
      <c r="B107" s="150"/>
      <c r="C107" s="151"/>
      <c r="D107" s="152"/>
      <c r="E107" s="153"/>
      <c r="F107" s="154"/>
    </row>
    <row r="108" spans="1:6" ht="31.5" x14ac:dyDescent="0.25">
      <c r="A108" s="133" t="s">
        <v>390</v>
      </c>
      <c r="B108" s="134" t="s">
        <v>181</v>
      </c>
      <c r="C108" s="135"/>
      <c r="D108" s="136"/>
      <c r="E108" s="136"/>
      <c r="F108" s="137"/>
    </row>
    <row r="109" spans="1:6" ht="15.75" thickBot="1" x14ac:dyDescent="0.25">
      <c r="A109" s="138"/>
      <c r="B109" s="139"/>
      <c r="C109" s="140" t="s">
        <v>351</v>
      </c>
      <c r="D109" s="140" t="s">
        <v>352</v>
      </c>
      <c r="E109" s="141" t="s">
        <v>351</v>
      </c>
      <c r="F109" s="142">
        <v>0</v>
      </c>
    </row>
    <row r="110" spans="1:6" ht="16.5" thickBot="1" x14ac:dyDescent="0.3">
      <c r="A110" s="143"/>
      <c r="B110" s="144"/>
      <c r="C110" s="145"/>
      <c r="D110" s="146" t="s">
        <v>422</v>
      </c>
      <c r="E110" s="147" t="s">
        <v>423</v>
      </c>
      <c r="F110" s="148">
        <v>0</v>
      </c>
    </row>
    <row r="111" spans="1:6" ht="15.75" x14ac:dyDescent="0.25">
      <c r="A111" s="149"/>
      <c r="B111" s="150"/>
      <c r="C111" s="151"/>
      <c r="D111" s="152"/>
      <c r="E111" s="153"/>
      <c r="F111" s="154"/>
    </row>
    <row r="112" spans="1:6" ht="31.5" x14ac:dyDescent="0.25">
      <c r="A112" s="133" t="s">
        <v>399</v>
      </c>
      <c r="B112" s="134" t="s">
        <v>186</v>
      </c>
      <c r="C112" s="135"/>
      <c r="D112" s="136"/>
      <c r="E112" s="136"/>
      <c r="F112" s="137"/>
    </row>
    <row r="113" spans="1:6" ht="15.75" thickBot="1" x14ac:dyDescent="0.25">
      <c r="A113" s="138"/>
      <c r="B113" s="139"/>
      <c r="C113" s="140" t="s">
        <v>351</v>
      </c>
      <c r="D113" s="140" t="s">
        <v>352</v>
      </c>
      <c r="E113" s="141" t="s">
        <v>351</v>
      </c>
      <c r="F113" s="142">
        <v>0</v>
      </c>
    </row>
    <row r="114" spans="1:6" ht="16.5" thickBot="1" x14ac:dyDescent="0.3">
      <c r="A114" s="143"/>
      <c r="B114" s="144"/>
      <c r="C114" s="145"/>
      <c r="D114" s="146" t="s">
        <v>422</v>
      </c>
      <c r="E114" s="147" t="s">
        <v>423</v>
      </c>
      <c r="F114" s="148">
        <v>0</v>
      </c>
    </row>
    <row r="115" spans="1:6" ht="15.75" x14ac:dyDescent="0.25">
      <c r="A115" s="149"/>
      <c r="B115" s="150"/>
      <c r="C115" s="151"/>
      <c r="D115" s="152"/>
      <c r="E115" s="153"/>
      <c r="F115" s="154"/>
    </row>
    <row r="116" spans="1:6" ht="15.75" x14ac:dyDescent="0.25">
      <c r="A116" s="133" t="s">
        <v>401</v>
      </c>
      <c r="B116" s="134" t="s">
        <v>191</v>
      </c>
      <c r="C116" s="135"/>
      <c r="D116" s="136"/>
      <c r="E116" s="136"/>
      <c r="F116" s="137"/>
    </row>
    <row r="117" spans="1:6" ht="15.75" thickBot="1" x14ac:dyDescent="0.25">
      <c r="A117" s="138"/>
      <c r="B117" s="139"/>
      <c r="C117" s="140" t="s">
        <v>351</v>
      </c>
      <c r="D117" s="140" t="s">
        <v>352</v>
      </c>
      <c r="E117" s="141" t="s">
        <v>351</v>
      </c>
      <c r="F117" s="142">
        <v>0</v>
      </c>
    </row>
    <row r="118" spans="1:6" ht="16.5" thickBot="1" x14ac:dyDescent="0.3">
      <c r="A118" s="143"/>
      <c r="B118" s="144"/>
      <c r="C118" s="145"/>
      <c r="D118" s="146" t="s">
        <v>422</v>
      </c>
      <c r="E118" s="147" t="s">
        <v>423</v>
      </c>
      <c r="F118" s="148">
        <v>0</v>
      </c>
    </row>
    <row r="119" spans="1:6" ht="15.75" x14ac:dyDescent="0.25">
      <c r="A119" s="149"/>
      <c r="B119" s="150"/>
      <c r="C119" s="151"/>
      <c r="D119" s="152"/>
      <c r="E119" s="153"/>
      <c r="F119" s="154"/>
    </row>
    <row r="120" spans="1:6" ht="15.75" x14ac:dyDescent="0.25">
      <c r="A120" s="133" t="s">
        <v>402</v>
      </c>
      <c r="B120" s="134" t="s">
        <v>204</v>
      </c>
      <c r="C120" s="135"/>
      <c r="D120" s="136"/>
      <c r="E120" s="136"/>
      <c r="F120" s="137"/>
    </row>
    <row r="121" spans="1:6" ht="15.75" thickBot="1" x14ac:dyDescent="0.25">
      <c r="A121" s="138"/>
      <c r="B121" s="139"/>
      <c r="C121" s="140" t="s">
        <v>351</v>
      </c>
      <c r="D121" s="140" t="s">
        <v>352</v>
      </c>
      <c r="E121" s="141" t="s">
        <v>351</v>
      </c>
      <c r="F121" s="142">
        <v>0</v>
      </c>
    </row>
    <row r="122" spans="1:6" ht="16.5" thickBot="1" x14ac:dyDescent="0.3">
      <c r="A122" s="143"/>
      <c r="B122" s="144"/>
      <c r="C122" s="145"/>
      <c r="D122" s="146" t="s">
        <v>422</v>
      </c>
      <c r="E122" s="147" t="s">
        <v>423</v>
      </c>
      <c r="F122" s="148">
        <v>0</v>
      </c>
    </row>
    <row r="123" spans="1:6" ht="15.75" x14ac:dyDescent="0.25">
      <c r="A123" s="149"/>
      <c r="B123" s="150"/>
      <c r="C123" s="151"/>
      <c r="D123" s="152"/>
      <c r="E123" s="153"/>
      <c r="F123" s="154"/>
    </row>
    <row r="124" spans="1:6" ht="15.75" x14ac:dyDescent="0.25">
      <c r="A124" s="133" t="s">
        <v>403</v>
      </c>
      <c r="B124" s="134" t="s">
        <v>212</v>
      </c>
      <c r="C124" s="135"/>
      <c r="D124" s="136"/>
      <c r="E124" s="136"/>
      <c r="F124" s="137"/>
    </row>
    <row r="125" spans="1:6" ht="15.75" thickBot="1" x14ac:dyDescent="0.25">
      <c r="A125" s="138"/>
      <c r="B125" s="139"/>
      <c r="C125" s="140" t="s">
        <v>351</v>
      </c>
      <c r="D125" s="140" t="s">
        <v>352</v>
      </c>
      <c r="E125" s="141" t="s">
        <v>351</v>
      </c>
      <c r="F125" s="142">
        <v>0</v>
      </c>
    </row>
    <row r="126" spans="1:6" ht="16.5" thickBot="1" x14ac:dyDescent="0.3">
      <c r="A126" s="143"/>
      <c r="B126" s="144"/>
      <c r="C126" s="145"/>
      <c r="D126" s="146" t="s">
        <v>422</v>
      </c>
      <c r="E126" s="147" t="s">
        <v>423</v>
      </c>
      <c r="F126" s="148">
        <v>0</v>
      </c>
    </row>
    <row r="127" spans="1:6" ht="15.75" x14ac:dyDescent="0.25">
      <c r="A127" s="149"/>
      <c r="B127" s="150"/>
      <c r="C127" s="151"/>
      <c r="D127" s="152"/>
      <c r="E127" s="153"/>
      <c r="F127" s="154"/>
    </row>
    <row r="128" spans="1:6" ht="15.75" x14ac:dyDescent="0.25">
      <c r="A128" s="133" t="s">
        <v>404</v>
      </c>
      <c r="B128" s="134" t="s">
        <v>218</v>
      </c>
      <c r="C128" s="135"/>
      <c r="D128" s="136"/>
      <c r="E128" s="136"/>
      <c r="F128" s="137"/>
    </row>
    <row r="129" spans="1:6" ht="15.75" thickBot="1" x14ac:dyDescent="0.25">
      <c r="A129" s="138"/>
      <c r="B129" s="139"/>
      <c r="C129" s="140" t="s">
        <v>351</v>
      </c>
      <c r="D129" s="140" t="s">
        <v>352</v>
      </c>
      <c r="E129" s="141" t="s">
        <v>351</v>
      </c>
      <c r="F129" s="142">
        <v>0</v>
      </c>
    </row>
    <row r="130" spans="1:6" ht="16.5" thickBot="1" x14ac:dyDescent="0.3">
      <c r="A130" s="143"/>
      <c r="B130" s="144"/>
      <c r="C130" s="145"/>
      <c r="D130" s="146" t="s">
        <v>422</v>
      </c>
      <c r="E130" s="147" t="s">
        <v>423</v>
      </c>
      <c r="F130" s="148">
        <v>0</v>
      </c>
    </row>
    <row r="131" spans="1:6" ht="15.75" x14ac:dyDescent="0.25">
      <c r="A131" s="149"/>
      <c r="B131" s="150"/>
      <c r="C131" s="151"/>
      <c r="D131" s="152"/>
      <c r="E131" s="153"/>
      <c r="F131" s="154"/>
    </row>
    <row r="132" spans="1:6" ht="15.75" x14ac:dyDescent="0.25">
      <c r="A132" s="133" t="s">
        <v>405</v>
      </c>
      <c r="B132" s="134" t="s">
        <v>224</v>
      </c>
      <c r="C132" s="135"/>
      <c r="D132" s="136"/>
      <c r="E132" s="136"/>
      <c r="F132" s="137"/>
    </row>
    <row r="133" spans="1:6" ht="15.75" thickBot="1" x14ac:dyDescent="0.25">
      <c r="A133" s="138"/>
      <c r="B133" s="139"/>
      <c r="C133" s="140" t="s">
        <v>351</v>
      </c>
      <c r="D133" s="140" t="s">
        <v>352</v>
      </c>
      <c r="E133" s="141" t="s">
        <v>351</v>
      </c>
      <c r="F133" s="142">
        <v>0</v>
      </c>
    </row>
    <row r="134" spans="1:6" ht="16.5" thickBot="1" x14ac:dyDescent="0.3">
      <c r="A134" s="143"/>
      <c r="B134" s="144"/>
      <c r="C134" s="145"/>
      <c r="D134" s="146" t="s">
        <v>422</v>
      </c>
      <c r="E134" s="147" t="s">
        <v>423</v>
      </c>
      <c r="F134" s="148">
        <v>0</v>
      </c>
    </row>
    <row r="135" spans="1:6" ht="15.75" x14ac:dyDescent="0.25">
      <c r="A135" s="149"/>
      <c r="B135" s="150"/>
      <c r="C135" s="151"/>
      <c r="D135" s="152"/>
      <c r="E135" s="153"/>
      <c r="F135" s="154"/>
    </row>
    <row r="136" spans="1:6" ht="15.75" x14ac:dyDescent="0.25">
      <c r="A136" s="133" t="s">
        <v>406</v>
      </c>
      <c r="B136" s="134" t="s">
        <v>234</v>
      </c>
      <c r="C136" s="135"/>
      <c r="D136" s="136"/>
      <c r="E136" s="136"/>
      <c r="F136" s="137"/>
    </row>
    <row r="137" spans="1:6" ht="15.75" thickBot="1" x14ac:dyDescent="0.25">
      <c r="A137" s="138">
        <v>1</v>
      </c>
      <c r="B137" s="139"/>
      <c r="C137" s="140" t="s">
        <v>91</v>
      </c>
      <c r="D137" s="140" t="s">
        <v>426</v>
      </c>
      <c r="E137" s="141" t="s">
        <v>310</v>
      </c>
      <c r="F137" s="142">
        <v>153588</v>
      </c>
    </row>
    <row r="138" spans="1:6" ht="16.5" thickBot="1" x14ac:dyDescent="0.3">
      <c r="A138" s="143"/>
      <c r="B138" s="144"/>
      <c r="C138" s="145"/>
      <c r="D138" s="146" t="s">
        <v>422</v>
      </c>
      <c r="E138" s="147" t="s">
        <v>423</v>
      </c>
      <c r="F138" s="148">
        <f>SUM(F137:F137)</f>
        <v>153588</v>
      </c>
    </row>
    <row r="139" spans="1:6" ht="15.75" x14ac:dyDescent="0.25">
      <c r="A139" s="149"/>
      <c r="B139" s="150"/>
      <c r="C139" s="151"/>
      <c r="D139" s="152"/>
      <c r="E139" s="153"/>
      <c r="F139" s="154"/>
    </row>
    <row r="140" spans="1:6" ht="31.5" x14ac:dyDescent="0.25">
      <c r="A140" s="133" t="s">
        <v>408</v>
      </c>
      <c r="B140" s="134" t="s">
        <v>239</v>
      </c>
      <c r="C140" s="135"/>
      <c r="D140" s="136"/>
      <c r="E140" s="136"/>
      <c r="F140" s="137"/>
    </row>
    <row r="141" spans="1:6" ht="45" x14ac:dyDescent="0.2">
      <c r="A141" s="138">
        <v>1</v>
      </c>
      <c r="B141" s="139"/>
      <c r="C141" s="140" t="s">
        <v>151</v>
      </c>
      <c r="D141" s="140" t="s">
        <v>437</v>
      </c>
      <c r="E141" s="141" t="s">
        <v>310</v>
      </c>
      <c r="F141" s="142">
        <v>9422</v>
      </c>
    </row>
    <row r="142" spans="1:6" x14ac:dyDescent="0.2">
      <c r="A142" s="138">
        <v>2</v>
      </c>
      <c r="B142" s="139"/>
      <c r="C142" s="140" t="s">
        <v>91</v>
      </c>
      <c r="D142" s="140" t="s">
        <v>437</v>
      </c>
      <c r="E142" s="141" t="s">
        <v>310</v>
      </c>
      <c r="F142" s="142">
        <v>2058513</v>
      </c>
    </row>
    <row r="143" spans="1:6" ht="45" x14ac:dyDescent="0.2">
      <c r="A143" s="138">
        <v>3</v>
      </c>
      <c r="B143" s="139"/>
      <c r="C143" s="140" t="s">
        <v>151</v>
      </c>
      <c r="D143" s="140" t="s">
        <v>427</v>
      </c>
      <c r="E143" s="141" t="s">
        <v>310</v>
      </c>
      <c r="F143" s="142">
        <v>-3378</v>
      </c>
    </row>
    <row r="144" spans="1:6" ht="30" x14ac:dyDescent="0.2">
      <c r="A144" s="138">
        <v>4</v>
      </c>
      <c r="B144" s="139"/>
      <c r="C144" s="140" t="s">
        <v>40</v>
      </c>
      <c r="D144" s="140" t="s">
        <v>430</v>
      </c>
      <c r="E144" s="141" t="s">
        <v>310</v>
      </c>
      <c r="F144" s="142">
        <v>720</v>
      </c>
    </row>
    <row r="145" spans="1:6" ht="30" x14ac:dyDescent="0.2">
      <c r="A145" s="138">
        <v>5</v>
      </c>
      <c r="B145" s="139"/>
      <c r="C145" s="140" t="s">
        <v>127</v>
      </c>
      <c r="D145" s="140" t="s">
        <v>427</v>
      </c>
      <c r="E145" s="141" t="s">
        <v>310</v>
      </c>
      <c r="F145" s="142">
        <v>511156</v>
      </c>
    </row>
    <row r="146" spans="1:6" ht="30" x14ac:dyDescent="0.2">
      <c r="A146" s="138">
        <v>6</v>
      </c>
      <c r="B146" s="139"/>
      <c r="C146" s="140" t="s">
        <v>127</v>
      </c>
      <c r="D146" s="140" t="s">
        <v>438</v>
      </c>
      <c r="E146" s="141" t="s">
        <v>310</v>
      </c>
      <c r="F146" s="142">
        <v>42113</v>
      </c>
    </row>
    <row r="147" spans="1:6" ht="30" x14ac:dyDescent="0.2">
      <c r="A147" s="138">
        <v>7</v>
      </c>
      <c r="B147" s="139"/>
      <c r="C147" s="140" t="s">
        <v>47</v>
      </c>
      <c r="D147" s="140" t="s">
        <v>439</v>
      </c>
      <c r="E147" s="141" t="s">
        <v>310</v>
      </c>
      <c r="F147" s="142">
        <v>1560</v>
      </c>
    </row>
    <row r="148" spans="1:6" ht="45.75" thickBot="1" x14ac:dyDescent="0.25">
      <c r="A148" s="138">
        <v>8</v>
      </c>
      <c r="B148" s="139"/>
      <c r="C148" s="140" t="s">
        <v>181</v>
      </c>
      <c r="D148" s="140" t="s">
        <v>434</v>
      </c>
      <c r="E148" s="141" t="s">
        <v>310</v>
      </c>
      <c r="F148" s="142">
        <v>150113</v>
      </c>
    </row>
    <row r="149" spans="1:6" ht="16.5" thickBot="1" x14ac:dyDescent="0.3">
      <c r="A149" s="143"/>
      <c r="B149" s="144"/>
      <c r="C149" s="145"/>
      <c r="D149" s="146" t="s">
        <v>422</v>
      </c>
      <c r="E149" s="147" t="s">
        <v>423</v>
      </c>
      <c r="F149" s="148">
        <f>SUM(F141:F148)</f>
        <v>2770219</v>
      </c>
    </row>
    <row r="150" spans="1:6" ht="15.75" x14ac:dyDescent="0.25">
      <c r="A150" s="149"/>
      <c r="B150" s="150"/>
      <c r="C150" s="151"/>
      <c r="D150" s="152"/>
      <c r="E150" s="153"/>
      <c r="F150" s="154"/>
    </row>
    <row r="151" spans="1:6" ht="31.5" x14ac:dyDescent="0.25">
      <c r="A151" s="133" t="s">
        <v>411</v>
      </c>
      <c r="B151" s="134" t="s">
        <v>244</v>
      </c>
      <c r="C151" s="135"/>
      <c r="D151" s="136"/>
      <c r="E151" s="136"/>
      <c r="F151" s="137"/>
    </row>
    <row r="152" spans="1:6" ht="15.75" thickBot="1" x14ac:dyDescent="0.25">
      <c r="A152" s="138"/>
      <c r="B152" s="139"/>
      <c r="C152" s="140" t="s">
        <v>351</v>
      </c>
      <c r="D152" s="140" t="s">
        <v>352</v>
      </c>
      <c r="E152" s="141" t="s">
        <v>351</v>
      </c>
      <c r="F152" s="142">
        <v>0</v>
      </c>
    </row>
    <row r="153" spans="1:6" ht="16.5" thickBot="1" x14ac:dyDescent="0.3">
      <c r="A153" s="143"/>
      <c r="B153" s="144"/>
      <c r="C153" s="145"/>
      <c r="D153" s="146" t="s">
        <v>422</v>
      </c>
      <c r="E153" s="147" t="s">
        <v>423</v>
      </c>
      <c r="F153" s="148">
        <v>0</v>
      </c>
    </row>
    <row r="154" spans="1:6" ht="15.75" x14ac:dyDescent="0.25">
      <c r="A154" s="149"/>
      <c r="B154" s="150"/>
      <c r="C154" s="151"/>
      <c r="D154" s="152"/>
      <c r="E154" s="153"/>
      <c r="F154" s="154"/>
    </row>
    <row r="155" spans="1:6" ht="32.25" thickBot="1" x14ac:dyDescent="0.3">
      <c r="A155" s="155"/>
      <c r="B155" s="156"/>
      <c r="C155" s="156"/>
      <c r="D155" s="157" t="s">
        <v>440</v>
      </c>
      <c r="E155" s="158" t="s">
        <v>423</v>
      </c>
      <c r="F155" s="159">
        <f>+F153+F149+F138+F134+F130+F126+F122+F118+F114+F110+F106+F102+F98+F92+F84+F79+F75+F71+F63+F59+F55+F51+F45+F41+F37+F33+F29+F23+F19+F10</f>
        <v>37569812</v>
      </c>
    </row>
  </sheetData>
  <mergeCells count="6">
    <mergeCell ref="B6:D6"/>
    <mergeCell ref="B1:D1"/>
    <mergeCell ref="A2:F2"/>
    <mergeCell ref="A3:F3"/>
    <mergeCell ref="A4:F4"/>
    <mergeCell ref="A5:F5"/>
  </mergeCells>
  <printOptions horizontalCentered="1"/>
  <pageMargins left="0.25" right="0.25" top="0.75" bottom="0.75" header="0.3" footer="0.3"/>
  <pageSetup scale="49" fitToHeight="0"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7"/>
  <sheetViews>
    <sheetView workbookViewId="0">
      <selection activeCell="A28" sqref="A2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7" t="s">
        <v>0</v>
      </c>
      <c r="B2" s="477"/>
      <c r="C2" s="477"/>
      <c r="D2" s="477"/>
    </row>
    <row r="3" spans="1:5" x14ac:dyDescent="0.2">
      <c r="A3" s="477" t="s">
        <v>1</v>
      </c>
      <c r="B3" s="477"/>
      <c r="C3" s="477"/>
      <c r="D3" s="477"/>
    </row>
    <row r="4" spans="1:5" x14ac:dyDescent="0.2">
      <c r="A4" s="477" t="s">
        <v>250</v>
      </c>
      <c r="B4" s="477"/>
      <c r="C4" s="477"/>
      <c r="D4" s="477"/>
    </row>
    <row r="5" spans="1:5" x14ac:dyDescent="0.2">
      <c r="A5" s="477" t="s">
        <v>441</v>
      </c>
      <c r="B5" s="477"/>
      <c r="C5" s="477"/>
      <c r="D5" s="477"/>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442</v>
      </c>
      <c r="C8" s="169"/>
      <c r="D8" s="170"/>
    </row>
    <row r="9" spans="1:5" ht="14.25" customHeight="1" thickBot="1" x14ac:dyDescent="0.25">
      <c r="A9" s="172" t="s">
        <v>5</v>
      </c>
      <c r="B9" s="173" t="s">
        <v>443</v>
      </c>
      <c r="C9" s="174" t="s">
        <v>416</v>
      </c>
      <c r="D9" s="175" t="s">
        <v>304</v>
      </c>
    </row>
    <row r="10" spans="1:5" x14ac:dyDescent="0.2">
      <c r="A10" s="176"/>
      <c r="B10" s="177"/>
      <c r="C10" s="178"/>
      <c r="D10" s="179"/>
    </row>
    <row r="11" spans="1:5" ht="25.5" x14ac:dyDescent="0.2">
      <c r="A11" s="180" t="s">
        <v>306</v>
      </c>
      <c r="B11" s="181" t="s">
        <v>10</v>
      </c>
      <c r="C11" s="182"/>
      <c r="D11" s="183"/>
    </row>
    <row r="12" spans="1:5" ht="15.75" thickBot="1" x14ac:dyDescent="0.25">
      <c r="A12" s="184">
        <v>0</v>
      </c>
      <c r="B12" s="185" t="s">
        <v>352</v>
      </c>
      <c r="C12" s="186">
        <v>0</v>
      </c>
      <c r="D12" s="187" t="s">
        <v>351</v>
      </c>
    </row>
    <row r="13" spans="1:5" ht="13.5" customHeight="1" thickBot="1" x14ac:dyDescent="0.25">
      <c r="A13" s="188"/>
      <c r="B13" s="189" t="s">
        <v>444</v>
      </c>
      <c r="C13" s="190">
        <v>0</v>
      </c>
      <c r="D13" s="191" t="s">
        <v>423</v>
      </c>
    </row>
    <row r="14" spans="1:5" ht="14.25" customHeight="1" x14ac:dyDescent="0.2">
      <c r="A14" s="192"/>
      <c r="B14" s="193"/>
      <c r="C14" s="194"/>
      <c r="D14" s="195"/>
    </row>
    <row r="15" spans="1:5" x14ac:dyDescent="0.2">
      <c r="A15" s="180" t="s">
        <v>326</v>
      </c>
      <c r="B15" s="181" t="s">
        <v>40</v>
      </c>
      <c r="C15" s="182"/>
      <c r="D15" s="183"/>
    </row>
    <row r="16" spans="1:5" ht="15.75" thickBot="1" x14ac:dyDescent="0.25">
      <c r="A16" s="184">
        <v>0</v>
      </c>
      <c r="B16" s="185" t="s">
        <v>352</v>
      </c>
      <c r="C16" s="186">
        <v>0</v>
      </c>
      <c r="D16" s="187" t="s">
        <v>351</v>
      </c>
    </row>
    <row r="17" spans="1:4" ht="13.5" customHeight="1" thickBot="1" x14ac:dyDescent="0.25">
      <c r="A17" s="188"/>
      <c r="B17" s="189" t="s">
        <v>444</v>
      </c>
      <c r="C17" s="190">
        <v>0</v>
      </c>
      <c r="D17" s="191" t="s">
        <v>423</v>
      </c>
    </row>
    <row r="18" spans="1:4" ht="14.25" customHeight="1" x14ac:dyDescent="0.2">
      <c r="A18" s="192"/>
      <c r="B18" s="193"/>
      <c r="C18" s="194"/>
      <c r="D18" s="195"/>
    </row>
    <row r="19" spans="1:4" x14ac:dyDescent="0.2">
      <c r="A19" s="180" t="s">
        <v>338</v>
      </c>
      <c r="B19" s="181" t="s">
        <v>47</v>
      </c>
      <c r="C19" s="182"/>
      <c r="D19" s="183"/>
    </row>
    <row r="20" spans="1:4" ht="15.75" thickBot="1" x14ac:dyDescent="0.25">
      <c r="A20" s="184">
        <v>0</v>
      </c>
      <c r="B20" s="185" t="s">
        <v>352</v>
      </c>
      <c r="C20" s="186">
        <v>0</v>
      </c>
      <c r="D20" s="187" t="s">
        <v>351</v>
      </c>
    </row>
    <row r="21" spans="1:4" ht="13.5" customHeight="1" thickBot="1" x14ac:dyDescent="0.25">
      <c r="A21" s="188"/>
      <c r="B21" s="189" t="s">
        <v>444</v>
      </c>
      <c r="C21" s="190">
        <v>0</v>
      </c>
      <c r="D21" s="191" t="s">
        <v>423</v>
      </c>
    </row>
    <row r="22" spans="1:4" ht="14.25" customHeight="1" x14ac:dyDescent="0.2">
      <c r="A22" s="192"/>
      <c r="B22" s="193"/>
      <c r="C22" s="194"/>
      <c r="D22" s="195"/>
    </row>
    <row r="23" spans="1:4" x14ac:dyDescent="0.2">
      <c r="A23" s="180" t="s">
        <v>347</v>
      </c>
      <c r="B23" s="181" t="s">
        <v>56</v>
      </c>
      <c r="C23" s="182"/>
      <c r="D23" s="183"/>
    </row>
    <row r="24" spans="1:4" ht="15.75" thickBot="1" x14ac:dyDescent="0.25">
      <c r="A24" s="184">
        <v>0</v>
      </c>
      <c r="B24" s="185" t="s">
        <v>352</v>
      </c>
      <c r="C24" s="186">
        <v>0</v>
      </c>
      <c r="D24" s="187" t="s">
        <v>351</v>
      </c>
    </row>
    <row r="25" spans="1:4" ht="13.5" customHeight="1" thickBot="1" x14ac:dyDescent="0.25">
      <c r="A25" s="188"/>
      <c r="B25" s="189" t="s">
        <v>444</v>
      </c>
      <c r="C25" s="190">
        <v>0</v>
      </c>
      <c r="D25" s="191" t="s">
        <v>423</v>
      </c>
    </row>
    <row r="26" spans="1:4" ht="14.25" customHeight="1" x14ac:dyDescent="0.2">
      <c r="A26" s="192"/>
      <c r="B26" s="193"/>
      <c r="C26" s="194"/>
      <c r="D26" s="195"/>
    </row>
    <row r="27" spans="1:4" x14ac:dyDescent="0.2">
      <c r="A27" s="180" t="s">
        <v>350</v>
      </c>
      <c r="B27" s="181" t="s">
        <v>65</v>
      </c>
      <c r="C27" s="182"/>
      <c r="D27" s="183"/>
    </row>
    <row r="28" spans="1:4" ht="15.75" thickBot="1" x14ac:dyDescent="0.25">
      <c r="A28" s="184">
        <v>0</v>
      </c>
      <c r="B28" s="185" t="s">
        <v>352</v>
      </c>
      <c r="C28" s="186">
        <v>0</v>
      </c>
      <c r="D28" s="187" t="s">
        <v>351</v>
      </c>
    </row>
    <row r="29" spans="1:4" ht="13.5" customHeight="1" thickBot="1" x14ac:dyDescent="0.25">
      <c r="A29" s="188"/>
      <c r="B29" s="189" t="s">
        <v>444</v>
      </c>
      <c r="C29" s="190">
        <v>0</v>
      </c>
      <c r="D29" s="191" t="s">
        <v>423</v>
      </c>
    </row>
    <row r="30" spans="1:4" ht="14.25" customHeight="1" x14ac:dyDescent="0.2">
      <c r="A30" s="192"/>
      <c r="B30" s="193"/>
      <c r="C30" s="194"/>
      <c r="D30" s="195"/>
    </row>
    <row r="31" spans="1:4" x14ac:dyDescent="0.2">
      <c r="A31" s="180" t="s">
        <v>353</v>
      </c>
      <c r="B31" s="181" t="s">
        <v>72</v>
      </c>
      <c r="C31" s="182"/>
      <c r="D31" s="183"/>
    </row>
    <row r="32" spans="1:4" ht="15.75" thickBot="1" x14ac:dyDescent="0.25">
      <c r="A32" s="184">
        <v>0</v>
      </c>
      <c r="B32" s="185" t="s">
        <v>352</v>
      </c>
      <c r="C32" s="186">
        <v>0</v>
      </c>
      <c r="D32" s="187" t="s">
        <v>351</v>
      </c>
    </row>
    <row r="33" spans="1:4" ht="13.5" customHeight="1" thickBot="1" x14ac:dyDescent="0.25">
      <c r="A33" s="188"/>
      <c r="B33" s="189" t="s">
        <v>444</v>
      </c>
      <c r="C33" s="190">
        <v>0</v>
      </c>
      <c r="D33" s="191" t="s">
        <v>423</v>
      </c>
    </row>
    <row r="34" spans="1:4" ht="14.25" customHeight="1" x14ac:dyDescent="0.2">
      <c r="A34" s="192"/>
      <c r="B34" s="193"/>
      <c r="C34" s="194"/>
      <c r="D34" s="195"/>
    </row>
    <row r="35" spans="1:4" x14ac:dyDescent="0.2">
      <c r="A35" s="180" t="s">
        <v>355</v>
      </c>
      <c r="B35" s="181" t="s">
        <v>81</v>
      </c>
      <c r="C35" s="182"/>
      <c r="D35" s="183"/>
    </row>
    <row r="36" spans="1:4" ht="15.75" thickBot="1" x14ac:dyDescent="0.25">
      <c r="A36" s="184">
        <v>0</v>
      </c>
      <c r="B36" s="185" t="s">
        <v>352</v>
      </c>
      <c r="C36" s="186">
        <v>0</v>
      </c>
      <c r="D36" s="187" t="s">
        <v>351</v>
      </c>
    </row>
    <row r="37" spans="1:4" ht="13.5" customHeight="1" thickBot="1" x14ac:dyDescent="0.25">
      <c r="A37" s="188"/>
      <c r="B37" s="189" t="s">
        <v>444</v>
      </c>
      <c r="C37" s="190">
        <v>0</v>
      </c>
      <c r="D37" s="191" t="s">
        <v>423</v>
      </c>
    </row>
    <row r="38" spans="1:4" ht="14.25" customHeight="1" x14ac:dyDescent="0.2">
      <c r="A38" s="192"/>
      <c r="B38" s="193"/>
      <c r="C38" s="194"/>
      <c r="D38" s="195"/>
    </row>
    <row r="39" spans="1:4" x14ac:dyDescent="0.2">
      <c r="A39" s="180" t="s">
        <v>356</v>
      </c>
      <c r="B39" s="181" t="s">
        <v>91</v>
      </c>
      <c r="C39" s="182"/>
      <c r="D39" s="183"/>
    </row>
    <row r="40" spans="1:4" ht="15.75" thickBot="1" x14ac:dyDescent="0.25">
      <c r="A40" s="184">
        <v>0</v>
      </c>
      <c r="B40" s="185" t="s">
        <v>352</v>
      </c>
      <c r="C40" s="186">
        <v>0</v>
      </c>
      <c r="D40" s="187" t="s">
        <v>351</v>
      </c>
    </row>
    <row r="41" spans="1:4" ht="13.5" customHeight="1" thickBot="1" x14ac:dyDescent="0.25">
      <c r="A41" s="188"/>
      <c r="B41" s="189" t="s">
        <v>444</v>
      </c>
      <c r="C41" s="190">
        <v>0</v>
      </c>
      <c r="D41" s="191" t="s">
        <v>423</v>
      </c>
    </row>
    <row r="42" spans="1:4" ht="14.25" customHeight="1" x14ac:dyDescent="0.2">
      <c r="A42" s="192"/>
      <c r="B42" s="193"/>
      <c r="C42" s="194"/>
      <c r="D42" s="195"/>
    </row>
    <row r="43" spans="1:4" x14ac:dyDescent="0.2">
      <c r="A43" s="180" t="s">
        <v>360</v>
      </c>
      <c r="B43" s="181" t="s">
        <v>101</v>
      </c>
      <c r="C43" s="182"/>
      <c r="D43" s="183"/>
    </row>
    <row r="44" spans="1:4" ht="15.75" thickBot="1" x14ac:dyDescent="0.25">
      <c r="A44" s="184">
        <v>0</v>
      </c>
      <c r="B44" s="185" t="s">
        <v>352</v>
      </c>
      <c r="C44" s="186">
        <v>0</v>
      </c>
      <c r="D44" s="187" t="s">
        <v>351</v>
      </c>
    </row>
    <row r="45" spans="1:4" ht="13.5" customHeight="1" thickBot="1" x14ac:dyDescent="0.25">
      <c r="A45" s="188"/>
      <c r="B45" s="189" t="s">
        <v>444</v>
      </c>
      <c r="C45" s="190">
        <v>0</v>
      </c>
      <c r="D45" s="191" t="s">
        <v>423</v>
      </c>
    </row>
    <row r="46" spans="1:4" ht="14.25" customHeight="1" x14ac:dyDescent="0.2">
      <c r="A46" s="192"/>
      <c r="B46" s="193"/>
      <c r="C46" s="194"/>
      <c r="D46" s="195"/>
    </row>
    <row r="47" spans="1:4" x14ac:dyDescent="0.2">
      <c r="A47" s="180" t="s">
        <v>361</v>
      </c>
      <c r="B47" s="181" t="s">
        <v>113</v>
      </c>
      <c r="C47" s="182"/>
      <c r="D47" s="183"/>
    </row>
    <row r="48" spans="1:4" ht="15.75" thickBot="1" x14ac:dyDescent="0.25">
      <c r="A48" s="184">
        <v>0</v>
      </c>
      <c r="B48" s="185" t="s">
        <v>352</v>
      </c>
      <c r="C48" s="186">
        <v>0</v>
      </c>
      <c r="D48" s="187" t="s">
        <v>351</v>
      </c>
    </row>
    <row r="49" spans="1:4" ht="13.5" customHeight="1" thickBot="1" x14ac:dyDescent="0.25">
      <c r="A49" s="188"/>
      <c r="B49" s="189" t="s">
        <v>444</v>
      </c>
      <c r="C49" s="190">
        <v>0</v>
      </c>
      <c r="D49" s="191" t="s">
        <v>423</v>
      </c>
    </row>
    <row r="50" spans="1:4" ht="14.25" customHeight="1" x14ac:dyDescent="0.2">
      <c r="A50" s="192"/>
      <c r="B50" s="193"/>
      <c r="C50" s="194"/>
      <c r="D50" s="195"/>
    </row>
    <row r="51" spans="1:4" x14ac:dyDescent="0.2">
      <c r="A51" s="180" t="s">
        <v>362</v>
      </c>
      <c r="B51" s="181" t="s">
        <v>121</v>
      </c>
      <c r="C51" s="182"/>
      <c r="D51" s="183"/>
    </row>
    <row r="52" spans="1:4" ht="15.75" thickBot="1" x14ac:dyDescent="0.25">
      <c r="A52" s="184">
        <v>0</v>
      </c>
      <c r="B52" s="185" t="s">
        <v>352</v>
      </c>
      <c r="C52" s="186">
        <v>0</v>
      </c>
      <c r="D52" s="187" t="s">
        <v>351</v>
      </c>
    </row>
    <row r="53" spans="1:4" ht="13.5" customHeight="1" thickBot="1" x14ac:dyDescent="0.25">
      <c r="A53" s="188"/>
      <c r="B53" s="189" t="s">
        <v>444</v>
      </c>
      <c r="C53" s="190">
        <v>0</v>
      </c>
      <c r="D53" s="191" t="s">
        <v>423</v>
      </c>
    </row>
    <row r="54" spans="1:4" ht="14.25" customHeight="1" x14ac:dyDescent="0.2">
      <c r="A54" s="192"/>
      <c r="B54" s="193"/>
      <c r="C54" s="194"/>
      <c r="D54" s="195"/>
    </row>
    <row r="55" spans="1:4" x14ac:dyDescent="0.2">
      <c r="A55" s="180" t="s">
        <v>364</v>
      </c>
      <c r="B55" s="181" t="s">
        <v>127</v>
      </c>
      <c r="C55" s="182"/>
      <c r="D55" s="183"/>
    </row>
    <row r="56" spans="1:4" ht="15.75" thickBot="1" x14ac:dyDescent="0.25">
      <c r="A56" s="184">
        <v>0</v>
      </c>
      <c r="B56" s="185" t="s">
        <v>352</v>
      </c>
      <c r="C56" s="186">
        <v>0</v>
      </c>
      <c r="D56" s="187" t="s">
        <v>351</v>
      </c>
    </row>
    <row r="57" spans="1:4" ht="13.5" customHeight="1" thickBot="1" x14ac:dyDescent="0.25">
      <c r="A57" s="188"/>
      <c r="B57" s="189" t="s">
        <v>444</v>
      </c>
      <c r="C57" s="190">
        <v>0</v>
      </c>
      <c r="D57" s="191" t="s">
        <v>423</v>
      </c>
    </row>
    <row r="58" spans="1:4" ht="14.25" customHeight="1" x14ac:dyDescent="0.2">
      <c r="A58" s="192"/>
      <c r="B58" s="193"/>
      <c r="C58" s="194"/>
      <c r="D58" s="195"/>
    </row>
    <row r="59" spans="1:4" ht="25.5" x14ac:dyDescent="0.2">
      <c r="A59" s="180" t="s">
        <v>373</v>
      </c>
      <c r="B59" s="181" t="s">
        <v>134</v>
      </c>
      <c r="C59" s="182"/>
      <c r="D59" s="183"/>
    </row>
    <row r="60" spans="1:4" ht="15.75" thickBot="1" x14ac:dyDescent="0.25">
      <c r="A60" s="184">
        <v>0</v>
      </c>
      <c r="B60" s="185" t="s">
        <v>352</v>
      </c>
      <c r="C60" s="186">
        <v>0</v>
      </c>
      <c r="D60" s="187" t="s">
        <v>351</v>
      </c>
    </row>
    <row r="61" spans="1:4" ht="13.5" customHeight="1" thickBot="1" x14ac:dyDescent="0.25">
      <c r="A61" s="188"/>
      <c r="B61" s="189" t="s">
        <v>444</v>
      </c>
      <c r="C61" s="190">
        <v>0</v>
      </c>
      <c r="D61" s="191" t="s">
        <v>423</v>
      </c>
    </row>
    <row r="62" spans="1:4" ht="14.25" customHeight="1" x14ac:dyDescent="0.2">
      <c r="A62" s="192"/>
      <c r="B62" s="193"/>
      <c r="C62" s="194"/>
      <c r="D62" s="195"/>
    </row>
    <row r="63" spans="1:4" ht="25.5" x14ac:dyDescent="0.2">
      <c r="A63" s="180" t="s">
        <v>374</v>
      </c>
      <c r="B63" s="181" t="s">
        <v>145</v>
      </c>
      <c r="C63" s="182"/>
      <c r="D63" s="183"/>
    </row>
    <row r="64" spans="1:4" ht="15.75" thickBot="1" x14ac:dyDescent="0.25">
      <c r="A64" s="184">
        <v>0</v>
      </c>
      <c r="B64" s="185" t="s">
        <v>352</v>
      </c>
      <c r="C64" s="186">
        <v>0</v>
      </c>
      <c r="D64" s="187" t="s">
        <v>351</v>
      </c>
    </row>
    <row r="65" spans="1:4" ht="13.5" customHeight="1" thickBot="1" x14ac:dyDescent="0.25">
      <c r="A65" s="188"/>
      <c r="B65" s="189" t="s">
        <v>444</v>
      </c>
      <c r="C65" s="190">
        <v>0</v>
      </c>
      <c r="D65" s="191" t="s">
        <v>423</v>
      </c>
    </row>
    <row r="66" spans="1:4" ht="14.25" customHeight="1" x14ac:dyDescent="0.2">
      <c r="A66" s="192"/>
      <c r="B66" s="193"/>
      <c r="C66" s="194"/>
      <c r="D66" s="195"/>
    </row>
    <row r="67" spans="1:4" ht="25.5" x14ac:dyDescent="0.2">
      <c r="A67" s="180" t="s">
        <v>379</v>
      </c>
      <c r="B67" s="181" t="s">
        <v>151</v>
      </c>
      <c r="C67" s="182"/>
      <c r="D67" s="183"/>
    </row>
    <row r="68" spans="1:4" ht="15.75" thickBot="1" x14ac:dyDescent="0.25">
      <c r="A68" s="184">
        <v>0</v>
      </c>
      <c r="B68" s="185" t="s">
        <v>352</v>
      </c>
      <c r="C68" s="186">
        <v>0</v>
      </c>
      <c r="D68" s="187" t="s">
        <v>351</v>
      </c>
    </row>
    <row r="69" spans="1:4" ht="13.5" customHeight="1" thickBot="1" x14ac:dyDescent="0.25">
      <c r="A69" s="188"/>
      <c r="B69" s="189" t="s">
        <v>444</v>
      </c>
      <c r="C69" s="190">
        <v>0</v>
      </c>
      <c r="D69" s="191" t="s">
        <v>423</v>
      </c>
    </row>
    <row r="70" spans="1:4" ht="14.25" customHeight="1" x14ac:dyDescent="0.2">
      <c r="A70" s="192"/>
      <c r="B70" s="193"/>
      <c r="C70" s="194"/>
      <c r="D70" s="195"/>
    </row>
    <row r="71" spans="1:4" ht="25.5" x14ac:dyDescent="0.2">
      <c r="A71" s="180" t="s">
        <v>381</v>
      </c>
      <c r="B71" s="181" t="s">
        <v>156</v>
      </c>
      <c r="C71" s="182"/>
      <c r="D71" s="183"/>
    </row>
    <row r="72" spans="1:4" ht="15.75" thickBot="1" x14ac:dyDescent="0.25">
      <c r="A72" s="184">
        <v>0</v>
      </c>
      <c r="B72" s="185" t="s">
        <v>352</v>
      </c>
      <c r="C72" s="186">
        <v>0</v>
      </c>
      <c r="D72" s="187" t="s">
        <v>351</v>
      </c>
    </row>
    <row r="73" spans="1:4" ht="13.5" customHeight="1" thickBot="1" x14ac:dyDescent="0.25">
      <c r="A73" s="188"/>
      <c r="B73" s="189" t="s">
        <v>444</v>
      </c>
      <c r="C73" s="190">
        <v>0</v>
      </c>
      <c r="D73" s="191" t="s">
        <v>423</v>
      </c>
    </row>
    <row r="74" spans="1:4" ht="14.25" customHeight="1" x14ac:dyDescent="0.2">
      <c r="A74" s="192"/>
      <c r="B74" s="193"/>
      <c r="C74" s="194"/>
      <c r="D74" s="195"/>
    </row>
    <row r="75" spans="1:4" ht="25.5" x14ac:dyDescent="0.2">
      <c r="A75" s="180" t="s">
        <v>386</v>
      </c>
      <c r="B75" s="181" t="s">
        <v>160</v>
      </c>
      <c r="C75" s="182"/>
      <c r="D75" s="183"/>
    </row>
    <row r="76" spans="1:4" ht="15.75" thickBot="1" x14ac:dyDescent="0.25">
      <c r="A76" s="184">
        <v>0</v>
      </c>
      <c r="B76" s="185" t="s">
        <v>352</v>
      </c>
      <c r="C76" s="186">
        <v>0</v>
      </c>
      <c r="D76" s="187" t="s">
        <v>351</v>
      </c>
    </row>
    <row r="77" spans="1:4" ht="13.5" customHeight="1" thickBot="1" x14ac:dyDescent="0.25">
      <c r="A77" s="188"/>
      <c r="B77" s="189" t="s">
        <v>444</v>
      </c>
      <c r="C77" s="190">
        <v>0</v>
      </c>
      <c r="D77" s="191" t="s">
        <v>423</v>
      </c>
    </row>
    <row r="78" spans="1:4" ht="14.25" customHeight="1" x14ac:dyDescent="0.2">
      <c r="A78" s="192"/>
      <c r="B78" s="193"/>
      <c r="C78" s="194"/>
      <c r="D78" s="195"/>
    </row>
    <row r="79" spans="1:4" x14ac:dyDescent="0.2">
      <c r="A79" s="180" t="s">
        <v>388</v>
      </c>
      <c r="B79" s="181" t="s">
        <v>164</v>
      </c>
      <c r="C79" s="182"/>
      <c r="D79" s="183"/>
    </row>
    <row r="80" spans="1:4" ht="15.75" thickBot="1" x14ac:dyDescent="0.25">
      <c r="A80" s="184">
        <v>0</v>
      </c>
      <c r="B80" s="185" t="s">
        <v>352</v>
      </c>
      <c r="C80" s="186">
        <v>0</v>
      </c>
      <c r="D80" s="187" t="s">
        <v>351</v>
      </c>
    </row>
    <row r="81" spans="1:4" ht="13.5" customHeight="1" thickBot="1" x14ac:dyDescent="0.25">
      <c r="A81" s="188"/>
      <c r="B81" s="189" t="s">
        <v>444</v>
      </c>
      <c r="C81" s="190">
        <v>0</v>
      </c>
      <c r="D81" s="191" t="s">
        <v>423</v>
      </c>
    </row>
    <row r="82" spans="1:4" ht="14.25" customHeight="1" x14ac:dyDescent="0.2">
      <c r="A82" s="192"/>
      <c r="B82" s="193"/>
      <c r="C82" s="194"/>
      <c r="D82" s="195"/>
    </row>
    <row r="83" spans="1:4" x14ac:dyDescent="0.2">
      <c r="A83" s="180" t="s">
        <v>389</v>
      </c>
      <c r="B83" s="181" t="s">
        <v>175</v>
      </c>
      <c r="C83" s="182"/>
      <c r="D83" s="183"/>
    </row>
    <row r="84" spans="1:4" ht="15.75" thickBot="1" x14ac:dyDescent="0.25">
      <c r="A84" s="184">
        <v>0</v>
      </c>
      <c r="B84" s="185" t="s">
        <v>352</v>
      </c>
      <c r="C84" s="186">
        <v>0</v>
      </c>
      <c r="D84" s="187" t="s">
        <v>351</v>
      </c>
    </row>
    <row r="85" spans="1:4" ht="13.5" customHeight="1" thickBot="1" x14ac:dyDescent="0.25">
      <c r="A85" s="188"/>
      <c r="B85" s="189" t="s">
        <v>444</v>
      </c>
      <c r="C85" s="190">
        <v>0</v>
      </c>
      <c r="D85" s="191" t="s">
        <v>423</v>
      </c>
    </row>
    <row r="86" spans="1:4" ht="14.25" customHeight="1" x14ac:dyDescent="0.2">
      <c r="A86" s="192"/>
      <c r="B86" s="193"/>
      <c r="C86" s="194"/>
      <c r="D86" s="195"/>
    </row>
    <row r="87" spans="1:4" ht="25.5" x14ac:dyDescent="0.2">
      <c r="A87" s="180" t="s">
        <v>390</v>
      </c>
      <c r="B87" s="181" t="s">
        <v>181</v>
      </c>
      <c r="C87" s="182"/>
      <c r="D87" s="183"/>
    </row>
    <row r="88" spans="1:4" ht="15.75" thickBot="1" x14ac:dyDescent="0.25">
      <c r="A88" s="184">
        <v>0</v>
      </c>
      <c r="B88" s="185" t="s">
        <v>352</v>
      </c>
      <c r="C88" s="186">
        <v>0</v>
      </c>
      <c r="D88" s="187" t="s">
        <v>351</v>
      </c>
    </row>
    <row r="89" spans="1:4" ht="13.5" customHeight="1" thickBot="1" x14ac:dyDescent="0.25">
      <c r="A89" s="188"/>
      <c r="B89" s="189" t="s">
        <v>444</v>
      </c>
      <c r="C89" s="190">
        <v>0</v>
      </c>
      <c r="D89" s="191" t="s">
        <v>423</v>
      </c>
    </row>
    <row r="90" spans="1:4" ht="14.25" customHeight="1" x14ac:dyDescent="0.2">
      <c r="A90" s="192"/>
      <c r="B90" s="193"/>
      <c r="C90" s="194"/>
      <c r="D90" s="195"/>
    </row>
    <row r="91" spans="1:4" x14ac:dyDescent="0.2">
      <c r="A91" s="180" t="s">
        <v>399</v>
      </c>
      <c r="B91" s="181" t="s">
        <v>186</v>
      </c>
      <c r="C91" s="182"/>
      <c r="D91" s="183"/>
    </row>
    <row r="92" spans="1:4" ht="15.75" thickBot="1" x14ac:dyDescent="0.25">
      <c r="A92" s="184">
        <v>0</v>
      </c>
      <c r="B92" s="185" t="s">
        <v>352</v>
      </c>
      <c r="C92" s="186">
        <v>0</v>
      </c>
      <c r="D92" s="187" t="s">
        <v>351</v>
      </c>
    </row>
    <row r="93" spans="1:4" ht="13.5" customHeight="1" thickBot="1" x14ac:dyDescent="0.25">
      <c r="A93" s="188"/>
      <c r="B93" s="189" t="s">
        <v>444</v>
      </c>
      <c r="C93" s="190">
        <v>0</v>
      </c>
      <c r="D93" s="191" t="s">
        <v>423</v>
      </c>
    </row>
    <row r="94" spans="1:4" ht="14.25" customHeight="1" x14ac:dyDescent="0.2">
      <c r="A94" s="192"/>
      <c r="B94" s="193"/>
      <c r="C94" s="194"/>
      <c r="D94" s="195"/>
    </row>
    <row r="95" spans="1:4" x14ac:dyDescent="0.2">
      <c r="A95" s="180" t="s">
        <v>401</v>
      </c>
      <c r="B95" s="181" t="s">
        <v>191</v>
      </c>
      <c r="C95" s="182"/>
      <c r="D95" s="183"/>
    </row>
    <row r="96" spans="1:4" ht="15.75" thickBot="1" x14ac:dyDescent="0.25">
      <c r="A96" s="184">
        <v>0</v>
      </c>
      <c r="B96" s="185" t="s">
        <v>352</v>
      </c>
      <c r="C96" s="186">
        <v>0</v>
      </c>
      <c r="D96" s="187" t="s">
        <v>351</v>
      </c>
    </row>
    <row r="97" spans="1:4" ht="13.5" customHeight="1" thickBot="1" x14ac:dyDescent="0.25">
      <c r="A97" s="188"/>
      <c r="B97" s="189" t="s">
        <v>444</v>
      </c>
      <c r="C97" s="190">
        <v>0</v>
      </c>
      <c r="D97" s="191" t="s">
        <v>423</v>
      </c>
    </row>
    <row r="98" spans="1:4" ht="14.25" customHeight="1" x14ac:dyDescent="0.2">
      <c r="A98" s="192"/>
      <c r="B98" s="193"/>
      <c r="C98" s="194"/>
      <c r="D98" s="195"/>
    </row>
    <row r="99" spans="1:4" x14ac:dyDescent="0.2">
      <c r="A99" s="180" t="s">
        <v>402</v>
      </c>
      <c r="B99" s="181" t="s">
        <v>204</v>
      </c>
      <c r="C99" s="182"/>
      <c r="D99" s="183"/>
    </row>
    <row r="100" spans="1:4" ht="15.75" thickBot="1" x14ac:dyDescent="0.25">
      <c r="A100" s="184">
        <v>0</v>
      </c>
      <c r="B100" s="185" t="s">
        <v>352</v>
      </c>
      <c r="C100" s="186">
        <v>0</v>
      </c>
      <c r="D100" s="187" t="s">
        <v>351</v>
      </c>
    </row>
    <row r="101" spans="1:4" ht="13.5" customHeight="1" thickBot="1" x14ac:dyDescent="0.25">
      <c r="A101" s="188"/>
      <c r="B101" s="189" t="s">
        <v>444</v>
      </c>
      <c r="C101" s="190">
        <v>0</v>
      </c>
      <c r="D101" s="191" t="s">
        <v>423</v>
      </c>
    </row>
    <row r="102" spans="1:4" ht="14.25" customHeight="1" x14ac:dyDescent="0.2">
      <c r="A102" s="192"/>
      <c r="B102" s="193"/>
      <c r="C102" s="194"/>
      <c r="D102" s="195"/>
    </row>
    <row r="103" spans="1:4" x14ac:dyDescent="0.2">
      <c r="A103" s="180" t="s">
        <v>403</v>
      </c>
      <c r="B103" s="181" t="s">
        <v>212</v>
      </c>
      <c r="C103" s="182"/>
      <c r="D103" s="183"/>
    </row>
    <row r="104" spans="1:4" ht="15.75" thickBot="1" x14ac:dyDescent="0.25">
      <c r="A104" s="184">
        <v>0</v>
      </c>
      <c r="B104" s="185" t="s">
        <v>352</v>
      </c>
      <c r="C104" s="186">
        <v>0</v>
      </c>
      <c r="D104" s="187" t="s">
        <v>351</v>
      </c>
    </row>
    <row r="105" spans="1:4" ht="13.5" customHeight="1" thickBot="1" x14ac:dyDescent="0.25">
      <c r="A105" s="188"/>
      <c r="B105" s="189" t="s">
        <v>444</v>
      </c>
      <c r="C105" s="190">
        <v>0</v>
      </c>
      <c r="D105" s="191" t="s">
        <v>423</v>
      </c>
    </row>
    <row r="106" spans="1:4" ht="14.25" customHeight="1" x14ac:dyDescent="0.2">
      <c r="A106" s="192"/>
      <c r="B106" s="193"/>
      <c r="C106" s="194"/>
      <c r="D106" s="195"/>
    </row>
    <row r="107" spans="1:4" x14ac:dyDescent="0.2">
      <c r="A107" s="180" t="s">
        <v>404</v>
      </c>
      <c r="B107" s="181" t="s">
        <v>218</v>
      </c>
      <c r="C107" s="182"/>
      <c r="D107" s="183"/>
    </row>
    <row r="108" spans="1:4" ht="15.75" thickBot="1" x14ac:dyDescent="0.25">
      <c r="A108" s="184">
        <v>0</v>
      </c>
      <c r="B108" s="185" t="s">
        <v>352</v>
      </c>
      <c r="C108" s="186">
        <v>0</v>
      </c>
      <c r="D108" s="187" t="s">
        <v>351</v>
      </c>
    </row>
    <row r="109" spans="1:4" ht="13.5" customHeight="1" thickBot="1" x14ac:dyDescent="0.25">
      <c r="A109" s="188"/>
      <c r="B109" s="189" t="s">
        <v>444</v>
      </c>
      <c r="C109" s="190">
        <v>0</v>
      </c>
      <c r="D109" s="191" t="s">
        <v>423</v>
      </c>
    </row>
    <row r="110" spans="1:4" ht="14.25" customHeight="1" x14ac:dyDescent="0.2">
      <c r="A110" s="192"/>
      <c r="B110" s="193"/>
      <c r="C110" s="194"/>
      <c r="D110" s="195"/>
    </row>
    <row r="111" spans="1:4" x14ac:dyDescent="0.2">
      <c r="A111" s="180" t="s">
        <v>405</v>
      </c>
      <c r="B111" s="181" t="s">
        <v>224</v>
      </c>
      <c r="C111" s="182"/>
      <c r="D111" s="183"/>
    </row>
    <row r="112" spans="1:4" ht="15.75" thickBot="1" x14ac:dyDescent="0.25">
      <c r="A112" s="184">
        <v>0</v>
      </c>
      <c r="B112" s="185" t="s">
        <v>352</v>
      </c>
      <c r="C112" s="186">
        <v>0</v>
      </c>
      <c r="D112" s="187" t="s">
        <v>351</v>
      </c>
    </row>
    <row r="113" spans="1:4" ht="13.5" customHeight="1" thickBot="1" x14ac:dyDescent="0.25">
      <c r="A113" s="188"/>
      <c r="B113" s="189" t="s">
        <v>444</v>
      </c>
      <c r="C113" s="190">
        <v>0</v>
      </c>
      <c r="D113" s="191" t="s">
        <v>423</v>
      </c>
    </row>
    <row r="114" spans="1:4" ht="14.25" customHeight="1" x14ac:dyDescent="0.2">
      <c r="A114" s="192"/>
      <c r="B114" s="193"/>
      <c r="C114" s="194"/>
      <c r="D114" s="195"/>
    </row>
    <row r="115" spans="1:4" x14ac:dyDescent="0.2">
      <c r="A115" s="180" t="s">
        <v>406</v>
      </c>
      <c r="B115" s="181" t="s">
        <v>234</v>
      </c>
      <c r="C115" s="182"/>
      <c r="D115" s="183"/>
    </row>
    <row r="116" spans="1:4" ht="15.75" thickBot="1" x14ac:dyDescent="0.25">
      <c r="A116" s="184">
        <v>0</v>
      </c>
      <c r="B116" s="185" t="s">
        <v>352</v>
      </c>
      <c r="C116" s="186">
        <v>0</v>
      </c>
      <c r="D116" s="187" t="s">
        <v>351</v>
      </c>
    </row>
    <row r="117" spans="1:4" ht="13.5" customHeight="1" thickBot="1" x14ac:dyDescent="0.25">
      <c r="A117" s="188"/>
      <c r="B117" s="189" t="s">
        <v>444</v>
      </c>
      <c r="C117" s="190">
        <v>0</v>
      </c>
      <c r="D117" s="191" t="s">
        <v>423</v>
      </c>
    </row>
    <row r="118" spans="1:4" ht="14.25" customHeight="1" x14ac:dyDescent="0.2">
      <c r="A118" s="192"/>
      <c r="B118" s="193"/>
      <c r="C118" s="194"/>
      <c r="D118" s="195"/>
    </row>
    <row r="119" spans="1:4" ht="25.5" x14ac:dyDescent="0.2">
      <c r="A119" s="180" t="s">
        <v>408</v>
      </c>
      <c r="B119" s="181" t="s">
        <v>239</v>
      </c>
      <c r="C119" s="182"/>
      <c r="D119" s="183"/>
    </row>
    <row r="120" spans="1:4" ht="15.75" thickBot="1" x14ac:dyDescent="0.25">
      <c r="A120" s="184">
        <v>0</v>
      </c>
      <c r="B120" s="185" t="s">
        <v>352</v>
      </c>
      <c r="C120" s="186">
        <v>0</v>
      </c>
      <c r="D120" s="187" t="s">
        <v>351</v>
      </c>
    </row>
    <row r="121" spans="1:4" ht="13.5" customHeight="1" thickBot="1" x14ac:dyDescent="0.25">
      <c r="A121" s="188"/>
      <c r="B121" s="189" t="s">
        <v>444</v>
      </c>
      <c r="C121" s="190">
        <v>0</v>
      </c>
      <c r="D121" s="191" t="s">
        <v>423</v>
      </c>
    </row>
    <row r="122" spans="1:4" ht="14.25" customHeight="1" x14ac:dyDescent="0.2">
      <c r="A122" s="192"/>
      <c r="B122" s="193"/>
      <c r="C122" s="194"/>
      <c r="D122" s="195"/>
    </row>
    <row r="123" spans="1:4" ht="25.5" x14ac:dyDescent="0.2">
      <c r="A123" s="180" t="s">
        <v>411</v>
      </c>
      <c r="B123" s="181" t="s">
        <v>244</v>
      </c>
      <c r="C123" s="182"/>
      <c r="D123" s="183"/>
    </row>
    <row r="124" spans="1:4" ht="15.75" thickBot="1" x14ac:dyDescent="0.25">
      <c r="A124" s="184">
        <v>0</v>
      </c>
      <c r="B124" s="185" t="s">
        <v>352</v>
      </c>
      <c r="C124" s="186">
        <v>0</v>
      </c>
      <c r="D124" s="187" t="s">
        <v>351</v>
      </c>
    </row>
    <row r="125" spans="1:4" ht="13.5" customHeight="1" thickBot="1" x14ac:dyDescent="0.25">
      <c r="A125" s="188"/>
      <c r="B125" s="189" t="s">
        <v>444</v>
      </c>
      <c r="C125" s="190">
        <v>0</v>
      </c>
      <c r="D125" s="191" t="s">
        <v>423</v>
      </c>
    </row>
    <row r="126" spans="1:4" ht="14.25" customHeight="1" x14ac:dyDescent="0.2">
      <c r="A126" s="192"/>
      <c r="B126" s="193"/>
      <c r="C126" s="194"/>
      <c r="D126" s="195"/>
    </row>
    <row r="127" spans="1:4" ht="13.5" customHeight="1" thickBot="1" x14ac:dyDescent="0.25">
      <c r="B127" s="196" t="s">
        <v>445</v>
      </c>
      <c r="C127" s="197">
        <f>+C125+C121+C117+C113+C109+C105+C101+C97+C93+C89+C85+C81+C77+C73+C69+C65+C61+C57+C53+C49+C45+C41+C37+C33+C29+C25+C21+C17+C13</f>
        <v>0</v>
      </c>
      <c r="D127" s="198" t="s">
        <v>423</v>
      </c>
    </row>
  </sheetData>
  <mergeCells count="4">
    <mergeCell ref="A2:D2"/>
    <mergeCell ref="A3:D3"/>
    <mergeCell ref="A4:D4"/>
    <mergeCell ref="A5:D5"/>
  </mergeCells>
  <printOptions horizontalCentered="1"/>
  <pageMargins left="0.25" right="0.25" top="0.75" bottom="0.75" header="0.3" footer="0.3"/>
  <pageSetup scale="75" fitToHeight="0"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7"/>
  <sheetViews>
    <sheetView workbookViewId="0">
      <selection activeCell="A28" sqref="A2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7" t="s">
        <v>0</v>
      </c>
      <c r="B2" s="477"/>
      <c r="C2" s="477"/>
      <c r="D2" s="477"/>
    </row>
    <row r="3" spans="1:4" x14ac:dyDescent="0.2">
      <c r="A3" s="477" t="s">
        <v>1</v>
      </c>
      <c r="B3" s="477"/>
      <c r="C3" s="477"/>
      <c r="D3" s="477"/>
    </row>
    <row r="4" spans="1:4" x14ac:dyDescent="0.2">
      <c r="A4" s="477" t="s">
        <v>250</v>
      </c>
      <c r="B4" s="477"/>
      <c r="C4" s="477"/>
      <c r="D4" s="477"/>
    </row>
    <row r="5" spans="1:4" x14ac:dyDescent="0.2">
      <c r="A5" s="477" t="s">
        <v>446</v>
      </c>
      <c r="B5" s="477"/>
      <c r="C5" s="477"/>
      <c r="D5" s="477"/>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442</v>
      </c>
      <c r="C8" s="204"/>
      <c r="D8" s="205"/>
    </row>
    <row r="9" spans="1:4" ht="14.25" customHeight="1" thickBot="1" x14ac:dyDescent="0.25">
      <c r="A9" s="206" t="s">
        <v>5</v>
      </c>
      <c r="B9" s="207" t="s">
        <v>447</v>
      </c>
      <c r="C9" s="208" t="s">
        <v>416</v>
      </c>
      <c r="D9" s="209" t="s">
        <v>448</v>
      </c>
    </row>
    <row r="10" spans="1:4" x14ac:dyDescent="0.2">
      <c r="A10" s="176"/>
      <c r="B10" s="179"/>
      <c r="C10" s="179"/>
      <c r="D10" s="178"/>
    </row>
    <row r="11" spans="1:4" x14ac:dyDescent="0.2">
      <c r="A11" s="210" t="s">
        <v>306</v>
      </c>
      <c r="B11" s="181" t="s">
        <v>10</v>
      </c>
      <c r="C11" s="179"/>
      <c r="D11" s="211"/>
    </row>
    <row r="12" spans="1:4" ht="13.5" thickBot="1" x14ac:dyDescent="0.25">
      <c r="A12" s="212">
        <v>0</v>
      </c>
      <c r="B12" s="213" t="s">
        <v>352</v>
      </c>
      <c r="C12" s="214">
        <v>0</v>
      </c>
      <c r="D12" s="215" t="s">
        <v>449</v>
      </c>
    </row>
    <row r="13" spans="1:4" ht="13.5" customHeight="1" thickBot="1" x14ac:dyDescent="0.25">
      <c r="A13" s="216"/>
      <c r="B13" s="217" t="s">
        <v>267</v>
      </c>
      <c r="C13" s="218">
        <v>0</v>
      </c>
      <c r="D13" s="219"/>
    </row>
    <row r="14" spans="1:4" ht="14.25" customHeight="1" x14ac:dyDescent="0.2">
      <c r="A14" s="220"/>
      <c r="B14" s="221"/>
      <c r="C14" s="222"/>
      <c r="D14" s="223"/>
    </row>
    <row r="15" spans="1:4" x14ac:dyDescent="0.2">
      <c r="A15" s="210" t="s">
        <v>326</v>
      </c>
      <c r="B15" s="181" t="s">
        <v>40</v>
      </c>
      <c r="C15" s="179"/>
      <c r="D15" s="211"/>
    </row>
    <row r="16" spans="1:4" ht="13.5" thickBot="1" x14ac:dyDescent="0.25">
      <c r="A16" s="212">
        <v>0</v>
      </c>
      <c r="B16" s="213" t="s">
        <v>352</v>
      </c>
      <c r="C16" s="214">
        <v>0</v>
      </c>
      <c r="D16" s="215" t="s">
        <v>449</v>
      </c>
    </row>
    <row r="17" spans="1:4" ht="13.5" customHeight="1" thickBot="1" x14ac:dyDescent="0.25">
      <c r="A17" s="216"/>
      <c r="B17" s="217" t="s">
        <v>267</v>
      </c>
      <c r="C17" s="218">
        <v>0</v>
      </c>
      <c r="D17" s="219"/>
    </row>
    <row r="18" spans="1:4" ht="14.25" customHeight="1" x14ac:dyDescent="0.2">
      <c r="A18" s="220"/>
      <c r="B18" s="221"/>
      <c r="C18" s="222"/>
      <c r="D18" s="223"/>
    </row>
    <row r="19" spans="1:4" x14ac:dyDescent="0.2">
      <c r="A19" s="210" t="s">
        <v>338</v>
      </c>
      <c r="B19" s="181" t="s">
        <v>47</v>
      </c>
      <c r="C19" s="179"/>
      <c r="D19" s="211"/>
    </row>
    <row r="20" spans="1:4" ht="13.5" thickBot="1" x14ac:dyDescent="0.25">
      <c r="A20" s="212">
        <v>0</v>
      </c>
      <c r="B20" s="213" t="s">
        <v>352</v>
      </c>
      <c r="C20" s="214">
        <v>0</v>
      </c>
      <c r="D20" s="215" t="s">
        <v>449</v>
      </c>
    </row>
    <row r="21" spans="1:4" ht="13.5" customHeight="1" thickBot="1" x14ac:dyDescent="0.25">
      <c r="A21" s="216"/>
      <c r="B21" s="217" t="s">
        <v>267</v>
      </c>
      <c r="C21" s="218">
        <v>0</v>
      </c>
      <c r="D21" s="219"/>
    </row>
    <row r="22" spans="1:4" ht="14.25" customHeight="1" x14ac:dyDescent="0.2">
      <c r="A22" s="220"/>
      <c r="B22" s="221"/>
      <c r="C22" s="222"/>
      <c r="D22" s="223"/>
    </row>
    <row r="23" spans="1:4" x14ac:dyDescent="0.2">
      <c r="A23" s="210" t="s">
        <v>347</v>
      </c>
      <c r="B23" s="181" t="s">
        <v>56</v>
      </c>
      <c r="C23" s="179"/>
      <c r="D23" s="211"/>
    </row>
    <row r="24" spans="1:4" ht="13.5" thickBot="1" x14ac:dyDescent="0.25">
      <c r="A24" s="212">
        <v>0</v>
      </c>
      <c r="B24" s="213" t="s">
        <v>352</v>
      </c>
      <c r="C24" s="214">
        <v>0</v>
      </c>
      <c r="D24" s="215" t="s">
        <v>449</v>
      </c>
    </row>
    <row r="25" spans="1:4" ht="13.5" customHeight="1" thickBot="1" x14ac:dyDescent="0.25">
      <c r="A25" s="216"/>
      <c r="B25" s="217" t="s">
        <v>267</v>
      </c>
      <c r="C25" s="218">
        <v>0</v>
      </c>
      <c r="D25" s="219"/>
    </row>
    <row r="26" spans="1:4" ht="14.25" customHeight="1" x14ac:dyDescent="0.2">
      <c r="A26" s="220"/>
      <c r="B26" s="221"/>
      <c r="C26" s="222"/>
      <c r="D26" s="223"/>
    </row>
    <row r="27" spans="1:4" x14ac:dyDescent="0.2">
      <c r="A27" s="210" t="s">
        <v>350</v>
      </c>
      <c r="B27" s="181" t="s">
        <v>65</v>
      </c>
      <c r="C27" s="179"/>
      <c r="D27" s="211"/>
    </row>
    <row r="28" spans="1:4" ht="13.5" thickBot="1" x14ac:dyDescent="0.25">
      <c r="A28" s="212">
        <v>0</v>
      </c>
      <c r="B28" s="213" t="s">
        <v>352</v>
      </c>
      <c r="C28" s="214">
        <v>0</v>
      </c>
      <c r="D28" s="215" t="s">
        <v>449</v>
      </c>
    </row>
    <row r="29" spans="1:4" ht="13.5" customHeight="1" thickBot="1" x14ac:dyDescent="0.25">
      <c r="A29" s="216"/>
      <c r="B29" s="217" t="s">
        <v>267</v>
      </c>
      <c r="C29" s="218">
        <v>0</v>
      </c>
      <c r="D29" s="219"/>
    </row>
    <row r="30" spans="1:4" ht="14.25" customHeight="1" x14ac:dyDescent="0.2">
      <c r="A30" s="220"/>
      <c r="B30" s="221"/>
      <c r="C30" s="222"/>
      <c r="D30" s="223"/>
    </row>
    <row r="31" spans="1:4" x14ac:dyDescent="0.2">
      <c r="A31" s="210" t="s">
        <v>353</v>
      </c>
      <c r="B31" s="181" t="s">
        <v>72</v>
      </c>
      <c r="C31" s="179"/>
      <c r="D31" s="211"/>
    </row>
    <row r="32" spans="1:4" ht="13.5" thickBot="1" x14ac:dyDescent="0.25">
      <c r="A32" s="212">
        <v>0</v>
      </c>
      <c r="B32" s="213" t="s">
        <v>352</v>
      </c>
      <c r="C32" s="214">
        <v>0</v>
      </c>
      <c r="D32" s="215" t="s">
        <v>449</v>
      </c>
    </row>
    <row r="33" spans="1:4" ht="13.5" customHeight="1" thickBot="1" x14ac:dyDescent="0.25">
      <c r="A33" s="216"/>
      <c r="B33" s="217" t="s">
        <v>267</v>
      </c>
      <c r="C33" s="218">
        <v>0</v>
      </c>
      <c r="D33" s="219"/>
    </row>
    <row r="34" spans="1:4" ht="14.25" customHeight="1" x14ac:dyDescent="0.2">
      <c r="A34" s="220"/>
      <c r="B34" s="221"/>
      <c r="C34" s="222"/>
      <c r="D34" s="223"/>
    </row>
    <row r="35" spans="1:4" x14ac:dyDescent="0.2">
      <c r="A35" s="210" t="s">
        <v>355</v>
      </c>
      <c r="B35" s="181" t="s">
        <v>81</v>
      </c>
      <c r="C35" s="179"/>
      <c r="D35" s="211"/>
    </row>
    <row r="36" spans="1:4" ht="13.5" thickBot="1" x14ac:dyDescent="0.25">
      <c r="A36" s="212">
        <v>0</v>
      </c>
      <c r="B36" s="213" t="s">
        <v>352</v>
      </c>
      <c r="C36" s="214">
        <v>0</v>
      </c>
      <c r="D36" s="215" t="s">
        <v>449</v>
      </c>
    </row>
    <row r="37" spans="1:4" ht="13.5" customHeight="1" thickBot="1" x14ac:dyDescent="0.25">
      <c r="A37" s="216"/>
      <c r="B37" s="217" t="s">
        <v>267</v>
      </c>
      <c r="C37" s="218">
        <v>0</v>
      </c>
      <c r="D37" s="219"/>
    </row>
    <row r="38" spans="1:4" ht="14.25" customHeight="1" x14ac:dyDescent="0.2">
      <c r="A38" s="220"/>
      <c r="B38" s="221"/>
      <c r="C38" s="222"/>
      <c r="D38" s="223"/>
    </row>
    <row r="39" spans="1:4" x14ac:dyDescent="0.2">
      <c r="A39" s="210" t="s">
        <v>356</v>
      </c>
      <c r="B39" s="181" t="s">
        <v>91</v>
      </c>
      <c r="C39" s="179"/>
      <c r="D39" s="211"/>
    </row>
    <row r="40" spans="1:4" ht="13.5" thickBot="1" x14ac:dyDescent="0.25">
      <c r="A40" s="212">
        <v>0</v>
      </c>
      <c r="B40" s="213" t="s">
        <v>352</v>
      </c>
      <c r="C40" s="214">
        <v>0</v>
      </c>
      <c r="D40" s="215" t="s">
        <v>449</v>
      </c>
    </row>
    <row r="41" spans="1:4" ht="13.5" customHeight="1" thickBot="1" x14ac:dyDescent="0.25">
      <c r="A41" s="216"/>
      <c r="B41" s="217" t="s">
        <v>267</v>
      </c>
      <c r="C41" s="218">
        <v>0</v>
      </c>
      <c r="D41" s="219"/>
    </row>
    <row r="42" spans="1:4" ht="14.25" customHeight="1" x14ac:dyDescent="0.2">
      <c r="A42" s="220"/>
      <c r="B42" s="221"/>
      <c r="C42" s="222"/>
      <c r="D42" s="223"/>
    </row>
    <row r="43" spans="1:4" x14ac:dyDescent="0.2">
      <c r="A43" s="210" t="s">
        <v>360</v>
      </c>
      <c r="B43" s="181" t="s">
        <v>101</v>
      </c>
      <c r="C43" s="179"/>
      <c r="D43" s="211"/>
    </row>
    <row r="44" spans="1:4" ht="13.5" thickBot="1" x14ac:dyDescent="0.25">
      <c r="A44" s="212">
        <v>0</v>
      </c>
      <c r="B44" s="213" t="s">
        <v>352</v>
      </c>
      <c r="C44" s="214">
        <v>0</v>
      </c>
      <c r="D44" s="215" t="s">
        <v>449</v>
      </c>
    </row>
    <row r="45" spans="1:4" ht="13.5" customHeight="1" thickBot="1" x14ac:dyDescent="0.25">
      <c r="A45" s="216"/>
      <c r="B45" s="217" t="s">
        <v>267</v>
      </c>
      <c r="C45" s="218">
        <v>0</v>
      </c>
      <c r="D45" s="219"/>
    </row>
    <row r="46" spans="1:4" ht="14.25" customHeight="1" x14ac:dyDescent="0.2">
      <c r="A46" s="220"/>
      <c r="B46" s="221"/>
      <c r="C46" s="222"/>
      <c r="D46" s="223"/>
    </row>
    <row r="47" spans="1:4" x14ac:dyDescent="0.2">
      <c r="A47" s="210" t="s">
        <v>361</v>
      </c>
      <c r="B47" s="181" t="s">
        <v>113</v>
      </c>
      <c r="C47" s="179"/>
      <c r="D47" s="211"/>
    </row>
    <row r="48" spans="1:4" ht="13.5" thickBot="1" x14ac:dyDescent="0.25">
      <c r="A48" s="212">
        <v>0</v>
      </c>
      <c r="B48" s="213" t="s">
        <v>352</v>
      </c>
      <c r="C48" s="214">
        <v>0</v>
      </c>
      <c r="D48" s="215" t="s">
        <v>449</v>
      </c>
    </row>
    <row r="49" spans="1:4" ht="13.5" customHeight="1" thickBot="1" x14ac:dyDescent="0.25">
      <c r="A49" s="216"/>
      <c r="B49" s="217" t="s">
        <v>267</v>
      </c>
      <c r="C49" s="218">
        <v>0</v>
      </c>
      <c r="D49" s="219"/>
    </row>
    <row r="50" spans="1:4" ht="14.25" customHeight="1" x14ac:dyDescent="0.2">
      <c r="A50" s="220"/>
      <c r="B50" s="221"/>
      <c r="C50" s="222"/>
      <c r="D50" s="223"/>
    </row>
    <row r="51" spans="1:4" x14ac:dyDescent="0.2">
      <c r="A51" s="210" t="s">
        <v>362</v>
      </c>
      <c r="B51" s="181" t="s">
        <v>121</v>
      </c>
      <c r="C51" s="179"/>
      <c r="D51" s="211"/>
    </row>
    <row r="52" spans="1:4" ht="13.5" thickBot="1" x14ac:dyDescent="0.25">
      <c r="A52" s="212">
        <v>0</v>
      </c>
      <c r="B52" s="213" t="s">
        <v>352</v>
      </c>
      <c r="C52" s="214">
        <v>0</v>
      </c>
      <c r="D52" s="215" t="s">
        <v>449</v>
      </c>
    </row>
    <row r="53" spans="1:4" ht="13.5" customHeight="1" thickBot="1" x14ac:dyDescent="0.25">
      <c r="A53" s="216"/>
      <c r="B53" s="217" t="s">
        <v>267</v>
      </c>
      <c r="C53" s="218">
        <v>0</v>
      </c>
      <c r="D53" s="219"/>
    </row>
    <row r="54" spans="1:4" ht="14.25" customHeight="1" x14ac:dyDescent="0.2">
      <c r="A54" s="220"/>
      <c r="B54" s="221"/>
      <c r="C54" s="222"/>
      <c r="D54" s="223"/>
    </row>
    <row r="55" spans="1:4" x14ac:dyDescent="0.2">
      <c r="A55" s="210" t="s">
        <v>364</v>
      </c>
      <c r="B55" s="181" t="s">
        <v>127</v>
      </c>
      <c r="C55" s="179"/>
      <c r="D55" s="211"/>
    </row>
    <row r="56" spans="1:4" ht="13.5" thickBot="1" x14ac:dyDescent="0.25">
      <c r="A56" s="212">
        <v>0</v>
      </c>
      <c r="B56" s="213" t="s">
        <v>352</v>
      </c>
      <c r="C56" s="214">
        <v>0</v>
      </c>
      <c r="D56" s="215" t="s">
        <v>449</v>
      </c>
    </row>
    <row r="57" spans="1:4" ht="13.5" customHeight="1" thickBot="1" x14ac:dyDescent="0.25">
      <c r="A57" s="216"/>
      <c r="B57" s="217" t="s">
        <v>267</v>
      </c>
      <c r="C57" s="218">
        <v>0</v>
      </c>
      <c r="D57" s="219"/>
    </row>
    <row r="58" spans="1:4" ht="14.25" customHeight="1" x14ac:dyDescent="0.2">
      <c r="A58" s="220"/>
      <c r="B58" s="221"/>
      <c r="C58" s="222"/>
      <c r="D58" s="223"/>
    </row>
    <row r="59" spans="1:4" ht="25.5" x14ac:dyDescent="0.2">
      <c r="A59" s="210" t="s">
        <v>373</v>
      </c>
      <c r="B59" s="181" t="s">
        <v>134</v>
      </c>
      <c r="C59" s="179"/>
      <c r="D59" s="211"/>
    </row>
    <row r="60" spans="1:4" ht="13.5" thickBot="1" x14ac:dyDescent="0.25">
      <c r="A60" s="212">
        <v>0</v>
      </c>
      <c r="B60" s="213" t="s">
        <v>352</v>
      </c>
      <c r="C60" s="214">
        <v>0</v>
      </c>
      <c r="D60" s="215" t="s">
        <v>449</v>
      </c>
    </row>
    <row r="61" spans="1:4" ht="13.5" customHeight="1" thickBot="1" x14ac:dyDescent="0.25">
      <c r="A61" s="216"/>
      <c r="B61" s="217" t="s">
        <v>267</v>
      </c>
      <c r="C61" s="218">
        <v>0</v>
      </c>
      <c r="D61" s="219"/>
    </row>
    <row r="62" spans="1:4" ht="14.25" customHeight="1" x14ac:dyDescent="0.2">
      <c r="A62" s="220"/>
      <c r="B62" s="221"/>
      <c r="C62" s="222"/>
      <c r="D62" s="223"/>
    </row>
    <row r="63" spans="1:4" x14ac:dyDescent="0.2">
      <c r="A63" s="210" t="s">
        <v>374</v>
      </c>
      <c r="B63" s="181" t="s">
        <v>145</v>
      </c>
      <c r="C63" s="179"/>
      <c r="D63" s="211"/>
    </row>
    <row r="64" spans="1:4" ht="13.5" thickBot="1" x14ac:dyDescent="0.25">
      <c r="A64" s="212">
        <v>0</v>
      </c>
      <c r="B64" s="213" t="s">
        <v>352</v>
      </c>
      <c r="C64" s="214">
        <v>0</v>
      </c>
      <c r="D64" s="215" t="s">
        <v>449</v>
      </c>
    </row>
    <row r="65" spans="1:4" ht="13.5" customHeight="1" thickBot="1" x14ac:dyDescent="0.25">
      <c r="A65" s="216"/>
      <c r="B65" s="217" t="s">
        <v>267</v>
      </c>
      <c r="C65" s="218">
        <v>0</v>
      </c>
      <c r="D65" s="219"/>
    </row>
    <row r="66" spans="1:4" ht="14.25" customHeight="1" x14ac:dyDescent="0.2">
      <c r="A66" s="220"/>
      <c r="B66" s="221"/>
      <c r="C66" s="222"/>
      <c r="D66" s="223"/>
    </row>
    <row r="67" spans="1:4" ht="25.5" x14ac:dyDescent="0.2">
      <c r="A67" s="210" t="s">
        <v>379</v>
      </c>
      <c r="B67" s="181" t="s">
        <v>151</v>
      </c>
      <c r="C67" s="179"/>
      <c r="D67" s="211"/>
    </row>
    <row r="68" spans="1:4" ht="13.5" thickBot="1" x14ac:dyDescent="0.25">
      <c r="A68" s="212">
        <v>0</v>
      </c>
      <c r="B68" s="213" t="s">
        <v>352</v>
      </c>
      <c r="C68" s="214">
        <v>0</v>
      </c>
      <c r="D68" s="215" t="s">
        <v>449</v>
      </c>
    </row>
    <row r="69" spans="1:4" ht="13.5" customHeight="1" thickBot="1" x14ac:dyDescent="0.25">
      <c r="A69" s="216"/>
      <c r="B69" s="217" t="s">
        <v>267</v>
      </c>
      <c r="C69" s="218">
        <v>0</v>
      </c>
      <c r="D69" s="219"/>
    </row>
    <row r="70" spans="1:4" ht="14.25" customHeight="1" x14ac:dyDescent="0.2">
      <c r="A70" s="220"/>
      <c r="B70" s="221"/>
      <c r="C70" s="222"/>
      <c r="D70" s="223"/>
    </row>
    <row r="71" spans="1:4" ht="25.5" x14ac:dyDescent="0.2">
      <c r="A71" s="210" t="s">
        <v>381</v>
      </c>
      <c r="B71" s="181" t="s">
        <v>156</v>
      </c>
      <c r="C71" s="179"/>
      <c r="D71" s="211"/>
    </row>
    <row r="72" spans="1:4" ht="13.5" thickBot="1" x14ac:dyDescent="0.25">
      <c r="A72" s="212">
        <v>0</v>
      </c>
      <c r="B72" s="213" t="s">
        <v>352</v>
      </c>
      <c r="C72" s="214">
        <v>0</v>
      </c>
      <c r="D72" s="215" t="s">
        <v>449</v>
      </c>
    </row>
    <row r="73" spans="1:4" ht="13.5" customHeight="1" thickBot="1" x14ac:dyDescent="0.25">
      <c r="A73" s="216"/>
      <c r="B73" s="217" t="s">
        <v>267</v>
      </c>
      <c r="C73" s="218">
        <v>0</v>
      </c>
      <c r="D73" s="219"/>
    </row>
    <row r="74" spans="1:4" ht="14.25" customHeight="1" x14ac:dyDescent="0.2">
      <c r="A74" s="220"/>
      <c r="B74" s="221"/>
      <c r="C74" s="222"/>
      <c r="D74" s="223"/>
    </row>
    <row r="75" spans="1:4" ht="25.5" x14ac:dyDescent="0.2">
      <c r="A75" s="210" t="s">
        <v>386</v>
      </c>
      <c r="B75" s="181" t="s">
        <v>160</v>
      </c>
      <c r="C75" s="179"/>
      <c r="D75" s="211"/>
    </row>
    <row r="76" spans="1:4" ht="13.5" thickBot="1" x14ac:dyDescent="0.25">
      <c r="A76" s="212">
        <v>0</v>
      </c>
      <c r="B76" s="213" t="s">
        <v>352</v>
      </c>
      <c r="C76" s="214">
        <v>0</v>
      </c>
      <c r="D76" s="215" t="s">
        <v>449</v>
      </c>
    </row>
    <row r="77" spans="1:4" ht="13.5" customHeight="1" thickBot="1" x14ac:dyDescent="0.25">
      <c r="A77" s="216"/>
      <c r="B77" s="217" t="s">
        <v>267</v>
      </c>
      <c r="C77" s="218">
        <v>0</v>
      </c>
      <c r="D77" s="219"/>
    </row>
    <row r="78" spans="1:4" ht="14.25" customHeight="1" x14ac:dyDescent="0.2">
      <c r="A78" s="220"/>
      <c r="B78" s="221"/>
      <c r="C78" s="222"/>
      <c r="D78" s="223"/>
    </row>
    <row r="79" spans="1:4" x14ac:dyDescent="0.2">
      <c r="A79" s="210" t="s">
        <v>388</v>
      </c>
      <c r="B79" s="181" t="s">
        <v>164</v>
      </c>
      <c r="C79" s="179"/>
      <c r="D79" s="211"/>
    </row>
    <row r="80" spans="1:4" ht="13.5" thickBot="1" x14ac:dyDescent="0.25">
      <c r="A80" s="212">
        <v>0</v>
      </c>
      <c r="B80" s="213" t="s">
        <v>352</v>
      </c>
      <c r="C80" s="214">
        <v>0</v>
      </c>
      <c r="D80" s="215" t="s">
        <v>449</v>
      </c>
    </row>
    <row r="81" spans="1:4" ht="13.5" customHeight="1" thickBot="1" x14ac:dyDescent="0.25">
      <c r="A81" s="216"/>
      <c r="B81" s="217" t="s">
        <v>267</v>
      </c>
      <c r="C81" s="218">
        <v>0</v>
      </c>
      <c r="D81" s="219"/>
    </row>
    <row r="82" spans="1:4" ht="14.25" customHeight="1" x14ac:dyDescent="0.2">
      <c r="A82" s="220"/>
      <c r="B82" s="221"/>
      <c r="C82" s="222"/>
      <c r="D82" s="223"/>
    </row>
    <row r="83" spans="1:4" x14ac:dyDescent="0.2">
      <c r="A83" s="210" t="s">
        <v>389</v>
      </c>
      <c r="B83" s="181" t="s">
        <v>175</v>
      </c>
      <c r="C83" s="179"/>
      <c r="D83" s="211"/>
    </row>
    <row r="84" spans="1:4" ht="13.5" thickBot="1" x14ac:dyDescent="0.25">
      <c r="A84" s="212">
        <v>0</v>
      </c>
      <c r="B84" s="213" t="s">
        <v>352</v>
      </c>
      <c r="C84" s="214">
        <v>0</v>
      </c>
      <c r="D84" s="215" t="s">
        <v>449</v>
      </c>
    </row>
    <row r="85" spans="1:4" ht="13.5" customHeight="1" thickBot="1" x14ac:dyDescent="0.25">
      <c r="A85" s="216"/>
      <c r="B85" s="217" t="s">
        <v>267</v>
      </c>
      <c r="C85" s="218">
        <v>0</v>
      </c>
      <c r="D85" s="219"/>
    </row>
    <row r="86" spans="1:4" ht="14.25" customHeight="1" x14ac:dyDescent="0.2">
      <c r="A86" s="220"/>
      <c r="B86" s="221"/>
      <c r="C86" s="222"/>
      <c r="D86" s="223"/>
    </row>
    <row r="87" spans="1:4" ht="25.5" x14ac:dyDescent="0.2">
      <c r="A87" s="210" t="s">
        <v>390</v>
      </c>
      <c r="B87" s="181" t="s">
        <v>181</v>
      </c>
      <c r="C87" s="179"/>
      <c r="D87" s="211"/>
    </row>
    <row r="88" spans="1:4" ht="13.5" thickBot="1" x14ac:dyDescent="0.25">
      <c r="A88" s="212">
        <v>0</v>
      </c>
      <c r="B88" s="213" t="s">
        <v>352</v>
      </c>
      <c r="C88" s="214">
        <v>0</v>
      </c>
      <c r="D88" s="215" t="s">
        <v>449</v>
      </c>
    </row>
    <row r="89" spans="1:4" ht="13.5" customHeight="1" thickBot="1" x14ac:dyDescent="0.25">
      <c r="A89" s="216"/>
      <c r="B89" s="217" t="s">
        <v>267</v>
      </c>
      <c r="C89" s="218">
        <v>0</v>
      </c>
      <c r="D89" s="219"/>
    </row>
    <row r="90" spans="1:4" ht="14.25" customHeight="1" x14ac:dyDescent="0.2">
      <c r="A90" s="220"/>
      <c r="B90" s="221"/>
      <c r="C90" s="222"/>
      <c r="D90" s="223"/>
    </row>
    <row r="91" spans="1:4" x14ac:dyDescent="0.2">
      <c r="A91" s="210" t="s">
        <v>399</v>
      </c>
      <c r="B91" s="181" t="s">
        <v>186</v>
      </c>
      <c r="C91" s="179"/>
      <c r="D91" s="211"/>
    </row>
    <row r="92" spans="1:4" ht="13.5" thickBot="1" x14ac:dyDescent="0.25">
      <c r="A92" s="212">
        <v>0</v>
      </c>
      <c r="B92" s="213" t="s">
        <v>352</v>
      </c>
      <c r="C92" s="214">
        <v>0</v>
      </c>
      <c r="D92" s="215" t="s">
        <v>449</v>
      </c>
    </row>
    <row r="93" spans="1:4" ht="13.5" customHeight="1" thickBot="1" x14ac:dyDescent="0.25">
      <c r="A93" s="216"/>
      <c r="B93" s="217" t="s">
        <v>267</v>
      </c>
      <c r="C93" s="218">
        <v>0</v>
      </c>
      <c r="D93" s="219"/>
    </row>
    <row r="94" spans="1:4" ht="14.25" customHeight="1" x14ac:dyDescent="0.2">
      <c r="A94" s="220"/>
      <c r="B94" s="221"/>
      <c r="C94" s="222"/>
      <c r="D94" s="223"/>
    </row>
    <row r="95" spans="1:4" x14ac:dyDescent="0.2">
      <c r="A95" s="210" t="s">
        <v>401</v>
      </c>
      <c r="B95" s="181" t="s">
        <v>191</v>
      </c>
      <c r="C95" s="179"/>
      <c r="D95" s="211"/>
    </row>
    <row r="96" spans="1:4" ht="13.5" thickBot="1" x14ac:dyDescent="0.25">
      <c r="A96" s="212">
        <v>0</v>
      </c>
      <c r="B96" s="213" t="s">
        <v>352</v>
      </c>
      <c r="C96" s="214">
        <v>0</v>
      </c>
      <c r="D96" s="215" t="s">
        <v>449</v>
      </c>
    </row>
    <row r="97" spans="1:4" ht="13.5" customHeight="1" thickBot="1" x14ac:dyDescent="0.25">
      <c r="A97" s="216"/>
      <c r="B97" s="217" t="s">
        <v>267</v>
      </c>
      <c r="C97" s="218">
        <v>0</v>
      </c>
      <c r="D97" s="219"/>
    </row>
    <row r="98" spans="1:4" ht="14.25" customHeight="1" x14ac:dyDescent="0.2">
      <c r="A98" s="220"/>
      <c r="B98" s="221"/>
      <c r="C98" s="222"/>
      <c r="D98" s="223"/>
    </row>
    <row r="99" spans="1:4" x14ac:dyDescent="0.2">
      <c r="A99" s="210" t="s">
        <v>402</v>
      </c>
      <c r="B99" s="181" t="s">
        <v>204</v>
      </c>
      <c r="C99" s="179"/>
      <c r="D99" s="211"/>
    </row>
    <row r="100" spans="1:4" ht="13.5" thickBot="1" x14ac:dyDescent="0.25">
      <c r="A100" s="212">
        <v>0</v>
      </c>
      <c r="B100" s="213" t="s">
        <v>352</v>
      </c>
      <c r="C100" s="214">
        <v>0</v>
      </c>
      <c r="D100" s="215" t="s">
        <v>449</v>
      </c>
    </row>
    <row r="101" spans="1:4" ht="13.5" customHeight="1" thickBot="1" x14ac:dyDescent="0.25">
      <c r="A101" s="216"/>
      <c r="B101" s="217" t="s">
        <v>267</v>
      </c>
      <c r="C101" s="218">
        <v>0</v>
      </c>
      <c r="D101" s="219"/>
    </row>
    <row r="102" spans="1:4" ht="14.25" customHeight="1" x14ac:dyDescent="0.2">
      <c r="A102" s="220"/>
      <c r="B102" s="221"/>
      <c r="C102" s="222"/>
      <c r="D102" s="223"/>
    </row>
    <row r="103" spans="1:4" x14ac:dyDescent="0.2">
      <c r="A103" s="210" t="s">
        <v>403</v>
      </c>
      <c r="B103" s="181" t="s">
        <v>212</v>
      </c>
      <c r="C103" s="179"/>
      <c r="D103" s="211"/>
    </row>
    <row r="104" spans="1:4" ht="13.5" thickBot="1" x14ac:dyDescent="0.25">
      <c r="A104" s="212">
        <v>0</v>
      </c>
      <c r="B104" s="213" t="s">
        <v>352</v>
      </c>
      <c r="C104" s="214">
        <v>0</v>
      </c>
      <c r="D104" s="215" t="s">
        <v>449</v>
      </c>
    </row>
    <row r="105" spans="1:4" ht="13.5" customHeight="1" thickBot="1" x14ac:dyDescent="0.25">
      <c r="A105" s="216"/>
      <c r="B105" s="217" t="s">
        <v>267</v>
      </c>
      <c r="C105" s="218">
        <v>0</v>
      </c>
      <c r="D105" s="219"/>
    </row>
    <row r="106" spans="1:4" ht="14.25" customHeight="1" x14ac:dyDescent="0.2">
      <c r="A106" s="220"/>
      <c r="B106" s="221"/>
      <c r="C106" s="222"/>
      <c r="D106" s="223"/>
    </row>
    <row r="107" spans="1:4" x14ac:dyDescent="0.2">
      <c r="A107" s="210" t="s">
        <v>404</v>
      </c>
      <c r="B107" s="181" t="s">
        <v>218</v>
      </c>
      <c r="C107" s="179"/>
      <c r="D107" s="211"/>
    </row>
    <row r="108" spans="1:4" ht="13.5" thickBot="1" x14ac:dyDescent="0.25">
      <c r="A108" s="212">
        <v>0</v>
      </c>
      <c r="B108" s="213" t="s">
        <v>352</v>
      </c>
      <c r="C108" s="214">
        <v>0</v>
      </c>
      <c r="D108" s="215" t="s">
        <v>449</v>
      </c>
    </row>
    <row r="109" spans="1:4" ht="13.5" customHeight="1" thickBot="1" x14ac:dyDescent="0.25">
      <c r="A109" s="216"/>
      <c r="B109" s="217" t="s">
        <v>267</v>
      </c>
      <c r="C109" s="218">
        <v>0</v>
      </c>
      <c r="D109" s="219"/>
    </row>
    <row r="110" spans="1:4" ht="14.25" customHeight="1" x14ac:dyDescent="0.2">
      <c r="A110" s="220"/>
      <c r="B110" s="221"/>
      <c r="C110" s="222"/>
      <c r="D110" s="223"/>
    </row>
    <row r="111" spans="1:4" x14ac:dyDescent="0.2">
      <c r="A111" s="210" t="s">
        <v>405</v>
      </c>
      <c r="B111" s="181" t="s">
        <v>224</v>
      </c>
      <c r="C111" s="179"/>
      <c r="D111" s="211"/>
    </row>
    <row r="112" spans="1:4" ht="13.5" thickBot="1" x14ac:dyDescent="0.25">
      <c r="A112" s="212">
        <v>0</v>
      </c>
      <c r="B112" s="213" t="s">
        <v>352</v>
      </c>
      <c r="C112" s="214">
        <v>0</v>
      </c>
      <c r="D112" s="215" t="s">
        <v>449</v>
      </c>
    </row>
    <row r="113" spans="1:4" ht="13.5" customHeight="1" thickBot="1" x14ac:dyDescent="0.25">
      <c r="A113" s="216"/>
      <c r="B113" s="217" t="s">
        <v>267</v>
      </c>
      <c r="C113" s="218">
        <v>0</v>
      </c>
      <c r="D113" s="219"/>
    </row>
    <row r="114" spans="1:4" ht="14.25" customHeight="1" x14ac:dyDescent="0.2">
      <c r="A114" s="220"/>
      <c r="B114" s="221"/>
      <c r="C114" s="222"/>
      <c r="D114" s="223"/>
    </row>
    <row r="115" spans="1:4" x14ac:dyDescent="0.2">
      <c r="A115" s="210" t="s">
        <v>406</v>
      </c>
      <c r="B115" s="181" t="s">
        <v>234</v>
      </c>
      <c r="C115" s="179"/>
      <c r="D115" s="211"/>
    </row>
    <row r="116" spans="1:4" ht="13.5" thickBot="1" x14ac:dyDescent="0.25">
      <c r="A116" s="212">
        <v>0</v>
      </c>
      <c r="B116" s="213" t="s">
        <v>352</v>
      </c>
      <c r="C116" s="214">
        <v>0</v>
      </c>
      <c r="D116" s="215" t="s">
        <v>449</v>
      </c>
    </row>
    <row r="117" spans="1:4" ht="13.5" customHeight="1" thickBot="1" x14ac:dyDescent="0.25">
      <c r="A117" s="216"/>
      <c r="B117" s="217" t="s">
        <v>267</v>
      </c>
      <c r="C117" s="218">
        <v>0</v>
      </c>
      <c r="D117" s="219"/>
    </row>
    <row r="118" spans="1:4" ht="14.25" customHeight="1" x14ac:dyDescent="0.2">
      <c r="A118" s="220"/>
      <c r="B118" s="221"/>
      <c r="C118" s="222"/>
      <c r="D118" s="223"/>
    </row>
    <row r="119" spans="1:4" ht="25.5" x14ac:dyDescent="0.2">
      <c r="A119" s="210" t="s">
        <v>408</v>
      </c>
      <c r="B119" s="181" t="s">
        <v>239</v>
      </c>
      <c r="C119" s="179"/>
      <c r="D119" s="211"/>
    </row>
    <row r="120" spans="1:4" ht="13.5" thickBot="1" x14ac:dyDescent="0.25">
      <c r="A120" s="212">
        <v>0</v>
      </c>
      <c r="B120" s="213" t="s">
        <v>352</v>
      </c>
      <c r="C120" s="214">
        <v>0</v>
      </c>
      <c r="D120" s="215" t="s">
        <v>449</v>
      </c>
    </row>
    <row r="121" spans="1:4" ht="13.5" customHeight="1" thickBot="1" x14ac:dyDescent="0.25">
      <c r="A121" s="216"/>
      <c r="B121" s="217" t="s">
        <v>267</v>
      </c>
      <c r="C121" s="218">
        <v>0</v>
      </c>
      <c r="D121" s="219"/>
    </row>
    <row r="122" spans="1:4" ht="14.25" customHeight="1" x14ac:dyDescent="0.2">
      <c r="A122" s="220"/>
      <c r="B122" s="221"/>
      <c r="C122" s="222"/>
      <c r="D122" s="223"/>
    </row>
    <row r="123" spans="1:4" ht="25.5" x14ac:dyDescent="0.2">
      <c r="A123" s="210" t="s">
        <v>411</v>
      </c>
      <c r="B123" s="181" t="s">
        <v>244</v>
      </c>
      <c r="C123" s="179"/>
      <c r="D123" s="211"/>
    </row>
    <row r="124" spans="1:4" ht="13.5" thickBot="1" x14ac:dyDescent="0.25">
      <c r="A124" s="212">
        <v>0</v>
      </c>
      <c r="B124" s="213" t="s">
        <v>352</v>
      </c>
      <c r="C124" s="214">
        <v>0</v>
      </c>
      <c r="D124" s="215" t="s">
        <v>449</v>
      </c>
    </row>
    <row r="125" spans="1:4" ht="13.5" customHeight="1" thickBot="1" x14ac:dyDescent="0.25">
      <c r="A125" s="216"/>
      <c r="B125" s="217" t="s">
        <v>267</v>
      </c>
      <c r="C125" s="218">
        <v>0</v>
      </c>
      <c r="D125" s="219"/>
    </row>
    <row r="126" spans="1:4" ht="14.25" customHeight="1" x14ac:dyDescent="0.2">
      <c r="A126" s="220"/>
      <c r="B126" s="221"/>
      <c r="C126" s="222"/>
      <c r="D126" s="223"/>
    </row>
    <row r="127" spans="1:4" ht="13.5" customHeight="1" thickBot="1" x14ac:dyDescent="0.25">
      <c r="A127" s="224"/>
      <c r="B127" s="225" t="s">
        <v>412</v>
      </c>
      <c r="C127" s="226">
        <f>+C125+C121+C117+C113+C109+C105+C101+C97+C93+C89+C85+C81+C77+C73+C69+C65+C61+C57+C53+C49+C45+C41+C37+C33+C29+C25+C21+C17+C13</f>
        <v>0</v>
      </c>
      <c r="D127" s="227"/>
    </row>
  </sheetData>
  <mergeCells count="4">
    <mergeCell ref="A2:D2"/>
    <mergeCell ref="A3:D3"/>
    <mergeCell ref="A4:D4"/>
    <mergeCell ref="A5:D5"/>
  </mergeCells>
  <printOptions horizontalCentered="1"/>
  <pageMargins left="0.25" right="0.25" top="0.75" bottom="0.75" header="0.3" footer="0.3"/>
  <pageSetup scale="64" fitToHeight="0"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A28" sqref="A2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9"/>
      <c r="C1" s="479"/>
      <c r="D1" s="479"/>
    </row>
    <row r="2" spans="1:6" s="229" customFormat="1" x14ac:dyDescent="0.2">
      <c r="A2" s="480" t="s">
        <v>0</v>
      </c>
      <c r="B2" s="480"/>
      <c r="C2" s="480"/>
      <c r="D2" s="480"/>
      <c r="E2" s="480"/>
      <c r="F2" s="480"/>
    </row>
    <row r="3" spans="1:6" s="229" customFormat="1" x14ac:dyDescent="0.2">
      <c r="A3" s="480" t="s">
        <v>1</v>
      </c>
      <c r="B3" s="480"/>
      <c r="C3" s="480"/>
      <c r="D3" s="480"/>
      <c r="E3" s="480"/>
      <c r="F3" s="480"/>
    </row>
    <row r="4" spans="1:6" s="229" customFormat="1" x14ac:dyDescent="0.2">
      <c r="A4" s="480" t="s">
        <v>250</v>
      </c>
      <c r="B4" s="480"/>
      <c r="C4" s="480"/>
      <c r="D4" s="480"/>
      <c r="E4" s="480"/>
      <c r="F4" s="480"/>
    </row>
    <row r="5" spans="1:6" s="229" customFormat="1" x14ac:dyDescent="0.2">
      <c r="A5" s="480" t="s">
        <v>450</v>
      </c>
      <c r="B5" s="480"/>
      <c r="C5" s="480"/>
      <c r="D5" s="480"/>
      <c r="E5" s="480"/>
      <c r="F5" s="480"/>
    </row>
    <row r="6" spans="1:6" s="229" customFormat="1" x14ac:dyDescent="0.2">
      <c r="A6" s="480" t="s">
        <v>451</v>
      </c>
      <c r="B6" s="480"/>
      <c r="C6" s="480"/>
      <c r="D6" s="480"/>
      <c r="E6" s="480"/>
      <c r="F6" s="480"/>
    </row>
    <row r="7" spans="1:6" s="229" customFormat="1" ht="13.5" customHeight="1" thickBot="1" x14ac:dyDescent="0.25">
      <c r="B7" s="478"/>
      <c r="C7" s="478"/>
      <c r="D7" s="478"/>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452</v>
      </c>
      <c r="D9" s="238" t="s">
        <v>453</v>
      </c>
      <c r="E9" s="239" t="s">
        <v>454</v>
      </c>
      <c r="F9" s="240" t="s">
        <v>455</v>
      </c>
    </row>
    <row r="10" spans="1:6" x14ac:dyDescent="0.2">
      <c r="A10" s="242"/>
      <c r="B10" s="243"/>
      <c r="C10" s="244"/>
      <c r="D10" s="245"/>
      <c r="E10" s="179"/>
      <c r="F10" s="178"/>
    </row>
    <row r="11" spans="1:6" ht="17.25" customHeight="1" thickBot="1" x14ac:dyDescent="0.25">
      <c r="A11" s="172" t="s">
        <v>261</v>
      </c>
      <c r="B11" s="246" t="s">
        <v>456</v>
      </c>
      <c r="C11" s="247"/>
      <c r="D11" s="247"/>
      <c r="E11" s="247"/>
      <c r="F11" s="248"/>
    </row>
    <row r="12" spans="1:6" ht="15.75" customHeight="1" x14ac:dyDescent="0.2">
      <c r="A12" s="249"/>
      <c r="B12" s="250" t="s">
        <v>457</v>
      </c>
      <c r="C12" s="251">
        <v>0</v>
      </c>
      <c r="D12" s="251">
        <v>0</v>
      </c>
      <c r="E12" s="251">
        <f t="shared" ref="E12:E18" si="0">D12-C12</f>
        <v>0</v>
      </c>
      <c r="F12" s="252">
        <f t="shared" ref="F12:F18" si="1">IF(C12=0,0,E12/C12)</f>
        <v>0</v>
      </c>
    </row>
    <row r="13" spans="1:6" x14ac:dyDescent="0.2">
      <c r="A13" s="253">
        <v>1</v>
      </c>
      <c r="B13" s="254" t="s">
        <v>458</v>
      </c>
      <c r="C13" s="255">
        <v>0</v>
      </c>
      <c r="D13" s="255">
        <v>0</v>
      </c>
      <c r="E13" s="255">
        <f t="shared" si="0"/>
        <v>0</v>
      </c>
      <c r="F13" s="256">
        <f t="shared" si="1"/>
        <v>0</v>
      </c>
    </row>
    <row r="14" spans="1:6" x14ac:dyDescent="0.2">
      <c r="A14" s="253">
        <v>2</v>
      </c>
      <c r="B14" s="254" t="s">
        <v>459</v>
      </c>
      <c r="C14" s="255">
        <v>0</v>
      </c>
      <c r="D14" s="255">
        <v>0</v>
      </c>
      <c r="E14" s="255">
        <f t="shared" si="0"/>
        <v>0</v>
      </c>
      <c r="F14" s="256">
        <f t="shared" si="1"/>
        <v>0</v>
      </c>
    </row>
    <row r="15" spans="1:6" x14ac:dyDescent="0.2">
      <c r="A15" s="253">
        <v>3</v>
      </c>
      <c r="B15" s="254" t="s">
        <v>460</v>
      </c>
      <c r="C15" s="255">
        <v>0</v>
      </c>
      <c r="D15" s="255">
        <v>0</v>
      </c>
      <c r="E15" s="255">
        <f t="shared" si="0"/>
        <v>0</v>
      </c>
      <c r="F15" s="256">
        <f t="shared" si="1"/>
        <v>0</v>
      </c>
    </row>
    <row r="16" spans="1:6" x14ac:dyDescent="0.2">
      <c r="A16" s="253">
        <v>4</v>
      </c>
      <c r="B16" s="254" t="s">
        <v>461</v>
      </c>
      <c r="C16" s="255">
        <v>0</v>
      </c>
      <c r="D16" s="255">
        <v>0</v>
      </c>
      <c r="E16" s="255">
        <f t="shared" si="0"/>
        <v>0</v>
      </c>
      <c r="F16" s="256">
        <f t="shared" si="1"/>
        <v>0</v>
      </c>
    </row>
    <row r="17" spans="1:6" x14ac:dyDescent="0.2">
      <c r="A17" s="257"/>
      <c r="B17" s="258" t="s">
        <v>462</v>
      </c>
      <c r="C17" s="259">
        <f>C12+(C13+C14-C15+C16)</f>
        <v>0</v>
      </c>
      <c r="D17" s="259">
        <f>D12+(D13+D14-D15+D16)</f>
        <v>0</v>
      </c>
      <c r="E17" s="259">
        <f t="shared" si="0"/>
        <v>0</v>
      </c>
      <c r="F17" s="260">
        <f t="shared" si="1"/>
        <v>0</v>
      </c>
    </row>
    <row r="18" spans="1:6" x14ac:dyDescent="0.2">
      <c r="A18" s="261">
        <v>5</v>
      </c>
      <c r="B18" s="262" t="s">
        <v>463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268</v>
      </c>
      <c r="B20" s="246" t="s">
        <v>464</v>
      </c>
      <c r="C20" s="247"/>
      <c r="D20" s="247"/>
      <c r="E20" s="247"/>
      <c r="F20" s="248"/>
    </row>
    <row r="21" spans="1:6" ht="15.75" customHeight="1" x14ac:dyDescent="0.2">
      <c r="A21" s="249"/>
      <c r="B21" s="250" t="s">
        <v>457</v>
      </c>
      <c r="C21" s="251">
        <v>962673</v>
      </c>
      <c r="D21" s="251">
        <v>959576</v>
      </c>
      <c r="E21" s="251">
        <f t="shared" ref="E21:E27" si="2">D21-C21</f>
        <v>-3097</v>
      </c>
      <c r="F21" s="252">
        <f t="shared" ref="F21:F27" si="3">IF(C21=0,0,E21/C21)</f>
        <v>-3.2170840981309333E-3</v>
      </c>
    </row>
    <row r="22" spans="1:6" x14ac:dyDescent="0.2">
      <c r="A22" s="253">
        <v>1</v>
      </c>
      <c r="B22" s="254" t="s">
        <v>458</v>
      </c>
      <c r="C22" s="255">
        <v>0</v>
      </c>
      <c r="D22" s="255">
        <v>0</v>
      </c>
      <c r="E22" s="255">
        <f t="shared" si="2"/>
        <v>0</v>
      </c>
      <c r="F22" s="256">
        <f t="shared" si="3"/>
        <v>0</v>
      </c>
    </row>
    <row r="23" spans="1:6" x14ac:dyDescent="0.2">
      <c r="A23" s="253">
        <v>2</v>
      </c>
      <c r="B23" s="254" t="s">
        <v>459</v>
      </c>
      <c r="C23" s="255">
        <v>23583</v>
      </c>
      <c r="D23" s="255">
        <v>5141.12</v>
      </c>
      <c r="E23" s="255">
        <f t="shared" si="2"/>
        <v>-18441.88</v>
      </c>
      <c r="F23" s="256">
        <f t="shared" si="3"/>
        <v>-0.78199889751091889</v>
      </c>
    </row>
    <row r="24" spans="1:6" x14ac:dyDescent="0.2">
      <c r="A24" s="253">
        <v>3</v>
      </c>
      <c r="B24" s="254" t="s">
        <v>460</v>
      </c>
      <c r="C24" s="255">
        <v>2196</v>
      </c>
      <c r="D24" s="255">
        <v>0</v>
      </c>
      <c r="E24" s="255">
        <f t="shared" si="2"/>
        <v>-2196</v>
      </c>
      <c r="F24" s="256">
        <f t="shared" si="3"/>
        <v>-1</v>
      </c>
    </row>
    <row r="25" spans="1:6" x14ac:dyDescent="0.2">
      <c r="A25" s="253">
        <v>4</v>
      </c>
      <c r="B25" s="254" t="s">
        <v>461</v>
      </c>
      <c r="C25" s="255">
        <v>-24484</v>
      </c>
      <c r="D25" s="255">
        <v>22111.83</v>
      </c>
      <c r="E25" s="255">
        <f t="shared" si="2"/>
        <v>46595.83</v>
      </c>
      <c r="F25" s="256">
        <f t="shared" si="3"/>
        <v>-1.9031134618526386</v>
      </c>
    </row>
    <row r="26" spans="1:6" x14ac:dyDescent="0.2">
      <c r="A26" s="257"/>
      <c r="B26" s="258" t="s">
        <v>462</v>
      </c>
      <c r="C26" s="259">
        <f>C21+(C22+C23-C24+C25)</f>
        <v>959576</v>
      </c>
      <c r="D26" s="259">
        <f>D21+(D22+D23-D24+D25)</f>
        <v>986828.95</v>
      </c>
      <c r="E26" s="259">
        <f t="shared" si="2"/>
        <v>27252.949999999953</v>
      </c>
      <c r="F26" s="260">
        <f t="shared" si="3"/>
        <v>2.8401033373073058E-2</v>
      </c>
    </row>
    <row r="27" spans="1:6" x14ac:dyDescent="0.2">
      <c r="A27" s="261">
        <v>5</v>
      </c>
      <c r="B27" s="262" t="s">
        <v>463</v>
      </c>
      <c r="C27" s="263">
        <v>20000</v>
      </c>
      <c r="D27" s="263">
        <v>20000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269</v>
      </c>
      <c r="B29" s="246" t="s">
        <v>465</v>
      </c>
      <c r="C29" s="247"/>
      <c r="D29" s="247"/>
      <c r="E29" s="247"/>
      <c r="F29" s="248"/>
    </row>
    <row r="30" spans="1:6" ht="15.75" customHeight="1" x14ac:dyDescent="0.2">
      <c r="A30" s="249"/>
      <c r="B30" s="250" t="s">
        <v>457</v>
      </c>
      <c r="C30" s="251">
        <v>0</v>
      </c>
      <c r="D30" s="251">
        <v>0</v>
      </c>
      <c r="E30" s="251">
        <f t="shared" ref="E30:E36" si="4">D30-C30</f>
        <v>0</v>
      </c>
      <c r="F30" s="252">
        <f t="shared" ref="F30:F36" si="5">IF(C30=0,0,E30/C30)</f>
        <v>0</v>
      </c>
    </row>
    <row r="31" spans="1:6" x14ac:dyDescent="0.2">
      <c r="A31" s="253">
        <v>1</v>
      </c>
      <c r="B31" s="254" t="s">
        <v>458</v>
      </c>
      <c r="C31" s="255">
        <v>0</v>
      </c>
      <c r="D31" s="255">
        <v>0</v>
      </c>
      <c r="E31" s="255">
        <f t="shared" si="4"/>
        <v>0</v>
      </c>
      <c r="F31" s="256">
        <f t="shared" si="5"/>
        <v>0</v>
      </c>
    </row>
    <row r="32" spans="1:6" x14ac:dyDescent="0.2">
      <c r="A32" s="253">
        <v>2</v>
      </c>
      <c r="B32" s="254" t="s">
        <v>459</v>
      </c>
      <c r="C32" s="255">
        <v>0</v>
      </c>
      <c r="D32" s="255">
        <v>0</v>
      </c>
      <c r="E32" s="255">
        <f t="shared" si="4"/>
        <v>0</v>
      </c>
      <c r="F32" s="256">
        <f t="shared" si="5"/>
        <v>0</v>
      </c>
    </row>
    <row r="33" spans="1:6" x14ac:dyDescent="0.2">
      <c r="A33" s="253">
        <v>3</v>
      </c>
      <c r="B33" s="254" t="s">
        <v>460</v>
      </c>
      <c r="C33" s="255">
        <v>0</v>
      </c>
      <c r="D33" s="255">
        <v>0</v>
      </c>
      <c r="E33" s="255">
        <f t="shared" si="4"/>
        <v>0</v>
      </c>
      <c r="F33" s="256">
        <f t="shared" si="5"/>
        <v>0</v>
      </c>
    </row>
    <row r="34" spans="1:6" x14ac:dyDescent="0.2">
      <c r="A34" s="253">
        <v>4</v>
      </c>
      <c r="B34" s="254" t="s">
        <v>461</v>
      </c>
      <c r="C34" s="255">
        <v>0</v>
      </c>
      <c r="D34" s="255">
        <v>0</v>
      </c>
      <c r="E34" s="255">
        <f t="shared" si="4"/>
        <v>0</v>
      </c>
      <c r="F34" s="256">
        <f t="shared" si="5"/>
        <v>0</v>
      </c>
    </row>
    <row r="35" spans="1:6" x14ac:dyDescent="0.2">
      <c r="A35" s="257"/>
      <c r="B35" s="258" t="s">
        <v>462</v>
      </c>
      <c r="C35" s="259">
        <f>C30+(C31+C32-C33+C34)</f>
        <v>0</v>
      </c>
      <c r="D35" s="259">
        <f>D30+(D31+D32-D33+D34)</f>
        <v>0</v>
      </c>
      <c r="E35" s="259">
        <f t="shared" si="4"/>
        <v>0</v>
      </c>
      <c r="F35" s="260">
        <f t="shared" si="5"/>
        <v>0</v>
      </c>
    </row>
    <row r="36" spans="1:6" x14ac:dyDescent="0.2">
      <c r="A36" s="261">
        <v>5</v>
      </c>
      <c r="B36" s="262" t="s">
        <v>463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A28" sqref="A28"/>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6" t="s">
        <v>0</v>
      </c>
      <c r="B1" s="487"/>
      <c r="C1" s="488"/>
    </row>
    <row r="2" spans="1:4" ht="12.75" customHeight="1" x14ac:dyDescent="0.25">
      <c r="A2" s="486" t="s">
        <v>1</v>
      </c>
      <c r="B2" s="487"/>
      <c r="C2" s="488"/>
    </row>
    <row r="3" spans="1:4" ht="12.75" customHeight="1" x14ac:dyDescent="0.25">
      <c r="A3" s="486" t="s">
        <v>2</v>
      </c>
      <c r="B3" s="487"/>
      <c r="C3" s="488"/>
    </row>
    <row r="4" spans="1:4" ht="12.75" customHeight="1" x14ac:dyDescent="0.25">
      <c r="A4" s="486" t="s">
        <v>466</v>
      </c>
      <c r="B4" s="487"/>
      <c r="C4" s="488"/>
    </row>
    <row r="5" spans="1:4" ht="12.75" customHeight="1" thickBot="1" x14ac:dyDescent="0.3">
      <c r="A5" s="489"/>
      <c r="B5" s="490"/>
      <c r="C5" s="491"/>
    </row>
    <row r="6" spans="1:4" ht="15.75" customHeight="1" thickBot="1" x14ac:dyDescent="0.3">
      <c r="A6" s="492" t="s">
        <v>467</v>
      </c>
      <c r="B6" s="493"/>
      <c r="C6" s="494"/>
    </row>
    <row r="7" spans="1:4" ht="15.75" customHeight="1" thickBot="1" x14ac:dyDescent="0.3">
      <c r="A7" s="271">
        <v>-1</v>
      </c>
      <c r="B7" s="272">
        <v>-2</v>
      </c>
      <c r="C7" s="272">
        <v>-3</v>
      </c>
    </row>
    <row r="8" spans="1:4" ht="16.5" thickBot="1" x14ac:dyDescent="0.3">
      <c r="A8" s="273" t="s">
        <v>468</v>
      </c>
      <c r="B8" s="274" t="s">
        <v>469</v>
      </c>
      <c r="C8" s="275" t="s">
        <v>470</v>
      </c>
    </row>
    <row r="9" spans="1:4" s="277" customFormat="1" ht="12.75" customHeight="1" thickBot="1" x14ac:dyDescent="0.3">
      <c r="A9" s="481" t="s">
        <v>471</v>
      </c>
      <c r="B9" s="482"/>
      <c r="C9" s="276">
        <v>0</v>
      </c>
    </row>
    <row r="10" spans="1:4" s="277" customFormat="1" ht="15.75" customHeight="1" thickBot="1" x14ac:dyDescent="0.3">
      <c r="A10" s="483"/>
      <c r="B10" s="484"/>
      <c r="C10" s="485"/>
      <c r="D10" s="278"/>
    </row>
    <row r="11" spans="1:4" ht="15.75" customHeight="1" thickBot="1" x14ac:dyDescent="0.3">
      <c r="A11" s="279"/>
      <c r="B11" s="280" t="s">
        <v>472</v>
      </c>
      <c r="C11" s="281">
        <v>0</v>
      </c>
    </row>
  </sheetData>
  <sheetProtection insertRows="0" deleteRows="0"/>
  <mergeCells count="8">
    <mergeCell ref="A9:B9"/>
    <mergeCell ref="A10:C10"/>
    <mergeCell ref="A1:C1"/>
    <mergeCell ref="A2:C2"/>
    <mergeCell ref="A3:C3"/>
    <mergeCell ref="A4:C4"/>
    <mergeCell ref="A5:C5"/>
    <mergeCell ref="A6:C6"/>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75" zoomScaleSheetLayoutView="75" workbookViewId="0">
      <selection activeCell="A28" sqref="A2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8"/>
      <c r="B1" s="499"/>
      <c r="C1" s="499"/>
      <c r="D1" s="499"/>
      <c r="E1" s="499"/>
      <c r="F1" s="500"/>
    </row>
    <row r="2" spans="1:6" s="283" customFormat="1" ht="15.75" customHeight="1" x14ac:dyDescent="0.25">
      <c r="A2" s="486" t="s">
        <v>0</v>
      </c>
      <c r="B2" s="487"/>
      <c r="C2" s="487"/>
      <c r="D2" s="487"/>
      <c r="E2" s="487"/>
      <c r="F2" s="488"/>
    </row>
    <row r="3" spans="1:6" s="283" customFormat="1" ht="12.75" customHeight="1" x14ac:dyDescent="0.25">
      <c r="A3" s="486" t="s">
        <v>1</v>
      </c>
      <c r="B3" s="487"/>
      <c r="C3" s="487"/>
      <c r="D3" s="487"/>
      <c r="E3" s="487"/>
      <c r="F3" s="488"/>
    </row>
    <row r="4" spans="1:6" s="283" customFormat="1" x14ac:dyDescent="0.25">
      <c r="A4" s="486" t="s">
        <v>250</v>
      </c>
      <c r="B4" s="487"/>
      <c r="C4" s="487"/>
      <c r="D4" s="487"/>
      <c r="E4" s="487"/>
      <c r="F4" s="488"/>
    </row>
    <row r="5" spans="1:6" x14ac:dyDescent="0.25">
      <c r="A5" s="486" t="s">
        <v>473</v>
      </c>
      <c r="B5" s="487"/>
      <c r="C5" s="487"/>
      <c r="D5" s="487"/>
      <c r="E5" s="487"/>
      <c r="F5" s="488"/>
    </row>
    <row r="6" spans="1:6" ht="16.5" customHeight="1" thickBot="1" x14ac:dyDescent="0.3">
      <c r="A6" s="495"/>
      <c r="B6" s="496"/>
      <c r="C6" s="496"/>
      <c r="D6" s="496"/>
      <c r="E6" s="496"/>
      <c r="F6" s="497"/>
    </row>
    <row r="7" spans="1:6" ht="16.5" customHeight="1" thickBot="1" x14ac:dyDescent="0.3">
      <c r="A7" s="505" t="s">
        <v>474</v>
      </c>
      <c r="B7" s="506"/>
      <c r="C7" s="506"/>
      <c r="D7" s="506"/>
      <c r="E7" s="506"/>
      <c r="F7" s="506"/>
    </row>
    <row r="8" spans="1:6" ht="14.25" customHeight="1" x14ac:dyDescent="0.25">
      <c r="A8" s="284">
        <v>-1</v>
      </c>
      <c r="B8" s="285">
        <v>-2</v>
      </c>
      <c r="C8" s="285">
        <v>-3</v>
      </c>
      <c r="D8" s="285">
        <v>-4</v>
      </c>
      <c r="E8" s="285">
        <v>-5</v>
      </c>
      <c r="F8" s="286">
        <v>-6</v>
      </c>
    </row>
    <row r="9" spans="1:6" ht="30.75" customHeight="1" thickBot="1" x14ac:dyDescent="0.3">
      <c r="A9" s="287" t="s">
        <v>475</v>
      </c>
      <c r="B9" s="288" t="s">
        <v>476</v>
      </c>
      <c r="C9" s="289" t="s">
        <v>477</v>
      </c>
      <c r="D9" s="289" t="s">
        <v>478</v>
      </c>
      <c r="E9" s="289" t="s">
        <v>479</v>
      </c>
      <c r="F9" s="290" t="s">
        <v>480</v>
      </c>
    </row>
    <row r="10" spans="1:6" x14ac:dyDescent="0.25">
      <c r="A10" s="291"/>
      <c r="B10" s="292"/>
      <c r="C10" s="293"/>
      <c r="D10" s="293"/>
      <c r="E10" s="293"/>
      <c r="F10" s="294"/>
    </row>
    <row r="11" spans="1:6" x14ac:dyDescent="0.25">
      <c r="A11" s="295" t="s">
        <v>254</v>
      </c>
      <c r="B11" s="507" t="s">
        <v>481</v>
      </c>
      <c r="C11" s="508"/>
      <c r="D11" s="508"/>
      <c r="E11" s="508"/>
      <c r="F11" s="508"/>
    </row>
    <row r="12" spans="1:6" x14ac:dyDescent="0.25">
      <c r="A12" s="501"/>
      <c r="B12" s="502"/>
      <c r="C12" s="502"/>
      <c r="D12" s="502"/>
      <c r="E12" s="502"/>
      <c r="F12" s="502"/>
    </row>
    <row r="13" spans="1:6" x14ac:dyDescent="0.25">
      <c r="A13" s="295" t="s">
        <v>255</v>
      </c>
      <c r="B13" s="509" t="s">
        <v>482</v>
      </c>
      <c r="C13" s="510"/>
      <c r="D13" s="510"/>
      <c r="E13" s="510"/>
      <c r="F13" s="510"/>
    </row>
    <row r="14" spans="1:6" x14ac:dyDescent="0.25">
      <c r="A14" s="501"/>
      <c r="B14" s="502"/>
      <c r="C14" s="502"/>
      <c r="D14" s="502"/>
      <c r="E14" s="502"/>
      <c r="F14" s="502"/>
    </row>
    <row r="15" spans="1:6" x14ac:dyDescent="0.25">
      <c r="A15" s="295" t="s">
        <v>301</v>
      </c>
      <c r="B15" s="509" t="s">
        <v>483</v>
      </c>
      <c r="C15" s="510"/>
      <c r="D15" s="510"/>
      <c r="E15" s="510"/>
      <c r="F15" s="510"/>
    </row>
    <row r="16" spans="1:6" x14ac:dyDescent="0.25">
      <c r="A16" s="501"/>
      <c r="B16" s="502"/>
      <c r="C16" s="502"/>
      <c r="D16" s="502"/>
      <c r="E16" s="502"/>
      <c r="F16" s="502"/>
    </row>
    <row r="17" spans="1:6" x14ac:dyDescent="0.25">
      <c r="A17" s="295" t="s">
        <v>484</v>
      </c>
      <c r="B17" s="503" t="s">
        <v>485</v>
      </c>
      <c r="C17" s="503"/>
      <c r="D17" s="503"/>
      <c r="E17" s="503"/>
      <c r="F17" s="503"/>
    </row>
    <row r="18" spans="1:6" ht="16.5" customHeight="1" thickBot="1" x14ac:dyDescent="0.3">
      <c r="A18" s="296"/>
      <c r="B18" s="504"/>
      <c r="C18" s="504"/>
      <c r="D18" s="504"/>
      <c r="E18" s="504"/>
      <c r="F18" s="297"/>
    </row>
    <row r="19" spans="1:6" x14ac:dyDescent="0.25">
      <c r="A19" s="298"/>
      <c r="B19" s="299" t="s">
        <v>486</v>
      </c>
      <c r="C19" s="300">
        <v>1000.26</v>
      </c>
      <c r="D19" s="300">
        <v>1.45</v>
      </c>
      <c r="E19" s="300">
        <v>0</v>
      </c>
      <c r="F19" s="301">
        <v>0</v>
      </c>
    </row>
    <row r="20" spans="1:6" x14ac:dyDescent="0.25">
      <c r="A20" s="298"/>
      <c r="B20" s="299" t="s">
        <v>487</v>
      </c>
      <c r="C20" s="300">
        <v>26150.69</v>
      </c>
      <c r="D20" s="300">
        <v>17.27</v>
      </c>
      <c r="E20" s="300">
        <v>0</v>
      </c>
      <c r="F20" s="301">
        <v>0</v>
      </c>
    </row>
    <row r="21" spans="1:6" x14ac:dyDescent="0.25">
      <c r="A21" s="298"/>
      <c r="B21" s="299" t="s">
        <v>488</v>
      </c>
      <c r="C21" s="300">
        <v>10161.69</v>
      </c>
      <c r="D21" s="300">
        <v>7.16</v>
      </c>
      <c r="E21" s="300">
        <v>0</v>
      </c>
      <c r="F21" s="301">
        <v>0</v>
      </c>
    </row>
    <row r="22" spans="1:6" x14ac:dyDescent="0.25">
      <c r="A22" s="298"/>
      <c r="B22" s="299" t="s">
        <v>489</v>
      </c>
      <c r="C22" s="300">
        <v>10282.219999999999</v>
      </c>
      <c r="D22" s="300">
        <v>7.16</v>
      </c>
      <c r="E22" s="300">
        <v>0</v>
      </c>
      <c r="F22" s="301">
        <v>0</v>
      </c>
    </row>
    <row r="23" spans="1:6" x14ac:dyDescent="0.25">
      <c r="A23" s="298"/>
      <c r="B23" s="299" t="s">
        <v>490</v>
      </c>
      <c r="C23" s="300">
        <v>11342.12</v>
      </c>
      <c r="D23" s="300">
        <v>7.16</v>
      </c>
      <c r="E23" s="300">
        <v>0</v>
      </c>
      <c r="F23" s="301">
        <v>0</v>
      </c>
    </row>
    <row r="24" spans="1:6" x14ac:dyDescent="0.25">
      <c r="A24" s="298"/>
      <c r="B24" s="299" t="s">
        <v>491</v>
      </c>
      <c r="C24" s="300">
        <v>21105.89</v>
      </c>
      <c r="D24" s="300">
        <v>14.37</v>
      </c>
      <c r="E24" s="300">
        <v>0</v>
      </c>
      <c r="F24" s="301">
        <v>0</v>
      </c>
    </row>
    <row r="25" spans="1:6" x14ac:dyDescent="0.25">
      <c r="A25" s="298"/>
      <c r="B25" s="299" t="s">
        <v>492</v>
      </c>
      <c r="C25" s="300">
        <v>11389.97</v>
      </c>
      <c r="D25" s="300">
        <v>7.16</v>
      </c>
      <c r="E25" s="300">
        <v>0</v>
      </c>
      <c r="F25" s="301">
        <v>0</v>
      </c>
    </row>
    <row r="26" spans="1:6" x14ac:dyDescent="0.25">
      <c r="A26" s="298"/>
      <c r="B26" s="299" t="s">
        <v>493</v>
      </c>
      <c r="C26" s="300">
        <v>20963.84</v>
      </c>
      <c r="D26" s="300">
        <v>14.37</v>
      </c>
      <c r="E26" s="300">
        <v>0</v>
      </c>
      <c r="F26" s="301">
        <v>0</v>
      </c>
    </row>
    <row r="27" spans="1:6" x14ac:dyDescent="0.25">
      <c r="A27" s="298"/>
      <c r="B27" s="299" t="s">
        <v>494</v>
      </c>
      <c r="C27" s="300">
        <v>10686.77</v>
      </c>
      <c r="D27" s="300">
        <v>7.16</v>
      </c>
      <c r="E27" s="300">
        <v>0</v>
      </c>
      <c r="F27" s="301">
        <v>0</v>
      </c>
    </row>
    <row r="28" spans="1:6" x14ac:dyDescent="0.25">
      <c r="A28" s="298"/>
      <c r="B28" s="299" t="s">
        <v>495</v>
      </c>
      <c r="C28" s="300">
        <v>13644.86</v>
      </c>
      <c r="D28" s="300">
        <v>7.16</v>
      </c>
      <c r="E28" s="300">
        <v>0</v>
      </c>
      <c r="F28" s="301">
        <v>0</v>
      </c>
    </row>
    <row r="29" spans="1:6" x14ac:dyDescent="0.25">
      <c r="A29" s="298"/>
      <c r="B29" s="299" t="s">
        <v>496</v>
      </c>
      <c r="C29" s="300">
        <v>50709.73</v>
      </c>
      <c r="D29" s="300">
        <v>14.37</v>
      </c>
      <c r="E29" s="300">
        <v>0</v>
      </c>
      <c r="F29" s="301">
        <v>0</v>
      </c>
    </row>
    <row r="30" spans="1:6" x14ac:dyDescent="0.25">
      <c r="A30" s="298"/>
      <c r="B30" s="299" t="s">
        <v>497</v>
      </c>
      <c r="C30" s="300">
        <v>126625.4</v>
      </c>
      <c r="D30" s="300">
        <v>14.37</v>
      </c>
      <c r="E30" s="300">
        <v>0</v>
      </c>
      <c r="F30" s="301">
        <v>0</v>
      </c>
    </row>
    <row r="31" spans="1:6" x14ac:dyDescent="0.25">
      <c r="A31" s="298"/>
      <c r="B31" s="299" t="s">
        <v>498</v>
      </c>
      <c r="C31" s="300">
        <v>41983.73</v>
      </c>
      <c r="D31" s="300">
        <v>86.09</v>
      </c>
      <c r="E31" s="300">
        <v>0</v>
      </c>
      <c r="F31" s="301">
        <v>0</v>
      </c>
    </row>
    <row r="32" spans="1:6" x14ac:dyDescent="0.25">
      <c r="A32" s="298"/>
      <c r="B32" s="299" t="s">
        <v>499</v>
      </c>
      <c r="C32" s="300">
        <v>18172.63</v>
      </c>
      <c r="D32" s="300">
        <v>8.61</v>
      </c>
      <c r="E32" s="300">
        <v>0</v>
      </c>
      <c r="F32" s="301">
        <v>0</v>
      </c>
    </row>
    <row r="33" spans="1:6" x14ac:dyDescent="0.25">
      <c r="A33" s="298"/>
      <c r="B33" s="299" t="s">
        <v>500</v>
      </c>
      <c r="C33" s="300">
        <v>19226.509999999998</v>
      </c>
      <c r="D33" s="300">
        <v>7.16</v>
      </c>
      <c r="E33" s="300">
        <v>0</v>
      </c>
      <c r="F33" s="301">
        <v>0</v>
      </c>
    </row>
    <row r="34" spans="1:6" x14ac:dyDescent="0.25">
      <c r="A34" s="298"/>
      <c r="B34" s="299" t="s">
        <v>501</v>
      </c>
      <c r="C34" s="300">
        <v>3301.45</v>
      </c>
      <c r="D34" s="300">
        <v>1.45</v>
      </c>
      <c r="E34" s="300">
        <v>0</v>
      </c>
      <c r="F34" s="301">
        <v>0</v>
      </c>
    </row>
    <row r="35" spans="1:6" x14ac:dyDescent="0.25">
      <c r="A35" s="298"/>
      <c r="B35" s="299" t="s">
        <v>502</v>
      </c>
      <c r="C35" s="300">
        <v>47021.46</v>
      </c>
      <c r="D35" s="300">
        <v>28.68</v>
      </c>
      <c r="E35" s="300">
        <v>0</v>
      </c>
      <c r="F35" s="301">
        <v>0</v>
      </c>
    </row>
    <row r="36" spans="1:6" x14ac:dyDescent="0.25">
      <c r="A36" s="298"/>
      <c r="B36" s="299" t="s">
        <v>503</v>
      </c>
      <c r="C36" s="300">
        <v>221088.17</v>
      </c>
      <c r="D36" s="300">
        <v>48.65</v>
      </c>
      <c r="E36" s="300">
        <v>0</v>
      </c>
      <c r="F36" s="301">
        <v>0</v>
      </c>
    </row>
    <row r="37" spans="1:6" x14ac:dyDescent="0.25">
      <c r="A37" s="298"/>
      <c r="B37" s="299" t="s">
        <v>504</v>
      </c>
      <c r="C37" s="300">
        <v>21912.400000000001</v>
      </c>
      <c r="D37" s="300">
        <v>14.37</v>
      </c>
      <c r="E37" s="300">
        <v>0</v>
      </c>
      <c r="F37" s="301">
        <v>0</v>
      </c>
    </row>
    <row r="38" spans="1:6" x14ac:dyDescent="0.25">
      <c r="A38" s="298"/>
      <c r="B38" s="299" t="s">
        <v>505</v>
      </c>
      <c r="C38" s="300">
        <v>1139.51</v>
      </c>
      <c r="D38" s="300">
        <v>1.45</v>
      </c>
      <c r="E38" s="300">
        <v>0</v>
      </c>
      <c r="F38" s="301">
        <v>0</v>
      </c>
    </row>
    <row r="39" spans="1:6" x14ac:dyDescent="0.25">
      <c r="A39" s="298"/>
      <c r="B39" s="299" t="s">
        <v>506</v>
      </c>
      <c r="C39" s="300">
        <v>3748.04</v>
      </c>
      <c r="D39" s="300">
        <v>1.97</v>
      </c>
      <c r="E39" s="300">
        <v>0</v>
      </c>
      <c r="F39" s="301">
        <v>0</v>
      </c>
    </row>
    <row r="40" spans="1:6" x14ac:dyDescent="0.25">
      <c r="A40" s="298"/>
      <c r="B40" s="299" t="s">
        <v>507</v>
      </c>
      <c r="C40" s="300">
        <v>60214.2</v>
      </c>
      <c r="D40" s="300">
        <v>4622.4399999999996</v>
      </c>
      <c r="E40" s="300">
        <v>0</v>
      </c>
      <c r="F40" s="301">
        <v>0</v>
      </c>
    </row>
    <row r="41" spans="1:6" x14ac:dyDescent="0.25">
      <c r="A41" s="298"/>
      <c r="B41" s="299" t="s">
        <v>508</v>
      </c>
      <c r="C41" s="300">
        <v>14861.52</v>
      </c>
      <c r="D41" s="300">
        <v>21.53</v>
      </c>
      <c r="E41" s="300">
        <v>0</v>
      </c>
      <c r="F41" s="301">
        <v>0</v>
      </c>
    </row>
    <row r="42" spans="1:6" x14ac:dyDescent="0.25">
      <c r="A42" s="298"/>
      <c r="B42" s="299" t="s">
        <v>509</v>
      </c>
      <c r="C42" s="300">
        <v>10867.57</v>
      </c>
      <c r="D42" s="300">
        <v>7.16</v>
      </c>
      <c r="E42" s="300">
        <v>0</v>
      </c>
      <c r="F42" s="301">
        <v>0</v>
      </c>
    </row>
    <row r="43" spans="1:6" x14ac:dyDescent="0.25">
      <c r="A43" s="298"/>
      <c r="B43" s="299" t="s">
        <v>510</v>
      </c>
      <c r="C43" s="300">
        <v>84126.58</v>
      </c>
      <c r="D43" s="300">
        <v>57.36</v>
      </c>
      <c r="E43" s="300">
        <v>0</v>
      </c>
      <c r="F43" s="301">
        <v>0</v>
      </c>
    </row>
    <row r="44" spans="1:6" x14ac:dyDescent="0.25">
      <c r="A44" s="298"/>
      <c r="B44" s="299" t="s">
        <v>511</v>
      </c>
      <c r="C44" s="300">
        <v>9242.98</v>
      </c>
      <c r="D44" s="300">
        <v>7.16</v>
      </c>
      <c r="E44" s="300">
        <v>0</v>
      </c>
      <c r="F44" s="301">
        <v>0</v>
      </c>
    </row>
    <row r="45" spans="1:6" x14ac:dyDescent="0.25">
      <c r="A45" s="298"/>
      <c r="B45" s="299" t="s">
        <v>512</v>
      </c>
      <c r="C45" s="300">
        <v>33869.839999999997</v>
      </c>
      <c r="D45" s="300">
        <v>44.5</v>
      </c>
      <c r="E45" s="300">
        <v>0</v>
      </c>
      <c r="F45" s="301">
        <v>0</v>
      </c>
    </row>
    <row r="46" spans="1:6" x14ac:dyDescent="0.25">
      <c r="A46" s="298"/>
      <c r="B46" s="299" t="s">
        <v>513</v>
      </c>
      <c r="C46" s="300">
        <v>30581.3</v>
      </c>
      <c r="D46" s="300">
        <v>14.37</v>
      </c>
      <c r="E46" s="300">
        <v>0</v>
      </c>
      <c r="F46" s="301">
        <v>0</v>
      </c>
    </row>
    <row r="47" spans="1:6" ht="30" x14ac:dyDescent="0.25">
      <c r="A47" s="298"/>
      <c r="B47" s="299" t="s">
        <v>514</v>
      </c>
      <c r="C47" s="300">
        <v>30496.54</v>
      </c>
      <c r="D47" s="300">
        <v>20.38</v>
      </c>
      <c r="E47" s="300">
        <v>0</v>
      </c>
      <c r="F47" s="301">
        <v>0</v>
      </c>
    </row>
    <row r="48" spans="1:6" x14ac:dyDescent="0.25">
      <c r="A48" s="298"/>
      <c r="B48" s="299" t="s">
        <v>515</v>
      </c>
      <c r="C48" s="300">
        <v>10540.21</v>
      </c>
      <c r="D48" s="300">
        <v>7.16</v>
      </c>
      <c r="E48" s="300">
        <v>0</v>
      </c>
      <c r="F48" s="301">
        <v>0</v>
      </c>
    </row>
    <row r="49" spans="1:6" x14ac:dyDescent="0.25">
      <c r="A49" s="298"/>
      <c r="B49" s="299" t="s">
        <v>516</v>
      </c>
      <c r="C49" s="300">
        <v>10370.870000000001</v>
      </c>
      <c r="D49" s="300">
        <v>7.16</v>
      </c>
      <c r="E49" s="300">
        <v>0</v>
      </c>
      <c r="F49" s="301">
        <v>0</v>
      </c>
    </row>
    <row r="50" spans="1:6" ht="16.5" thickBot="1" x14ac:dyDescent="0.3">
      <c r="A50" s="298"/>
      <c r="B50" s="299" t="s">
        <v>517</v>
      </c>
      <c r="C50" s="300">
        <v>0</v>
      </c>
      <c r="D50" s="300">
        <v>0</v>
      </c>
      <c r="E50" s="300">
        <v>0</v>
      </c>
      <c r="F50" s="301">
        <v>0</v>
      </c>
    </row>
    <row r="51" spans="1:6" ht="16.5" customHeight="1" thickBot="1" x14ac:dyDescent="0.3">
      <c r="A51" s="302"/>
      <c r="B51" s="302" t="s">
        <v>518</v>
      </c>
      <c r="C51" s="303">
        <f>SUM(C$19:C50)</f>
        <v>986828.95</v>
      </c>
      <c r="D51" s="303">
        <f>SUM(D$19:D50)</f>
        <v>5126.8099999999986</v>
      </c>
      <c r="E51" s="303">
        <f>SUM(E$19:E50)</f>
        <v>0</v>
      </c>
      <c r="F51" s="281">
        <f>SUM(F$19:F50)</f>
        <v>0</v>
      </c>
    </row>
  </sheetData>
  <sheetProtection insertRows="0" deleteRows="0"/>
  <mergeCells count="15">
    <mergeCell ref="A16:F16"/>
    <mergeCell ref="B17:F17"/>
    <mergeCell ref="B18:E18"/>
    <mergeCell ref="A7:F7"/>
    <mergeCell ref="B11:F11"/>
    <mergeCell ref="A12:F12"/>
    <mergeCell ref="B13:F13"/>
    <mergeCell ref="A14:F14"/>
    <mergeCell ref="B15:F15"/>
    <mergeCell ref="A6:F6"/>
    <mergeCell ref="A1:F1"/>
    <mergeCell ref="A2:F2"/>
    <mergeCell ref="A3:F3"/>
    <mergeCell ref="A4:F4"/>
    <mergeCell ref="A5:F5"/>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REPORTING&amp;RSAINT FRANCIS HOSPITAL AND MEDICAL CENTER</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2017-10-25T15:23:41Z</cp:lastPrinted>
  <dcterms:created xsi:type="dcterms:W3CDTF">2017-09-18T18:16:15Z</dcterms:created>
  <dcterms:modified xsi:type="dcterms:W3CDTF">2018-01-10T14:38:25Z</dcterms:modified>
</cp:coreProperties>
</file>