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'Report_17A'!$A$13:$C$45</definedName>
    <definedName name="_xlnm.Print_Area" localSheetId="8">'Report_17B'!$A$10:$F$29</definedName>
    <definedName name="_xlnm.Print_Area" localSheetId="9">'Report_18'!$A$9:$C$39</definedName>
    <definedName name="_xlnm.Print_Area" localSheetId="10">'Report_19'!$A$10:$E$31</definedName>
    <definedName name="_xlnm.Print_Area" localSheetId="0">'Report_20'!$A$11:$C$266</definedName>
    <definedName name="_xlnm.Print_Area" localSheetId="11">'Report_21'!$A$11:$E$76</definedName>
    <definedName name="_xlnm.Print_Area" localSheetId="12">'Report_22'!$A$11:$C$20</definedName>
    <definedName name="_xlnm.Print_Area" localSheetId="13">'Report_23'!$A$9:$F$59</definedName>
    <definedName name="_xlnm.Print_Area" localSheetId="1">'Report_5'!$A$10:$D$141</definedName>
    <definedName name="_xlnm.Print_Area" localSheetId="2">'Report_6'!$A$10:$E$127</definedName>
    <definedName name="_xlnm.Print_Area" localSheetId="3">'Report_6A'!$A$10:$F$75</definedName>
    <definedName name="_xlnm.Print_Area" localSheetId="4">'Report_7'!$A$10:$D$71</definedName>
    <definedName name="_xlnm.Print_Area" localSheetId="5">'Report_8'!$A$10:$D$71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<sst xmlns="http://schemas.openxmlformats.org/spreadsheetml/2006/main" count="1574" uniqueCount="460">
  <si>
    <t>HOSPITAL OF SAINT RAPHAEL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</si>
  <si>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</si>
  <si>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</si>
  <si>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</si>
  <si>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</si>
  <si>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</si>
  <si>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</si>
  <si>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</si>
  <si>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</si>
  <si>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</si>
  <si>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SAINT RAPHAEL HEALTHCARE SYSTEM, INC</t>
  </si>
  <si>
    <t>Affiliate Description</t>
  </si>
  <si>
    <t>PARENT CORPORATION OF ALL SAINT RAPHAEL AFFILIATES</t>
  </si>
  <si>
    <t xml:space="preserve">Affiliate type of service </t>
  </si>
  <si>
    <t>Parent Corporation</t>
  </si>
  <si>
    <t>Tax Status</t>
  </si>
  <si>
    <t>Not for Profit</t>
  </si>
  <si>
    <t>Street Address</t>
  </si>
  <si>
    <t>659 George Street</t>
  </si>
  <si>
    <t xml:space="preserve">Town </t>
  </si>
  <si>
    <t>New Haven</t>
  </si>
  <si>
    <t>State</t>
  </si>
  <si>
    <t>Connecticut</t>
  </si>
  <si>
    <t>Zip Code</t>
  </si>
  <si>
    <t xml:space="preserve">06511 - </t>
  </si>
  <si>
    <t>CEO Name</t>
  </si>
  <si>
    <t>Christopher M. O'Connor</t>
  </si>
  <si>
    <t>CEO Title</t>
  </si>
  <si>
    <t>President and CEO</t>
  </si>
  <si>
    <t>CT Agent Name</t>
  </si>
  <si>
    <t>Janeanne C. Lubin-Szafranski</t>
  </si>
  <si>
    <t>CT Agent Company</t>
  </si>
  <si>
    <t>Saint Raphael Healthcare System</t>
  </si>
  <si>
    <t>CT Agent Company Street Address</t>
  </si>
  <si>
    <t xml:space="preserve">659 George St,  </t>
  </si>
  <si>
    <t xml:space="preserve">CT Agent Town </t>
  </si>
  <si>
    <t>CT Agent State</t>
  </si>
  <si>
    <t>CT Agent Zip Code</t>
  </si>
  <si>
    <t>B.</t>
  </si>
  <si>
    <t>AUXILIARY OF THE HOSPITAL OF SAINT RAPHAEL</t>
  </si>
  <si>
    <t>THE AUXILARY OPERATES THE HOSPITAL GIFT SHOP AND THE THRIFT SHOP.</t>
  </si>
  <si>
    <t>Auxilary</t>
  </si>
  <si>
    <t>1450 Chapel Street</t>
  </si>
  <si>
    <t>Julia Nicefaro</t>
  </si>
  <si>
    <t>President</t>
  </si>
  <si>
    <t xml:space="preserve">659 George Street,  </t>
  </si>
  <si>
    <t>C.</t>
  </si>
  <si>
    <t>CARITAS INSURANCE COMPANY LTD.</t>
  </si>
  <si>
    <t>PROVIDES EXCESS MALPRATICE INSURANCE TO THE HOSPITAL OF SAINT RAPHAEL.</t>
  </si>
  <si>
    <t>Insurance</t>
  </si>
  <si>
    <t>30 Main Street, Suite 330</t>
  </si>
  <si>
    <t>Burlington</t>
  </si>
  <si>
    <t>Vermont</t>
  </si>
  <si>
    <t xml:space="preserve">05401 - </t>
  </si>
  <si>
    <t xml:space="preserve">Robert Gagliardi, CPA </t>
  </si>
  <si>
    <t>Chartis Insurance</t>
  </si>
  <si>
    <t>D.</t>
  </si>
  <si>
    <t>CONNECTICUT CK LEASING, LLC</t>
  </si>
  <si>
    <t>Cyberknife Equipment</t>
  </si>
  <si>
    <t>Imaging Services</t>
  </si>
  <si>
    <t>For Profit</t>
  </si>
  <si>
    <t>5600 North River Road, Suite 885</t>
  </si>
  <si>
    <t>Rosemont</t>
  </si>
  <si>
    <t>Illinois</t>
  </si>
  <si>
    <t xml:space="preserve">60018 - </t>
  </si>
  <si>
    <t>David Sheffert</t>
  </si>
  <si>
    <t>Chief Legal Officer</t>
  </si>
  <si>
    <t>Murtha Culling, LLP</t>
  </si>
  <si>
    <t>MCR&amp;P Service Corp</t>
  </si>
  <si>
    <t>City Place 1, 185 Asylum Street</t>
  </si>
  <si>
    <t>Hartford</t>
  </si>
  <si>
    <t xml:space="preserve">06103 - </t>
  </si>
  <si>
    <t>E.</t>
  </si>
  <si>
    <t>CONNECTICUT HOSPITAL LABORATORY NETWORK, LLC.</t>
  </si>
  <si>
    <t>PROVIDES LABORATORY TESTING SERVICES.</t>
  </si>
  <si>
    <t>Lab</t>
  </si>
  <si>
    <t>560 Hudson Street</t>
  </si>
  <si>
    <t xml:space="preserve">06101 - </t>
  </si>
  <si>
    <t>Greg Weisenberger</t>
  </si>
  <si>
    <t>Executive Director</t>
  </si>
  <si>
    <t>Joan Feldman</t>
  </si>
  <si>
    <t>Shipman &amp; Goodwin, LLP</t>
  </si>
  <si>
    <t xml:space="preserve">1 America Row,  </t>
  </si>
  <si>
    <t>06103 - 2819</t>
  </si>
  <si>
    <t>F.</t>
  </si>
  <si>
    <t>DEPAUL HEALTH SERVICES CORPORATION</t>
  </si>
  <si>
    <t>NOT FOR PROFIT HOLDING COMPANY FOR CHARITABLE VENTURES INCLUDING THE MRI PARTNERSHIP AND THE DIALYSIS PARTNERSHIP.</t>
  </si>
  <si>
    <t>MarketingServices</t>
  </si>
  <si>
    <t>G.</t>
  </si>
  <si>
    <t>HAMDEN SURGERY CENTER, LLC</t>
  </si>
  <si>
    <t>FREE STANDING AMBULATORY SURGICAL CENTER.</t>
  </si>
  <si>
    <t>Ambulatory/OP Surgery Center</t>
  </si>
  <si>
    <t>2080 Whitney Avenue</t>
  </si>
  <si>
    <t>Hamden</t>
  </si>
  <si>
    <t xml:space="preserve">06518 - </t>
  </si>
  <si>
    <t>Terrie Estes</t>
  </si>
  <si>
    <t>Administrative Director</t>
  </si>
  <si>
    <t>H.</t>
  </si>
  <si>
    <t>HOSPITAL OF SAINT RAPHAEL ONE FOR ALL FUND INC.</t>
  </si>
  <si>
    <t>EMPLOYEE FUND RAISING ORGANIZATION.</t>
  </si>
  <si>
    <t>Fund Raising/Management</t>
  </si>
  <si>
    <t>Tina Jennings</t>
  </si>
  <si>
    <t>I.</t>
  </si>
  <si>
    <t>LUKAN INDEMNITY COMPANY LTD.</t>
  </si>
  <si>
    <t>PROVIDES MALPRATICE LIABILITY INSURANCE FOR THE HOSPITAL OF SAINT RAPHAEL, SAINT REGIS HEALTH CENTER, INC. (DBA SISTER ANNE VIRGINIE GRIMES HEALTH CTR) AND SELECT PHYSICIANS.</t>
  </si>
  <si>
    <t>c/o Quest Mgt Serv, 40 Church Street, PO Bx HM2062</t>
  </si>
  <si>
    <t>Hamilton HMHX</t>
  </si>
  <si>
    <t>Bermuda</t>
  </si>
  <si>
    <t xml:space="preserve"> - </t>
  </si>
  <si>
    <t>Nick Frost</t>
  </si>
  <si>
    <t>Quest Management Services, Ltd</t>
  </si>
  <si>
    <t>10 Church Street</t>
  </si>
  <si>
    <t>J.</t>
  </si>
  <si>
    <t>MRI PARTNERSHIP</t>
  </si>
  <si>
    <t>PROVIDES DIAGNOSTIC IMAGING SERVICES.</t>
  </si>
  <si>
    <t>330 Orchard Street</t>
  </si>
  <si>
    <t>Edward Prokop, M.D.</t>
  </si>
  <si>
    <t>Managing Partner</t>
  </si>
  <si>
    <t>Medical Imaging Associates, P.C.</t>
  </si>
  <si>
    <t>300 Orchard Street</t>
  </si>
  <si>
    <t>K.</t>
  </si>
  <si>
    <t>SAINT RAPHAEL DIALYSIS PARTNERSHIP</t>
  </si>
  <si>
    <t>PROVIDES OUTPATIENT RENAL DIALYSIS SERVICES.</t>
  </si>
  <si>
    <t>Outpatient Care</t>
  </si>
  <si>
    <t>131 Water Street</t>
  </si>
  <si>
    <t>Paul Zabetakis</t>
  </si>
  <si>
    <t>Debbie Harvey</t>
  </si>
  <si>
    <t>Renal Research Institute</t>
  </si>
  <si>
    <t>150 York Street</t>
  </si>
  <si>
    <t>L.</t>
  </si>
  <si>
    <t>SAINT RAPHAEL FOUNDATION, INC.</t>
  </si>
  <si>
    <t>PROVIDES FUND RAISING ACTIVITIES FOR THE HOSPITAL OF SAINT RAPHAEL AND THE SAINT REGIS HEALTH CENTER.</t>
  </si>
  <si>
    <t>Foundation</t>
  </si>
  <si>
    <t>Lucy Sirico</t>
  </si>
  <si>
    <t xml:space="preserve">1450 Chapel Street,  </t>
  </si>
  <si>
    <t>M.</t>
  </si>
  <si>
    <t>SAINT REGIS HEALTH CENTER, INC. (DBA SISTER ANNE VIRGINIE GRIMES HEALTH CTR)</t>
  </si>
  <si>
    <t>SKILLED NURSING FACILITY AND SHORT-TERM REHABILITATION</t>
  </si>
  <si>
    <t>Long Term Care</t>
  </si>
  <si>
    <t>1354 Chapel Street</t>
  </si>
  <si>
    <t>John Tarutis</t>
  </si>
  <si>
    <t>N.</t>
  </si>
  <si>
    <t>VNA SERVICES, INC</t>
  </si>
  <si>
    <t>PROVIDES HOME SERVICES</t>
  </si>
  <si>
    <t>Home Health/VNAs</t>
  </si>
  <si>
    <t>1100 Sherman Avenue, P.O. Box 185175</t>
  </si>
  <si>
    <t>Roy Sasenaraine</t>
  </si>
  <si>
    <t>Executive Director/CEO</t>
  </si>
  <si>
    <t>VNA Services, Inc</t>
  </si>
  <si>
    <t>1100 Sherman Avenue</t>
  </si>
  <si>
    <t>O.</t>
  </si>
  <si>
    <t>XAVIER SERVICES CORPORATION</t>
  </si>
  <si>
    <t>FOR-PROFIT SERVICES - PROVIDING SYSTEM WIDE FOCUS OF NEW ACTIVITIES THAT COMPLIMENT THE MISSION OF OTHER SAINT RAPHAEL AFFILIATES.</t>
  </si>
  <si>
    <t>For Profit Services (Specify)</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</si>
  <si>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</si>
  <si>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</si>
  <si>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</si>
  <si>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</si>
  <si>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</si>
  <si>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</si>
  <si>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</si>
  <si>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</si>
  <si>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</si>
  <si>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</si>
  <si>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</si>
  <si>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</si>
  <si>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</si>
  <si>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</si>
  <si>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</si>
  <si>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</si>
  <si>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</si>
  <si>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</si>
  <si>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</si>
  <si>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</si>
  <si>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</si>
  <si>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</si>
  <si>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</si>
  <si>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</si>
  <si>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</si>
  <si>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</si>
  <si>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</si>
  <si>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</si>
  <si>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</si>
  <si>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</si>
  <si>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</si>
  <si>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</si>
  <si>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</si>
  <si>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</si>
  <si>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</si>
  <si>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</si>
  <si>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</si>
  <si>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</si>
  <si>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</si>
  <si>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</si>
  <si>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</si>
  <si>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</si>
  <si>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</si>
  <si>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</si>
  <si>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Expenses Charged to Hospital by Affiliates-Corp Allocation                   </t>
  </si>
  <si>
    <t xml:space="preserve">09/30/2009                     </t>
  </si>
  <si>
    <t xml:space="preserve">Payment for Services                   </t>
  </si>
  <si>
    <t xml:space="preserve">Fund Balance Transfers-Unrestricted equity                   </t>
  </si>
  <si>
    <t xml:space="preserve">Receipt of Cash                   </t>
  </si>
  <si>
    <t xml:space="preserve">Cash Advance                   </t>
  </si>
  <si>
    <t>Ending Unconsolidated Intercompany Balance:</t>
  </si>
  <si>
    <t>9/30/2009  </t>
  </si>
  <si>
    <t>Nothing to Report  </t>
  </si>
  <si>
    <t/>
  </si>
  <si>
    <t xml:space="preserve">Expenses Charged to Hospital by Affiliates-Malpractice Insur                   </t>
  </si>
  <si>
    <t xml:space="preserve">Expenses Charged to Hospital by Affiliates-Interest                   </t>
  </si>
  <si>
    <t xml:space="preserve">Payment of Short Term Cash Advance and Interest                   </t>
  </si>
  <si>
    <t xml:space="preserve">Expenses Charged to Hospital by Affiliates-Linen                   </t>
  </si>
  <si>
    <t xml:space="preserve">Expenses Charged to Hospital by Affiliates - Salary                   </t>
  </si>
  <si>
    <t xml:space="preserve">Expenses Charged to Affiliates-Financial Services                   </t>
  </si>
  <si>
    <t xml:space="preserve">Expenses Charged to Affiliates-Information Services                   </t>
  </si>
  <si>
    <t xml:space="preserve">Expenses Charged to Affiliates-Malpractice                   </t>
  </si>
  <si>
    <t xml:space="preserve">Expenses Charged to Affiliates-Workers Comp Insurance                   </t>
  </si>
  <si>
    <t xml:space="preserve">Expenses Charged to Affiliates-Utilities                   </t>
  </si>
  <si>
    <t xml:space="preserve">Expenses Charged to Affiliates-Maintenance/Supplies                   </t>
  </si>
  <si>
    <t xml:space="preserve">Expenses Charged to Affiliates-Occ Health Services                   </t>
  </si>
  <si>
    <t xml:space="preserve">Net Advance to Affiliate                   </t>
  </si>
  <si>
    <t xml:space="preserve">Expenses Charged to Affiliates-Risk Management Salaries                   </t>
  </si>
  <si>
    <t xml:space="preserve">Expenses Charged to Affiliates-Grant Expenses                   </t>
  </si>
  <si>
    <t xml:space="preserve">Receipts for Services                   </t>
  </si>
  <si>
    <t xml:space="preserve">Fund Balance Transfers-Temp restricted equity                   </t>
  </si>
  <si>
    <t xml:space="preserve">Expenses Charged to Hospital by Affiliates-Building Rental                   </t>
  </si>
  <si>
    <t xml:space="preserve">Expenses Charged to Hospital by Affiliates-Salary, Phy Med                   </t>
  </si>
  <si>
    <t xml:space="preserve">Expenses Charged to Affiliates-Interest Expense                   </t>
  </si>
  <si>
    <t xml:space="preserve">Expenses Charged to Affiliates-Pharmacy                   </t>
  </si>
  <si>
    <t xml:space="preserve">Expenses Charged to Affiliates-O/P Pharmacy                   </t>
  </si>
  <si>
    <t xml:space="preserve">Expenses Charged to Affiliates-Insurance Expense                   </t>
  </si>
  <si>
    <t xml:space="preserve">Expenses Charged to Affiliates-Defined Benefit Plan                   </t>
  </si>
  <si>
    <t xml:space="preserve">Expenses Charged to Affiliates-Defined Contribution Plan                   </t>
  </si>
  <si>
    <t xml:space="preserve">Expenses Charged to Affiliates-Parking Lot                   </t>
  </si>
  <si>
    <t xml:space="preserve">Expenses Charged to Affiliates-Lab Services                   </t>
  </si>
  <si>
    <t xml:space="preserve">Expenses Charged to Affiliates-Salaries, Nursing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</si>
  <si>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</si>
  <si>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</si>
  <si>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</si>
  <si>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</si>
  <si>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</si>
  <si>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</si>
  <si>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</si>
  <si>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</si>
  <si>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</si>
  <si>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</si>
  <si>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Administrative Services</t>
  </si>
  <si>
    <t>09/30/2009</t>
  </si>
  <si>
    <t>Equity Transfers</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</si>
  <si>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</si>
  <si>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</si>
  <si>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</si>
  <si>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</si>
  <si>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</si>
  <si>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</si>
  <si>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</si>
  <si>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</si>
  <si>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</si>
  <si>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</si>
  <si>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</si>
  <si>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</si>
  <si>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</si>
  <si>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</si>
  <si>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</si>
  <si>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</si>
  <si>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</si>
  <si>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</si>
  <si>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</si>
  <si>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</si>
  <si>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</si>
  <si>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</si>
  <si>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</si>
  <si>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</si>
  <si>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</si>
  <si>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</si>
  <si>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</si>
  <si>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</si>
  <si>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</si>
  <si>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</si>
  <si>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</si>
  <si>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</si>
  <si>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</si>
  <si>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</si>
  <si>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</si>
  <si>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</si>
  <si>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</si>
  <si>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Stiles</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</si>
  <si>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</si>
  <si>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</si>
  <si>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</si>
  <si>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</si>
  <si>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</si>
  <si>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</si>
  <si>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</si>
  <si>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</si>
  <si>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</si>
  <si>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</si>
  <si>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</si>
  <si>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</si>
  <si>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</si>
  <si>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</si>
  <si>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</si>
  <si>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</si>
  <si>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</si>
  <si>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</si>
  <si>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</si>
  <si>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</si>
  <si>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</si>
  <si>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</si>
  <si>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</si>
  <si>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</si>
  <si>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</si>
  <si>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</si>
  <si>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</si>
  <si>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</si>
  <si>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</si>
  <si>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</si>
  <si>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</si>
  <si>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</si>
  <si>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</si>
  <si>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</si>
  <si>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</si>
  <si>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</si>
  <si>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</si>
  <si>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</si>
  <si>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</si>
  <si>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</si>
  <si>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</si>
  <si>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</si>
  <si>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</si>
  <si>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Christ Church</t>
  </si>
  <si>
    <t>Alice Derby Lang</t>
  </si>
  <si>
    <t>Nurses Alumnae</t>
  </si>
  <si>
    <t>Edward Malley</t>
  </si>
  <si>
    <t>German Society</t>
  </si>
  <si>
    <t>Mary Dugan Daley</t>
  </si>
  <si>
    <t>F. Newman &amp; Sons</t>
  </si>
  <si>
    <t>Albert Williams</t>
  </si>
  <si>
    <t>Margaret Hall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</si>
  <si>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</si>
  <si>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</si>
  <si>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</si>
  <si>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</si>
  <si>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</si>
  <si>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Collection procedures are uniform and in accordance with the written policies (included with OHCA Annual Filing).  Accounts are reviewed and can be turned over to collection agency/lawyer after a minimum of 120 days from the date of first bill.</t>
  </si>
  <si>
    <t>Hospital's processes and policies for compensating a Collection Agent for services rendered</t>
  </si>
  <si>
    <t>Monies received by agency/firm are reported monthly to the hospital and the payments received by the hospital are reported back to the agency/firm and the collection fee is remitted.</t>
  </si>
  <si>
    <t>Total Recovery Rate on accounts assigned (excluding Medicare accounts) to Collection Agents</t>
  </si>
  <si>
    <t>II.</t>
  </si>
  <si>
    <t>SPECIFIC COLLECTION AGENT INFORMATION</t>
  </si>
  <si>
    <t xml:space="preserve">Collection Agent </t>
  </si>
  <si>
    <t>Collection Agent Name</t>
  </si>
  <si>
    <t>Credit Information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</si>
  <si>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</si>
  <si>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</si>
  <si>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</si>
  <si>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</si>
  <si>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</si>
  <si>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</si>
  <si>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</si>
  <si>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and Levine</t>
  </si>
  <si>
    <t>Attorney</t>
  </si>
  <si>
    <t>Eastern Collections of CT</t>
  </si>
  <si>
    <t>REPORT 19 - SALARIES AND FRINGE BENEFITS OF THE TEN HIGHEST PAID HOSPITAL POSITIONS</t>
  </si>
  <si>
    <t>POSITION TITLE</t>
  </si>
  <si>
    <t>SALARY</t>
  </si>
  <si>
    <t>FRINGE BENEFITS</t>
  </si>
  <si>
    <t>TOTAL</t>
  </si>
  <si>
    <t>1.</t>
  </si>
  <si>
    <t>2.</t>
  </si>
  <si>
    <t>Clinical Chair - Medicine (MD)</t>
  </si>
  <si>
    <t>3.</t>
  </si>
  <si>
    <t>Clinical Chair - Surgery (MD)</t>
  </si>
  <si>
    <t>4.</t>
  </si>
  <si>
    <t>Senior Vice President-CMO (MD)</t>
  </si>
  <si>
    <t>5.</t>
  </si>
  <si>
    <t>Senior Vice President-COO &amp; CFO</t>
  </si>
  <si>
    <t>6.</t>
  </si>
  <si>
    <t>Clinical Chair-Emergency Medicine (MD)</t>
  </si>
  <si>
    <t>7.</t>
  </si>
  <si>
    <t>Clinical Chair - Womens/Childrens Services (MD)</t>
  </si>
  <si>
    <t>8.</t>
  </si>
  <si>
    <t>Section Chief-Thoracic Surgery (MD)</t>
  </si>
  <si>
    <t>9.</t>
  </si>
  <si>
    <t>Section Chief - Cardiology (MD)</t>
  </si>
  <si>
    <t>10.</t>
  </si>
  <si>
    <t>Associate Clinical Chair - Medicine (MD)</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</si>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</sst>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6"/>
  <sheetViews>
    <sheetView tabSelected="1" zoomScale="75" zoomScaleNormal="75" zoomScalePageLayoutView="0" workbookViewId="0" topLeftCell="A1">
      <selection activeCell="A1" sqref="A1:C1"/>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20</v>
      </c>
    </row>
    <row r="26" spans="1:3" ht="14.25" customHeight="1">
      <c r="A26" s="19">
        <v>14</v>
      </c>
      <c r="B26" s="20" t="s">
        <v>36</v>
      </c>
      <c r="C26" s="24" t="s">
        <v>22</v>
      </c>
    </row>
    <row r="27" spans="1:3" ht="15" customHeight="1" thickBot="1">
      <c r="A27" s="25">
        <v>15</v>
      </c>
      <c r="B27" s="26" t="s">
        <v>37</v>
      </c>
      <c r="C27" s="27" t="s">
        <v>24</v>
      </c>
    </row>
    <row r="28" spans="1:3" ht="15.75" customHeight="1">
      <c r="A28" s="13"/>
      <c r="B28" s="14"/>
      <c r="C28" s="15"/>
    </row>
    <row r="29" spans="1:3" ht="27" customHeight="1">
      <c r="A29" s="16" t="s">
        <v>38</v>
      </c>
      <c r="B29" s="17" t="s">
        <v>9</v>
      </c>
      <c r="C29" s="18" t="s">
        <v>39</v>
      </c>
    </row>
    <row r="30" spans="1:3" ht="15">
      <c r="A30" s="19">
        <v>1</v>
      </c>
      <c r="B30" s="20" t="s">
        <v>11</v>
      </c>
      <c r="C30" s="21" t="s">
        <v>40</v>
      </c>
    </row>
    <row r="31" spans="1:3" ht="14.25" customHeight="1">
      <c r="A31" s="19">
        <v>2</v>
      </c>
      <c r="B31" s="22" t="s">
        <v>13</v>
      </c>
      <c r="C31" s="21" t="s">
        <v>41</v>
      </c>
    </row>
    <row r="32" spans="1:3" ht="14.25" customHeight="1">
      <c r="A32" s="19">
        <v>3</v>
      </c>
      <c r="B32" s="22" t="s">
        <v>15</v>
      </c>
      <c r="C32" s="23" t="s">
        <v>16</v>
      </c>
    </row>
    <row r="33" spans="1:3" ht="14.25" customHeight="1">
      <c r="A33" s="19">
        <v>4</v>
      </c>
      <c r="B33" s="20" t="s">
        <v>17</v>
      </c>
      <c r="C33" s="21" t="s">
        <v>42</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43</v>
      </c>
    </row>
    <row r="38" spans="1:3" ht="14.25" customHeight="1">
      <c r="A38" s="19">
        <v>9</v>
      </c>
      <c r="B38" s="20" t="s">
        <v>27</v>
      </c>
      <c r="C38" s="21" t="s">
        <v>44</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45</v>
      </c>
    </row>
    <row r="42" spans="1:3" ht="14.25" customHeight="1">
      <c r="A42" s="19">
        <v>13</v>
      </c>
      <c r="B42" s="20" t="s">
        <v>35</v>
      </c>
      <c r="C42" s="21" t="s">
        <v>20</v>
      </c>
    </row>
    <row r="43" spans="1:3" ht="14.25" customHeight="1">
      <c r="A43" s="19">
        <v>14</v>
      </c>
      <c r="B43" s="20" t="s">
        <v>36</v>
      </c>
      <c r="C43" s="24" t="s">
        <v>22</v>
      </c>
    </row>
    <row r="44" spans="1:3" ht="15" customHeight="1" thickBot="1">
      <c r="A44" s="25">
        <v>15</v>
      </c>
      <c r="B44" s="26" t="s">
        <v>37</v>
      </c>
      <c r="C44" s="27" t="s">
        <v>24</v>
      </c>
    </row>
    <row r="45" spans="1:3" ht="15.75" customHeight="1">
      <c r="A45" s="13"/>
      <c r="B45" s="14"/>
      <c r="C45" s="15"/>
    </row>
    <row r="46" spans="1:3" ht="27" customHeight="1">
      <c r="A46" s="16" t="s">
        <v>46</v>
      </c>
      <c r="B46" s="17" t="s">
        <v>9</v>
      </c>
      <c r="C46" s="18" t="s">
        <v>47</v>
      </c>
    </row>
    <row r="47" spans="1:3" ht="30">
      <c r="A47" s="19">
        <v>1</v>
      </c>
      <c r="B47" s="20" t="s">
        <v>11</v>
      </c>
      <c r="C47" s="21" t="s">
        <v>48</v>
      </c>
    </row>
    <row r="48" spans="1:3" ht="14.25" customHeight="1">
      <c r="A48" s="19">
        <v>2</v>
      </c>
      <c r="B48" s="22" t="s">
        <v>13</v>
      </c>
      <c r="C48" s="21" t="s">
        <v>49</v>
      </c>
    </row>
    <row r="49" spans="1:3" ht="14.25" customHeight="1">
      <c r="A49" s="19">
        <v>3</v>
      </c>
      <c r="B49" s="22" t="s">
        <v>15</v>
      </c>
      <c r="C49" s="23" t="s">
        <v>16</v>
      </c>
    </row>
    <row r="50" spans="1:3" ht="14.25" customHeight="1">
      <c r="A50" s="19">
        <v>4</v>
      </c>
      <c r="B50" s="20" t="s">
        <v>17</v>
      </c>
      <c r="C50" s="21" t="s">
        <v>50</v>
      </c>
    </row>
    <row r="51" spans="1:3" ht="14.25" customHeight="1">
      <c r="A51" s="19">
        <v>5</v>
      </c>
      <c r="B51" s="20" t="s">
        <v>19</v>
      </c>
      <c r="C51" s="21" t="s">
        <v>51</v>
      </c>
    </row>
    <row r="52" spans="1:3" ht="14.25" customHeight="1">
      <c r="A52" s="19">
        <v>6</v>
      </c>
      <c r="B52" s="20" t="s">
        <v>21</v>
      </c>
      <c r="C52" s="24" t="s">
        <v>52</v>
      </c>
    </row>
    <row r="53" spans="1:3" ht="14.25" customHeight="1">
      <c r="A53" s="19">
        <v>7</v>
      </c>
      <c r="B53" s="20" t="s">
        <v>23</v>
      </c>
      <c r="C53" s="21" t="s">
        <v>53</v>
      </c>
    </row>
    <row r="54" spans="1:3" ht="14.25" customHeight="1">
      <c r="A54" s="19">
        <v>8</v>
      </c>
      <c r="B54" s="20" t="s">
        <v>25</v>
      </c>
      <c r="C54" s="21" t="s">
        <v>26</v>
      </c>
    </row>
    <row r="55" spans="1:3" ht="14.25" customHeight="1">
      <c r="A55" s="19">
        <v>9</v>
      </c>
      <c r="B55" s="20" t="s">
        <v>27</v>
      </c>
      <c r="C55" s="21" t="s">
        <v>44</v>
      </c>
    </row>
    <row r="56" spans="1:3" ht="14.25" customHeight="1">
      <c r="A56" s="19">
        <v>10</v>
      </c>
      <c r="B56" s="20" t="s">
        <v>29</v>
      </c>
      <c r="C56" s="21" t="s">
        <v>54</v>
      </c>
    </row>
    <row r="57" spans="1:3" ht="14.25" customHeight="1">
      <c r="A57" s="19">
        <v>11</v>
      </c>
      <c r="B57" s="20" t="s">
        <v>31</v>
      </c>
      <c r="C57" s="21" t="s">
        <v>55</v>
      </c>
    </row>
    <row r="58" spans="1:3" ht="14.25" customHeight="1">
      <c r="A58" s="19">
        <v>12</v>
      </c>
      <c r="B58" s="20" t="s">
        <v>33</v>
      </c>
      <c r="C58" s="21" t="s">
        <v>50</v>
      </c>
    </row>
    <row r="59" spans="1:3" ht="14.25" customHeight="1">
      <c r="A59" s="19">
        <v>13</v>
      </c>
      <c r="B59" s="20" t="s">
        <v>35</v>
      </c>
      <c r="C59" s="21" t="s">
        <v>51</v>
      </c>
    </row>
    <row r="60" spans="1:3" ht="14.25" customHeight="1">
      <c r="A60" s="19">
        <v>14</v>
      </c>
      <c r="B60" s="20" t="s">
        <v>36</v>
      </c>
      <c r="C60" s="24" t="s">
        <v>52</v>
      </c>
    </row>
    <row r="61" spans="1:3" ht="15" customHeight="1" thickBot="1">
      <c r="A61" s="25">
        <v>15</v>
      </c>
      <c r="B61" s="26" t="s">
        <v>37</v>
      </c>
      <c r="C61" s="27" t="s">
        <v>53</v>
      </c>
    </row>
    <row r="62" spans="1:3" ht="15.75" customHeight="1">
      <c r="A62" s="13"/>
      <c r="B62" s="14"/>
      <c r="C62" s="15"/>
    </row>
    <row r="63" spans="1:3" ht="27" customHeight="1">
      <c r="A63" s="16" t="s">
        <v>56</v>
      </c>
      <c r="B63" s="17" t="s">
        <v>9</v>
      </c>
      <c r="C63" s="18" t="s">
        <v>57</v>
      </c>
    </row>
    <row r="64" spans="1:3" ht="15">
      <c r="A64" s="19">
        <v>1</v>
      </c>
      <c r="B64" s="20" t="s">
        <v>11</v>
      </c>
      <c r="C64" s="21" t="s">
        <v>58</v>
      </c>
    </row>
    <row r="65" spans="1:3" ht="14.25" customHeight="1">
      <c r="A65" s="19">
        <v>2</v>
      </c>
      <c r="B65" s="22" t="s">
        <v>13</v>
      </c>
      <c r="C65" s="21" t="s">
        <v>59</v>
      </c>
    </row>
    <row r="66" spans="1:3" ht="14.25" customHeight="1">
      <c r="A66" s="19">
        <v>3</v>
      </c>
      <c r="B66" s="22" t="s">
        <v>15</v>
      </c>
      <c r="C66" s="23" t="s">
        <v>60</v>
      </c>
    </row>
    <row r="67" spans="1:3" ht="14.25" customHeight="1">
      <c r="A67" s="19">
        <v>4</v>
      </c>
      <c r="B67" s="20" t="s">
        <v>17</v>
      </c>
      <c r="C67" s="21" t="s">
        <v>61</v>
      </c>
    </row>
    <row r="68" spans="1:3" ht="14.25" customHeight="1">
      <c r="A68" s="19">
        <v>5</v>
      </c>
      <c r="B68" s="20" t="s">
        <v>19</v>
      </c>
      <c r="C68" s="21" t="s">
        <v>62</v>
      </c>
    </row>
    <row r="69" spans="1:3" ht="14.25" customHeight="1">
      <c r="A69" s="19">
        <v>6</v>
      </c>
      <c r="B69" s="20" t="s">
        <v>21</v>
      </c>
      <c r="C69" s="24" t="s">
        <v>63</v>
      </c>
    </row>
    <row r="70" spans="1:3" ht="14.25" customHeight="1">
      <c r="A70" s="19">
        <v>7</v>
      </c>
      <c r="B70" s="20" t="s">
        <v>23</v>
      </c>
      <c r="C70" s="21" t="s">
        <v>64</v>
      </c>
    </row>
    <row r="71" spans="1:3" ht="14.25" customHeight="1">
      <c r="A71" s="19">
        <v>8</v>
      </c>
      <c r="B71" s="20" t="s">
        <v>25</v>
      </c>
      <c r="C71" s="21" t="s">
        <v>65</v>
      </c>
    </row>
    <row r="72" spans="1:3" ht="14.25" customHeight="1">
      <c r="A72" s="19">
        <v>9</v>
      </c>
      <c r="B72" s="20" t="s">
        <v>27</v>
      </c>
      <c r="C72" s="21" t="s">
        <v>66</v>
      </c>
    </row>
    <row r="73" spans="1:3" ht="14.25" customHeight="1">
      <c r="A73" s="19">
        <v>10</v>
      </c>
      <c r="B73" s="20" t="s">
        <v>29</v>
      </c>
      <c r="C73" s="21" t="s">
        <v>67</v>
      </c>
    </row>
    <row r="74" spans="1:3" ht="14.25" customHeight="1">
      <c r="A74" s="19">
        <v>11</v>
      </c>
      <c r="B74" s="20" t="s">
        <v>31</v>
      </c>
      <c r="C74" s="21" t="s">
        <v>68</v>
      </c>
    </row>
    <row r="75" spans="1:3" ht="14.25" customHeight="1">
      <c r="A75" s="19">
        <v>12</v>
      </c>
      <c r="B75" s="20" t="s">
        <v>33</v>
      </c>
      <c r="C75" s="21" t="s">
        <v>69</v>
      </c>
    </row>
    <row r="76" spans="1:3" ht="14.25" customHeight="1">
      <c r="A76" s="19">
        <v>13</v>
      </c>
      <c r="B76" s="20" t="s">
        <v>35</v>
      </c>
      <c r="C76" s="21" t="s">
        <v>70</v>
      </c>
    </row>
    <row r="77" spans="1:3" ht="14.25" customHeight="1">
      <c r="A77" s="19">
        <v>14</v>
      </c>
      <c r="B77" s="20" t="s">
        <v>36</v>
      </c>
      <c r="C77" s="24" t="s">
        <v>22</v>
      </c>
    </row>
    <row r="78" spans="1:3" ht="15" customHeight="1" thickBot="1">
      <c r="A78" s="25">
        <v>15</v>
      </c>
      <c r="B78" s="26" t="s">
        <v>37</v>
      </c>
      <c r="C78" s="27" t="s">
        <v>71</v>
      </c>
    </row>
    <row r="79" spans="1:3" ht="15.75" customHeight="1">
      <c r="A79" s="13"/>
      <c r="B79" s="14"/>
      <c r="C79" s="15"/>
    </row>
    <row r="80" spans="1:3" ht="27" customHeight="1">
      <c r="A80" s="16" t="s">
        <v>72</v>
      </c>
      <c r="B80" s="17" t="s">
        <v>9</v>
      </c>
      <c r="C80" s="18" t="s">
        <v>73</v>
      </c>
    </row>
    <row r="81" spans="1:3" ht="15">
      <c r="A81" s="19">
        <v>1</v>
      </c>
      <c r="B81" s="20" t="s">
        <v>11</v>
      </c>
      <c r="C81" s="21" t="s">
        <v>74</v>
      </c>
    </row>
    <row r="82" spans="1:3" ht="14.25" customHeight="1">
      <c r="A82" s="19">
        <v>2</v>
      </c>
      <c r="B82" s="22" t="s">
        <v>13</v>
      </c>
      <c r="C82" s="21" t="s">
        <v>75</v>
      </c>
    </row>
    <row r="83" spans="1:3" ht="14.25" customHeight="1">
      <c r="A83" s="19">
        <v>3</v>
      </c>
      <c r="B83" s="22" t="s">
        <v>15</v>
      </c>
      <c r="C83" s="23" t="s">
        <v>60</v>
      </c>
    </row>
    <row r="84" spans="1:3" ht="14.25" customHeight="1">
      <c r="A84" s="19">
        <v>4</v>
      </c>
      <c r="B84" s="20" t="s">
        <v>17</v>
      </c>
      <c r="C84" s="21" t="s">
        <v>76</v>
      </c>
    </row>
    <row r="85" spans="1:3" ht="14.25" customHeight="1">
      <c r="A85" s="19">
        <v>5</v>
      </c>
      <c r="B85" s="20" t="s">
        <v>19</v>
      </c>
      <c r="C85" s="21" t="s">
        <v>70</v>
      </c>
    </row>
    <row r="86" spans="1:3" ht="14.25" customHeight="1">
      <c r="A86" s="19">
        <v>6</v>
      </c>
      <c r="B86" s="20" t="s">
        <v>21</v>
      </c>
      <c r="C86" s="24" t="s">
        <v>22</v>
      </c>
    </row>
    <row r="87" spans="1:3" ht="14.25" customHeight="1">
      <c r="A87" s="19">
        <v>7</v>
      </c>
      <c r="B87" s="20" t="s">
        <v>23</v>
      </c>
      <c r="C87" s="21" t="s">
        <v>77</v>
      </c>
    </row>
    <row r="88" spans="1:3" ht="14.25" customHeight="1">
      <c r="A88" s="19">
        <v>8</v>
      </c>
      <c r="B88" s="20" t="s">
        <v>25</v>
      </c>
      <c r="C88" s="21" t="s">
        <v>78</v>
      </c>
    </row>
    <row r="89" spans="1:3" ht="14.25" customHeight="1">
      <c r="A89" s="19">
        <v>9</v>
      </c>
      <c r="B89" s="20" t="s">
        <v>27</v>
      </c>
      <c r="C89" s="21" t="s">
        <v>79</v>
      </c>
    </row>
    <row r="90" spans="1:3" ht="14.25" customHeight="1">
      <c r="A90" s="19">
        <v>10</v>
      </c>
      <c r="B90" s="20" t="s">
        <v>29</v>
      </c>
      <c r="C90" s="21" t="s">
        <v>80</v>
      </c>
    </row>
    <row r="91" spans="1:3" ht="14.25" customHeight="1">
      <c r="A91" s="19">
        <v>11</v>
      </c>
      <c r="B91" s="20" t="s">
        <v>31</v>
      </c>
      <c r="C91" s="21" t="s">
        <v>81</v>
      </c>
    </row>
    <row r="92" spans="1:3" ht="14.25" customHeight="1">
      <c r="A92" s="19">
        <v>12</v>
      </c>
      <c r="B92" s="20" t="s">
        <v>33</v>
      </c>
      <c r="C92" s="21" t="s">
        <v>82</v>
      </c>
    </row>
    <row r="93" spans="1:3" ht="14.25" customHeight="1">
      <c r="A93" s="19">
        <v>13</v>
      </c>
      <c r="B93" s="20" t="s">
        <v>35</v>
      </c>
      <c r="C93" s="21" t="s">
        <v>70</v>
      </c>
    </row>
    <row r="94" spans="1:3" ht="14.25" customHeight="1">
      <c r="A94" s="19">
        <v>14</v>
      </c>
      <c r="B94" s="20" t="s">
        <v>36</v>
      </c>
      <c r="C94" s="24" t="s">
        <v>22</v>
      </c>
    </row>
    <row r="95" spans="1:3" ht="15" customHeight="1" thickBot="1">
      <c r="A95" s="25">
        <v>15</v>
      </c>
      <c r="B95" s="26" t="s">
        <v>37</v>
      </c>
      <c r="C95" s="27" t="s">
        <v>83</v>
      </c>
    </row>
    <row r="96" spans="1:3" ht="15.75" customHeight="1">
      <c r="A96" s="13"/>
      <c r="B96" s="14"/>
      <c r="C96" s="15"/>
    </row>
    <row r="97" spans="1:3" ht="27" customHeight="1">
      <c r="A97" s="16" t="s">
        <v>84</v>
      </c>
      <c r="B97" s="17" t="s">
        <v>9</v>
      </c>
      <c r="C97" s="18" t="s">
        <v>85</v>
      </c>
    </row>
    <row r="98" spans="1:3" ht="30">
      <c r="A98" s="19">
        <v>1</v>
      </c>
      <c r="B98" s="20" t="s">
        <v>11</v>
      </c>
      <c r="C98" s="21" t="s">
        <v>86</v>
      </c>
    </row>
    <row r="99" spans="1:3" ht="14.25" customHeight="1">
      <c r="A99" s="19">
        <v>2</v>
      </c>
      <c r="B99" s="22" t="s">
        <v>13</v>
      </c>
      <c r="C99" s="21" t="s">
        <v>87</v>
      </c>
    </row>
    <row r="100" spans="1:3" ht="14.25" customHeight="1">
      <c r="A100" s="19">
        <v>3</v>
      </c>
      <c r="B100" s="22" t="s">
        <v>15</v>
      </c>
      <c r="C100" s="23" t="s">
        <v>16</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26</v>
      </c>
    </row>
    <row r="106" spans="1:3" ht="14.25" customHeight="1">
      <c r="A106" s="19">
        <v>9</v>
      </c>
      <c r="B106" s="20" t="s">
        <v>27</v>
      </c>
      <c r="C106" s="21" t="s">
        <v>44</v>
      </c>
    </row>
    <row r="107" spans="1:3" ht="14.25" customHeight="1">
      <c r="A107" s="19">
        <v>10</v>
      </c>
      <c r="B107" s="20" t="s">
        <v>29</v>
      </c>
      <c r="C107" s="21" t="s">
        <v>30</v>
      </c>
    </row>
    <row r="108" spans="1:3" ht="14.25" customHeight="1">
      <c r="A108" s="19">
        <v>11</v>
      </c>
      <c r="B108" s="20" t="s">
        <v>31</v>
      </c>
      <c r="C108" s="21" t="s">
        <v>32</v>
      </c>
    </row>
    <row r="109" spans="1:3" ht="14.25" customHeight="1">
      <c r="A109" s="19">
        <v>12</v>
      </c>
      <c r="B109" s="20" t="s">
        <v>33</v>
      </c>
      <c r="C109" s="21" t="s">
        <v>45</v>
      </c>
    </row>
    <row r="110" spans="1:3" ht="14.25" customHeight="1">
      <c r="A110" s="19">
        <v>13</v>
      </c>
      <c r="B110" s="20" t="s">
        <v>35</v>
      </c>
      <c r="C110" s="21" t="s">
        <v>20</v>
      </c>
    </row>
    <row r="111" spans="1:3" ht="14.25" customHeight="1">
      <c r="A111" s="19">
        <v>14</v>
      </c>
      <c r="B111" s="20" t="s">
        <v>36</v>
      </c>
      <c r="C111" s="24" t="s">
        <v>22</v>
      </c>
    </row>
    <row r="112" spans="1:3" ht="15" customHeight="1" thickBot="1">
      <c r="A112" s="25">
        <v>15</v>
      </c>
      <c r="B112" s="26" t="s">
        <v>37</v>
      </c>
      <c r="C112" s="27" t="s">
        <v>24</v>
      </c>
    </row>
    <row r="113" spans="1:3" ht="15.75" customHeight="1">
      <c r="A113" s="13"/>
      <c r="B113" s="14"/>
      <c r="C113" s="15"/>
    </row>
    <row r="114" spans="1:3" ht="27" customHeight="1">
      <c r="A114" s="16" t="s">
        <v>88</v>
      </c>
      <c r="B114" s="17" t="s">
        <v>9</v>
      </c>
      <c r="C114" s="18" t="s">
        <v>89</v>
      </c>
    </row>
    <row r="115" spans="1:3" ht="15">
      <c r="A115" s="19">
        <v>1</v>
      </c>
      <c r="B115" s="20" t="s">
        <v>11</v>
      </c>
      <c r="C115" s="21" t="s">
        <v>90</v>
      </c>
    </row>
    <row r="116" spans="1:3" ht="14.25" customHeight="1">
      <c r="A116" s="19">
        <v>2</v>
      </c>
      <c r="B116" s="22" t="s">
        <v>13</v>
      </c>
      <c r="C116" s="21" t="s">
        <v>91</v>
      </c>
    </row>
    <row r="117" spans="1:3" ht="14.25" customHeight="1">
      <c r="A117" s="19">
        <v>3</v>
      </c>
      <c r="B117" s="22" t="s">
        <v>15</v>
      </c>
      <c r="C117" s="23" t="s">
        <v>16</v>
      </c>
    </row>
    <row r="118" spans="1:3" ht="14.25" customHeight="1">
      <c r="A118" s="19">
        <v>4</v>
      </c>
      <c r="B118" s="20" t="s">
        <v>17</v>
      </c>
      <c r="C118" s="21" t="s">
        <v>92</v>
      </c>
    </row>
    <row r="119" spans="1:3" ht="14.25" customHeight="1">
      <c r="A119" s="19">
        <v>5</v>
      </c>
      <c r="B119" s="20" t="s">
        <v>19</v>
      </c>
      <c r="C119" s="21" t="s">
        <v>93</v>
      </c>
    </row>
    <row r="120" spans="1:3" ht="14.25" customHeight="1">
      <c r="A120" s="19">
        <v>6</v>
      </c>
      <c r="B120" s="20" t="s">
        <v>21</v>
      </c>
      <c r="C120" s="24" t="s">
        <v>22</v>
      </c>
    </row>
    <row r="121" spans="1:3" ht="14.25" customHeight="1">
      <c r="A121" s="19">
        <v>7</v>
      </c>
      <c r="B121" s="20" t="s">
        <v>23</v>
      </c>
      <c r="C121" s="21" t="s">
        <v>94</v>
      </c>
    </row>
    <row r="122" spans="1:3" ht="14.25" customHeight="1">
      <c r="A122" s="19">
        <v>8</v>
      </c>
      <c r="B122" s="20" t="s">
        <v>25</v>
      </c>
      <c r="C122" s="21" t="s">
        <v>95</v>
      </c>
    </row>
    <row r="123" spans="1:3" ht="14.25" customHeight="1">
      <c r="A123" s="19">
        <v>9</v>
      </c>
      <c r="B123" s="20" t="s">
        <v>27</v>
      </c>
      <c r="C123" s="21" t="s">
        <v>96</v>
      </c>
    </row>
    <row r="124" spans="1:3" ht="14.25" customHeight="1">
      <c r="A124" s="19">
        <v>10</v>
      </c>
      <c r="B124" s="20" t="s">
        <v>29</v>
      </c>
      <c r="C124" s="21" t="s">
        <v>30</v>
      </c>
    </row>
    <row r="125" spans="1:3" ht="14.25" customHeight="1">
      <c r="A125" s="19">
        <v>11</v>
      </c>
      <c r="B125" s="20" t="s">
        <v>31</v>
      </c>
      <c r="C125" s="21" t="s">
        <v>32</v>
      </c>
    </row>
    <row r="126" spans="1:3" ht="14.25" customHeight="1">
      <c r="A126" s="19">
        <v>12</v>
      </c>
      <c r="B126" s="20" t="s">
        <v>33</v>
      </c>
      <c r="C126" s="21" t="s">
        <v>45</v>
      </c>
    </row>
    <row r="127" spans="1:3" ht="14.25" customHeight="1">
      <c r="A127" s="19">
        <v>13</v>
      </c>
      <c r="B127" s="20" t="s">
        <v>35</v>
      </c>
      <c r="C127" s="21" t="s">
        <v>20</v>
      </c>
    </row>
    <row r="128" spans="1:3" ht="14.25" customHeight="1">
      <c r="A128" s="19">
        <v>14</v>
      </c>
      <c r="B128" s="20" t="s">
        <v>36</v>
      </c>
      <c r="C128" s="24" t="s">
        <v>22</v>
      </c>
    </row>
    <row r="129" spans="1:3" ht="15" customHeight="1" thickBot="1">
      <c r="A129" s="25">
        <v>15</v>
      </c>
      <c r="B129" s="26" t="s">
        <v>37</v>
      </c>
      <c r="C129" s="27" t="s">
        <v>24</v>
      </c>
    </row>
    <row r="130" spans="1:3" ht="15.75" customHeight="1">
      <c r="A130" s="13"/>
      <c r="B130" s="14"/>
      <c r="C130" s="15"/>
    </row>
    <row r="131" spans="1:3" ht="27" customHeight="1">
      <c r="A131" s="16" t="s">
        <v>97</v>
      </c>
      <c r="B131" s="17" t="s">
        <v>9</v>
      </c>
      <c r="C131" s="18" t="s">
        <v>98</v>
      </c>
    </row>
    <row r="132" spans="1:3" ht="15">
      <c r="A132" s="19">
        <v>1</v>
      </c>
      <c r="B132" s="20" t="s">
        <v>11</v>
      </c>
      <c r="C132" s="21" t="s">
        <v>99</v>
      </c>
    </row>
    <row r="133" spans="1:3" ht="14.25" customHeight="1">
      <c r="A133" s="19">
        <v>2</v>
      </c>
      <c r="B133" s="22" t="s">
        <v>13</v>
      </c>
      <c r="C133" s="21" t="s">
        <v>100</v>
      </c>
    </row>
    <row r="134" spans="1:3" ht="14.25" customHeight="1">
      <c r="A134" s="19">
        <v>3</v>
      </c>
      <c r="B134" s="22" t="s">
        <v>15</v>
      </c>
      <c r="C134" s="23" t="s">
        <v>16</v>
      </c>
    </row>
    <row r="135" spans="1:3" ht="14.25" customHeight="1">
      <c r="A135" s="19">
        <v>4</v>
      </c>
      <c r="B135" s="20" t="s">
        <v>17</v>
      </c>
      <c r="C135" s="21" t="s">
        <v>42</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101</v>
      </c>
    </row>
    <row r="140" spans="1:3" ht="14.25" customHeight="1">
      <c r="A140" s="19">
        <v>9</v>
      </c>
      <c r="B140" s="20" t="s">
        <v>27</v>
      </c>
      <c r="C140" s="21" t="s">
        <v>44</v>
      </c>
    </row>
    <row r="141" spans="1:3" ht="14.25" customHeight="1">
      <c r="A141" s="19">
        <v>10</v>
      </c>
      <c r="B141" s="20" t="s">
        <v>29</v>
      </c>
      <c r="C141" s="21" t="s">
        <v>30</v>
      </c>
    </row>
    <row r="142" spans="1:3" ht="14.25" customHeight="1">
      <c r="A142" s="19">
        <v>11</v>
      </c>
      <c r="B142" s="20" t="s">
        <v>31</v>
      </c>
      <c r="C142" s="21" t="s">
        <v>32</v>
      </c>
    </row>
    <row r="143" spans="1:3" ht="14.25" customHeight="1">
      <c r="A143" s="19">
        <v>12</v>
      </c>
      <c r="B143" s="20" t="s">
        <v>33</v>
      </c>
      <c r="C143" s="21" t="s">
        <v>45</v>
      </c>
    </row>
    <row r="144" spans="1:3" ht="14.25" customHeight="1">
      <c r="A144" s="19">
        <v>13</v>
      </c>
      <c r="B144" s="20" t="s">
        <v>35</v>
      </c>
      <c r="C144" s="21" t="s">
        <v>20</v>
      </c>
    </row>
    <row r="145" spans="1:3" ht="14.25" customHeight="1">
      <c r="A145" s="19">
        <v>14</v>
      </c>
      <c r="B145" s="20" t="s">
        <v>36</v>
      </c>
      <c r="C145" s="24" t="s">
        <v>22</v>
      </c>
    </row>
    <row r="146" spans="1:3" ht="15" customHeight="1" thickBot="1">
      <c r="A146" s="25">
        <v>15</v>
      </c>
      <c r="B146" s="26" t="s">
        <v>37</v>
      </c>
      <c r="C146" s="27" t="s">
        <v>24</v>
      </c>
    </row>
    <row r="147" spans="1:3" ht="15.75" customHeight="1">
      <c r="A147" s="13"/>
      <c r="B147" s="14"/>
      <c r="C147" s="15"/>
    </row>
    <row r="148" spans="1:3" ht="27" customHeight="1">
      <c r="A148" s="16" t="s">
        <v>102</v>
      </c>
      <c r="B148" s="17" t="s">
        <v>9</v>
      </c>
      <c r="C148" s="18" t="s">
        <v>103</v>
      </c>
    </row>
    <row r="149" spans="1:3" ht="45">
      <c r="A149" s="19">
        <v>1</v>
      </c>
      <c r="B149" s="20" t="s">
        <v>11</v>
      </c>
      <c r="C149" s="21" t="s">
        <v>104</v>
      </c>
    </row>
    <row r="150" spans="1:3" ht="14.25" customHeight="1">
      <c r="A150" s="19">
        <v>2</v>
      </c>
      <c r="B150" s="22" t="s">
        <v>13</v>
      </c>
      <c r="C150" s="21" t="s">
        <v>49</v>
      </c>
    </row>
    <row r="151" spans="1:3" ht="14.25" customHeight="1">
      <c r="A151" s="19">
        <v>3</v>
      </c>
      <c r="B151" s="22" t="s">
        <v>15</v>
      </c>
      <c r="C151" s="23" t="s">
        <v>16</v>
      </c>
    </row>
    <row r="152" spans="1:3" ht="14.25" customHeight="1">
      <c r="A152" s="19">
        <v>4</v>
      </c>
      <c r="B152" s="20" t="s">
        <v>17</v>
      </c>
      <c r="C152" s="21" t="s">
        <v>105</v>
      </c>
    </row>
    <row r="153" spans="1:3" ht="14.25" customHeight="1">
      <c r="A153" s="19">
        <v>5</v>
      </c>
      <c r="B153" s="20" t="s">
        <v>19</v>
      </c>
      <c r="C153" s="21" t="s">
        <v>106</v>
      </c>
    </row>
    <row r="154" spans="1:3" ht="14.25" customHeight="1">
      <c r="A154" s="19">
        <v>6</v>
      </c>
      <c r="B154" s="20" t="s">
        <v>21</v>
      </c>
      <c r="C154" s="24" t="s">
        <v>107</v>
      </c>
    </row>
    <row r="155" spans="1:3" ht="14.25" customHeight="1">
      <c r="A155" s="19">
        <v>7</v>
      </c>
      <c r="B155" s="20" t="s">
        <v>23</v>
      </c>
      <c r="C155" s="21" t="s">
        <v>108</v>
      </c>
    </row>
    <row r="156" spans="1:3" ht="14.25" customHeight="1">
      <c r="A156" s="19">
        <v>8</v>
      </c>
      <c r="B156" s="20" t="s">
        <v>25</v>
      </c>
      <c r="C156" s="21" t="s">
        <v>26</v>
      </c>
    </row>
    <row r="157" spans="1:3" ht="14.25" customHeight="1">
      <c r="A157" s="19">
        <v>9</v>
      </c>
      <c r="B157" s="20" t="s">
        <v>27</v>
      </c>
      <c r="C157" s="21" t="s">
        <v>44</v>
      </c>
    </row>
    <row r="158" spans="1:3" ht="14.25" customHeight="1">
      <c r="A158" s="19">
        <v>10</v>
      </c>
      <c r="B158" s="20" t="s">
        <v>29</v>
      </c>
      <c r="C158" s="21" t="s">
        <v>109</v>
      </c>
    </row>
    <row r="159" spans="1:3" ht="14.25" customHeight="1">
      <c r="A159" s="19">
        <v>11</v>
      </c>
      <c r="B159" s="20" t="s">
        <v>31</v>
      </c>
      <c r="C159" s="21" t="s">
        <v>110</v>
      </c>
    </row>
    <row r="160" spans="1:3" ht="14.25" customHeight="1">
      <c r="A160" s="19">
        <v>12</v>
      </c>
      <c r="B160" s="20" t="s">
        <v>33</v>
      </c>
      <c r="C160" s="21" t="s">
        <v>111</v>
      </c>
    </row>
    <row r="161" spans="1:3" ht="14.25" customHeight="1">
      <c r="A161" s="19">
        <v>13</v>
      </c>
      <c r="B161" s="20" t="s">
        <v>35</v>
      </c>
      <c r="C161" s="21" t="s">
        <v>106</v>
      </c>
    </row>
    <row r="162" spans="1:3" ht="14.25" customHeight="1">
      <c r="A162" s="19">
        <v>14</v>
      </c>
      <c r="B162" s="20" t="s">
        <v>36</v>
      </c>
      <c r="C162" s="24" t="s">
        <v>107</v>
      </c>
    </row>
    <row r="163" spans="1:3" ht="15" customHeight="1" thickBot="1">
      <c r="A163" s="25">
        <v>15</v>
      </c>
      <c r="B163" s="26" t="s">
        <v>37</v>
      </c>
      <c r="C163" s="27" t="s">
        <v>108</v>
      </c>
    </row>
    <row r="164" spans="1:3" ht="15.75" customHeight="1">
      <c r="A164" s="13"/>
      <c r="B164" s="14"/>
      <c r="C164" s="15"/>
    </row>
    <row r="165" spans="1:3" ht="27" customHeight="1">
      <c r="A165" s="16" t="s">
        <v>112</v>
      </c>
      <c r="B165" s="17" t="s">
        <v>9</v>
      </c>
      <c r="C165" s="18" t="s">
        <v>113</v>
      </c>
    </row>
    <row r="166" spans="1:3" ht="15">
      <c r="A166" s="19">
        <v>1</v>
      </c>
      <c r="B166" s="20" t="s">
        <v>11</v>
      </c>
      <c r="C166" s="21" t="s">
        <v>114</v>
      </c>
    </row>
    <row r="167" spans="1:3" ht="14.25" customHeight="1">
      <c r="A167" s="19">
        <v>2</v>
      </c>
      <c r="B167" s="22" t="s">
        <v>13</v>
      </c>
      <c r="C167" s="21" t="s">
        <v>59</v>
      </c>
    </row>
    <row r="168" spans="1:3" ht="14.25" customHeight="1">
      <c r="A168" s="19">
        <v>3</v>
      </c>
      <c r="B168" s="22" t="s">
        <v>15</v>
      </c>
      <c r="C168" s="23" t="s">
        <v>16</v>
      </c>
    </row>
    <row r="169" spans="1:3" ht="14.25" customHeight="1">
      <c r="A169" s="19">
        <v>4</v>
      </c>
      <c r="B169" s="20" t="s">
        <v>17</v>
      </c>
      <c r="C169" s="21" t="s">
        <v>115</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24</v>
      </c>
    </row>
    <row r="173" spans="1:3" ht="14.25" customHeight="1">
      <c r="A173" s="19">
        <v>8</v>
      </c>
      <c r="B173" s="20" t="s">
        <v>25</v>
      </c>
      <c r="C173" s="21" t="s">
        <v>116</v>
      </c>
    </row>
    <row r="174" spans="1:3" ht="14.25" customHeight="1">
      <c r="A174" s="19">
        <v>9</v>
      </c>
      <c r="B174" s="20" t="s">
        <v>27</v>
      </c>
      <c r="C174" s="21" t="s">
        <v>117</v>
      </c>
    </row>
    <row r="175" spans="1:3" ht="14.25" customHeight="1">
      <c r="A175" s="19">
        <v>10</v>
      </c>
      <c r="B175" s="20" t="s">
        <v>29</v>
      </c>
      <c r="C175" s="21" t="s">
        <v>116</v>
      </c>
    </row>
    <row r="176" spans="1:3" ht="14.25" customHeight="1">
      <c r="A176" s="19">
        <v>11</v>
      </c>
      <c r="B176" s="20" t="s">
        <v>31</v>
      </c>
      <c r="C176" s="21" t="s">
        <v>118</v>
      </c>
    </row>
    <row r="177" spans="1:3" ht="14.25" customHeight="1">
      <c r="A177" s="19">
        <v>12</v>
      </c>
      <c r="B177" s="20" t="s">
        <v>33</v>
      </c>
      <c r="C177" s="21" t="s">
        <v>119</v>
      </c>
    </row>
    <row r="178" spans="1:3" ht="14.25" customHeight="1">
      <c r="A178" s="19">
        <v>13</v>
      </c>
      <c r="B178" s="20" t="s">
        <v>35</v>
      </c>
      <c r="C178" s="21" t="s">
        <v>20</v>
      </c>
    </row>
    <row r="179" spans="1:3" ht="14.25" customHeight="1">
      <c r="A179" s="19">
        <v>14</v>
      </c>
      <c r="B179" s="20" t="s">
        <v>36</v>
      </c>
      <c r="C179" s="24" t="s">
        <v>22</v>
      </c>
    </row>
    <row r="180" spans="1:3" ht="15" customHeight="1" thickBot="1">
      <c r="A180" s="25">
        <v>15</v>
      </c>
      <c r="B180" s="26" t="s">
        <v>37</v>
      </c>
      <c r="C180" s="27" t="s">
        <v>24</v>
      </c>
    </row>
    <row r="181" spans="1:3" ht="15.75" customHeight="1">
      <c r="A181" s="13"/>
      <c r="B181" s="14"/>
      <c r="C181" s="15"/>
    </row>
    <row r="182" spans="1:3" ht="27" customHeight="1">
      <c r="A182" s="16" t="s">
        <v>120</v>
      </c>
      <c r="B182" s="17" t="s">
        <v>9</v>
      </c>
      <c r="C182" s="18" t="s">
        <v>121</v>
      </c>
    </row>
    <row r="183" spans="1:3" ht="15">
      <c r="A183" s="19">
        <v>1</v>
      </c>
      <c r="B183" s="20" t="s">
        <v>11</v>
      </c>
      <c r="C183" s="21" t="s">
        <v>122</v>
      </c>
    </row>
    <row r="184" spans="1:3" ht="14.25" customHeight="1">
      <c r="A184" s="19">
        <v>2</v>
      </c>
      <c r="B184" s="22" t="s">
        <v>13</v>
      </c>
      <c r="C184" s="21" t="s">
        <v>123</v>
      </c>
    </row>
    <row r="185" spans="1:3" ht="14.25" customHeight="1">
      <c r="A185" s="19">
        <v>3</v>
      </c>
      <c r="B185" s="22" t="s">
        <v>15</v>
      </c>
      <c r="C185" s="23" t="s">
        <v>16</v>
      </c>
    </row>
    <row r="186" spans="1:3" ht="14.25" customHeight="1">
      <c r="A186" s="19">
        <v>4</v>
      </c>
      <c r="B186" s="20" t="s">
        <v>17</v>
      </c>
      <c r="C186" s="21" t="s">
        <v>124</v>
      </c>
    </row>
    <row r="187" spans="1:3" ht="14.25" customHeight="1">
      <c r="A187" s="19">
        <v>5</v>
      </c>
      <c r="B187" s="20" t="s">
        <v>19</v>
      </c>
      <c r="C187" s="21" t="s">
        <v>20</v>
      </c>
    </row>
    <row r="188" spans="1:3" ht="14.25" customHeight="1">
      <c r="A188" s="19">
        <v>6</v>
      </c>
      <c r="B188" s="20" t="s">
        <v>21</v>
      </c>
      <c r="C188" s="24" t="s">
        <v>22</v>
      </c>
    </row>
    <row r="189" spans="1:3" ht="14.25" customHeight="1">
      <c r="A189" s="19">
        <v>7</v>
      </c>
      <c r="B189" s="20" t="s">
        <v>23</v>
      </c>
      <c r="C189" s="21" t="s">
        <v>24</v>
      </c>
    </row>
    <row r="190" spans="1:3" ht="14.25" customHeight="1">
      <c r="A190" s="19">
        <v>8</v>
      </c>
      <c r="B190" s="20" t="s">
        <v>25</v>
      </c>
      <c r="C190" s="21" t="s">
        <v>125</v>
      </c>
    </row>
    <row r="191" spans="1:3" ht="14.25" customHeight="1">
      <c r="A191" s="19">
        <v>9</v>
      </c>
      <c r="B191" s="20" t="s">
        <v>27</v>
      </c>
      <c r="C191" s="21" t="s">
        <v>117</v>
      </c>
    </row>
    <row r="192" spans="1:3" ht="14.25" customHeight="1">
      <c r="A192" s="19">
        <v>10</v>
      </c>
      <c r="B192" s="20" t="s">
        <v>29</v>
      </c>
      <c r="C192" s="21" t="s">
        <v>126</v>
      </c>
    </row>
    <row r="193" spans="1:3" ht="14.25" customHeight="1">
      <c r="A193" s="19">
        <v>11</v>
      </c>
      <c r="B193" s="20" t="s">
        <v>31</v>
      </c>
      <c r="C193" s="21" t="s">
        <v>127</v>
      </c>
    </row>
    <row r="194" spans="1:3" ht="14.25" customHeight="1">
      <c r="A194" s="19">
        <v>12</v>
      </c>
      <c r="B194" s="20" t="s">
        <v>33</v>
      </c>
      <c r="C194" s="21" t="s">
        <v>128</v>
      </c>
    </row>
    <row r="195" spans="1:3" ht="14.25" customHeight="1">
      <c r="A195" s="19">
        <v>13</v>
      </c>
      <c r="B195" s="20" t="s">
        <v>35</v>
      </c>
      <c r="C195" s="21" t="s">
        <v>20</v>
      </c>
    </row>
    <row r="196" spans="1:3" ht="14.25" customHeight="1">
      <c r="A196" s="19">
        <v>14</v>
      </c>
      <c r="B196" s="20" t="s">
        <v>36</v>
      </c>
      <c r="C196" s="24" t="s">
        <v>22</v>
      </c>
    </row>
    <row r="197" spans="1:3" ht="15" customHeight="1" thickBot="1">
      <c r="A197" s="25">
        <v>15</v>
      </c>
      <c r="B197" s="26" t="s">
        <v>37</v>
      </c>
      <c r="C197" s="27" t="s">
        <v>24</v>
      </c>
    </row>
    <row r="198" spans="1:3" ht="15.75" customHeight="1">
      <c r="A198" s="13"/>
      <c r="B198" s="14"/>
      <c r="C198" s="15"/>
    </row>
    <row r="199" spans="1:3" ht="27" customHeight="1">
      <c r="A199" s="16" t="s">
        <v>129</v>
      </c>
      <c r="B199" s="17" t="s">
        <v>9</v>
      </c>
      <c r="C199" s="18" t="s">
        <v>130</v>
      </c>
    </row>
    <row r="200" spans="1:3" ht="30">
      <c r="A200" s="19">
        <v>1</v>
      </c>
      <c r="B200" s="20" t="s">
        <v>11</v>
      </c>
      <c r="C200" s="21" t="s">
        <v>131</v>
      </c>
    </row>
    <row r="201" spans="1:3" ht="14.25" customHeight="1">
      <c r="A201" s="19">
        <v>2</v>
      </c>
      <c r="B201" s="22" t="s">
        <v>13</v>
      </c>
      <c r="C201" s="21" t="s">
        <v>132</v>
      </c>
    </row>
    <row r="202" spans="1:3" ht="14.25" customHeight="1">
      <c r="A202" s="19">
        <v>3</v>
      </c>
      <c r="B202" s="22" t="s">
        <v>15</v>
      </c>
      <c r="C202" s="23" t="s">
        <v>16</v>
      </c>
    </row>
    <row r="203" spans="1:3" ht="14.25" customHeight="1">
      <c r="A203" s="19">
        <v>4</v>
      </c>
      <c r="B203" s="20" t="s">
        <v>17</v>
      </c>
      <c r="C203" s="21" t="s">
        <v>18</v>
      </c>
    </row>
    <row r="204" spans="1:3" ht="14.25" customHeight="1">
      <c r="A204" s="19">
        <v>5</v>
      </c>
      <c r="B204" s="20" t="s">
        <v>19</v>
      </c>
      <c r="C204" s="21" t="s">
        <v>20</v>
      </c>
    </row>
    <row r="205" spans="1:3" ht="14.25" customHeight="1">
      <c r="A205" s="19">
        <v>6</v>
      </c>
      <c r="B205" s="20" t="s">
        <v>21</v>
      </c>
      <c r="C205" s="24" t="s">
        <v>22</v>
      </c>
    </row>
    <row r="206" spans="1:3" ht="14.25" customHeight="1">
      <c r="A206" s="19">
        <v>7</v>
      </c>
      <c r="B206" s="20" t="s">
        <v>23</v>
      </c>
      <c r="C206" s="21" t="s">
        <v>24</v>
      </c>
    </row>
    <row r="207" spans="1:3" ht="14.25" customHeight="1">
      <c r="A207" s="19">
        <v>8</v>
      </c>
      <c r="B207" s="20" t="s">
        <v>25</v>
      </c>
      <c r="C207" s="21" t="s">
        <v>133</v>
      </c>
    </row>
    <row r="208" spans="1:3" ht="14.25" customHeight="1">
      <c r="A208" s="19">
        <v>9</v>
      </c>
      <c r="B208" s="20" t="s">
        <v>27</v>
      </c>
      <c r="C208" s="21" t="s">
        <v>79</v>
      </c>
    </row>
    <row r="209" spans="1:3" ht="14.25" customHeight="1">
      <c r="A209" s="19">
        <v>10</v>
      </c>
      <c r="B209" s="20" t="s">
        <v>29</v>
      </c>
      <c r="C209" s="21" t="s">
        <v>30</v>
      </c>
    </row>
    <row r="210" spans="1:3" ht="14.25" customHeight="1">
      <c r="A210" s="19">
        <v>11</v>
      </c>
      <c r="B210" s="20" t="s">
        <v>31</v>
      </c>
      <c r="C210" s="21" t="s">
        <v>32</v>
      </c>
    </row>
    <row r="211" spans="1:3" ht="14.25" customHeight="1">
      <c r="A211" s="19">
        <v>12</v>
      </c>
      <c r="B211" s="20" t="s">
        <v>33</v>
      </c>
      <c r="C211" s="21" t="s">
        <v>134</v>
      </c>
    </row>
    <row r="212" spans="1:3" ht="14.25" customHeight="1">
      <c r="A212" s="19">
        <v>13</v>
      </c>
      <c r="B212" s="20" t="s">
        <v>35</v>
      </c>
      <c r="C212" s="21" t="s">
        <v>20</v>
      </c>
    </row>
    <row r="213" spans="1:3" ht="14.25" customHeight="1">
      <c r="A213" s="19">
        <v>14</v>
      </c>
      <c r="B213" s="20" t="s">
        <v>36</v>
      </c>
      <c r="C213" s="24" t="s">
        <v>22</v>
      </c>
    </row>
    <row r="214" spans="1:3" ht="15" customHeight="1" thickBot="1">
      <c r="A214" s="25">
        <v>15</v>
      </c>
      <c r="B214" s="26" t="s">
        <v>37</v>
      </c>
      <c r="C214" s="27" t="s">
        <v>24</v>
      </c>
    </row>
    <row r="215" spans="1:3" ht="15.75" customHeight="1">
      <c r="A215" s="13"/>
      <c r="B215" s="14"/>
      <c r="C215" s="15"/>
    </row>
    <row r="216" spans="1:3" ht="27" customHeight="1">
      <c r="A216" s="16" t="s">
        <v>135</v>
      </c>
      <c r="B216" s="17" t="s">
        <v>9</v>
      </c>
      <c r="C216" s="18" t="s">
        <v>136</v>
      </c>
    </row>
    <row r="217" spans="1:3" ht="15">
      <c r="A217" s="19">
        <v>1</v>
      </c>
      <c r="B217" s="20" t="s">
        <v>11</v>
      </c>
      <c r="C217" s="21" t="s">
        <v>137</v>
      </c>
    </row>
    <row r="218" spans="1:3" ht="14.25" customHeight="1">
      <c r="A218" s="19">
        <v>2</v>
      </c>
      <c r="B218" s="22" t="s">
        <v>13</v>
      </c>
      <c r="C218" s="21" t="s">
        <v>138</v>
      </c>
    </row>
    <row r="219" spans="1:3" ht="14.25" customHeight="1">
      <c r="A219" s="19">
        <v>3</v>
      </c>
      <c r="B219" s="22" t="s">
        <v>15</v>
      </c>
      <c r="C219" s="23" t="s">
        <v>16</v>
      </c>
    </row>
    <row r="220" spans="1:3" ht="14.25" customHeight="1">
      <c r="A220" s="19">
        <v>4</v>
      </c>
      <c r="B220" s="20" t="s">
        <v>17</v>
      </c>
      <c r="C220" s="21" t="s">
        <v>139</v>
      </c>
    </row>
    <row r="221" spans="1:3" ht="14.25" customHeight="1">
      <c r="A221" s="19">
        <v>5</v>
      </c>
      <c r="B221" s="20" t="s">
        <v>19</v>
      </c>
      <c r="C221" s="21" t="s">
        <v>20</v>
      </c>
    </row>
    <row r="222" spans="1:3" ht="14.25" customHeight="1">
      <c r="A222" s="19">
        <v>6</v>
      </c>
      <c r="B222" s="20" t="s">
        <v>21</v>
      </c>
      <c r="C222" s="24" t="s">
        <v>22</v>
      </c>
    </row>
    <row r="223" spans="1:3" ht="14.25" customHeight="1">
      <c r="A223" s="19">
        <v>7</v>
      </c>
      <c r="B223" s="20" t="s">
        <v>23</v>
      </c>
      <c r="C223" s="21" t="s">
        <v>24</v>
      </c>
    </row>
    <row r="224" spans="1:3" ht="14.25" customHeight="1">
      <c r="A224" s="19">
        <v>8</v>
      </c>
      <c r="B224" s="20" t="s">
        <v>25</v>
      </c>
      <c r="C224" s="21" t="s">
        <v>140</v>
      </c>
    </row>
    <row r="225" spans="1:3" ht="14.25" customHeight="1">
      <c r="A225" s="19">
        <v>9</v>
      </c>
      <c r="B225" s="20" t="s">
        <v>27</v>
      </c>
      <c r="C225" s="21" t="s">
        <v>79</v>
      </c>
    </row>
    <row r="226" spans="1:3" ht="14.25" customHeight="1">
      <c r="A226" s="19">
        <v>10</v>
      </c>
      <c r="B226" s="20" t="s">
        <v>29</v>
      </c>
      <c r="C226" s="21" t="s">
        <v>30</v>
      </c>
    </row>
    <row r="227" spans="1:3" ht="14.25" customHeight="1">
      <c r="A227" s="19">
        <v>11</v>
      </c>
      <c r="B227" s="20" t="s">
        <v>31</v>
      </c>
      <c r="C227" s="21" t="s">
        <v>32</v>
      </c>
    </row>
    <row r="228" spans="1:3" ht="14.25" customHeight="1">
      <c r="A228" s="19">
        <v>12</v>
      </c>
      <c r="B228" s="20" t="s">
        <v>33</v>
      </c>
      <c r="C228" s="21" t="s">
        <v>45</v>
      </c>
    </row>
    <row r="229" spans="1:3" ht="14.25" customHeight="1">
      <c r="A229" s="19">
        <v>13</v>
      </c>
      <c r="B229" s="20" t="s">
        <v>35</v>
      </c>
      <c r="C229" s="21" t="s">
        <v>20</v>
      </c>
    </row>
    <row r="230" spans="1:3" ht="14.25" customHeight="1">
      <c r="A230" s="19">
        <v>14</v>
      </c>
      <c r="B230" s="20" t="s">
        <v>36</v>
      </c>
      <c r="C230" s="24" t="s">
        <v>22</v>
      </c>
    </row>
    <row r="231" spans="1:3" ht="15" customHeight="1" thickBot="1">
      <c r="A231" s="25">
        <v>15</v>
      </c>
      <c r="B231" s="26" t="s">
        <v>37</v>
      </c>
      <c r="C231" s="27" t="s">
        <v>24</v>
      </c>
    </row>
    <row r="232" spans="1:3" ht="15.75" customHeight="1">
      <c r="A232" s="13"/>
      <c r="B232" s="14"/>
      <c r="C232" s="15"/>
    </row>
    <row r="233" spans="1:3" ht="27" customHeight="1">
      <c r="A233" s="16" t="s">
        <v>141</v>
      </c>
      <c r="B233" s="17" t="s">
        <v>9</v>
      </c>
      <c r="C233" s="18" t="s">
        <v>142</v>
      </c>
    </row>
    <row r="234" spans="1:3" ht="15">
      <c r="A234" s="19">
        <v>1</v>
      </c>
      <c r="B234" s="20" t="s">
        <v>11</v>
      </c>
      <c r="C234" s="21" t="s">
        <v>143</v>
      </c>
    </row>
    <row r="235" spans="1:3" ht="14.25" customHeight="1">
      <c r="A235" s="19">
        <v>2</v>
      </c>
      <c r="B235" s="22" t="s">
        <v>13</v>
      </c>
      <c r="C235" s="21" t="s">
        <v>144</v>
      </c>
    </row>
    <row r="236" spans="1:3" ht="14.25" customHeight="1">
      <c r="A236" s="19">
        <v>3</v>
      </c>
      <c r="B236" s="22" t="s">
        <v>15</v>
      </c>
      <c r="C236" s="23" t="s">
        <v>16</v>
      </c>
    </row>
    <row r="237" spans="1:3" ht="14.25" customHeight="1">
      <c r="A237" s="19">
        <v>4</v>
      </c>
      <c r="B237" s="20" t="s">
        <v>17</v>
      </c>
      <c r="C237" s="21" t="s">
        <v>145</v>
      </c>
    </row>
    <row r="238" spans="1:3" ht="14.25" customHeight="1">
      <c r="A238" s="19">
        <v>5</v>
      </c>
      <c r="B238" s="20" t="s">
        <v>19</v>
      </c>
      <c r="C238" s="21" t="s">
        <v>93</v>
      </c>
    </row>
    <row r="239" spans="1:3" ht="14.25" customHeight="1">
      <c r="A239" s="19">
        <v>6</v>
      </c>
      <c r="B239" s="20" t="s">
        <v>21</v>
      </c>
      <c r="C239" s="24" t="s">
        <v>22</v>
      </c>
    </row>
    <row r="240" spans="1:3" ht="14.25" customHeight="1">
      <c r="A240" s="19">
        <v>7</v>
      </c>
      <c r="B240" s="20" t="s">
        <v>23</v>
      </c>
      <c r="C240" s="21" t="s">
        <v>94</v>
      </c>
    </row>
    <row r="241" spans="1:3" ht="14.25" customHeight="1">
      <c r="A241" s="19">
        <v>8</v>
      </c>
      <c r="B241" s="20" t="s">
        <v>25</v>
      </c>
      <c r="C241" s="21" t="s">
        <v>146</v>
      </c>
    </row>
    <row r="242" spans="1:3" ht="14.25" customHeight="1">
      <c r="A242" s="19">
        <v>9</v>
      </c>
      <c r="B242" s="20" t="s">
        <v>27</v>
      </c>
      <c r="C242" s="21" t="s">
        <v>147</v>
      </c>
    </row>
    <row r="243" spans="1:3" ht="14.25" customHeight="1">
      <c r="A243" s="19">
        <v>10</v>
      </c>
      <c r="B243" s="20" t="s">
        <v>29</v>
      </c>
      <c r="C243" s="21" t="s">
        <v>146</v>
      </c>
    </row>
    <row r="244" spans="1:3" ht="14.25" customHeight="1">
      <c r="A244" s="19">
        <v>11</v>
      </c>
      <c r="B244" s="20" t="s">
        <v>31</v>
      </c>
      <c r="C244" s="21" t="s">
        <v>148</v>
      </c>
    </row>
    <row r="245" spans="1:3" ht="14.25" customHeight="1">
      <c r="A245" s="19">
        <v>12</v>
      </c>
      <c r="B245" s="20" t="s">
        <v>33</v>
      </c>
      <c r="C245" s="21" t="s">
        <v>149</v>
      </c>
    </row>
    <row r="246" spans="1:3" ht="14.25" customHeight="1">
      <c r="A246" s="19">
        <v>13</v>
      </c>
      <c r="B246" s="20" t="s">
        <v>35</v>
      </c>
      <c r="C246" s="21" t="s">
        <v>93</v>
      </c>
    </row>
    <row r="247" spans="1:3" ht="14.25" customHeight="1">
      <c r="A247" s="19">
        <v>14</v>
      </c>
      <c r="B247" s="20" t="s">
        <v>36</v>
      </c>
      <c r="C247" s="24" t="s">
        <v>22</v>
      </c>
    </row>
    <row r="248" spans="1:3" ht="15" customHeight="1" thickBot="1">
      <c r="A248" s="25">
        <v>15</v>
      </c>
      <c r="B248" s="26" t="s">
        <v>37</v>
      </c>
      <c r="C248" s="27" t="s">
        <v>94</v>
      </c>
    </row>
    <row r="249" spans="1:3" ht="15.75" customHeight="1">
      <c r="A249" s="13"/>
      <c r="B249" s="14"/>
      <c r="C249" s="15"/>
    </row>
    <row r="250" spans="1:3" ht="27" customHeight="1">
      <c r="A250" s="16" t="s">
        <v>150</v>
      </c>
      <c r="B250" s="17" t="s">
        <v>9</v>
      </c>
      <c r="C250" s="18" t="s">
        <v>151</v>
      </c>
    </row>
    <row r="251" spans="1:3" ht="30">
      <c r="A251" s="19">
        <v>1</v>
      </c>
      <c r="B251" s="20" t="s">
        <v>11</v>
      </c>
      <c r="C251" s="21" t="s">
        <v>152</v>
      </c>
    </row>
    <row r="252" spans="1:3" ht="14.25" customHeight="1">
      <c r="A252" s="19">
        <v>2</v>
      </c>
      <c r="B252" s="22" t="s">
        <v>13</v>
      </c>
      <c r="C252" s="21" t="s">
        <v>153</v>
      </c>
    </row>
    <row r="253" spans="1:3" ht="14.25" customHeight="1">
      <c r="A253" s="19">
        <v>3</v>
      </c>
      <c r="B253" s="22" t="s">
        <v>15</v>
      </c>
      <c r="C253" s="23" t="s">
        <v>60</v>
      </c>
    </row>
    <row r="254" spans="1:3" ht="14.25" customHeight="1">
      <c r="A254" s="19">
        <v>4</v>
      </c>
      <c r="B254" s="20" t="s">
        <v>17</v>
      </c>
      <c r="C254" s="21" t="s">
        <v>18</v>
      </c>
    </row>
    <row r="255" spans="1:3" ht="14.25" customHeight="1">
      <c r="A255" s="19">
        <v>5</v>
      </c>
      <c r="B255" s="20" t="s">
        <v>19</v>
      </c>
      <c r="C255" s="21" t="s">
        <v>20</v>
      </c>
    </row>
    <row r="256" spans="1:3" ht="14.25" customHeight="1">
      <c r="A256" s="19">
        <v>6</v>
      </c>
      <c r="B256" s="20" t="s">
        <v>21</v>
      </c>
      <c r="C256" s="24" t="s">
        <v>22</v>
      </c>
    </row>
    <row r="257" spans="1:3" ht="14.25" customHeight="1">
      <c r="A257" s="19">
        <v>7</v>
      </c>
      <c r="B257" s="20" t="s">
        <v>23</v>
      </c>
      <c r="C257" s="21" t="s">
        <v>24</v>
      </c>
    </row>
    <row r="258" spans="1:3" ht="14.25" customHeight="1">
      <c r="A258" s="19">
        <v>8</v>
      </c>
      <c r="B258" s="20" t="s">
        <v>25</v>
      </c>
      <c r="C258" s="21" t="s">
        <v>26</v>
      </c>
    </row>
    <row r="259" spans="1:3" ht="14.25" customHeight="1">
      <c r="A259" s="19">
        <v>9</v>
      </c>
      <c r="B259" s="20" t="s">
        <v>27</v>
      </c>
      <c r="C259" s="21" t="s">
        <v>28</v>
      </c>
    </row>
    <row r="260" spans="1:3" ht="14.25" customHeight="1">
      <c r="A260" s="19">
        <v>10</v>
      </c>
      <c r="B260" s="20" t="s">
        <v>29</v>
      </c>
      <c r="C260" s="21" t="s">
        <v>30</v>
      </c>
    </row>
    <row r="261" spans="1:3" ht="14.25" customHeight="1">
      <c r="A261" s="19">
        <v>11</v>
      </c>
      <c r="B261" s="20" t="s">
        <v>31</v>
      </c>
      <c r="C261" s="21" t="s">
        <v>32</v>
      </c>
    </row>
    <row r="262" spans="1:3" ht="14.25" customHeight="1">
      <c r="A262" s="19">
        <v>12</v>
      </c>
      <c r="B262" s="20" t="s">
        <v>33</v>
      </c>
      <c r="C262" s="21" t="s">
        <v>45</v>
      </c>
    </row>
    <row r="263" spans="1:3" ht="14.25" customHeight="1">
      <c r="A263" s="19">
        <v>13</v>
      </c>
      <c r="B263" s="20" t="s">
        <v>35</v>
      </c>
      <c r="C263" s="21" t="s">
        <v>20</v>
      </c>
    </row>
    <row r="264" spans="1:3" ht="14.25" customHeight="1">
      <c r="A264" s="19">
        <v>14</v>
      </c>
      <c r="B264" s="20" t="s">
        <v>36</v>
      </c>
      <c r="C264" s="24" t="s">
        <v>22</v>
      </c>
    </row>
    <row r="265" spans="1:3" ht="15" customHeight="1" thickBot="1">
      <c r="A265" s="25">
        <v>15</v>
      </c>
      <c r="B265" s="26" t="s">
        <v>37</v>
      </c>
      <c r="C265" s="27" t="s">
        <v>24</v>
      </c>
    </row>
    <row r="266" spans="1:4" ht="15.75">
      <c r="A266" s="28" t="s">
        <v>154</v>
      </c>
      <c r="B266" s="28"/>
      <c r="C266" s="28" t="s">
        <v>155</v>
      </c>
      <c r="D266"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r:id="rId1"/>
  <headerFooter alignWithMargins="0">
    <oddHeader>&amp;LOFFICE OF HEALTH CARE ACCESS&amp;CANNUAL REPORTING&amp;RHOSPITAL OF SAINT RAPHAEL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9"/>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340</v>
      </c>
      <c r="B5" s="298"/>
      <c r="C5" s="298"/>
    </row>
    <row r="6" spans="1:3" ht="13.5" customHeight="1" thickBot="1">
      <c r="A6" s="299"/>
      <c r="B6" s="493"/>
      <c r="C6" s="493"/>
    </row>
    <row r="7" spans="1:3" ht="15">
      <c r="A7" s="221">
        <v>-1</v>
      </c>
      <c r="B7" s="223">
        <v>-2</v>
      </c>
      <c r="C7" s="224">
        <v>-3</v>
      </c>
    </row>
    <row r="8" spans="1:3" ht="15.75" thickBot="1">
      <c r="A8" s="300" t="s">
        <v>5</v>
      </c>
      <c r="B8" s="301" t="s">
        <v>6</v>
      </c>
      <c r="C8" s="301" t="s">
        <v>341</v>
      </c>
    </row>
    <row r="9" spans="1:3" ht="15.75" customHeight="1">
      <c r="A9" s="302"/>
      <c r="B9" s="303"/>
      <c r="C9" s="304"/>
    </row>
    <row r="10" spans="1:3" ht="15.75" customHeight="1" thickBot="1">
      <c r="A10" s="305" t="s">
        <v>102</v>
      </c>
      <c r="B10" s="306" t="s">
        <v>342</v>
      </c>
      <c r="C10" s="301"/>
    </row>
    <row r="11" spans="1:3" s="225" customFormat="1" ht="75" customHeight="1">
      <c r="A11" s="307" t="s">
        <v>8</v>
      </c>
      <c r="B11" s="308" t="s">
        <v>343</v>
      </c>
      <c r="C11" s="309" t="s">
        <v>344</v>
      </c>
    </row>
    <row r="12" spans="1:3" s="225" customFormat="1" ht="75" customHeight="1">
      <c r="A12" s="310" t="s">
        <v>38</v>
      </c>
      <c r="B12" s="308" t="s">
        <v>345</v>
      </c>
      <c r="C12" s="311" t="s">
        <v>346</v>
      </c>
    </row>
    <row r="13" spans="1:3" s="225" customFormat="1" ht="30">
      <c r="A13" s="312" t="s">
        <v>46</v>
      </c>
      <c r="B13" s="313" t="s">
        <v>347</v>
      </c>
      <c r="C13" s="314">
        <v>0.0092</v>
      </c>
    </row>
    <row r="14" spans="1:3" ht="13.5" customHeight="1" thickBot="1">
      <c r="A14" s="315"/>
      <c r="B14" s="316"/>
      <c r="C14" s="317"/>
    </row>
    <row r="15" spans="1:3" s="225" customFormat="1" ht="16.5" customHeight="1" thickBot="1">
      <c r="A15" s="318" t="s">
        <v>348</v>
      </c>
      <c r="B15" s="319" t="s">
        <v>349</v>
      </c>
      <c r="C15" s="320"/>
    </row>
    <row r="16" spans="1:3" s="225" customFormat="1" ht="15">
      <c r="A16" s="321"/>
      <c r="B16" s="322" t="s">
        <v>350</v>
      </c>
      <c r="C16" s="323"/>
    </row>
    <row r="17" spans="1:3" s="225" customFormat="1" ht="15">
      <c r="A17" s="324">
        <v>1</v>
      </c>
      <c r="B17" s="308" t="s">
        <v>351</v>
      </c>
      <c r="C17" s="325" t="s">
        <v>352</v>
      </c>
    </row>
    <row r="18" spans="1:3" s="225" customFormat="1" ht="15">
      <c r="A18" s="324">
        <v>2</v>
      </c>
      <c r="B18" s="326" t="s">
        <v>353</v>
      </c>
      <c r="C18" s="325" t="s">
        <v>354</v>
      </c>
    </row>
    <row r="19" spans="1:3" s="225" customFormat="1" ht="15">
      <c r="A19" s="324">
        <v>3</v>
      </c>
      <c r="B19" s="326" t="s">
        <v>355</v>
      </c>
      <c r="C19" s="325" t="s">
        <v>356</v>
      </c>
    </row>
    <row r="20" spans="1:3" s="225" customFormat="1" ht="75" customHeight="1">
      <c r="A20" s="324">
        <v>4</v>
      </c>
      <c r="B20" s="326" t="s">
        <v>357</v>
      </c>
      <c r="C20" s="325" t="s">
        <v>344</v>
      </c>
    </row>
    <row r="21" spans="1:3" s="225" customFormat="1" ht="75" customHeight="1">
      <c r="A21" s="324">
        <v>5</v>
      </c>
      <c r="B21" s="326" t="s">
        <v>358</v>
      </c>
      <c r="C21" s="325" t="s">
        <v>346</v>
      </c>
    </row>
    <row r="22" spans="1:3" s="225" customFormat="1" ht="27" customHeight="1">
      <c r="A22" s="327">
        <v>6</v>
      </c>
      <c r="B22" s="326" t="s">
        <v>359</v>
      </c>
      <c r="C22" s="328">
        <v>0.0079</v>
      </c>
    </row>
    <row r="23" spans="1:3" s="329" customFormat="1" ht="15">
      <c r="A23" s="330"/>
      <c r="B23" s="331"/>
      <c r="C23" s="332"/>
    </row>
    <row r="24" spans="1:3" s="225" customFormat="1" ht="15">
      <c r="A24" s="321"/>
      <c r="B24" s="322" t="s">
        <v>350</v>
      </c>
      <c r="C24" s="323"/>
    </row>
    <row r="25" spans="1:3" s="225" customFormat="1" ht="15">
      <c r="A25" s="324">
        <v>1</v>
      </c>
      <c r="B25" s="308" t="s">
        <v>351</v>
      </c>
      <c r="C25" s="325" t="s">
        <v>360</v>
      </c>
    </row>
    <row r="26" spans="1:3" s="225" customFormat="1" ht="15">
      <c r="A26" s="324">
        <v>2</v>
      </c>
      <c r="B26" s="326" t="s">
        <v>353</v>
      </c>
      <c r="C26" s="325" t="s">
        <v>361</v>
      </c>
    </row>
    <row r="27" spans="1:3" s="225" customFormat="1" ht="15">
      <c r="A27" s="324">
        <v>3</v>
      </c>
      <c r="B27" s="326" t="s">
        <v>355</v>
      </c>
      <c r="C27" s="325" t="s">
        <v>356</v>
      </c>
    </row>
    <row r="28" spans="1:3" s="225" customFormat="1" ht="75" customHeight="1">
      <c r="A28" s="324">
        <v>4</v>
      </c>
      <c r="B28" s="326" t="s">
        <v>357</v>
      </c>
      <c r="C28" s="325" t="s">
        <v>344</v>
      </c>
    </row>
    <row r="29" spans="1:3" s="225" customFormat="1" ht="75" customHeight="1">
      <c r="A29" s="324">
        <v>5</v>
      </c>
      <c r="B29" s="326" t="s">
        <v>358</v>
      </c>
      <c r="C29" s="325" t="s">
        <v>346</v>
      </c>
    </row>
    <row r="30" spans="1:3" s="225" customFormat="1" ht="27" customHeight="1">
      <c r="A30" s="327">
        <v>6</v>
      </c>
      <c r="B30" s="326" t="s">
        <v>359</v>
      </c>
      <c r="C30" s="328">
        <v>0.0079</v>
      </c>
    </row>
    <row r="31" spans="1:3" s="329" customFormat="1" ht="15">
      <c r="A31" s="330"/>
      <c r="B31" s="331"/>
      <c r="C31" s="332"/>
    </row>
    <row r="32" spans="1:3" s="225" customFormat="1" ht="15">
      <c r="A32" s="321"/>
      <c r="B32" s="322" t="s">
        <v>350</v>
      </c>
      <c r="C32" s="323"/>
    </row>
    <row r="33" spans="1:3" s="225" customFormat="1" ht="15">
      <c r="A33" s="324">
        <v>1</v>
      </c>
      <c r="B33" s="308" t="s">
        <v>351</v>
      </c>
      <c r="C33" s="325" t="s">
        <v>362</v>
      </c>
    </row>
    <row r="34" spans="1:3" s="225" customFormat="1" ht="15">
      <c r="A34" s="324">
        <v>2</v>
      </c>
      <c r="B34" s="326" t="s">
        <v>353</v>
      </c>
      <c r="C34" s="325" t="s">
        <v>354</v>
      </c>
    </row>
    <row r="35" spans="1:3" s="225" customFormat="1" ht="15">
      <c r="A35" s="324">
        <v>3</v>
      </c>
      <c r="B35" s="326" t="s">
        <v>355</v>
      </c>
      <c r="C35" s="325" t="s">
        <v>356</v>
      </c>
    </row>
    <row r="36" spans="1:3" s="225" customFormat="1" ht="75" customHeight="1">
      <c r="A36" s="324">
        <v>4</v>
      </c>
      <c r="B36" s="326" t="s">
        <v>357</v>
      </c>
      <c r="C36" s="325" t="s">
        <v>344</v>
      </c>
    </row>
    <row r="37" spans="1:3" s="225" customFormat="1" ht="75" customHeight="1">
      <c r="A37" s="324">
        <v>5</v>
      </c>
      <c r="B37" s="326" t="s">
        <v>358</v>
      </c>
      <c r="C37" s="325" t="s">
        <v>346</v>
      </c>
    </row>
    <row r="38" spans="1:3" s="225" customFormat="1" ht="27" customHeight="1">
      <c r="A38" s="327">
        <v>6</v>
      </c>
      <c r="B38" s="326" t="s">
        <v>359</v>
      </c>
      <c r="C38" s="328">
        <v>0.016</v>
      </c>
    </row>
    <row r="39" spans="1:3" s="329" customFormat="1" ht="15">
      <c r="A39" s="330"/>
      <c r="B39" s="331"/>
      <c r="C39"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REPORTING&amp;R&amp;10HOSPITAL OF SAINT RAPHAEL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A1" sqref="A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256</v>
      </c>
      <c r="D5" s="334"/>
      <c r="E5" s="335"/>
      <c r="F5" s="335"/>
      <c r="G5" s="335"/>
    </row>
    <row r="6" spans="1:7" ht="15.75" customHeight="1">
      <c r="A6" s="333"/>
      <c r="B6" s="333"/>
      <c r="C6" s="2" t="s">
        <v>2</v>
      </c>
      <c r="D6" s="334"/>
      <c r="E6" s="335"/>
      <c r="F6" s="335"/>
      <c r="G6" s="335"/>
    </row>
    <row r="7" spans="1:5" ht="15.75" customHeight="1">
      <c r="A7" s="454" t="s">
        <v>363</v>
      </c>
      <c r="B7" s="454"/>
      <c r="C7" s="454"/>
      <c r="D7" s="454"/>
      <c r="E7" s="454"/>
    </row>
    <row r="8" spans="1:7" ht="16.5" customHeight="1" thickBot="1">
      <c r="A8" s="333"/>
      <c r="B8" s="333"/>
      <c r="C8" s="2"/>
      <c r="D8" s="334"/>
      <c r="E8" s="335"/>
      <c r="F8" s="335"/>
      <c r="G8" s="335"/>
    </row>
    <row r="9" spans="1:7" ht="16.5" customHeight="1" thickBot="1">
      <c r="A9" s="336" t="s">
        <v>5</v>
      </c>
      <c r="B9" s="337" t="s">
        <v>364</v>
      </c>
      <c r="C9" s="338" t="s">
        <v>365</v>
      </c>
      <c r="D9" s="338" t="s">
        <v>366</v>
      </c>
      <c r="E9" s="339" t="s">
        <v>367</v>
      </c>
      <c r="F9" s="340"/>
      <c r="G9" s="340"/>
    </row>
    <row r="10" spans="1:7" ht="15.75" customHeight="1">
      <c r="A10" s="341"/>
      <c r="B10" s="342"/>
      <c r="C10" s="343"/>
      <c r="D10" s="343"/>
      <c r="E10" s="8"/>
      <c r="F10" s="340"/>
      <c r="G10" s="340"/>
    </row>
    <row r="11" spans="1:7" ht="15.75" customHeight="1">
      <c r="A11" s="344" t="s">
        <v>368</v>
      </c>
      <c r="B11" s="345" t="s">
        <v>44</v>
      </c>
      <c r="C11" s="346">
        <v>616689</v>
      </c>
      <c r="D11" s="346">
        <v>3665916</v>
      </c>
      <c r="E11" s="347">
        <f>C11+D11</f>
        <v>4282605</v>
      </c>
      <c r="F11" s="348"/>
      <c r="G11" s="349"/>
    </row>
    <row r="12" spans="1:7" ht="15.75" customHeight="1">
      <c r="A12" s="494"/>
      <c r="B12" s="495"/>
      <c r="C12" s="495"/>
      <c r="D12" s="495"/>
      <c r="E12" s="496"/>
      <c r="F12" s="348"/>
      <c r="G12" s="349"/>
    </row>
    <row r="13" spans="1:7" ht="15.75" customHeight="1">
      <c r="A13" s="344" t="s">
        <v>369</v>
      </c>
      <c r="B13" s="345" t="s">
        <v>370</v>
      </c>
      <c r="C13" s="346">
        <v>396795</v>
      </c>
      <c r="D13" s="346">
        <v>317570</v>
      </c>
      <c r="E13" s="347">
        <f>C13+D13</f>
        <v>714365</v>
      </c>
      <c r="F13" s="348"/>
      <c r="G13" s="349"/>
    </row>
    <row r="14" spans="1:7" ht="15.75" customHeight="1">
      <c r="A14" s="494"/>
      <c r="B14" s="495"/>
      <c r="C14" s="495"/>
      <c r="D14" s="495"/>
      <c r="E14" s="496"/>
      <c r="F14" s="348"/>
      <c r="G14" s="349"/>
    </row>
    <row r="15" spans="1:7" ht="15.75" customHeight="1">
      <c r="A15" s="344" t="s">
        <v>371</v>
      </c>
      <c r="B15" s="345" t="s">
        <v>372</v>
      </c>
      <c r="C15" s="346">
        <v>478310</v>
      </c>
      <c r="D15" s="346">
        <v>235645</v>
      </c>
      <c r="E15" s="347">
        <f>C15+D15</f>
        <v>713955</v>
      </c>
      <c r="F15" s="348"/>
      <c r="G15" s="349"/>
    </row>
    <row r="16" spans="1:7" ht="15.75" customHeight="1">
      <c r="A16" s="494"/>
      <c r="B16" s="495"/>
      <c r="C16" s="495"/>
      <c r="D16" s="495"/>
      <c r="E16" s="496"/>
      <c r="F16" s="348"/>
      <c r="G16" s="349"/>
    </row>
    <row r="17" spans="1:7" ht="15.75" customHeight="1">
      <c r="A17" s="344" t="s">
        <v>373</v>
      </c>
      <c r="B17" s="345" t="s">
        <v>374</v>
      </c>
      <c r="C17" s="346">
        <v>361523</v>
      </c>
      <c r="D17" s="346">
        <v>290363</v>
      </c>
      <c r="E17" s="347">
        <f>C17+D17</f>
        <v>651886</v>
      </c>
      <c r="F17" s="348"/>
      <c r="G17" s="349"/>
    </row>
    <row r="18" spans="1:7" ht="15.75" customHeight="1">
      <c r="A18" s="494"/>
      <c r="B18" s="495"/>
      <c r="C18" s="495"/>
      <c r="D18" s="495"/>
      <c r="E18" s="496"/>
      <c r="F18" s="348"/>
      <c r="G18" s="349"/>
    </row>
    <row r="19" spans="1:7" ht="15.75" customHeight="1">
      <c r="A19" s="344" t="s">
        <v>375</v>
      </c>
      <c r="B19" s="345" t="s">
        <v>376</v>
      </c>
      <c r="C19" s="346">
        <v>401099</v>
      </c>
      <c r="D19" s="346">
        <v>234510</v>
      </c>
      <c r="E19" s="347">
        <f>C19+D19</f>
        <v>635609</v>
      </c>
      <c r="F19" s="348"/>
      <c r="G19" s="349"/>
    </row>
    <row r="20" spans="1:7" ht="15.75" customHeight="1">
      <c r="A20" s="494"/>
      <c r="B20" s="495"/>
      <c r="C20" s="495"/>
      <c r="D20" s="495"/>
      <c r="E20" s="496"/>
      <c r="F20" s="348"/>
      <c r="G20" s="349"/>
    </row>
    <row r="21" spans="1:7" ht="15.75" customHeight="1">
      <c r="A21" s="344" t="s">
        <v>377</v>
      </c>
      <c r="B21" s="345" t="s">
        <v>378</v>
      </c>
      <c r="C21" s="346">
        <v>354180</v>
      </c>
      <c r="D21" s="346">
        <v>274831</v>
      </c>
      <c r="E21" s="347">
        <f>C21+D21</f>
        <v>629011</v>
      </c>
      <c r="F21" s="348"/>
      <c r="G21" s="349"/>
    </row>
    <row r="22" spans="1:7" ht="15.75" customHeight="1">
      <c r="A22" s="494"/>
      <c r="B22" s="495"/>
      <c r="C22" s="495"/>
      <c r="D22" s="495"/>
      <c r="E22" s="496"/>
      <c r="F22" s="348"/>
      <c r="G22" s="349"/>
    </row>
    <row r="23" spans="1:7" ht="15.75" customHeight="1">
      <c r="A23" s="344" t="s">
        <v>379</v>
      </c>
      <c r="B23" s="345" t="s">
        <v>380</v>
      </c>
      <c r="C23" s="346">
        <v>401869</v>
      </c>
      <c r="D23" s="346">
        <v>178540</v>
      </c>
      <c r="E23" s="347">
        <f>C23+D23</f>
        <v>580409</v>
      </c>
      <c r="F23" s="348"/>
      <c r="G23" s="349"/>
    </row>
    <row r="24" spans="1:7" ht="15.75" customHeight="1">
      <c r="A24" s="494"/>
      <c r="B24" s="495"/>
      <c r="C24" s="495"/>
      <c r="D24" s="495"/>
      <c r="E24" s="496"/>
      <c r="F24" s="348"/>
      <c r="G24" s="349"/>
    </row>
    <row r="25" spans="1:7" ht="15.75" customHeight="1">
      <c r="A25" s="344" t="s">
        <v>381</v>
      </c>
      <c r="B25" s="345" t="s">
        <v>382</v>
      </c>
      <c r="C25" s="346">
        <v>407107</v>
      </c>
      <c r="D25" s="346">
        <v>61184</v>
      </c>
      <c r="E25" s="347">
        <f>C25+D25</f>
        <v>468291</v>
      </c>
      <c r="F25" s="348"/>
      <c r="G25" s="349"/>
    </row>
    <row r="26" spans="1:7" ht="15.75" customHeight="1">
      <c r="A26" s="494"/>
      <c r="B26" s="495"/>
      <c r="C26" s="495"/>
      <c r="D26" s="495"/>
      <c r="E26" s="496"/>
      <c r="F26" s="348"/>
      <c r="G26" s="349"/>
    </row>
    <row r="27" spans="1:7" ht="15.75" customHeight="1">
      <c r="A27" s="344" t="s">
        <v>383</v>
      </c>
      <c r="B27" s="345" t="s">
        <v>384</v>
      </c>
      <c r="C27" s="346">
        <v>400088</v>
      </c>
      <c r="D27" s="346">
        <v>20862</v>
      </c>
      <c r="E27" s="347">
        <f>C27+D27</f>
        <v>420950</v>
      </c>
      <c r="F27" s="348"/>
      <c r="G27" s="349"/>
    </row>
    <row r="28" spans="1:7" ht="15.75" customHeight="1">
      <c r="A28" s="494"/>
      <c r="B28" s="495"/>
      <c r="C28" s="495"/>
      <c r="D28" s="495"/>
      <c r="E28" s="496"/>
      <c r="F28" s="348"/>
      <c r="G28" s="349"/>
    </row>
    <row r="29" spans="1:7" ht="15.75" customHeight="1">
      <c r="A29" s="344" t="s">
        <v>385</v>
      </c>
      <c r="B29" s="345" t="s">
        <v>386</v>
      </c>
      <c r="C29" s="346">
        <v>336278</v>
      </c>
      <c r="D29" s="346">
        <v>24282</v>
      </c>
      <c r="E29" s="347">
        <f>C29+D29</f>
        <v>360560</v>
      </c>
      <c r="F29" s="348"/>
      <c r="G29" s="349"/>
    </row>
    <row r="30" spans="1:7" ht="15.75" customHeight="1" thickBot="1">
      <c r="A30" s="494"/>
      <c r="B30" s="495"/>
      <c r="C30" s="495"/>
      <c r="D30" s="495"/>
      <c r="E30" s="496"/>
      <c r="F30" s="348"/>
      <c r="G30" s="349"/>
    </row>
    <row r="31" spans="1:7" ht="18.75" customHeight="1" thickBot="1">
      <c r="A31" s="350"/>
      <c r="B31" s="351" t="s">
        <v>236</v>
      </c>
      <c r="C31" s="352">
        <f>SUM(C11+C13+C15+C17+C19+C21+C23+C25+C27+C29)</f>
        <v>4153938</v>
      </c>
      <c r="D31" s="352">
        <f>SUM(D11+D13+D15+D17+D19+D21+D23+D25+D27+D29)</f>
        <v>5303703</v>
      </c>
      <c r="E31" s="353">
        <f>C31+D31</f>
        <v>9457641</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REPORTING&amp;R&amp;10HOSPITAL OF SAINT RAPHAEL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76"/>
  <sheetViews>
    <sheetView zoomScalePageLayoutView="0" workbookViewId="0" topLeftCell="A1">
      <selection activeCell="A1" sqref="A1"/>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256</v>
      </c>
      <c r="B3" s="498"/>
      <c r="C3" s="498"/>
      <c r="D3" s="498"/>
      <c r="E3" s="498"/>
    </row>
    <row r="4" spans="1:5" ht="15" customHeight="1">
      <c r="A4" s="498" t="s">
        <v>2</v>
      </c>
      <c r="B4" s="498"/>
      <c r="C4" s="498"/>
      <c r="D4" s="498"/>
      <c r="E4" s="498"/>
    </row>
    <row r="5" spans="1:5" ht="15" customHeight="1">
      <c r="A5" s="499" t="s">
        <v>387</v>
      </c>
      <c r="B5" s="499"/>
      <c r="C5" s="499"/>
      <c r="D5" s="499"/>
      <c r="E5" s="499"/>
    </row>
    <row r="6" spans="1:5" ht="15" customHeight="1">
      <c r="A6" s="499" t="s">
        <v>388</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389</v>
      </c>
      <c r="D9" s="363" t="s">
        <v>390</v>
      </c>
      <c r="E9" s="364" t="s">
        <v>367</v>
      </c>
    </row>
    <row r="10" spans="1:5" s="359" customFormat="1" ht="12.75">
      <c r="A10" s="365"/>
      <c r="B10" s="366"/>
      <c r="C10" s="367"/>
      <c r="D10" s="367"/>
      <c r="E10" s="368"/>
    </row>
    <row r="11" spans="1:5" s="359" customFormat="1" ht="12.75">
      <c r="A11" s="369" t="s">
        <v>391</v>
      </c>
      <c r="B11" s="370" t="s">
        <v>10</v>
      </c>
      <c r="C11" s="371"/>
      <c r="D11" s="371"/>
      <c r="E11" s="373"/>
    </row>
    <row r="12" spans="1:5" ht="14.25" customHeight="1">
      <c r="A12" s="374">
        <v>1</v>
      </c>
      <c r="B12" s="375" t="s">
        <v>392</v>
      </c>
      <c r="C12" s="376">
        <v>0</v>
      </c>
      <c r="D12" s="376">
        <v>0</v>
      </c>
      <c r="E12" s="376">
        <f>D12+C12</f>
        <v>0</v>
      </c>
    </row>
    <row r="13" spans="1:5" ht="14.25" customHeight="1">
      <c r="A13" s="374">
        <v>2</v>
      </c>
      <c r="B13" s="375" t="s">
        <v>393</v>
      </c>
      <c r="C13" s="376">
        <v>0</v>
      </c>
      <c r="D13" s="376">
        <v>0</v>
      </c>
      <c r="E13" s="376">
        <f>D13+C13</f>
        <v>0</v>
      </c>
    </row>
    <row r="14" spans="1:5" ht="12.75">
      <c r="A14" s="365"/>
      <c r="B14" s="366"/>
      <c r="C14" s="367"/>
      <c r="D14" s="367"/>
      <c r="E14" s="377"/>
    </row>
    <row r="15" spans="1:5" s="359" customFormat="1" ht="12.75">
      <c r="A15" s="369" t="s">
        <v>394</v>
      </c>
      <c r="B15" s="370" t="s">
        <v>39</v>
      </c>
      <c r="C15" s="371"/>
      <c r="D15" s="371"/>
      <c r="E15" s="373"/>
    </row>
    <row r="16" spans="1:5" ht="14.25" customHeight="1">
      <c r="A16" s="374">
        <v>1</v>
      </c>
      <c r="B16" s="375" t="s">
        <v>392</v>
      </c>
      <c r="C16" s="376">
        <v>0</v>
      </c>
      <c r="D16" s="376">
        <v>0</v>
      </c>
      <c r="E16" s="376">
        <f>D16+C16</f>
        <v>0</v>
      </c>
    </row>
    <row r="17" spans="1:5" ht="14.25" customHeight="1">
      <c r="A17" s="374">
        <v>2</v>
      </c>
      <c r="B17" s="375" t="s">
        <v>393</v>
      </c>
      <c r="C17" s="376">
        <v>0</v>
      </c>
      <c r="D17" s="376">
        <v>0</v>
      </c>
      <c r="E17" s="376">
        <f>D17+C17</f>
        <v>0</v>
      </c>
    </row>
    <row r="18" spans="1:5" ht="12.75">
      <c r="A18" s="365"/>
      <c r="B18" s="366"/>
      <c r="C18" s="367"/>
      <c r="D18" s="367"/>
      <c r="E18" s="377"/>
    </row>
    <row r="19" spans="1:5" s="359" customFormat="1" ht="12.75">
      <c r="A19" s="369" t="s">
        <v>395</v>
      </c>
      <c r="B19" s="370" t="s">
        <v>47</v>
      </c>
      <c r="C19" s="371"/>
      <c r="D19" s="371"/>
      <c r="E19" s="373"/>
    </row>
    <row r="20" spans="1:5" ht="14.25" customHeight="1">
      <c r="A20" s="374">
        <v>1</v>
      </c>
      <c r="B20" s="375" t="s">
        <v>392</v>
      </c>
      <c r="C20" s="376">
        <v>0</v>
      </c>
      <c r="D20" s="376">
        <v>0</v>
      </c>
      <c r="E20" s="376">
        <f>D20+C20</f>
        <v>0</v>
      </c>
    </row>
    <row r="21" spans="1:5" ht="14.25" customHeight="1">
      <c r="A21" s="374">
        <v>2</v>
      </c>
      <c r="B21" s="375" t="s">
        <v>393</v>
      </c>
      <c r="C21" s="376">
        <v>0</v>
      </c>
      <c r="D21" s="376">
        <v>0</v>
      </c>
      <c r="E21" s="376">
        <f>D21+C21</f>
        <v>0</v>
      </c>
    </row>
    <row r="22" spans="1:5" ht="12.75">
      <c r="A22" s="365"/>
      <c r="B22" s="366"/>
      <c r="C22" s="367"/>
      <c r="D22" s="367"/>
      <c r="E22" s="377"/>
    </row>
    <row r="23" spans="1:5" s="359" customFormat="1" ht="12.75">
      <c r="A23" s="369" t="s">
        <v>396</v>
      </c>
      <c r="B23" s="370" t="s">
        <v>57</v>
      </c>
      <c r="C23" s="371"/>
      <c r="D23" s="371"/>
      <c r="E23" s="373"/>
    </row>
    <row r="24" spans="1:5" ht="14.25" customHeight="1">
      <c r="A24" s="374">
        <v>1</v>
      </c>
      <c r="B24" s="375" t="s">
        <v>392</v>
      </c>
      <c r="C24" s="376">
        <v>0</v>
      </c>
      <c r="D24" s="376">
        <v>0</v>
      </c>
      <c r="E24" s="376">
        <f>D24+C24</f>
        <v>0</v>
      </c>
    </row>
    <row r="25" spans="1:5" ht="14.25" customHeight="1">
      <c r="A25" s="374">
        <v>2</v>
      </c>
      <c r="B25" s="375" t="s">
        <v>393</v>
      </c>
      <c r="C25" s="376">
        <v>0</v>
      </c>
      <c r="D25" s="376">
        <v>0</v>
      </c>
      <c r="E25" s="376">
        <f>D25+C25</f>
        <v>0</v>
      </c>
    </row>
    <row r="26" spans="1:5" ht="12.75">
      <c r="A26" s="365"/>
      <c r="B26" s="366"/>
      <c r="C26" s="367"/>
      <c r="D26" s="367"/>
      <c r="E26" s="377"/>
    </row>
    <row r="27" spans="1:5" s="359" customFormat="1" ht="12.75">
      <c r="A27" s="369" t="s">
        <v>397</v>
      </c>
      <c r="B27" s="370" t="s">
        <v>73</v>
      </c>
      <c r="C27" s="371"/>
      <c r="D27" s="371"/>
      <c r="E27" s="373"/>
    </row>
    <row r="28" spans="1:5" ht="14.25" customHeight="1">
      <c r="A28" s="374">
        <v>1</v>
      </c>
      <c r="B28" s="375" t="s">
        <v>392</v>
      </c>
      <c r="C28" s="376">
        <v>0</v>
      </c>
      <c r="D28" s="376">
        <v>0</v>
      </c>
      <c r="E28" s="376">
        <f>D28+C28</f>
        <v>0</v>
      </c>
    </row>
    <row r="29" spans="1:5" ht="14.25" customHeight="1">
      <c r="A29" s="374">
        <v>2</v>
      </c>
      <c r="B29" s="375" t="s">
        <v>393</v>
      </c>
      <c r="C29" s="376">
        <v>0</v>
      </c>
      <c r="D29" s="376">
        <v>0</v>
      </c>
      <c r="E29" s="376">
        <f>D29+C29</f>
        <v>0</v>
      </c>
    </row>
    <row r="30" spans="1:5" ht="12.75">
      <c r="A30" s="365"/>
      <c r="B30" s="366"/>
      <c r="C30" s="367"/>
      <c r="D30" s="367"/>
      <c r="E30" s="377"/>
    </row>
    <row r="31" spans="1:5" s="359" customFormat="1" ht="12.75">
      <c r="A31" s="369" t="s">
        <v>398</v>
      </c>
      <c r="B31" s="370" t="s">
        <v>85</v>
      </c>
      <c r="C31" s="371"/>
      <c r="D31" s="371"/>
      <c r="E31" s="373"/>
    </row>
    <row r="32" spans="1:5" ht="14.25" customHeight="1">
      <c r="A32" s="374">
        <v>1</v>
      </c>
      <c r="B32" s="375" t="s">
        <v>392</v>
      </c>
      <c r="C32" s="376">
        <v>0</v>
      </c>
      <c r="D32" s="376">
        <v>0</v>
      </c>
      <c r="E32" s="376">
        <f>D32+C32</f>
        <v>0</v>
      </c>
    </row>
    <row r="33" spans="1:5" ht="14.25" customHeight="1">
      <c r="A33" s="374">
        <v>2</v>
      </c>
      <c r="B33" s="375" t="s">
        <v>393</v>
      </c>
      <c r="C33" s="376">
        <v>0</v>
      </c>
      <c r="D33" s="376">
        <v>0</v>
      </c>
      <c r="E33" s="376">
        <f>D33+C33</f>
        <v>0</v>
      </c>
    </row>
    <row r="34" spans="1:5" ht="12.75">
      <c r="A34" s="365"/>
      <c r="B34" s="366"/>
      <c r="C34" s="367"/>
      <c r="D34" s="367"/>
      <c r="E34" s="377"/>
    </row>
    <row r="35" spans="1:5" s="359" customFormat="1" ht="12.75">
      <c r="A35" s="369" t="s">
        <v>399</v>
      </c>
      <c r="B35" s="370" t="s">
        <v>89</v>
      </c>
      <c r="C35" s="371"/>
      <c r="D35" s="371"/>
      <c r="E35" s="373"/>
    </row>
    <row r="36" spans="1:5" ht="14.25" customHeight="1">
      <c r="A36" s="374">
        <v>1</v>
      </c>
      <c r="B36" s="375" t="s">
        <v>392</v>
      </c>
      <c r="C36" s="376">
        <v>0</v>
      </c>
      <c r="D36" s="376">
        <v>0</v>
      </c>
      <c r="E36" s="376">
        <f>D36+C36</f>
        <v>0</v>
      </c>
    </row>
    <row r="37" spans="1:5" ht="14.25" customHeight="1">
      <c r="A37" s="374">
        <v>2</v>
      </c>
      <c r="B37" s="375" t="s">
        <v>393</v>
      </c>
      <c r="C37" s="376">
        <v>0</v>
      </c>
      <c r="D37" s="376">
        <v>0</v>
      </c>
      <c r="E37" s="376">
        <f>D37+C37</f>
        <v>0</v>
      </c>
    </row>
    <row r="38" spans="1:5" ht="12.75">
      <c r="A38" s="365"/>
      <c r="B38" s="366"/>
      <c r="C38" s="367"/>
      <c r="D38" s="367"/>
      <c r="E38" s="377"/>
    </row>
    <row r="39" spans="1:5" s="359" customFormat="1" ht="12.75">
      <c r="A39" s="369" t="s">
        <v>400</v>
      </c>
      <c r="B39" s="370" t="s">
        <v>98</v>
      </c>
      <c r="C39" s="371"/>
      <c r="D39" s="371"/>
      <c r="E39" s="373"/>
    </row>
    <row r="40" spans="1:5" ht="14.25" customHeight="1">
      <c r="A40" s="374">
        <v>1</v>
      </c>
      <c r="B40" s="375" t="s">
        <v>392</v>
      </c>
      <c r="C40" s="376">
        <v>0</v>
      </c>
      <c r="D40" s="376">
        <v>0</v>
      </c>
      <c r="E40" s="376">
        <f>D40+C40</f>
        <v>0</v>
      </c>
    </row>
    <row r="41" spans="1:5" ht="14.25" customHeight="1">
      <c r="A41" s="374">
        <v>2</v>
      </c>
      <c r="B41" s="375" t="s">
        <v>393</v>
      </c>
      <c r="C41" s="376">
        <v>0</v>
      </c>
      <c r="D41" s="376">
        <v>0</v>
      </c>
      <c r="E41" s="376">
        <f>D41+C41</f>
        <v>0</v>
      </c>
    </row>
    <row r="42" spans="1:5" ht="12.75">
      <c r="A42" s="365"/>
      <c r="B42" s="366"/>
      <c r="C42" s="367"/>
      <c r="D42" s="367"/>
      <c r="E42" s="377"/>
    </row>
    <row r="43" spans="1:5" s="359" customFormat="1" ht="12.75">
      <c r="A43" s="369" t="s">
        <v>401</v>
      </c>
      <c r="B43" s="370" t="s">
        <v>103</v>
      </c>
      <c r="C43" s="371"/>
      <c r="D43" s="371"/>
      <c r="E43" s="373"/>
    </row>
    <row r="44" spans="1:5" ht="14.25" customHeight="1">
      <c r="A44" s="374">
        <v>1</v>
      </c>
      <c r="B44" s="375" t="s">
        <v>392</v>
      </c>
      <c r="C44" s="376">
        <v>0</v>
      </c>
      <c r="D44" s="376">
        <v>0</v>
      </c>
      <c r="E44" s="376">
        <f>D44+C44</f>
        <v>0</v>
      </c>
    </row>
    <row r="45" spans="1:5" ht="14.25" customHeight="1">
      <c r="A45" s="374">
        <v>2</v>
      </c>
      <c r="B45" s="375" t="s">
        <v>393</v>
      </c>
      <c r="C45" s="376">
        <v>0</v>
      </c>
      <c r="D45" s="376">
        <v>0</v>
      </c>
      <c r="E45" s="376">
        <f>D45+C45</f>
        <v>0</v>
      </c>
    </row>
    <row r="46" spans="1:5" ht="12.75">
      <c r="A46" s="365"/>
      <c r="B46" s="366"/>
      <c r="C46" s="367"/>
      <c r="D46" s="367"/>
      <c r="E46" s="377"/>
    </row>
    <row r="47" spans="1:5" s="359" customFormat="1" ht="12.75">
      <c r="A47" s="369" t="s">
        <v>402</v>
      </c>
      <c r="B47" s="370" t="s">
        <v>113</v>
      </c>
      <c r="C47" s="371"/>
      <c r="D47" s="371"/>
      <c r="E47" s="373"/>
    </row>
    <row r="48" spans="1:5" ht="14.25" customHeight="1">
      <c r="A48" s="374">
        <v>1</v>
      </c>
      <c r="B48" s="375" t="s">
        <v>392</v>
      </c>
      <c r="C48" s="376">
        <v>0</v>
      </c>
      <c r="D48" s="376">
        <v>0</v>
      </c>
      <c r="E48" s="376">
        <f>D48+C48</f>
        <v>0</v>
      </c>
    </row>
    <row r="49" spans="1:5" ht="14.25" customHeight="1">
      <c r="A49" s="374">
        <v>2</v>
      </c>
      <c r="B49" s="375" t="s">
        <v>393</v>
      </c>
      <c r="C49" s="376">
        <v>0</v>
      </c>
      <c r="D49" s="376">
        <v>0</v>
      </c>
      <c r="E49" s="376">
        <f>D49+C49</f>
        <v>0</v>
      </c>
    </row>
    <row r="50" spans="1:5" ht="12.75">
      <c r="A50" s="365"/>
      <c r="B50" s="366"/>
      <c r="C50" s="367"/>
      <c r="D50" s="367"/>
      <c r="E50" s="377"/>
    </row>
    <row r="51" spans="1:5" s="359" customFormat="1" ht="12.75">
      <c r="A51" s="369" t="s">
        <v>403</v>
      </c>
      <c r="B51" s="370" t="s">
        <v>121</v>
      </c>
      <c r="C51" s="371"/>
      <c r="D51" s="371"/>
      <c r="E51" s="373"/>
    </row>
    <row r="52" spans="1:5" ht="14.25" customHeight="1">
      <c r="A52" s="374">
        <v>1</v>
      </c>
      <c r="B52" s="375" t="s">
        <v>392</v>
      </c>
      <c r="C52" s="376">
        <v>0</v>
      </c>
      <c r="D52" s="376">
        <v>0</v>
      </c>
      <c r="E52" s="376">
        <f>D52+C52</f>
        <v>0</v>
      </c>
    </row>
    <row r="53" spans="1:5" ht="14.25" customHeight="1">
      <c r="A53" s="374">
        <v>2</v>
      </c>
      <c r="B53" s="375" t="s">
        <v>393</v>
      </c>
      <c r="C53" s="376">
        <v>0</v>
      </c>
      <c r="D53" s="376">
        <v>0</v>
      </c>
      <c r="E53" s="376">
        <f>D53+C53</f>
        <v>0</v>
      </c>
    </row>
    <row r="54" spans="1:5" ht="12.75">
      <c r="A54" s="365"/>
      <c r="B54" s="366"/>
      <c r="C54" s="367"/>
      <c r="D54" s="367"/>
      <c r="E54" s="377"/>
    </row>
    <row r="55" spans="1:5" s="359" customFormat="1" ht="12.75">
      <c r="A55" s="369" t="s">
        <v>404</v>
      </c>
      <c r="B55" s="370" t="s">
        <v>130</v>
      </c>
      <c r="C55" s="371"/>
      <c r="D55" s="371"/>
      <c r="E55" s="373"/>
    </row>
    <row r="56" spans="1:5" ht="14.25" customHeight="1">
      <c r="A56" s="374">
        <v>1</v>
      </c>
      <c r="B56" s="375" t="s">
        <v>392</v>
      </c>
      <c r="C56" s="376">
        <v>0</v>
      </c>
      <c r="D56" s="376">
        <v>0</v>
      </c>
      <c r="E56" s="376">
        <f>D56+C56</f>
        <v>0</v>
      </c>
    </row>
    <row r="57" spans="1:5" ht="14.25" customHeight="1">
      <c r="A57" s="374">
        <v>2</v>
      </c>
      <c r="B57" s="375" t="s">
        <v>393</v>
      </c>
      <c r="C57" s="376">
        <v>0</v>
      </c>
      <c r="D57" s="376">
        <v>0</v>
      </c>
      <c r="E57" s="376">
        <f>D57+C57</f>
        <v>0</v>
      </c>
    </row>
    <row r="58" spans="1:5" ht="12.75">
      <c r="A58" s="365"/>
      <c r="B58" s="366"/>
      <c r="C58" s="367"/>
      <c r="D58" s="367"/>
      <c r="E58" s="377"/>
    </row>
    <row r="59" spans="1:5" s="359" customFormat="1" ht="25.5">
      <c r="A59" s="369" t="s">
        <v>405</v>
      </c>
      <c r="B59" s="370" t="s">
        <v>136</v>
      </c>
      <c r="C59" s="371"/>
      <c r="D59" s="371"/>
      <c r="E59" s="373"/>
    </row>
    <row r="60" spans="1:5" ht="14.25" customHeight="1">
      <c r="A60" s="374">
        <v>1</v>
      </c>
      <c r="B60" s="375" t="s">
        <v>392</v>
      </c>
      <c r="C60" s="376">
        <v>0</v>
      </c>
      <c r="D60" s="376">
        <v>0</v>
      </c>
      <c r="E60" s="376">
        <f>D60+C60</f>
        <v>0</v>
      </c>
    </row>
    <row r="61" spans="1:5" ht="14.25" customHeight="1">
      <c r="A61" s="374">
        <v>2</v>
      </c>
      <c r="B61" s="375" t="s">
        <v>393</v>
      </c>
      <c r="C61" s="376">
        <v>0</v>
      </c>
      <c r="D61" s="376">
        <v>0</v>
      </c>
      <c r="E61" s="376">
        <f>D61+C61</f>
        <v>0</v>
      </c>
    </row>
    <row r="62" spans="1:5" ht="12.75">
      <c r="A62" s="365"/>
      <c r="B62" s="366"/>
      <c r="C62" s="367"/>
      <c r="D62" s="367"/>
      <c r="E62" s="377"/>
    </row>
    <row r="63" spans="1:5" s="359" customFormat="1" ht="12.75">
      <c r="A63" s="369" t="s">
        <v>406</v>
      </c>
      <c r="B63" s="370" t="s">
        <v>142</v>
      </c>
      <c r="C63" s="371"/>
      <c r="D63" s="371"/>
      <c r="E63" s="373"/>
    </row>
    <row r="64" spans="1:5" ht="14.25" customHeight="1">
      <c r="A64" s="374">
        <v>1</v>
      </c>
      <c r="B64" s="375" t="s">
        <v>392</v>
      </c>
      <c r="C64" s="376">
        <v>0</v>
      </c>
      <c r="D64" s="376">
        <v>0</v>
      </c>
      <c r="E64" s="376">
        <f>D64+C64</f>
        <v>0</v>
      </c>
    </row>
    <row r="65" spans="1:5" ht="14.25" customHeight="1">
      <c r="A65" s="374">
        <v>2</v>
      </c>
      <c r="B65" s="375" t="s">
        <v>393</v>
      </c>
      <c r="C65" s="376">
        <v>0</v>
      </c>
      <c r="D65" s="376">
        <v>0</v>
      </c>
      <c r="E65" s="376">
        <f>D65+C65</f>
        <v>0</v>
      </c>
    </row>
    <row r="66" spans="1:5" ht="12.75">
      <c r="A66" s="365"/>
      <c r="B66" s="366"/>
      <c r="C66" s="367"/>
      <c r="D66" s="367"/>
      <c r="E66" s="377"/>
    </row>
    <row r="67" spans="1:5" s="359" customFormat="1" ht="12.75">
      <c r="A67" s="369" t="s">
        <v>407</v>
      </c>
      <c r="B67" s="370" t="s">
        <v>151</v>
      </c>
      <c r="C67" s="371"/>
      <c r="D67" s="371"/>
      <c r="E67" s="373"/>
    </row>
    <row r="68" spans="1:5" ht="14.25" customHeight="1">
      <c r="A68" s="374">
        <v>1</v>
      </c>
      <c r="B68" s="375" t="s">
        <v>392</v>
      </c>
      <c r="C68" s="376">
        <v>0</v>
      </c>
      <c r="D68" s="376">
        <v>0</v>
      </c>
      <c r="E68" s="376">
        <f>D68+C68</f>
        <v>0</v>
      </c>
    </row>
    <row r="69" spans="1:5" ht="14.25" customHeight="1">
      <c r="A69" s="374">
        <v>2</v>
      </c>
      <c r="B69" s="375" t="s">
        <v>393</v>
      </c>
      <c r="C69" s="376">
        <v>0</v>
      </c>
      <c r="D69" s="376">
        <v>0</v>
      </c>
      <c r="E69" s="376">
        <f>D69+C69</f>
        <v>0</v>
      </c>
    </row>
    <row r="70" spans="1:5" ht="12.75">
      <c r="A70" s="365"/>
      <c r="B70" s="366"/>
      <c r="C70" s="367"/>
      <c r="D70" s="367"/>
      <c r="E70" s="377"/>
    </row>
    <row r="71" spans="1:5" ht="13.5" customHeight="1">
      <c r="A71" s="378"/>
      <c r="B71" s="500"/>
      <c r="C71" s="500"/>
      <c r="D71" s="500"/>
      <c r="E71" s="379"/>
    </row>
    <row r="72" spans="1:6" ht="15" customHeight="1">
      <c r="A72" s="381"/>
      <c r="B72" s="497" t="s">
        <v>408</v>
      </c>
      <c r="C72" s="497"/>
      <c r="D72" s="497"/>
      <c r="E72" s="497"/>
      <c r="F72" s="378"/>
    </row>
    <row r="73" spans="1:6" ht="13.5" customHeight="1">
      <c r="A73" s="381"/>
      <c r="B73" s="380"/>
      <c r="C73" s="380"/>
      <c r="D73" s="380"/>
      <c r="E73" s="380"/>
      <c r="F73" s="378"/>
    </row>
    <row r="74" spans="1:6" ht="25.5" customHeight="1">
      <c r="A74" s="381"/>
      <c r="B74" s="497" t="s">
        <v>409</v>
      </c>
      <c r="C74" s="497"/>
      <c r="D74" s="497"/>
      <c r="E74" s="497"/>
      <c r="F74" s="378"/>
    </row>
    <row r="75" spans="1:6" ht="15" customHeight="1">
      <c r="A75" s="378"/>
      <c r="B75" s="497" t="s">
        <v>410</v>
      </c>
      <c r="C75" s="497"/>
      <c r="D75" s="497"/>
      <c r="E75" s="497"/>
      <c r="F75" s="378"/>
    </row>
    <row r="76" spans="1:6" ht="15" customHeight="1">
      <c r="A76" s="378"/>
      <c r="B76" s="497" t="s">
        <v>411</v>
      </c>
      <c r="C76" s="497"/>
      <c r="D76" s="497"/>
      <c r="E76" s="497"/>
      <c r="F76" s="378"/>
    </row>
  </sheetData>
  <sheetProtection/>
  <mergeCells count="10">
    <mergeCell ref="A6:E6"/>
    <mergeCell ref="B71:D71"/>
    <mergeCell ref="A2:E2"/>
    <mergeCell ref="A3:E3"/>
    <mergeCell ref="A4:E4"/>
    <mergeCell ref="A5:E5"/>
    <mergeCell ref="B72:E72"/>
    <mergeCell ref="B74:E74"/>
    <mergeCell ref="B75:E75"/>
    <mergeCell ref="B76:E76"/>
  </mergeCells>
  <printOptions/>
  <pageMargins left="0.25" right="0.25" top="0.5" bottom="0.5" header="0.25" footer="0.25"/>
  <pageSetup horizontalDpi="1200" verticalDpi="1200" orientation="portrait" paperSize="9" scale="74"/>
  <headerFooter alignWithMargins="0">
    <oddHeader>&amp;LOFFICE OF HEALTH CARE ACCESS&amp;CANNUAL REPORTING&amp;RHOSPITAL OF SAINT RAPHAEL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A1" sqref="A1"/>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256</v>
      </c>
      <c r="B3" s="458"/>
      <c r="C3" s="458"/>
    </row>
    <row r="4" spans="1:3" ht="15" customHeight="1">
      <c r="A4" s="458" t="s">
        <v>2</v>
      </c>
      <c r="B4" s="458"/>
      <c r="C4" s="458"/>
    </row>
    <row r="5" spans="1:3" ht="15" customHeight="1">
      <c r="A5" s="458" t="s">
        <v>412</v>
      </c>
      <c r="B5" s="458"/>
      <c r="C5" s="458"/>
    </row>
    <row r="6" spans="1:3" ht="15" customHeight="1">
      <c r="A6" s="458" t="s">
        <v>413</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414</v>
      </c>
    </row>
    <row r="10" spans="1:3" ht="15.75" customHeight="1">
      <c r="A10" s="390"/>
      <c r="B10" s="391"/>
      <c r="C10" s="392"/>
    </row>
    <row r="11" spans="1:3" ht="30" customHeight="1">
      <c r="A11" s="393" t="s">
        <v>415</v>
      </c>
      <c r="B11" s="394" t="s">
        <v>416</v>
      </c>
      <c r="C11" s="395"/>
    </row>
    <row r="12" spans="1:3" ht="45" customHeight="1">
      <c r="A12" s="396" t="s">
        <v>417</v>
      </c>
      <c r="B12" s="397" t="s">
        <v>418</v>
      </c>
      <c r="C12" s="398" t="s">
        <v>419</v>
      </c>
    </row>
    <row r="13" spans="1:3" ht="15" customHeight="1">
      <c r="A13" s="399"/>
      <c r="B13" s="400"/>
      <c r="C13" s="401"/>
    </row>
    <row r="14" spans="1:3" ht="30" customHeight="1">
      <c r="A14" s="402" t="s">
        <v>420</v>
      </c>
      <c r="B14" s="405" t="s">
        <v>421</v>
      </c>
      <c r="C14" s="406" t="s">
        <v>419</v>
      </c>
    </row>
    <row r="15" spans="1:3" ht="15" customHeight="1">
      <c r="A15" s="407"/>
      <c r="B15" s="400"/>
      <c r="C15" s="401"/>
    </row>
    <row r="16" spans="1:3" ht="30" customHeight="1">
      <c r="A16" s="402" t="s">
        <v>422</v>
      </c>
      <c r="B16" s="405" t="s">
        <v>423</v>
      </c>
      <c r="C16" s="406" t="s">
        <v>419</v>
      </c>
    </row>
    <row r="17" spans="1:3" ht="15" customHeight="1">
      <c r="A17" s="407"/>
      <c r="B17" s="400"/>
      <c r="C17" s="401"/>
    </row>
    <row r="18" spans="1:3" ht="30" customHeight="1">
      <c r="A18" s="402" t="s">
        <v>424</v>
      </c>
      <c r="B18" s="405" t="s">
        <v>425</v>
      </c>
      <c r="C18" s="406" t="s">
        <v>419</v>
      </c>
    </row>
    <row r="19" spans="1:3" ht="15" customHeight="1">
      <c r="A19" s="408"/>
      <c r="B19" s="409"/>
      <c r="C19" s="401"/>
    </row>
    <row r="20" spans="1:3" ht="30" customHeight="1">
      <c r="A20" s="410" t="s">
        <v>426</v>
      </c>
      <c r="B20" s="411" t="s">
        <v>427</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REPORTING&amp;RHOSPITAL OF SAINT RAPHAEL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A1" sqref="A1:F1"/>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256</v>
      </c>
      <c r="B2" s="502"/>
      <c r="C2" s="502"/>
      <c r="D2" s="502"/>
      <c r="E2" s="502"/>
      <c r="F2" s="503"/>
    </row>
    <row r="3" spans="1:6" ht="14.25" customHeight="1">
      <c r="A3" s="469" t="s">
        <v>2</v>
      </c>
      <c r="B3" s="469"/>
      <c r="C3" s="469"/>
      <c r="D3" s="469"/>
      <c r="E3" s="469"/>
      <c r="F3" s="469"/>
    </row>
    <row r="4" spans="1:6" ht="14.25" customHeight="1">
      <c r="A4" s="469" t="s">
        <v>428</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429</v>
      </c>
      <c r="D7" s="415" t="s">
        <v>430</v>
      </c>
      <c r="E7" s="415" t="s">
        <v>240</v>
      </c>
      <c r="F7" s="415" t="s">
        <v>431</v>
      </c>
    </row>
    <row r="8" spans="1:6" ht="15" customHeight="1">
      <c r="A8" s="417" t="s">
        <v>5</v>
      </c>
      <c r="B8" s="418" t="s">
        <v>6</v>
      </c>
      <c r="C8" s="417" t="s">
        <v>240</v>
      </c>
      <c r="D8" s="417" t="s">
        <v>240</v>
      </c>
      <c r="E8" s="417" t="s">
        <v>432</v>
      </c>
      <c r="F8" s="417" t="s">
        <v>432</v>
      </c>
    </row>
    <row r="9" spans="1:6" ht="15" customHeight="1">
      <c r="A9" s="416"/>
      <c r="B9" s="416"/>
      <c r="C9" s="416"/>
      <c r="D9" s="416"/>
      <c r="E9" s="416"/>
      <c r="F9" s="416"/>
    </row>
    <row r="10" spans="1:6" ht="15" customHeight="1">
      <c r="A10" s="417" t="s">
        <v>8</v>
      </c>
      <c r="B10" s="419" t="s">
        <v>433</v>
      </c>
      <c r="C10" s="419"/>
      <c r="D10" s="419"/>
      <c r="E10" s="419"/>
      <c r="F10" s="420"/>
    </row>
    <row r="11" spans="1:6" ht="15" customHeight="1">
      <c r="A11" s="417"/>
      <c r="B11" s="419"/>
      <c r="C11" s="419"/>
      <c r="D11" s="419"/>
      <c r="E11" s="419"/>
      <c r="F11" s="420"/>
    </row>
    <row r="12" spans="1:6" ht="14.25" customHeight="1">
      <c r="A12" s="422" t="s">
        <v>368</v>
      </c>
      <c r="B12" s="423" t="s">
        <v>434</v>
      </c>
      <c r="C12" s="424">
        <v>1451</v>
      </c>
      <c r="D12" s="424">
        <v>1039</v>
      </c>
      <c r="E12" s="424">
        <f>+D12-C12</f>
        <v>-412</v>
      </c>
      <c r="F12" s="420">
        <f>IF(C12=0,0,E12/C12)</f>
        <v>-0.2839421088904204</v>
      </c>
    </row>
    <row r="13" spans="1:6" ht="15" customHeight="1">
      <c r="A13" s="422" t="s">
        <v>369</v>
      </c>
      <c r="B13" s="423" t="s">
        <v>435</v>
      </c>
      <c r="C13" s="424">
        <v>1451</v>
      </c>
      <c r="D13" s="424">
        <v>985</v>
      </c>
      <c r="E13" s="424">
        <f>+D13-C13</f>
        <v>-466</v>
      </c>
      <c r="F13" s="425">
        <f>IF(C13=0,0,E13/C13)</f>
        <v>-0.321157822191592</v>
      </c>
    </row>
    <row r="14" spans="1:5" ht="15" customHeight="1">
      <c r="A14" s="426"/>
      <c r="B14" s="426"/>
      <c r="C14" s="426"/>
      <c r="D14" s="426"/>
      <c r="E14" s="426"/>
    </row>
    <row r="15" spans="1:6" ht="14.25" customHeight="1">
      <c r="A15" s="422" t="s">
        <v>371</v>
      </c>
      <c r="B15" s="423" t="s">
        <v>436</v>
      </c>
      <c r="C15" s="427">
        <v>4563152</v>
      </c>
      <c r="D15" s="427">
        <v>4606043</v>
      </c>
      <c r="E15" s="427">
        <f>+D15-C15</f>
        <v>42891</v>
      </c>
      <c r="F15" s="420">
        <f>IF(C15=0,0,E15/C15)</f>
        <v>0.009399423906983595</v>
      </c>
    </row>
    <row r="16" spans="1:6" ht="15" customHeight="1">
      <c r="A16" s="421"/>
      <c r="B16" s="426" t="s">
        <v>437</v>
      </c>
      <c r="C16" s="428">
        <f>IF(C13=0,0,C15/C13)</f>
        <v>3144.8325292901445</v>
      </c>
      <c r="D16" s="428">
        <f>IF(D13=0,0,D15/D13)</f>
        <v>4676.185786802031</v>
      </c>
      <c r="E16" s="428">
        <f>+D16-C16</f>
        <v>1531.353257511886</v>
      </c>
      <c r="F16" s="425">
        <f>IF(C16=0,0,E16/C16)</f>
        <v>0.4869427046589171</v>
      </c>
    </row>
    <row r="17" spans="1:6" ht="15" customHeight="1">
      <c r="A17" s="426"/>
      <c r="B17" s="426"/>
      <c r="C17" s="426"/>
      <c r="D17" s="426"/>
      <c r="E17" s="426"/>
      <c r="F17" s="420"/>
    </row>
    <row r="18" spans="1:6" ht="14.25" customHeight="1">
      <c r="A18" s="422" t="s">
        <v>373</v>
      </c>
      <c r="B18" s="423" t="s">
        <v>438</v>
      </c>
      <c r="C18" s="423">
        <v>0.389357</v>
      </c>
      <c r="D18" s="423">
        <v>0.382098</v>
      </c>
      <c r="E18" s="429">
        <f>+D18-C18</f>
        <v>-0.0072590000000000154</v>
      </c>
      <c r="F18" s="420">
        <f>IF(C18=0,0,E18/C18)</f>
        <v>-0.018643558482318322</v>
      </c>
    </row>
    <row r="19" spans="1:6" ht="15" customHeight="1">
      <c r="A19" s="421"/>
      <c r="B19" s="426" t="s">
        <v>439</v>
      </c>
      <c r="C19" s="428">
        <f>+C15*C18</f>
        <v>1776695.173264</v>
      </c>
      <c r="D19" s="428">
        <f>+D15*D18</f>
        <v>1759959.818214</v>
      </c>
      <c r="E19" s="428">
        <f>+D19-C19</f>
        <v>-16735.35505000013</v>
      </c>
      <c r="F19" s="425">
        <f>IF(C19=0,0,E19/C19)</f>
        <v>-0.00941937328464471</v>
      </c>
    </row>
    <row r="20" spans="1:6" ht="15" customHeight="1">
      <c r="A20" s="421"/>
      <c r="B20" s="426" t="s">
        <v>440</v>
      </c>
      <c r="C20" s="428">
        <f>IF(C13=0,0,C19/C13)</f>
        <v>1224.462559106823</v>
      </c>
      <c r="D20" s="428">
        <f>IF(D13=0,0,D19/D13)</f>
        <v>1786.7612367654822</v>
      </c>
      <c r="E20" s="428">
        <f>+D20-C20</f>
        <v>562.2986776586592</v>
      </c>
      <c r="F20" s="425">
        <f>IF(C20=0,0,E20/C20)</f>
        <v>0.4592208013847518</v>
      </c>
    </row>
    <row r="21" spans="1:6" ht="15" customHeight="1">
      <c r="A21" s="416"/>
      <c r="B21" s="426"/>
      <c r="C21" s="430"/>
      <c r="D21" s="430"/>
      <c r="E21" s="430"/>
      <c r="F21" s="420"/>
    </row>
    <row r="22" spans="1:6" ht="14.25" customHeight="1">
      <c r="A22" s="422" t="s">
        <v>375</v>
      </c>
      <c r="B22" s="423" t="s">
        <v>441</v>
      </c>
      <c r="C22" s="427">
        <v>2905560</v>
      </c>
      <c r="D22" s="427">
        <v>2804108</v>
      </c>
      <c r="E22" s="427">
        <f>+D22-C22</f>
        <v>-101452</v>
      </c>
      <c r="F22" s="420">
        <f>IF(C22=0,0,E22/C22)</f>
        <v>-0.03491650490783188</v>
      </c>
    </row>
    <row r="23" spans="1:6" ht="14.25" customHeight="1">
      <c r="A23" s="422" t="s">
        <v>377</v>
      </c>
      <c r="B23" s="423" t="s">
        <v>442</v>
      </c>
      <c r="C23" s="431">
        <v>511517</v>
      </c>
      <c r="D23" s="431">
        <v>519083</v>
      </c>
      <c r="E23" s="431">
        <f>+D23-C23</f>
        <v>7566</v>
      </c>
      <c r="F23" s="420">
        <f>IF(C23=0,0,E23/C23)</f>
        <v>0.01479129725893763</v>
      </c>
    </row>
    <row r="24" spans="1:6" ht="14.25" customHeight="1">
      <c r="A24" s="422" t="s">
        <v>379</v>
      </c>
      <c r="B24" s="423" t="s">
        <v>443</v>
      </c>
      <c r="C24" s="431">
        <v>1146075</v>
      </c>
      <c r="D24" s="431">
        <v>1282852</v>
      </c>
      <c r="E24" s="431">
        <f>+D24-C24</f>
        <v>136777</v>
      </c>
      <c r="F24" s="420">
        <f>IF(C24=0,0,E24/C24)</f>
        <v>0.1193438474794407</v>
      </c>
    </row>
    <row r="25" spans="1:6" ht="15" customHeight="1">
      <c r="A25" s="416"/>
      <c r="B25" s="426" t="s">
        <v>436</v>
      </c>
      <c r="C25" s="428">
        <f>+C22+C23+C24</f>
        <v>4563152</v>
      </c>
      <c r="D25" s="428">
        <f>+D22+D23+D24</f>
        <v>4606043</v>
      </c>
      <c r="E25" s="428">
        <f>+E22+E23+E24</f>
        <v>42891</v>
      </c>
      <c r="F25" s="425">
        <f>IF(C25=0,0,E25/C25)</f>
        <v>0.009399423906983595</v>
      </c>
    </row>
    <row r="26" spans="1:6" ht="15" customHeight="1">
      <c r="A26" s="417"/>
      <c r="B26" s="426"/>
      <c r="C26" s="432"/>
      <c r="D26" s="432"/>
      <c r="E26" s="432"/>
      <c r="F26" s="420"/>
    </row>
    <row r="27" spans="1:6" ht="14.25" customHeight="1">
      <c r="A27" s="422" t="s">
        <v>381</v>
      </c>
      <c r="B27" s="423" t="s">
        <v>444</v>
      </c>
      <c r="C27" s="431">
        <v>1106</v>
      </c>
      <c r="D27" s="431">
        <v>1177</v>
      </c>
      <c r="E27" s="431">
        <f>+D27-C27</f>
        <v>71</v>
      </c>
      <c r="F27" s="420">
        <f>IF(C27=0,0,E27/C27)</f>
        <v>0.06419529837251356</v>
      </c>
    </row>
    <row r="28" spans="1:6" ht="14.25" customHeight="1">
      <c r="A28" s="422" t="s">
        <v>383</v>
      </c>
      <c r="B28" s="423" t="s">
        <v>445</v>
      </c>
      <c r="C28" s="431">
        <v>185</v>
      </c>
      <c r="D28" s="431">
        <v>164</v>
      </c>
      <c r="E28" s="431">
        <f>+D28-C28</f>
        <v>-21</v>
      </c>
      <c r="F28" s="420">
        <f>IF(C28=0,0,E28/C28)</f>
        <v>-0.11351351351351352</v>
      </c>
    </row>
    <row r="29" spans="1:6" ht="14.25" customHeight="1">
      <c r="A29" s="422" t="s">
        <v>385</v>
      </c>
      <c r="B29" s="423" t="s">
        <v>446</v>
      </c>
      <c r="C29" s="431">
        <v>400</v>
      </c>
      <c r="D29" s="431">
        <v>372</v>
      </c>
      <c r="E29" s="431">
        <f>+D29-C29</f>
        <v>-28</v>
      </c>
      <c r="F29" s="420">
        <f>IF(C29=0,0,E29/C29)</f>
        <v>-0.07</v>
      </c>
    </row>
    <row r="30" spans="1:6" ht="30" customHeight="1">
      <c r="A30" s="422" t="s">
        <v>447</v>
      </c>
      <c r="B30" s="434" t="s">
        <v>448</v>
      </c>
      <c r="C30" s="431">
        <v>2177</v>
      </c>
      <c r="D30" s="431">
        <v>1926</v>
      </c>
      <c r="E30" s="431">
        <f>+D30-C30</f>
        <v>-251</v>
      </c>
      <c r="F30" s="420">
        <f>IF(C30=0,0,E30/C30)</f>
        <v>-0.11529627928341754</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449</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38</v>
      </c>
      <c r="B36" s="419" t="s">
        <v>450</v>
      </c>
      <c r="C36" s="416"/>
      <c r="D36" s="416"/>
      <c r="E36" s="416"/>
      <c r="F36" s="416"/>
    </row>
    <row r="37" spans="1:6" ht="15" customHeight="1">
      <c r="A37" s="417"/>
      <c r="B37" s="436"/>
      <c r="C37" s="416"/>
      <c r="D37" s="416"/>
      <c r="E37" s="416"/>
      <c r="F37" s="416"/>
    </row>
    <row r="38" spans="1:6" ht="14.25" customHeight="1">
      <c r="A38" s="422" t="s">
        <v>368</v>
      </c>
      <c r="B38" s="423" t="s">
        <v>434</v>
      </c>
      <c r="C38" s="424">
        <v>59</v>
      </c>
      <c r="D38" s="424">
        <v>30</v>
      </c>
      <c r="E38" s="424">
        <f>+D38-C38</f>
        <v>-29</v>
      </c>
      <c r="F38" s="420">
        <f>IF(C38=0,0,E38/C38)</f>
        <v>-0.4915254237288136</v>
      </c>
    </row>
    <row r="39" spans="1:6" ht="15" customHeight="1">
      <c r="A39" s="422" t="s">
        <v>369</v>
      </c>
      <c r="B39" s="423" t="s">
        <v>435</v>
      </c>
      <c r="C39" s="424">
        <v>59</v>
      </c>
      <c r="D39" s="424">
        <v>30</v>
      </c>
      <c r="E39" s="424">
        <f>+D39-C39</f>
        <v>-29</v>
      </c>
      <c r="F39" s="425">
        <f>IF(C39=0,0,E39/C39)</f>
        <v>-0.4915254237288136</v>
      </c>
    </row>
    <row r="40" spans="1:5" ht="15" customHeight="1">
      <c r="A40" s="423"/>
      <c r="B40" s="423"/>
      <c r="C40" s="426"/>
      <c r="D40" s="426"/>
      <c r="E40" s="426"/>
    </row>
    <row r="41" spans="1:6" ht="14.25" customHeight="1">
      <c r="A41" s="422" t="s">
        <v>371</v>
      </c>
      <c r="B41" s="423" t="s">
        <v>451</v>
      </c>
      <c r="C41" s="427">
        <v>94334</v>
      </c>
      <c r="D41" s="427">
        <v>50928</v>
      </c>
      <c r="E41" s="427">
        <f>+D41-C41</f>
        <v>-43406</v>
      </c>
      <c r="F41" s="420">
        <f>IF(C41=0,0,E41/C41)</f>
        <v>-0.460131023809019</v>
      </c>
    </row>
    <row r="42" spans="1:6" ht="15" customHeight="1">
      <c r="A42" s="416"/>
      <c r="B42" s="426" t="s">
        <v>437</v>
      </c>
      <c r="C42" s="428">
        <f>IF(C39=0,0,C41/C39)</f>
        <v>1598.8813559322034</v>
      </c>
      <c r="D42" s="428">
        <f>IF(D39=0,0,D41/D39)</f>
        <v>1697.6</v>
      </c>
      <c r="E42" s="428">
        <f>+D42-C42</f>
        <v>98.7186440677965</v>
      </c>
      <c r="F42" s="425">
        <f>IF(C42=0,0,E42/C42)</f>
        <v>0.061742319842262534</v>
      </c>
    </row>
    <row r="43" spans="1:6" ht="15" customHeight="1">
      <c r="A43" s="426"/>
      <c r="B43" s="426"/>
      <c r="C43" s="426"/>
      <c r="D43" s="426"/>
      <c r="E43" s="426"/>
      <c r="F43" s="420"/>
    </row>
    <row r="44" spans="1:6" ht="14.25" customHeight="1">
      <c r="A44" s="422" t="s">
        <v>373</v>
      </c>
      <c r="B44" s="423" t="s">
        <v>438</v>
      </c>
      <c r="C44" s="423">
        <v>0.389357</v>
      </c>
      <c r="D44" s="423">
        <v>0.382098</v>
      </c>
      <c r="E44" s="429">
        <f>+D44-C44</f>
        <v>-0.0072590000000000154</v>
      </c>
      <c r="F44" s="420">
        <f>IF(C44=0,0,E44/C44)</f>
        <v>-0.018643558482318322</v>
      </c>
    </row>
    <row r="45" spans="1:6" ht="15" customHeight="1">
      <c r="A45" s="416"/>
      <c r="B45" s="426" t="s">
        <v>439</v>
      </c>
      <c r="C45" s="428">
        <f>+C41*C44</f>
        <v>36729.603238</v>
      </c>
      <c r="D45" s="428">
        <f>+D41*D44</f>
        <v>19459.486944</v>
      </c>
      <c r="E45" s="428">
        <f>+D45-C45</f>
        <v>-17270.116294000003</v>
      </c>
      <c r="F45" s="425">
        <f>IF(C45=0,0,E45/C45)</f>
        <v>-0.4701961026394249</v>
      </c>
    </row>
    <row r="46" spans="1:6" ht="15" customHeight="1">
      <c r="A46" s="416"/>
      <c r="B46" s="426" t="s">
        <v>440</v>
      </c>
      <c r="C46" s="428">
        <f>IF(C39=0,0,C45/C39)</f>
        <v>622.535648101695</v>
      </c>
      <c r="D46" s="428">
        <f>IF(D39=0,0,D45/D39)</f>
        <v>648.6495648</v>
      </c>
      <c r="E46" s="428">
        <f>+D46-C46</f>
        <v>26.113916698305047</v>
      </c>
      <c r="F46" s="425">
        <f>IF(C46=0,0,E46/C46)</f>
        <v>0.04194766480913103</v>
      </c>
    </row>
    <row r="47" spans="1:6" ht="15" customHeight="1">
      <c r="A47" s="417"/>
      <c r="B47" s="436"/>
      <c r="C47" s="416"/>
      <c r="D47" s="416"/>
      <c r="E47" s="416"/>
      <c r="F47" s="425"/>
    </row>
    <row r="48" spans="1:6" ht="14.25" customHeight="1">
      <c r="A48" s="422" t="s">
        <v>375</v>
      </c>
      <c r="B48" s="423" t="s">
        <v>452</v>
      </c>
      <c r="C48" s="427">
        <v>48589</v>
      </c>
      <c r="D48" s="427">
        <v>38621</v>
      </c>
      <c r="E48" s="427">
        <f>+D48-C48</f>
        <v>-9968</v>
      </c>
      <c r="F48" s="420">
        <f>IF(C48=0,0,E48/C48)</f>
        <v>-0.20514931363065714</v>
      </c>
    </row>
    <row r="49" spans="1:6" ht="14.25" customHeight="1">
      <c r="A49" s="422" t="s">
        <v>377</v>
      </c>
      <c r="B49" s="423" t="s">
        <v>453</v>
      </c>
      <c r="C49" s="431">
        <v>13190</v>
      </c>
      <c r="D49" s="431">
        <v>5963</v>
      </c>
      <c r="E49" s="431">
        <f>+D49-C49</f>
        <v>-7227</v>
      </c>
      <c r="F49" s="420">
        <f>IF(C49=0,0,E49/C49)</f>
        <v>-0.5479150871872631</v>
      </c>
    </row>
    <row r="50" spans="1:6" ht="14.25" customHeight="1">
      <c r="A50" s="422" t="s">
        <v>379</v>
      </c>
      <c r="B50" s="423" t="s">
        <v>454</v>
      </c>
      <c r="C50" s="431">
        <v>32555</v>
      </c>
      <c r="D50" s="431">
        <v>6344</v>
      </c>
      <c r="E50" s="431">
        <f>+D50-C50</f>
        <v>-26211</v>
      </c>
      <c r="F50" s="420">
        <f>IF(C50=0,0,E50/C50)</f>
        <v>-0.8051297803716787</v>
      </c>
    </row>
    <row r="51" spans="1:6" ht="15" customHeight="1">
      <c r="A51" s="416"/>
      <c r="B51" s="426" t="s">
        <v>451</v>
      </c>
      <c r="C51" s="428">
        <f>+C48+C49+C50</f>
        <v>94334</v>
      </c>
      <c r="D51" s="428">
        <f>+D48+D49+D50</f>
        <v>50928</v>
      </c>
      <c r="E51" s="428">
        <f>+E48+E49+E50</f>
        <v>-43406</v>
      </c>
      <c r="F51" s="425">
        <f>IF(C51=0,0,E51/C51)</f>
        <v>-0.460131023809019</v>
      </c>
    </row>
    <row r="52" spans="1:6" ht="15" customHeight="1">
      <c r="A52" s="417"/>
      <c r="B52" s="426"/>
      <c r="C52" s="432"/>
      <c r="D52" s="432"/>
      <c r="E52" s="432"/>
      <c r="F52" s="420"/>
    </row>
    <row r="53" spans="1:6" ht="14.25" customHeight="1">
      <c r="A53" s="422" t="s">
        <v>381</v>
      </c>
      <c r="B53" s="423" t="s">
        <v>455</v>
      </c>
      <c r="C53" s="431">
        <v>257</v>
      </c>
      <c r="D53" s="431">
        <v>84</v>
      </c>
      <c r="E53" s="431">
        <f>+D53-C53</f>
        <v>-173</v>
      </c>
      <c r="F53" s="420">
        <f>IF(C53=0,0,E53/C53)</f>
        <v>-0.6731517509727627</v>
      </c>
    </row>
    <row r="54" spans="1:6" ht="14.25" customHeight="1">
      <c r="A54" s="422" t="s">
        <v>383</v>
      </c>
      <c r="B54" s="423" t="s">
        <v>456</v>
      </c>
      <c r="C54" s="431">
        <v>52</v>
      </c>
      <c r="D54" s="431">
        <v>22</v>
      </c>
      <c r="E54" s="431">
        <f>+D54-C54</f>
        <v>-30</v>
      </c>
      <c r="F54" s="420">
        <f>IF(C54=0,0,E54/C54)</f>
        <v>-0.5769230769230769</v>
      </c>
    </row>
    <row r="55" spans="1:6" ht="14.25" customHeight="1">
      <c r="A55" s="422" t="s">
        <v>385</v>
      </c>
      <c r="B55" s="423" t="s">
        <v>457</v>
      </c>
      <c r="C55" s="431">
        <v>35</v>
      </c>
      <c r="D55" s="431">
        <v>7</v>
      </c>
      <c r="E55" s="431">
        <f>+D55-C55</f>
        <v>-28</v>
      </c>
      <c r="F55" s="420">
        <f>IF(C55=0,0,E55/C55)</f>
        <v>-0.8</v>
      </c>
    </row>
    <row r="56" spans="1:6" ht="30" customHeight="1">
      <c r="A56" s="422" t="s">
        <v>447</v>
      </c>
      <c r="B56" s="434" t="s">
        <v>458</v>
      </c>
      <c r="C56" s="431">
        <v>63</v>
      </c>
      <c r="D56" s="431">
        <v>12</v>
      </c>
      <c r="E56" s="431">
        <f>+D56-C56</f>
        <v>-51</v>
      </c>
      <c r="F56" s="420">
        <f>IF(C56=0,0,E56/C56)</f>
        <v>-0.8095238095238095</v>
      </c>
    </row>
    <row r="57" spans="1:6" ht="15" customHeight="1">
      <c r="A57" s="437"/>
      <c r="B57" s="261"/>
      <c r="C57" s="261"/>
      <c r="D57" s="261"/>
      <c r="E57" s="261"/>
      <c r="F57" s="438"/>
    </row>
    <row r="58" spans="1:6" ht="15" customHeight="1">
      <c r="A58" s="436" t="s">
        <v>459</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REPORTING&amp;RHOSPITAL OF SAINT RAPHAEL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41"/>
  <sheetViews>
    <sheetView zoomScale="85" zoomScaleNormal="85" zoomScalePageLayoutView="0" workbookViewId="0" topLeftCell="A1">
      <selection activeCell="A1" sqref="A1"/>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156</v>
      </c>
      <c r="B5" s="458"/>
      <c r="C5" s="458"/>
      <c r="D5" s="458"/>
    </row>
    <row r="6" spans="1:3" s="33" customFormat="1" ht="16.5" customHeight="1" thickBot="1">
      <c r="A6" s="32"/>
      <c r="B6" s="459"/>
      <c r="C6" s="459"/>
    </row>
    <row r="7" spans="1:8" ht="15.75" customHeight="1">
      <c r="A7" s="36" t="s">
        <v>157</v>
      </c>
      <c r="B7" s="37" t="s">
        <v>158</v>
      </c>
      <c r="C7" s="38" t="s">
        <v>159</v>
      </c>
      <c r="D7" s="39" t="s">
        <v>160</v>
      </c>
      <c r="E7" s="40"/>
      <c r="F7" s="40"/>
      <c r="G7" s="40"/>
      <c r="H7" s="41"/>
    </row>
    <row r="8" spans="1:4" ht="15.75" customHeight="1">
      <c r="A8" s="42"/>
      <c r="B8" s="43"/>
      <c r="C8" s="44" t="s">
        <v>161</v>
      </c>
      <c r="D8" s="45" t="s">
        <v>162</v>
      </c>
    </row>
    <row r="9" spans="1:4" ht="16.5" customHeight="1" thickBot="1">
      <c r="A9" s="46" t="s">
        <v>5</v>
      </c>
      <c r="B9" s="47" t="s">
        <v>9</v>
      </c>
      <c r="C9" s="48" t="s">
        <v>163</v>
      </c>
      <c r="D9" s="49" t="s">
        <v>164</v>
      </c>
    </row>
    <row r="10" spans="1:4" ht="15.75" customHeight="1">
      <c r="A10" s="50"/>
      <c r="B10" s="51"/>
      <c r="C10" s="51"/>
      <c r="D10" s="52"/>
    </row>
    <row r="11" spans="1:4" ht="15.75">
      <c r="A11" s="53" t="s">
        <v>165</v>
      </c>
      <c r="B11" s="54" t="s">
        <v>0</v>
      </c>
      <c r="C11" s="55"/>
      <c r="D11" s="56"/>
    </row>
    <row r="12" spans="1:4" ht="15">
      <c r="A12" s="57">
        <v>1</v>
      </c>
      <c r="B12" s="41"/>
      <c r="C12" s="58" t="s">
        <v>166</v>
      </c>
      <c r="D12" s="59">
        <v>-59114372</v>
      </c>
    </row>
    <row r="13" spans="1:4" ht="15">
      <c r="A13" s="57">
        <v>2</v>
      </c>
      <c r="B13" s="41"/>
      <c r="C13" s="58" t="s">
        <v>167</v>
      </c>
      <c r="D13" s="59">
        <v>15697218</v>
      </c>
    </row>
    <row r="14" spans="1:4" ht="15">
      <c r="A14" s="57">
        <v>3</v>
      </c>
      <c r="B14" s="41"/>
      <c r="C14" s="58" t="s">
        <v>168</v>
      </c>
      <c r="D14" s="59">
        <v>0</v>
      </c>
    </row>
    <row r="15" spans="1:4" ht="15">
      <c r="A15" s="57">
        <v>4</v>
      </c>
      <c r="B15" s="41"/>
      <c r="C15" s="58" t="s">
        <v>169</v>
      </c>
      <c r="D15" s="59">
        <v>12686835</v>
      </c>
    </row>
    <row r="16" spans="1:4" ht="15.75" thickBot="1">
      <c r="A16" s="57">
        <v>5</v>
      </c>
      <c r="B16" s="41"/>
      <c r="C16" s="58" t="s">
        <v>170</v>
      </c>
      <c r="D16" s="59">
        <v>-7870000</v>
      </c>
    </row>
    <row r="17" spans="1:4" ht="16.5" customHeight="1" thickBot="1">
      <c r="A17" s="60"/>
      <c r="B17" s="61"/>
      <c r="C17" s="63" t="s">
        <v>171</v>
      </c>
      <c r="D17" s="64">
        <f>+D16+D15+D14+D13+D12</f>
        <v>-38600319</v>
      </c>
    </row>
    <row r="18" spans="1:4" ht="15.75" customHeight="1">
      <c r="A18" s="65"/>
      <c r="B18" s="66"/>
      <c r="C18" s="67"/>
      <c r="D18" s="68"/>
    </row>
    <row r="19" spans="1:4" ht="15.75">
      <c r="A19" s="53" t="s">
        <v>172</v>
      </c>
      <c r="B19" s="54" t="s">
        <v>10</v>
      </c>
      <c r="C19" s="55"/>
      <c r="D19" s="56"/>
    </row>
    <row r="20" spans="1:4" ht="15">
      <c r="A20" s="57">
        <v>1</v>
      </c>
      <c r="B20" s="41"/>
      <c r="C20" s="58" t="s">
        <v>166</v>
      </c>
      <c r="D20" s="59">
        <v>-2677973</v>
      </c>
    </row>
    <row r="21" spans="1:4" ht="15">
      <c r="A21" s="57">
        <v>2</v>
      </c>
      <c r="B21" s="41"/>
      <c r="C21" s="58" t="s">
        <v>167</v>
      </c>
      <c r="D21" s="59">
        <v>0</v>
      </c>
    </row>
    <row r="22" spans="1:4" ht="15">
      <c r="A22" s="57">
        <v>3</v>
      </c>
      <c r="B22" s="41"/>
      <c r="C22" s="58" t="s">
        <v>168</v>
      </c>
      <c r="D22" s="59">
        <v>0</v>
      </c>
    </row>
    <row r="23" spans="1:4" ht="15">
      <c r="A23" s="57">
        <v>4</v>
      </c>
      <c r="B23" s="41"/>
      <c r="C23" s="58" t="s">
        <v>169</v>
      </c>
      <c r="D23" s="59">
        <v>0</v>
      </c>
    </row>
    <row r="24" spans="1:4" ht="15.75" thickBot="1">
      <c r="A24" s="57">
        <v>5</v>
      </c>
      <c r="B24" s="41"/>
      <c r="C24" s="58" t="s">
        <v>170</v>
      </c>
      <c r="D24" s="59">
        <v>0</v>
      </c>
    </row>
    <row r="25" spans="1:4" ht="16.5" customHeight="1" thickBot="1">
      <c r="A25" s="60"/>
      <c r="B25" s="61"/>
      <c r="C25" s="63" t="s">
        <v>171</v>
      </c>
      <c r="D25" s="64">
        <f>+D24+D23+D22+D21+D20</f>
        <v>-2677973</v>
      </c>
    </row>
    <row r="26" spans="1:4" ht="15.75" customHeight="1">
      <c r="A26" s="65"/>
      <c r="B26" s="66"/>
      <c r="C26" s="67"/>
      <c r="D26" s="68"/>
    </row>
    <row r="27" spans="1:4" ht="15.75">
      <c r="A27" s="53" t="s">
        <v>173</v>
      </c>
      <c r="B27" s="54" t="s">
        <v>39</v>
      </c>
      <c r="C27" s="55"/>
      <c r="D27" s="56"/>
    </row>
    <row r="28" spans="1:4" ht="15">
      <c r="A28" s="57">
        <v>1</v>
      </c>
      <c r="B28" s="41"/>
      <c r="C28" s="58" t="s">
        <v>166</v>
      </c>
      <c r="D28" s="59">
        <v>167625</v>
      </c>
    </row>
    <row r="29" spans="1:4" ht="15">
      <c r="A29" s="57">
        <v>2</v>
      </c>
      <c r="B29" s="41"/>
      <c r="C29" s="58" t="s">
        <v>167</v>
      </c>
      <c r="D29" s="59">
        <v>0</v>
      </c>
    </row>
    <row r="30" spans="1:4" ht="15">
      <c r="A30" s="57">
        <v>3</v>
      </c>
      <c r="B30" s="41"/>
      <c r="C30" s="58" t="s">
        <v>168</v>
      </c>
      <c r="D30" s="59">
        <v>0</v>
      </c>
    </row>
    <row r="31" spans="1:4" ht="15">
      <c r="A31" s="57">
        <v>4</v>
      </c>
      <c r="B31" s="41"/>
      <c r="C31" s="58" t="s">
        <v>169</v>
      </c>
      <c r="D31" s="59">
        <v>0</v>
      </c>
    </row>
    <row r="32" spans="1:4" ht="15.75" thickBot="1">
      <c r="A32" s="57">
        <v>5</v>
      </c>
      <c r="B32" s="41"/>
      <c r="C32" s="58" t="s">
        <v>170</v>
      </c>
      <c r="D32" s="59">
        <v>0</v>
      </c>
    </row>
    <row r="33" spans="1:4" ht="16.5" customHeight="1" thickBot="1">
      <c r="A33" s="60"/>
      <c r="B33" s="61"/>
      <c r="C33" s="63" t="s">
        <v>171</v>
      </c>
      <c r="D33" s="64">
        <f>+D32+D31+D30+D29+D28</f>
        <v>167625</v>
      </c>
    </row>
    <row r="34" spans="1:4" ht="15.75" customHeight="1">
      <c r="A34" s="65"/>
      <c r="B34" s="66"/>
      <c r="C34" s="67"/>
      <c r="D34" s="68"/>
    </row>
    <row r="35" spans="1:4" ht="15.75">
      <c r="A35" s="53" t="s">
        <v>174</v>
      </c>
      <c r="B35" s="54" t="s">
        <v>47</v>
      </c>
      <c r="C35" s="55"/>
      <c r="D35" s="56"/>
    </row>
    <row r="36" spans="1:4" ht="15">
      <c r="A36" s="57">
        <v>1</v>
      </c>
      <c r="B36" s="41"/>
      <c r="C36" s="58" t="s">
        <v>166</v>
      </c>
      <c r="D36" s="59">
        <v>9811276</v>
      </c>
    </row>
    <row r="37" spans="1:4" ht="15">
      <c r="A37" s="57">
        <v>2</v>
      </c>
      <c r="B37" s="41"/>
      <c r="C37" s="58" t="s">
        <v>167</v>
      </c>
      <c r="D37" s="59">
        <v>0</v>
      </c>
    </row>
    <row r="38" spans="1:4" ht="15">
      <c r="A38" s="57">
        <v>3</v>
      </c>
      <c r="B38" s="41"/>
      <c r="C38" s="58" t="s">
        <v>168</v>
      </c>
      <c r="D38" s="59">
        <v>0</v>
      </c>
    </row>
    <row r="39" spans="1:4" ht="15">
      <c r="A39" s="57">
        <v>4</v>
      </c>
      <c r="B39" s="41"/>
      <c r="C39" s="58" t="s">
        <v>169</v>
      </c>
      <c r="D39" s="59">
        <v>0</v>
      </c>
    </row>
    <row r="40" spans="1:4" ht="15.75" thickBot="1">
      <c r="A40" s="57">
        <v>5</v>
      </c>
      <c r="B40" s="41"/>
      <c r="C40" s="58" t="s">
        <v>170</v>
      </c>
      <c r="D40" s="59">
        <v>0</v>
      </c>
    </row>
    <row r="41" spans="1:4" ht="16.5" customHeight="1" thickBot="1">
      <c r="A41" s="60"/>
      <c r="B41" s="61"/>
      <c r="C41" s="63" t="s">
        <v>171</v>
      </c>
      <c r="D41" s="64">
        <f>+D40+D39+D38+D37+D36</f>
        <v>9811276</v>
      </c>
    </row>
    <row r="42" spans="1:4" ht="15.75" customHeight="1">
      <c r="A42" s="65"/>
      <c r="B42" s="66"/>
      <c r="C42" s="67"/>
      <c r="D42" s="68"/>
    </row>
    <row r="43" spans="1:4" ht="15.75">
      <c r="A43" s="53" t="s">
        <v>175</v>
      </c>
      <c r="B43" s="54" t="s">
        <v>57</v>
      </c>
      <c r="C43" s="55"/>
      <c r="D43" s="56"/>
    </row>
    <row r="44" spans="1:4" ht="15">
      <c r="A44" s="57">
        <v>1</v>
      </c>
      <c r="B44" s="41"/>
      <c r="C44" s="58" t="s">
        <v>166</v>
      </c>
      <c r="D44" s="59">
        <v>0</v>
      </c>
    </row>
    <row r="45" spans="1:4" ht="15">
      <c r="A45" s="57">
        <v>2</v>
      </c>
      <c r="B45" s="41"/>
      <c r="C45" s="58" t="s">
        <v>167</v>
      </c>
      <c r="D45" s="59">
        <v>0</v>
      </c>
    </row>
    <row r="46" spans="1:4" ht="15">
      <c r="A46" s="57">
        <v>3</v>
      </c>
      <c r="B46" s="41"/>
      <c r="C46" s="58" t="s">
        <v>168</v>
      </c>
      <c r="D46" s="59">
        <v>0</v>
      </c>
    </row>
    <row r="47" spans="1:4" ht="15">
      <c r="A47" s="57">
        <v>4</v>
      </c>
      <c r="B47" s="41"/>
      <c r="C47" s="58" t="s">
        <v>169</v>
      </c>
      <c r="D47" s="59">
        <v>0</v>
      </c>
    </row>
    <row r="48" spans="1:4" ht="15.75" thickBot="1">
      <c r="A48" s="57">
        <v>5</v>
      </c>
      <c r="B48" s="41"/>
      <c r="C48" s="58" t="s">
        <v>170</v>
      </c>
      <c r="D48" s="59">
        <v>0</v>
      </c>
    </row>
    <row r="49" spans="1:4" ht="16.5" customHeight="1" thickBot="1">
      <c r="A49" s="60"/>
      <c r="B49" s="61"/>
      <c r="C49" s="63" t="s">
        <v>171</v>
      </c>
      <c r="D49" s="64">
        <f>+D48+D47+D46+D45+D44</f>
        <v>0</v>
      </c>
    </row>
    <row r="50" spans="1:4" ht="15.75" customHeight="1">
      <c r="A50" s="65"/>
      <c r="B50" s="66"/>
      <c r="C50" s="67"/>
      <c r="D50" s="68"/>
    </row>
    <row r="51" spans="1:4" ht="15.75">
      <c r="A51" s="53" t="s">
        <v>176</v>
      </c>
      <c r="B51" s="54" t="s">
        <v>73</v>
      </c>
      <c r="C51" s="55"/>
      <c r="D51" s="56"/>
    </row>
    <row r="52" spans="1:4" ht="15">
      <c r="A52" s="57">
        <v>1</v>
      </c>
      <c r="B52" s="41"/>
      <c r="C52" s="58" t="s">
        <v>166</v>
      </c>
      <c r="D52" s="59">
        <v>0</v>
      </c>
    </row>
    <row r="53" spans="1:4" ht="15">
      <c r="A53" s="57">
        <v>2</v>
      </c>
      <c r="B53" s="41"/>
      <c r="C53" s="58" t="s">
        <v>167</v>
      </c>
      <c r="D53" s="59">
        <v>0</v>
      </c>
    </row>
    <row r="54" spans="1:4" ht="15">
      <c r="A54" s="57">
        <v>3</v>
      </c>
      <c r="B54" s="41"/>
      <c r="C54" s="58" t="s">
        <v>168</v>
      </c>
      <c r="D54" s="59">
        <v>0</v>
      </c>
    </row>
    <row r="55" spans="1:4" ht="15">
      <c r="A55" s="57">
        <v>4</v>
      </c>
      <c r="B55" s="41"/>
      <c r="C55" s="58" t="s">
        <v>169</v>
      </c>
      <c r="D55" s="59">
        <v>0</v>
      </c>
    </row>
    <row r="56" spans="1:4" ht="15.75" thickBot="1">
      <c r="A56" s="57">
        <v>5</v>
      </c>
      <c r="B56" s="41"/>
      <c r="C56" s="58" t="s">
        <v>170</v>
      </c>
      <c r="D56" s="59">
        <v>0</v>
      </c>
    </row>
    <row r="57" spans="1:4" ht="16.5" customHeight="1" thickBot="1">
      <c r="A57" s="60"/>
      <c r="B57" s="61"/>
      <c r="C57" s="63" t="s">
        <v>171</v>
      </c>
      <c r="D57" s="64">
        <f>+D56+D55+D54+D53+D52</f>
        <v>0</v>
      </c>
    </row>
    <row r="58" spans="1:4" ht="15.75" customHeight="1">
      <c r="A58" s="65"/>
      <c r="B58" s="66"/>
      <c r="C58" s="67"/>
      <c r="D58" s="68"/>
    </row>
    <row r="59" spans="1:4" ht="15.75">
      <c r="A59" s="53" t="s">
        <v>177</v>
      </c>
      <c r="B59" s="54" t="s">
        <v>85</v>
      </c>
      <c r="C59" s="55"/>
      <c r="D59" s="56"/>
    </row>
    <row r="60" spans="1:4" ht="15">
      <c r="A60" s="57">
        <v>1</v>
      </c>
      <c r="B60" s="41"/>
      <c r="C60" s="58" t="s">
        <v>166</v>
      </c>
      <c r="D60" s="59">
        <v>5812652</v>
      </c>
    </row>
    <row r="61" spans="1:4" ht="15">
      <c r="A61" s="57">
        <v>2</v>
      </c>
      <c r="B61" s="41"/>
      <c r="C61" s="58" t="s">
        <v>167</v>
      </c>
      <c r="D61" s="59">
        <v>14506</v>
      </c>
    </row>
    <row r="62" spans="1:4" ht="15">
      <c r="A62" s="57">
        <v>3</v>
      </c>
      <c r="B62" s="41"/>
      <c r="C62" s="58" t="s">
        <v>168</v>
      </c>
      <c r="D62" s="59">
        <v>0</v>
      </c>
    </row>
    <row r="63" spans="1:4" ht="15">
      <c r="A63" s="57">
        <v>4</v>
      </c>
      <c r="B63" s="41"/>
      <c r="C63" s="58" t="s">
        <v>169</v>
      </c>
      <c r="D63" s="59">
        <v>0</v>
      </c>
    </row>
    <row r="64" spans="1:4" ht="15.75" thickBot="1">
      <c r="A64" s="57">
        <v>5</v>
      </c>
      <c r="B64" s="41"/>
      <c r="C64" s="58" t="s">
        <v>170</v>
      </c>
      <c r="D64" s="59">
        <v>0</v>
      </c>
    </row>
    <row r="65" spans="1:4" ht="16.5" customHeight="1" thickBot="1">
      <c r="A65" s="60"/>
      <c r="B65" s="61"/>
      <c r="C65" s="63" t="s">
        <v>171</v>
      </c>
      <c r="D65" s="64">
        <f>+D64+D63+D62+D61+D60</f>
        <v>5827158</v>
      </c>
    </row>
    <row r="66" spans="1:4" ht="15.75" customHeight="1">
      <c r="A66" s="65"/>
      <c r="B66" s="66"/>
      <c r="C66" s="67"/>
      <c r="D66" s="68"/>
    </row>
    <row r="67" spans="1:4" ht="15.75">
      <c r="A67" s="53" t="s">
        <v>178</v>
      </c>
      <c r="B67" s="54" t="s">
        <v>89</v>
      </c>
      <c r="C67" s="55"/>
      <c r="D67" s="56"/>
    </row>
    <row r="68" spans="1:4" ht="15">
      <c r="A68" s="57">
        <v>1</v>
      </c>
      <c r="B68" s="41"/>
      <c r="C68" s="58" t="s">
        <v>166</v>
      </c>
      <c r="D68" s="59">
        <v>0</v>
      </c>
    </row>
    <row r="69" spans="1:4" ht="15">
      <c r="A69" s="57">
        <v>2</v>
      </c>
      <c r="B69" s="41"/>
      <c r="C69" s="58" t="s">
        <v>167</v>
      </c>
      <c r="D69" s="59">
        <v>0</v>
      </c>
    </row>
    <row r="70" spans="1:4" ht="15">
      <c r="A70" s="57">
        <v>3</v>
      </c>
      <c r="B70" s="41"/>
      <c r="C70" s="58" t="s">
        <v>168</v>
      </c>
      <c r="D70" s="59">
        <v>0</v>
      </c>
    </row>
    <row r="71" spans="1:4" ht="15">
      <c r="A71" s="57">
        <v>4</v>
      </c>
      <c r="B71" s="41"/>
      <c r="C71" s="58" t="s">
        <v>169</v>
      </c>
      <c r="D71" s="59">
        <v>0</v>
      </c>
    </row>
    <row r="72" spans="1:4" ht="15.75" thickBot="1">
      <c r="A72" s="57">
        <v>5</v>
      </c>
      <c r="B72" s="41"/>
      <c r="C72" s="58" t="s">
        <v>170</v>
      </c>
      <c r="D72" s="59">
        <v>0</v>
      </c>
    </row>
    <row r="73" spans="1:4" ht="16.5" customHeight="1" thickBot="1">
      <c r="A73" s="60"/>
      <c r="B73" s="61"/>
      <c r="C73" s="63" t="s">
        <v>171</v>
      </c>
      <c r="D73" s="64">
        <f>+D72+D71+D70+D69+D68</f>
        <v>0</v>
      </c>
    </row>
    <row r="74" spans="1:4" ht="15.75" customHeight="1">
      <c r="A74" s="65"/>
      <c r="B74" s="66"/>
      <c r="C74" s="67"/>
      <c r="D74" s="68"/>
    </row>
    <row r="75" spans="1:4" ht="15.75">
      <c r="A75" s="53" t="s">
        <v>179</v>
      </c>
      <c r="B75" s="54" t="s">
        <v>98</v>
      </c>
      <c r="C75" s="55"/>
      <c r="D75" s="56"/>
    </row>
    <row r="76" spans="1:4" ht="15">
      <c r="A76" s="57">
        <v>1</v>
      </c>
      <c r="B76" s="41"/>
      <c r="C76" s="58" t="s">
        <v>166</v>
      </c>
      <c r="D76" s="59">
        <v>0</v>
      </c>
    </row>
    <row r="77" spans="1:4" ht="15">
      <c r="A77" s="57">
        <v>2</v>
      </c>
      <c r="B77" s="41"/>
      <c r="C77" s="58" t="s">
        <v>167</v>
      </c>
      <c r="D77" s="59">
        <v>0</v>
      </c>
    </row>
    <row r="78" spans="1:4" ht="15">
      <c r="A78" s="57">
        <v>3</v>
      </c>
      <c r="B78" s="41"/>
      <c r="C78" s="58" t="s">
        <v>168</v>
      </c>
      <c r="D78" s="59">
        <v>0</v>
      </c>
    </row>
    <row r="79" spans="1:4" ht="15">
      <c r="A79" s="57">
        <v>4</v>
      </c>
      <c r="B79" s="41"/>
      <c r="C79" s="58" t="s">
        <v>169</v>
      </c>
      <c r="D79" s="59">
        <v>0</v>
      </c>
    </row>
    <row r="80" spans="1:4" ht="15.75" thickBot="1">
      <c r="A80" s="57">
        <v>5</v>
      </c>
      <c r="B80" s="41"/>
      <c r="C80" s="58" t="s">
        <v>170</v>
      </c>
      <c r="D80" s="59">
        <v>0</v>
      </c>
    </row>
    <row r="81" spans="1:4" ht="16.5" customHeight="1" thickBot="1">
      <c r="A81" s="60"/>
      <c r="B81" s="61"/>
      <c r="C81" s="63" t="s">
        <v>171</v>
      </c>
      <c r="D81" s="64">
        <f>+D80+D79+D78+D77+D76</f>
        <v>0</v>
      </c>
    </row>
    <row r="82" spans="1:4" ht="15.75" customHeight="1">
      <c r="A82" s="65"/>
      <c r="B82" s="66"/>
      <c r="C82" s="67"/>
      <c r="D82" s="68"/>
    </row>
    <row r="83" spans="1:4" ht="15.75">
      <c r="A83" s="53" t="s">
        <v>180</v>
      </c>
      <c r="B83" s="54" t="s">
        <v>103</v>
      </c>
      <c r="C83" s="55"/>
      <c r="D83" s="56"/>
    </row>
    <row r="84" spans="1:4" ht="15">
      <c r="A84" s="57">
        <v>1</v>
      </c>
      <c r="B84" s="41"/>
      <c r="C84" s="58" t="s">
        <v>166</v>
      </c>
      <c r="D84" s="59">
        <v>4642336</v>
      </c>
    </row>
    <row r="85" spans="1:4" ht="15">
      <c r="A85" s="57">
        <v>2</v>
      </c>
      <c r="B85" s="41"/>
      <c r="C85" s="58" t="s">
        <v>167</v>
      </c>
      <c r="D85" s="59">
        <v>0</v>
      </c>
    </row>
    <row r="86" spans="1:4" ht="15">
      <c r="A86" s="57">
        <v>3</v>
      </c>
      <c r="B86" s="41"/>
      <c r="C86" s="58" t="s">
        <v>168</v>
      </c>
      <c r="D86" s="59">
        <v>0</v>
      </c>
    </row>
    <row r="87" spans="1:4" ht="15">
      <c r="A87" s="57">
        <v>4</v>
      </c>
      <c r="B87" s="41"/>
      <c r="C87" s="58" t="s">
        <v>169</v>
      </c>
      <c r="D87" s="59">
        <v>0</v>
      </c>
    </row>
    <row r="88" spans="1:4" ht="15.75" thickBot="1">
      <c r="A88" s="57">
        <v>5</v>
      </c>
      <c r="B88" s="41"/>
      <c r="C88" s="58" t="s">
        <v>170</v>
      </c>
      <c r="D88" s="59">
        <v>0</v>
      </c>
    </row>
    <row r="89" spans="1:4" ht="16.5" customHeight="1" thickBot="1">
      <c r="A89" s="60"/>
      <c r="B89" s="61"/>
      <c r="C89" s="63" t="s">
        <v>171</v>
      </c>
      <c r="D89" s="64">
        <f>+D88+D87+D86+D85+D84</f>
        <v>4642336</v>
      </c>
    </row>
    <row r="90" spans="1:4" ht="15.75" customHeight="1">
      <c r="A90" s="65"/>
      <c r="B90" s="66"/>
      <c r="C90" s="67"/>
      <c r="D90" s="68"/>
    </row>
    <row r="91" spans="1:4" ht="15.75">
      <c r="A91" s="53" t="s">
        <v>181</v>
      </c>
      <c r="B91" s="54" t="s">
        <v>113</v>
      </c>
      <c r="C91" s="55"/>
      <c r="D91" s="56"/>
    </row>
    <row r="92" spans="1:4" ht="15">
      <c r="A92" s="57">
        <v>1</v>
      </c>
      <c r="B92" s="41"/>
      <c r="C92" s="58" t="s">
        <v>166</v>
      </c>
      <c r="D92" s="59">
        <v>0</v>
      </c>
    </row>
    <row r="93" spans="1:4" ht="15">
      <c r="A93" s="57">
        <v>2</v>
      </c>
      <c r="B93" s="41"/>
      <c r="C93" s="58" t="s">
        <v>167</v>
      </c>
      <c r="D93" s="59">
        <v>0</v>
      </c>
    </row>
    <row r="94" spans="1:4" ht="15">
      <c r="A94" s="57">
        <v>3</v>
      </c>
      <c r="B94" s="41"/>
      <c r="C94" s="58" t="s">
        <v>168</v>
      </c>
      <c r="D94" s="59">
        <v>0</v>
      </c>
    </row>
    <row r="95" spans="1:4" ht="15">
      <c r="A95" s="57">
        <v>4</v>
      </c>
      <c r="B95" s="41"/>
      <c r="C95" s="58" t="s">
        <v>169</v>
      </c>
      <c r="D95" s="59">
        <v>0</v>
      </c>
    </row>
    <row r="96" spans="1:4" ht="15.75" thickBot="1">
      <c r="A96" s="57">
        <v>5</v>
      </c>
      <c r="B96" s="41"/>
      <c r="C96" s="58" t="s">
        <v>170</v>
      </c>
      <c r="D96" s="59">
        <v>0</v>
      </c>
    </row>
    <row r="97" spans="1:4" ht="16.5" customHeight="1" thickBot="1">
      <c r="A97" s="60"/>
      <c r="B97" s="61"/>
      <c r="C97" s="63" t="s">
        <v>171</v>
      </c>
      <c r="D97" s="64">
        <f>+D96+D95+D94+D93+D92</f>
        <v>0</v>
      </c>
    </row>
    <row r="98" spans="1:4" ht="15.75" customHeight="1">
      <c r="A98" s="65"/>
      <c r="B98" s="66"/>
      <c r="C98" s="67"/>
      <c r="D98" s="68"/>
    </row>
    <row r="99" spans="1:4" ht="15.75">
      <c r="A99" s="53" t="s">
        <v>182</v>
      </c>
      <c r="B99" s="54" t="s">
        <v>121</v>
      </c>
      <c r="C99" s="55"/>
      <c r="D99" s="56"/>
    </row>
    <row r="100" spans="1:4" ht="15">
      <c r="A100" s="57">
        <v>1</v>
      </c>
      <c r="B100" s="41"/>
      <c r="C100" s="58" t="s">
        <v>166</v>
      </c>
      <c r="D100" s="59">
        <v>0</v>
      </c>
    </row>
    <row r="101" spans="1:4" ht="15">
      <c r="A101" s="57">
        <v>2</v>
      </c>
      <c r="B101" s="41"/>
      <c r="C101" s="58" t="s">
        <v>167</v>
      </c>
      <c r="D101" s="59">
        <v>0</v>
      </c>
    </row>
    <row r="102" spans="1:4" ht="15">
      <c r="A102" s="57">
        <v>3</v>
      </c>
      <c r="B102" s="41"/>
      <c r="C102" s="58" t="s">
        <v>168</v>
      </c>
      <c r="D102" s="59">
        <v>0</v>
      </c>
    </row>
    <row r="103" spans="1:4" ht="15">
      <c r="A103" s="57">
        <v>4</v>
      </c>
      <c r="B103" s="41"/>
      <c r="C103" s="58" t="s">
        <v>169</v>
      </c>
      <c r="D103" s="59">
        <v>0</v>
      </c>
    </row>
    <row r="104" spans="1:4" ht="15.75" thickBot="1">
      <c r="A104" s="57">
        <v>5</v>
      </c>
      <c r="B104" s="41"/>
      <c r="C104" s="58" t="s">
        <v>170</v>
      </c>
      <c r="D104" s="59">
        <v>0</v>
      </c>
    </row>
    <row r="105" spans="1:4" ht="16.5" customHeight="1" thickBot="1">
      <c r="A105" s="60"/>
      <c r="B105" s="61"/>
      <c r="C105" s="63" t="s">
        <v>171</v>
      </c>
      <c r="D105" s="64">
        <f>+D104+D103+D102+D101+D100</f>
        <v>0</v>
      </c>
    </row>
    <row r="106" spans="1:4" ht="15.75" customHeight="1">
      <c r="A106" s="65"/>
      <c r="B106" s="66"/>
      <c r="C106" s="67"/>
      <c r="D106" s="68"/>
    </row>
    <row r="107" spans="1:4" ht="15.75">
      <c r="A107" s="53" t="s">
        <v>183</v>
      </c>
      <c r="B107" s="54" t="s">
        <v>130</v>
      </c>
      <c r="C107" s="55"/>
      <c r="D107" s="56"/>
    </row>
    <row r="108" spans="1:4" ht="15">
      <c r="A108" s="57">
        <v>1</v>
      </c>
      <c r="B108" s="41"/>
      <c r="C108" s="58" t="s">
        <v>166</v>
      </c>
      <c r="D108" s="59">
        <v>-24251</v>
      </c>
    </row>
    <row r="109" spans="1:4" ht="15">
      <c r="A109" s="57">
        <v>2</v>
      </c>
      <c r="B109" s="41"/>
      <c r="C109" s="58" t="s">
        <v>167</v>
      </c>
      <c r="D109" s="59">
        <v>11797910</v>
      </c>
    </row>
    <row r="110" spans="1:4" ht="15">
      <c r="A110" s="57">
        <v>3</v>
      </c>
      <c r="B110" s="41"/>
      <c r="C110" s="58" t="s">
        <v>168</v>
      </c>
      <c r="D110" s="59">
        <v>0</v>
      </c>
    </row>
    <row r="111" spans="1:4" ht="15">
      <c r="A111" s="57">
        <v>4</v>
      </c>
      <c r="B111" s="41"/>
      <c r="C111" s="58" t="s">
        <v>169</v>
      </c>
      <c r="D111" s="59">
        <v>14201975</v>
      </c>
    </row>
    <row r="112" spans="1:4" ht="15.75" thickBot="1">
      <c r="A112" s="57">
        <v>5</v>
      </c>
      <c r="B112" s="41"/>
      <c r="C112" s="58" t="s">
        <v>170</v>
      </c>
      <c r="D112" s="59">
        <v>-21042643</v>
      </c>
    </row>
    <row r="113" spans="1:4" ht="16.5" customHeight="1" thickBot="1">
      <c r="A113" s="60"/>
      <c r="B113" s="61"/>
      <c r="C113" s="63" t="s">
        <v>171</v>
      </c>
      <c r="D113" s="64">
        <f>+D112+D111+D110+D109+D108</f>
        <v>4932991</v>
      </c>
    </row>
    <row r="114" spans="1:4" ht="15.75" customHeight="1">
      <c r="A114" s="65"/>
      <c r="B114" s="66"/>
      <c r="C114" s="67"/>
      <c r="D114" s="68"/>
    </row>
    <row r="115" spans="1:4" ht="31.5">
      <c r="A115" s="53" t="s">
        <v>184</v>
      </c>
      <c r="B115" s="54" t="s">
        <v>136</v>
      </c>
      <c r="C115" s="55"/>
      <c r="D115" s="56"/>
    </row>
    <row r="116" spans="1:4" ht="15">
      <c r="A116" s="57">
        <v>1</v>
      </c>
      <c r="B116" s="41"/>
      <c r="C116" s="58" t="s">
        <v>166</v>
      </c>
      <c r="D116" s="59">
        <v>-5395387</v>
      </c>
    </row>
    <row r="117" spans="1:4" ht="15">
      <c r="A117" s="57">
        <v>2</v>
      </c>
      <c r="B117" s="41"/>
      <c r="C117" s="58" t="s">
        <v>167</v>
      </c>
      <c r="D117" s="59">
        <v>792378</v>
      </c>
    </row>
    <row r="118" spans="1:4" ht="15">
      <c r="A118" s="57">
        <v>3</v>
      </c>
      <c r="B118" s="41"/>
      <c r="C118" s="58" t="s">
        <v>168</v>
      </c>
      <c r="D118" s="59">
        <v>0</v>
      </c>
    </row>
    <row r="119" spans="1:4" ht="15">
      <c r="A119" s="57">
        <v>4</v>
      </c>
      <c r="B119" s="41"/>
      <c r="C119" s="58" t="s">
        <v>169</v>
      </c>
      <c r="D119" s="59">
        <v>343121</v>
      </c>
    </row>
    <row r="120" spans="1:4" ht="15.75" thickBot="1">
      <c r="A120" s="57">
        <v>5</v>
      </c>
      <c r="B120" s="41"/>
      <c r="C120" s="58" t="s">
        <v>170</v>
      </c>
      <c r="D120" s="59">
        <v>0</v>
      </c>
    </row>
    <row r="121" spans="1:4" ht="16.5" customHeight="1" thickBot="1">
      <c r="A121" s="60"/>
      <c r="B121" s="61"/>
      <c r="C121" s="63" t="s">
        <v>171</v>
      </c>
      <c r="D121" s="64">
        <f>+D120+D119+D118+D117+D116</f>
        <v>-4259888</v>
      </c>
    </row>
    <row r="122" spans="1:4" ht="15.75" customHeight="1">
      <c r="A122" s="65"/>
      <c r="B122" s="66"/>
      <c r="C122" s="67"/>
      <c r="D122" s="68"/>
    </row>
    <row r="123" spans="1:4" ht="15.75">
      <c r="A123" s="53" t="s">
        <v>185</v>
      </c>
      <c r="B123" s="54" t="s">
        <v>142</v>
      </c>
      <c r="C123" s="55"/>
      <c r="D123" s="56"/>
    </row>
    <row r="124" spans="1:4" ht="15">
      <c r="A124" s="57">
        <v>1</v>
      </c>
      <c r="B124" s="41"/>
      <c r="C124" s="58" t="s">
        <v>166</v>
      </c>
      <c r="D124" s="59">
        <v>0</v>
      </c>
    </row>
    <row r="125" spans="1:4" ht="15">
      <c r="A125" s="57">
        <v>2</v>
      </c>
      <c r="B125" s="41"/>
      <c r="C125" s="58" t="s">
        <v>167</v>
      </c>
      <c r="D125" s="59">
        <v>0</v>
      </c>
    </row>
    <row r="126" spans="1:4" ht="15">
      <c r="A126" s="57">
        <v>3</v>
      </c>
      <c r="B126" s="41"/>
      <c r="C126" s="58" t="s">
        <v>168</v>
      </c>
      <c r="D126" s="59">
        <v>0</v>
      </c>
    </row>
    <row r="127" spans="1:4" ht="15">
      <c r="A127" s="57">
        <v>4</v>
      </c>
      <c r="B127" s="41"/>
      <c r="C127" s="58" t="s">
        <v>169</v>
      </c>
      <c r="D127" s="59">
        <v>0</v>
      </c>
    </row>
    <row r="128" spans="1:4" ht="15.75" thickBot="1">
      <c r="A128" s="57">
        <v>5</v>
      </c>
      <c r="B128" s="41"/>
      <c r="C128" s="58" t="s">
        <v>170</v>
      </c>
      <c r="D128" s="59">
        <v>0</v>
      </c>
    </row>
    <row r="129" spans="1:4" ht="16.5" customHeight="1" thickBot="1">
      <c r="A129" s="60"/>
      <c r="B129" s="61"/>
      <c r="C129" s="63" t="s">
        <v>171</v>
      </c>
      <c r="D129" s="64">
        <f>+D128+D127+D126+D125+D124</f>
        <v>0</v>
      </c>
    </row>
    <row r="130" spans="1:4" ht="15.75" customHeight="1">
      <c r="A130" s="65"/>
      <c r="B130" s="66"/>
      <c r="C130" s="67"/>
      <c r="D130" s="68"/>
    </row>
    <row r="131" spans="1:4" ht="15.75">
      <c r="A131" s="53" t="s">
        <v>186</v>
      </c>
      <c r="B131" s="54" t="s">
        <v>151</v>
      </c>
      <c r="C131" s="55"/>
      <c r="D131" s="56"/>
    </row>
    <row r="132" spans="1:4" ht="15">
      <c r="A132" s="57">
        <v>1</v>
      </c>
      <c r="B132" s="41"/>
      <c r="C132" s="58" t="s">
        <v>166</v>
      </c>
      <c r="D132" s="59">
        <v>269252</v>
      </c>
    </row>
    <row r="133" spans="1:4" ht="15">
      <c r="A133" s="57">
        <v>2</v>
      </c>
      <c r="B133" s="41"/>
      <c r="C133" s="58" t="s">
        <v>167</v>
      </c>
      <c r="D133" s="59">
        <v>0</v>
      </c>
    </row>
    <row r="134" spans="1:4" ht="15">
      <c r="A134" s="57">
        <v>3</v>
      </c>
      <c r="B134" s="41"/>
      <c r="C134" s="58" t="s">
        <v>168</v>
      </c>
      <c r="D134" s="59">
        <v>0</v>
      </c>
    </row>
    <row r="135" spans="1:4" ht="15">
      <c r="A135" s="57">
        <v>4</v>
      </c>
      <c r="B135" s="41"/>
      <c r="C135" s="58" t="s">
        <v>169</v>
      </c>
      <c r="D135" s="59">
        <v>0</v>
      </c>
    </row>
    <row r="136" spans="1:4" ht="15.75" thickBot="1">
      <c r="A136" s="57">
        <v>5</v>
      </c>
      <c r="B136" s="41"/>
      <c r="C136" s="58" t="s">
        <v>170</v>
      </c>
      <c r="D136" s="59">
        <v>0</v>
      </c>
    </row>
    <row r="137" spans="1:4" ht="16.5" customHeight="1" thickBot="1">
      <c r="A137" s="60"/>
      <c r="B137" s="61"/>
      <c r="C137" s="63" t="s">
        <v>171</v>
      </c>
      <c r="D137" s="64">
        <f>+D136+D135+D134+D133+D132</f>
        <v>269252</v>
      </c>
    </row>
    <row r="138" spans="1:4" ht="15.75" customHeight="1" thickBot="1">
      <c r="A138" s="65"/>
      <c r="B138" s="66"/>
      <c r="C138" s="67"/>
      <c r="D138" s="68"/>
    </row>
    <row r="139" spans="1:4" ht="16.5" customHeight="1" thickBot="1">
      <c r="A139" s="69"/>
      <c r="B139" s="70" t="s">
        <v>187</v>
      </c>
      <c r="C139" s="63" t="s">
        <v>188</v>
      </c>
      <c r="D139" s="64">
        <f>+D137-D136+D129-D128+D121-D120+D113-D112+D105-D104+D97-D96+D89-D88+D81-D80+D73-D72+D65-D64+D57-D56+D49-D48+D41-D40+D33-D32+D25-D24+D17-D16</f>
        <v>9025101</v>
      </c>
    </row>
    <row r="140" spans="1:4" ht="16.5" customHeight="1" thickBot="1">
      <c r="A140" s="69"/>
      <c r="B140" s="70" t="s">
        <v>170</v>
      </c>
      <c r="C140" s="63"/>
      <c r="D140" s="64">
        <f>+D136+D128+D120+D112+D104+D96+D88+D80+D72+D64+D56+D48+D40+D32+D24+D16</f>
        <v>-28912643</v>
      </c>
    </row>
    <row r="141" spans="1:4" ht="16.5" customHeight="1" thickBot="1">
      <c r="A141" s="69"/>
      <c r="B141" s="70" t="s">
        <v>189</v>
      </c>
      <c r="C141" s="63" t="s">
        <v>188</v>
      </c>
      <c r="D141" s="64">
        <f>SUM(D139:D140)</f>
        <v>-19887542</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REPORTING&amp;RHOSPITAL OF SAINT RAPHAEL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dimension ref="A1:E126"/>
  <sheetViews>
    <sheetView zoomScale="75" zoomScaleNormal="75" zoomScalePageLayoutView="0" workbookViewId="0" topLeftCell="A1">
      <selection activeCell="A1" sqref="A1:E1"/>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190</v>
      </c>
      <c r="B4" s="458"/>
      <c r="C4" s="458"/>
      <c r="D4" s="458"/>
      <c r="E4" s="458"/>
    </row>
    <row r="5" spans="1:3" ht="16.5" customHeight="1" thickBot="1">
      <c r="A5" s="71"/>
      <c r="B5" s="71"/>
      <c r="C5" s="35"/>
    </row>
    <row r="6" spans="1:5" ht="15.75" customHeight="1">
      <c r="A6" s="72" t="s">
        <v>157</v>
      </c>
      <c r="B6" s="73" t="s">
        <v>158</v>
      </c>
      <c r="C6" s="74" t="s">
        <v>159</v>
      </c>
      <c r="D6" s="74" t="s">
        <v>160</v>
      </c>
      <c r="E6" s="74" t="s">
        <v>191</v>
      </c>
    </row>
    <row r="7" spans="1:5" ht="31.5" customHeight="1">
      <c r="A7" s="75"/>
      <c r="B7" s="76"/>
      <c r="C7" s="77"/>
      <c r="D7" s="78"/>
      <c r="E7" s="79" t="s">
        <v>192</v>
      </c>
    </row>
    <row r="8" spans="1:5" ht="16.5" customHeight="1" thickBot="1">
      <c r="A8" s="80" t="s">
        <v>5</v>
      </c>
      <c r="B8" s="81" t="s">
        <v>9</v>
      </c>
      <c r="C8" s="82" t="s">
        <v>193</v>
      </c>
      <c r="D8" s="82" t="s">
        <v>194</v>
      </c>
      <c r="E8" s="83" t="s">
        <v>195</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196</v>
      </c>
      <c r="D11" s="94" t="s">
        <v>197</v>
      </c>
      <c r="E11" s="95">
        <v>983894</v>
      </c>
    </row>
    <row r="12" spans="1:5" ht="15">
      <c r="A12" s="96">
        <v>1</v>
      </c>
      <c r="B12" s="97"/>
      <c r="C12" s="98" t="s">
        <v>198</v>
      </c>
      <c r="D12" s="99" t="s">
        <v>199</v>
      </c>
      <c r="E12" s="100">
        <v>-2236342</v>
      </c>
    </row>
    <row r="13" spans="1:5" ht="15">
      <c r="A13" s="96">
        <v>2</v>
      </c>
      <c r="B13" s="97"/>
      <c r="C13" s="98" t="s">
        <v>200</v>
      </c>
      <c r="D13" s="99" t="s">
        <v>199</v>
      </c>
      <c r="E13" s="100">
        <v>2236342</v>
      </c>
    </row>
    <row r="14" spans="1:5" ht="15">
      <c r="A14" s="96">
        <v>3</v>
      </c>
      <c r="B14" s="97"/>
      <c r="C14" s="98" t="s">
        <v>201</v>
      </c>
      <c r="D14" s="99" t="s">
        <v>199</v>
      </c>
      <c r="E14" s="100">
        <v>-2206817</v>
      </c>
    </row>
    <row r="15" spans="1:5" ht="15">
      <c r="A15" s="96">
        <v>4</v>
      </c>
      <c r="B15" s="97"/>
      <c r="C15" s="98" t="s">
        <v>202</v>
      </c>
      <c r="D15" s="99" t="s">
        <v>199</v>
      </c>
      <c r="E15" s="100">
        <v>2206817</v>
      </c>
    </row>
    <row r="16" spans="1:5" ht="15.75" thickBot="1">
      <c r="A16" s="96">
        <v>5</v>
      </c>
      <c r="B16" s="97"/>
      <c r="C16" s="98" t="s">
        <v>203</v>
      </c>
      <c r="D16" s="99" t="s">
        <v>199</v>
      </c>
      <c r="E16" s="100">
        <v>525589</v>
      </c>
    </row>
    <row r="17" spans="1:5" s="31" customFormat="1" ht="16.5" customHeight="1" thickBot="1">
      <c r="A17" s="101"/>
      <c r="B17" s="102"/>
      <c r="C17" s="63" t="s">
        <v>204</v>
      </c>
      <c r="D17" s="103" t="s">
        <v>205</v>
      </c>
      <c r="E17" s="104">
        <f>SUM(E11:E16)</f>
        <v>1509483</v>
      </c>
    </row>
    <row r="18" spans="1:5" s="31" customFormat="1" ht="15">
      <c r="A18" s="65"/>
      <c r="B18" s="105"/>
      <c r="C18" s="106"/>
      <c r="D18" s="107"/>
      <c r="E18" s="108"/>
    </row>
    <row r="19" spans="1:5" ht="15.75" customHeight="1">
      <c r="A19" s="88" t="s">
        <v>38</v>
      </c>
      <c r="B19" s="89" t="s">
        <v>39</v>
      </c>
      <c r="C19" s="55"/>
      <c r="D19" s="55"/>
      <c r="E19" s="90"/>
    </row>
    <row r="20" spans="1:5" ht="15.75" customHeight="1">
      <c r="A20" s="91"/>
      <c r="B20" s="92"/>
      <c r="C20" s="93" t="s">
        <v>196</v>
      </c>
      <c r="D20" s="94" t="s">
        <v>197</v>
      </c>
      <c r="E20" s="95">
        <v>0</v>
      </c>
    </row>
    <row r="21" spans="1:5" ht="15.75" thickBot="1">
      <c r="A21" s="96"/>
      <c r="B21" s="97"/>
      <c r="C21" s="98" t="s">
        <v>206</v>
      </c>
      <c r="D21" s="99" t="s">
        <v>207</v>
      </c>
      <c r="E21" s="100">
        <v>0</v>
      </c>
    </row>
    <row r="22" spans="1:5" s="31" customFormat="1" ht="16.5" customHeight="1" thickBot="1">
      <c r="A22" s="101"/>
      <c r="B22" s="102"/>
      <c r="C22" s="63" t="s">
        <v>204</v>
      </c>
      <c r="D22" s="103" t="s">
        <v>205</v>
      </c>
      <c r="E22" s="104">
        <f>SUM(E20)</f>
        <v>0</v>
      </c>
    </row>
    <row r="23" spans="1:5" s="31" customFormat="1" ht="15">
      <c r="A23" s="65"/>
      <c r="B23" s="105"/>
      <c r="C23" s="106"/>
      <c r="D23" s="107"/>
      <c r="E23" s="108"/>
    </row>
    <row r="24" spans="1:5" ht="15.75" customHeight="1">
      <c r="A24" s="88" t="s">
        <v>46</v>
      </c>
      <c r="B24" s="89" t="s">
        <v>47</v>
      </c>
      <c r="C24" s="55"/>
      <c r="D24" s="55"/>
      <c r="E24" s="90"/>
    </row>
    <row r="25" spans="1:5" ht="15.75" customHeight="1">
      <c r="A25" s="91"/>
      <c r="B25" s="92"/>
      <c r="C25" s="93" t="s">
        <v>196</v>
      </c>
      <c r="D25" s="94" t="s">
        <v>197</v>
      </c>
      <c r="E25" s="95">
        <v>0</v>
      </c>
    </row>
    <row r="26" spans="1:5" ht="15">
      <c r="A26" s="96">
        <v>1</v>
      </c>
      <c r="B26" s="97"/>
      <c r="C26" s="98" t="s">
        <v>208</v>
      </c>
      <c r="D26" s="99" t="s">
        <v>199</v>
      </c>
      <c r="E26" s="100">
        <v>-920000</v>
      </c>
    </row>
    <row r="27" spans="1:5" ht="15">
      <c r="A27" s="96">
        <v>2</v>
      </c>
      <c r="B27" s="97"/>
      <c r="C27" s="98" t="s">
        <v>209</v>
      </c>
      <c r="D27" s="99" t="s">
        <v>199</v>
      </c>
      <c r="E27" s="100">
        <v>-88223</v>
      </c>
    </row>
    <row r="28" spans="1:5" ht="15">
      <c r="A28" s="96">
        <v>3</v>
      </c>
      <c r="B28" s="97"/>
      <c r="C28" s="98" t="s">
        <v>200</v>
      </c>
      <c r="D28" s="99" t="s">
        <v>199</v>
      </c>
      <c r="E28" s="100">
        <v>920060</v>
      </c>
    </row>
    <row r="29" spans="1:5" ht="15">
      <c r="A29" s="96">
        <v>4</v>
      </c>
      <c r="B29" s="97"/>
      <c r="C29" s="98" t="s">
        <v>210</v>
      </c>
      <c r="D29" s="99" t="s">
        <v>199</v>
      </c>
      <c r="E29" s="100">
        <v>5000000</v>
      </c>
    </row>
    <row r="30" spans="1:5" ht="15.75" thickBot="1">
      <c r="A30" s="96">
        <v>5</v>
      </c>
      <c r="B30" s="97"/>
      <c r="C30" s="98" t="s">
        <v>203</v>
      </c>
      <c r="D30" s="99" t="s">
        <v>199</v>
      </c>
      <c r="E30" s="100">
        <v>-5000000</v>
      </c>
    </row>
    <row r="31" spans="1:5" s="31" customFormat="1" ht="16.5" customHeight="1" thickBot="1">
      <c r="A31" s="101"/>
      <c r="B31" s="102"/>
      <c r="C31" s="63" t="s">
        <v>204</v>
      </c>
      <c r="D31" s="103" t="s">
        <v>205</v>
      </c>
      <c r="E31" s="104">
        <f>SUM(E25:E30)</f>
        <v>-88163</v>
      </c>
    </row>
    <row r="32" spans="1:5" s="31" customFormat="1" ht="15">
      <c r="A32" s="65"/>
      <c r="B32" s="105"/>
      <c r="C32" s="106"/>
      <c r="D32" s="107"/>
      <c r="E32" s="108"/>
    </row>
    <row r="33" spans="1:5" ht="15.75" customHeight="1">
      <c r="A33" s="88" t="s">
        <v>56</v>
      </c>
      <c r="B33" s="89" t="s">
        <v>57</v>
      </c>
      <c r="C33" s="55"/>
      <c r="D33" s="55"/>
      <c r="E33" s="90"/>
    </row>
    <row r="34" spans="1:5" ht="15.75" customHeight="1">
      <c r="A34" s="91"/>
      <c r="B34" s="92"/>
      <c r="C34" s="93" t="s">
        <v>196</v>
      </c>
      <c r="D34" s="94" t="s">
        <v>197</v>
      </c>
      <c r="E34" s="95">
        <v>0</v>
      </c>
    </row>
    <row r="35" spans="1:5" ht="15.75" thickBot="1">
      <c r="A35" s="96"/>
      <c r="B35" s="97"/>
      <c r="C35" s="98" t="s">
        <v>206</v>
      </c>
      <c r="D35" s="99" t="s">
        <v>207</v>
      </c>
      <c r="E35" s="100">
        <v>0</v>
      </c>
    </row>
    <row r="36" spans="1:5" s="31" customFormat="1" ht="16.5" customHeight="1" thickBot="1">
      <c r="A36" s="101"/>
      <c r="B36" s="102"/>
      <c r="C36" s="63" t="s">
        <v>204</v>
      </c>
      <c r="D36" s="103" t="s">
        <v>205</v>
      </c>
      <c r="E36" s="104">
        <f>SUM(E34)</f>
        <v>0</v>
      </c>
    </row>
    <row r="37" spans="1:5" s="31" customFormat="1" ht="15">
      <c r="A37" s="65"/>
      <c r="B37" s="105"/>
      <c r="C37" s="106"/>
      <c r="D37" s="107"/>
      <c r="E37" s="108"/>
    </row>
    <row r="38" spans="1:5" ht="15.75" customHeight="1">
      <c r="A38" s="88" t="s">
        <v>72</v>
      </c>
      <c r="B38" s="89" t="s">
        <v>73</v>
      </c>
      <c r="C38" s="55"/>
      <c r="D38" s="55"/>
      <c r="E38" s="90"/>
    </row>
    <row r="39" spans="1:5" ht="15.75" customHeight="1">
      <c r="A39" s="91"/>
      <c r="B39" s="92"/>
      <c r="C39" s="93" t="s">
        <v>196</v>
      </c>
      <c r="D39" s="94" t="s">
        <v>197</v>
      </c>
      <c r="E39" s="95">
        <v>0</v>
      </c>
    </row>
    <row r="40" spans="1:5" ht="15.75" thickBot="1">
      <c r="A40" s="96"/>
      <c r="B40" s="97"/>
      <c r="C40" s="98" t="s">
        <v>206</v>
      </c>
      <c r="D40" s="99" t="s">
        <v>207</v>
      </c>
      <c r="E40" s="100">
        <v>0</v>
      </c>
    </row>
    <row r="41" spans="1:5" s="31" customFormat="1" ht="16.5" customHeight="1" thickBot="1">
      <c r="A41" s="101"/>
      <c r="B41" s="102"/>
      <c r="C41" s="63" t="s">
        <v>204</v>
      </c>
      <c r="D41" s="103" t="s">
        <v>205</v>
      </c>
      <c r="E41" s="104">
        <f>SUM(E39)</f>
        <v>0</v>
      </c>
    </row>
    <row r="42" spans="1:5" s="31" customFormat="1" ht="15">
      <c r="A42" s="65"/>
      <c r="B42" s="105"/>
      <c r="C42" s="106"/>
      <c r="D42" s="107"/>
      <c r="E42" s="108"/>
    </row>
    <row r="43" spans="1:5" ht="15.75" customHeight="1">
      <c r="A43" s="88" t="s">
        <v>84</v>
      </c>
      <c r="B43" s="89" t="s">
        <v>85</v>
      </c>
      <c r="C43" s="55"/>
      <c r="D43" s="55"/>
      <c r="E43" s="90"/>
    </row>
    <row r="44" spans="1:5" ht="15.75" customHeight="1">
      <c r="A44" s="91"/>
      <c r="B44" s="92"/>
      <c r="C44" s="93" t="s">
        <v>196</v>
      </c>
      <c r="D44" s="94" t="s">
        <v>197</v>
      </c>
      <c r="E44" s="95">
        <v>1216354</v>
      </c>
    </row>
    <row r="45" spans="1:5" ht="15">
      <c r="A45" s="96">
        <v>1</v>
      </c>
      <c r="B45" s="97"/>
      <c r="C45" s="98" t="s">
        <v>211</v>
      </c>
      <c r="D45" s="99" t="s">
        <v>199</v>
      </c>
      <c r="E45" s="100">
        <v>-4762</v>
      </c>
    </row>
    <row r="46" spans="1:5" ht="15">
      <c r="A46" s="96">
        <v>2</v>
      </c>
      <c r="B46" s="97"/>
      <c r="C46" s="98" t="s">
        <v>212</v>
      </c>
      <c r="D46" s="99" t="s">
        <v>199</v>
      </c>
      <c r="E46" s="100">
        <v>-1070</v>
      </c>
    </row>
    <row r="47" spans="1:5" ht="15">
      <c r="A47" s="96">
        <v>3</v>
      </c>
      <c r="B47" s="97"/>
      <c r="C47" s="98" t="s">
        <v>213</v>
      </c>
      <c r="D47" s="99" t="s">
        <v>199</v>
      </c>
      <c r="E47" s="100">
        <v>19332</v>
      </c>
    </row>
    <row r="48" spans="1:5" ht="15">
      <c r="A48" s="96">
        <v>4</v>
      </c>
      <c r="B48" s="97"/>
      <c r="C48" s="98" t="s">
        <v>214</v>
      </c>
      <c r="D48" s="99" t="s">
        <v>199</v>
      </c>
      <c r="E48" s="100">
        <v>37108</v>
      </c>
    </row>
    <row r="49" spans="1:5" ht="15">
      <c r="A49" s="96">
        <v>5</v>
      </c>
      <c r="B49" s="97"/>
      <c r="C49" s="98" t="s">
        <v>215</v>
      </c>
      <c r="D49" s="99" t="s">
        <v>199</v>
      </c>
      <c r="E49" s="100">
        <v>16333</v>
      </c>
    </row>
    <row r="50" spans="1:5" ht="15">
      <c r="A50" s="96">
        <v>6</v>
      </c>
      <c r="B50" s="97"/>
      <c r="C50" s="98" t="s">
        <v>216</v>
      </c>
      <c r="D50" s="99" t="s">
        <v>199</v>
      </c>
      <c r="E50" s="100">
        <v>5470</v>
      </c>
    </row>
    <row r="51" spans="1:5" ht="15">
      <c r="A51" s="96">
        <v>7</v>
      </c>
      <c r="B51" s="97"/>
      <c r="C51" s="98" t="s">
        <v>217</v>
      </c>
      <c r="D51" s="99" t="s">
        <v>199</v>
      </c>
      <c r="E51" s="100">
        <v>5608</v>
      </c>
    </row>
    <row r="52" spans="1:5" ht="15">
      <c r="A52" s="96">
        <v>8</v>
      </c>
      <c r="B52" s="97"/>
      <c r="C52" s="98" t="s">
        <v>218</v>
      </c>
      <c r="D52" s="99" t="s">
        <v>199</v>
      </c>
      <c r="E52" s="100">
        <v>400</v>
      </c>
    </row>
    <row r="53" spans="1:5" ht="15">
      <c r="A53" s="96">
        <v>9</v>
      </c>
      <c r="B53" s="97"/>
      <c r="C53" s="98" t="s">
        <v>219</v>
      </c>
      <c r="D53" s="99" t="s">
        <v>199</v>
      </c>
      <c r="E53" s="100">
        <v>4693</v>
      </c>
    </row>
    <row r="54" spans="1:5" ht="15">
      <c r="A54" s="96">
        <v>10</v>
      </c>
      <c r="B54" s="97"/>
      <c r="C54" s="98" t="s">
        <v>200</v>
      </c>
      <c r="D54" s="99" t="s">
        <v>199</v>
      </c>
      <c r="E54" s="100">
        <v>-1210003</v>
      </c>
    </row>
    <row r="55" spans="1:5" ht="15">
      <c r="A55" s="96">
        <v>11</v>
      </c>
      <c r="B55" s="97"/>
      <c r="C55" s="98" t="s">
        <v>220</v>
      </c>
      <c r="D55" s="99" t="s">
        <v>199</v>
      </c>
      <c r="E55" s="100">
        <v>996878</v>
      </c>
    </row>
    <row r="56" spans="1:5" ht="15.75" thickBot="1">
      <c r="A56" s="96">
        <v>12</v>
      </c>
      <c r="B56" s="97"/>
      <c r="C56" s="98" t="s">
        <v>203</v>
      </c>
      <c r="D56" s="99" t="s">
        <v>199</v>
      </c>
      <c r="E56" s="100">
        <v>463563</v>
      </c>
    </row>
    <row r="57" spans="1:5" s="31" customFormat="1" ht="16.5" customHeight="1" thickBot="1">
      <c r="A57" s="101"/>
      <c r="B57" s="102"/>
      <c r="C57" s="63" t="s">
        <v>204</v>
      </c>
      <c r="D57" s="103" t="s">
        <v>205</v>
      </c>
      <c r="E57" s="104">
        <f>SUM(E44:E56)</f>
        <v>1549904</v>
      </c>
    </row>
    <row r="58" spans="1:5" s="31" customFormat="1" ht="15">
      <c r="A58" s="65"/>
      <c r="B58" s="105"/>
      <c r="C58" s="106"/>
      <c r="D58" s="107"/>
      <c r="E58" s="108"/>
    </row>
    <row r="59" spans="1:5" ht="15.75" customHeight="1">
      <c r="A59" s="88" t="s">
        <v>88</v>
      </c>
      <c r="B59" s="89" t="s">
        <v>89</v>
      </c>
      <c r="C59" s="55"/>
      <c r="D59" s="55"/>
      <c r="E59" s="90"/>
    </row>
    <row r="60" spans="1:5" ht="15.75" customHeight="1">
      <c r="A60" s="91"/>
      <c r="B60" s="92"/>
      <c r="C60" s="93" t="s">
        <v>196</v>
      </c>
      <c r="D60" s="94" t="s">
        <v>197</v>
      </c>
      <c r="E60" s="95">
        <v>0</v>
      </c>
    </row>
    <row r="61" spans="1:5" ht="15.75" thickBot="1">
      <c r="A61" s="96"/>
      <c r="B61" s="97"/>
      <c r="C61" s="98" t="s">
        <v>206</v>
      </c>
      <c r="D61" s="99" t="s">
        <v>207</v>
      </c>
      <c r="E61" s="100">
        <v>0</v>
      </c>
    </row>
    <row r="62" spans="1:5" s="31" customFormat="1" ht="16.5" customHeight="1" thickBot="1">
      <c r="A62" s="101"/>
      <c r="B62" s="102"/>
      <c r="C62" s="63" t="s">
        <v>204</v>
      </c>
      <c r="D62" s="103" t="s">
        <v>205</v>
      </c>
      <c r="E62" s="104">
        <f>SUM(E60)</f>
        <v>0</v>
      </c>
    </row>
    <row r="63" spans="1:5" s="31" customFormat="1" ht="15">
      <c r="A63" s="65"/>
      <c r="B63" s="105"/>
      <c r="C63" s="106"/>
      <c r="D63" s="107"/>
      <c r="E63" s="108"/>
    </row>
    <row r="64" spans="1:5" ht="15.75" customHeight="1">
      <c r="A64" s="88" t="s">
        <v>97</v>
      </c>
      <c r="B64" s="89" t="s">
        <v>98</v>
      </c>
      <c r="C64" s="55"/>
      <c r="D64" s="55"/>
      <c r="E64" s="90"/>
    </row>
    <row r="65" spans="1:5" ht="15.75" customHeight="1">
      <c r="A65" s="91"/>
      <c r="B65" s="92"/>
      <c r="C65" s="93" t="s">
        <v>196</v>
      </c>
      <c r="D65" s="94" t="s">
        <v>197</v>
      </c>
      <c r="E65" s="95">
        <v>0</v>
      </c>
    </row>
    <row r="66" spans="1:5" ht="15.75" thickBot="1">
      <c r="A66" s="96"/>
      <c r="B66" s="97"/>
      <c r="C66" s="98" t="s">
        <v>206</v>
      </c>
      <c r="D66" s="99" t="s">
        <v>207</v>
      </c>
      <c r="E66" s="100">
        <v>0</v>
      </c>
    </row>
    <row r="67" spans="1:5" s="31" customFormat="1" ht="16.5" customHeight="1" thickBot="1">
      <c r="A67" s="101"/>
      <c r="B67" s="102"/>
      <c r="C67" s="63" t="s">
        <v>204</v>
      </c>
      <c r="D67" s="103" t="s">
        <v>205</v>
      </c>
      <c r="E67" s="104">
        <f>SUM(E65)</f>
        <v>0</v>
      </c>
    </row>
    <row r="68" spans="1:5" s="31" customFormat="1" ht="15">
      <c r="A68" s="65"/>
      <c r="B68" s="105"/>
      <c r="C68" s="106"/>
      <c r="D68" s="107"/>
      <c r="E68" s="108"/>
    </row>
    <row r="69" spans="1:5" ht="15.75" customHeight="1">
      <c r="A69" s="88" t="s">
        <v>102</v>
      </c>
      <c r="B69" s="89" t="s">
        <v>103</v>
      </c>
      <c r="C69" s="55"/>
      <c r="D69" s="55"/>
      <c r="E69" s="90"/>
    </row>
    <row r="70" spans="1:5" ht="15.75" customHeight="1">
      <c r="A70" s="91"/>
      <c r="B70" s="92"/>
      <c r="C70" s="93" t="s">
        <v>196</v>
      </c>
      <c r="D70" s="94" t="s">
        <v>197</v>
      </c>
      <c r="E70" s="95">
        <v>24537</v>
      </c>
    </row>
    <row r="71" spans="1:5" ht="15">
      <c r="A71" s="96">
        <v>1</v>
      </c>
      <c r="B71" s="97"/>
      <c r="C71" s="98" t="s">
        <v>208</v>
      </c>
      <c r="D71" s="99" t="s">
        <v>199</v>
      </c>
      <c r="E71" s="100">
        <v>-3000000</v>
      </c>
    </row>
    <row r="72" spans="1:5" ht="15">
      <c r="A72" s="96">
        <v>2</v>
      </c>
      <c r="B72" s="97"/>
      <c r="C72" s="98" t="s">
        <v>221</v>
      </c>
      <c r="D72" s="99" t="s">
        <v>199</v>
      </c>
      <c r="E72" s="100">
        <v>341061</v>
      </c>
    </row>
    <row r="73" spans="1:5" ht="15">
      <c r="A73" s="96">
        <v>3</v>
      </c>
      <c r="B73" s="97"/>
      <c r="C73" s="98" t="s">
        <v>222</v>
      </c>
      <c r="D73" s="99" t="s">
        <v>199</v>
      </c>
      <c r="E73" s="100">
        <v>29954</v>
      </c>
    </row>
    <row r="74" spans="1:5" ht="15">
      <c r="A74" s="96">
        <v>4</v>
      </c>
      <c r="B74" s="97"/>
      <c r="C74" s="98" t="s">
        <v>223</v>
      </c>
      <c r="D74" s="99" t="s">
        <v>199</v>
      </c>
      <c r="E74" s="100">
        <v>-395564</v>
      </c>
    </row>
    <row r="75" spans="1:5" ht="15.75" thickBot="1">
      <c r="A75" s="96">
        <v>5</v>
      </c>
      <c r="B75" s="97"/>
      <c r="C75" s="98" t="s">
        <v>200</v>
      </c>
      <c r="D75" s="99" t="s">
        <v>199</v>
      </c>
      <c r="E75" s="100">
        <v>3000012</v>
      </c>
    </row>
    <row r="76" spans="1:5" s="31" customFormat="1" ht="16.5" customHeight="1" thickBot="1">
      <c r="A76" s="101"/>
      <c r="B76" s="102"/>
      <c r="C76" s="63" t="s">
        <v>204</v>
      </c>
      <c r="D76" s="103" t="s">
        <v>205</v>
      </c>
      <c r="E76" s="104">
        <f>SUM(E70:E75)</f>
        <v>0</v>
      </c>
    </row>
    <row r="77" spans="1:5" s="31" customFormat="1" ht="15">
      <c r="A77" s="65"/>
      <c r="B77" s="105"/>
      <c r="C77" s="106"/>
      <c r="D77" s="107"/>
      <c r="E77" s="108"/>
    </row>
    <row r="78" spans="1:5" ht="15.75" customHeight="1">
      <c r="A78" s="88" t="s">
        <v>112</v>
      </c>
      <c r="B78" s="89" t="s">
        <v>113</v>
      </c>
      <c r="C78" s="55"/>
      <c r="D78" s="55"/>
      <c r="E78" s="90"/>
    </row>
    <row r="79" spans="1:5" ht="15.75" customHeight="1">
      <c r="A79" s="91"/>
      <c r="B79" s="92"/>
      <c r="C79" s="93" t="s">
        <v>196</v>
      </c>
      <c r="D79" s="94" t="s">
        <v>197</v>
      </c>
      <c r="E79" s="95">
        <v>0</v>
      </c>
    </row>
    <row r="80" spans="1:5" ht="15.75" thickBot="1">
      <c r="A80" s="96"/>
      <c r="B80" s="97"/>
      <c r="C80" s="98" t="s">
        <v>206</v>
      </c>
      <c r="D80" s="99" t="s">
        <v>207</v>
      </c>
      <c r="E80" s="100">
        <v>0</v>
      </c>
    </row>
    <row r="81" spans="1:5" s="31" customFormat="1" ht="16.5" customHeight="1" thickBot="1">
      <c r="A81" s="101"/>
      <c r="B81" s="102"/>
      <c r="C81" s="63" t="s">
        <v>204</v>
      </c>
      <c r="D81" s="103" t="s">
        <v>205</v>
      </c>
      <c r="E81" s="104">
        <f>SUM(E79)</f>
        <v>0</v>
      </c>
    </row>
    <row r="82" spans="1:5" s="31" customFormat="1" ht="15">
      <c r="A82" s="65"/>
      <c r="B82" s="105"/>
      <c r="C82" s="106"/>
      <c r="D82" s="107"/>
      <c r="E82" s="108"/>
    </row>
    <row r="83" spans="1:5" ht="15.75" customHeight="1">
      <c r="A83" s="88" t="s">
        <v>120</v>
      </c>
      <c r="B83" s="89" t="s">
        <v>121</v>
      </c>
      <c r="C83" s="55"/>
      <c r="D83" s="55"/>
      <c r="E83" s="90"/>
    </row>
    <row r="84" spans="1:5" ht="15.75" customHeight="1">
      <c r="A84" s="91"/>
      <c r="B84" s="92"/>
      <c r="C84" s="93" t="s">
        <v>196</v>
      </c>
      <c r="D84" s="94" t="s">
        <v>197</v>
      </c>
      <c r="E84" s="95">
        <v>0</v>
      </c>
    </row>
    <row r="85" spans="1:5" ht="15.75" thickBot="1">
      <c r="A85" s="96"/>
      <c r="B85" s="97"/>
      <c r="C85" s="98" t="s">
        <v>206</v>
      </c>
      <c r="D85" s="99" t="s">
        <v>207</v>
      </c>
      <c r="E85" s="100">
        <v>0</v>
      </c>
    </row>
    <row r="86" spans="1:5" s="31" customFormat="1" ht="16.5" customHeight="1" thickBot="1">
      <c r="A86" s="101"/>
      <c r="B86" s="102"/>
      <c r="C86" s="63" t="s">
        <v>204</v>
      </c>
      <c r="D86" s="103" t="s">
        <v>205</v>
      </c>
      <c r="E86" s="104">
        <f>SUM(E84)</f>
        <v>0</v>
      </c>
    </row>
    <row r="87" spans="1:5" s="31" customFormat="1" ht="15">
      <c r="A87" s="65"/>
      <c r="B87" s="105"/>
      <c r="C87" s="106"/>
      <c r="D87" s="107"/>
      <c r="E87" s="108"/>
    </row>
    <row r="88" spans="1:5" ht="15.75" customHeight="1">
      <c r="A88" s="88" t="s">
        <v>129</v>
      </c>
      <c r="B88" s="89" t="s">
        <v>130</v>
      </c>
      <c r="C88" s="55"/>
      <c r="D88" s="55"/>
      <c r="E88" s="90"/>
    </row>
    <row r="89" spans="1:5" ht="15.75" customHeight="1">
      <c r="A89" s="91"/>
      <c r="B89" s="92"/>
      <c r="C89" s="93" t="s">
        <v>196</v>
      </c>
      <c r="D89" s="94" t="s">
        <v>197</v>
      </c>
      <c r="E89" s="95">
        <v>192644</v>
      </c>
    </row>
    <row r="90" spans="1:5" ht="15">
      <c r="A90" s="96">
        <v>1</v>
      </c>
      <c r="B90" s="97"/>
      <c r="C90" s="98" t="s">
        <v>224</v>
      </c>
      <c r="D90" s="99" t="s">
        <v>199</v>
      </c>
      <c r="E90" s="100">
        <v>-3484004</v>
      </c>
    </row>
    <row r="91" spans="1:5" ht="15">
      <c r="A91" s="96">
        <v>2</v>
      </c>
      <c r="B91" s="97"/>
      <c r="C91" s="98" t="s">
        <v>202</v>
      </c>
      <c r="D91" s="99" t="s">
        <v>199</v>
      </c>
      <c r="E91" s="100">
        <v>3484004</v>
      </c>
    </row>
    <row r="92" spans="1:5" ht="15.75" thickBot="1">
      <c r="A92" s="96">
        <v>3</v>
      </c>
      <c r="B92" s="97"/>
      <c r="C92" s="98" t="s">
        <v>203</v>
      </c>
      <c r="D92" s="99" t="s">
        <v>199</v>
      </c>
      <c r="E92" s="100">
        <v>270115</v>
      </c>
    </row>
    <row r="93" spans="1:5" s="31" customFormat="1" ht="16.5" customHeight="1" thickBot="1">
      <c r="A93" s="101"/>
      <c r="B93" s="102"/>
      <c r="C93" s="63" t="s">
        <v>204</v>
      </c>
      <c r="D93" s="103" t="s">
        <v>205</v>
      </c>
      <c r="E93" s="104">
        <f>SUM(E89:E92)</f>
        <v>462759</v>
      </c>
    </row>
    <row r="94" spans="1:5" s="31" customFormat="1" ht="15">
      <c r="A94" s="65"/>
      <c r="B94" s="105"/>
      <c r="C94" s="106"/>
      <c r="D94" s="107"/>
      <c r="E94" s="108"/>
    </row>
    <row r="95" spans="1:5" ht="15.75" customHeight="1">
      <c r="A95" s="88" t="s">
        <v>135</v>
      </c>
      <c r="B95" s="89" t="s">
        <v>136</v>
      </c>
      <c r="C95" s="55"/>
      <c r="D95" s="55"/>
      <c r="E95" s="90"/>
    </row>
    <row r="96" spans="1:5" ht="15.75" customHeight="1">
      <c r="A96" s="91"/>
      <c r="B96" s="92"/>
      <c r="C96" s="93" t="s">
        <v>196</v>
      </c>
      <c r="D96" s="94" t="s">
        <v>197</v>
      </c>
      <c r="E96" s="95">
        <v>5454143</v>
      </c>
    </row>
    <row r="97" spans="1:5" ht="15">
      <c r="A97" s="96">
        <v>1</v>
      </c>
      <c r="B97" s="97"/>
      <c r="C97" s="98" t="s">
        <v>225</v>
      </c>
      <c r="D97" s="99" t="s">
        <v>199</v>
      </c>
      <c r="E97" s="100">
        <v>-19500</v>
      </c>
    </row>
    <row r="98" spans="1:5" ht="15">
      <c r="A98" s="96">
        <v>2</v>
      </c>
      <c r="B98" s="97"/>
      <c r="C98" s="98" t="s">
        <v>226</v>
      </c>
      <c r="D98" s="99" t="s">
        <v>199</v>
      </c>
      <c r="E98" s="100">
        <v>-80251</v>
      </c>
    </row>
    <row r="99" spans="1:5" ht="15">
      <c r="A99" s="96">
        <v>3</v>
      </c>
      <c r="B99" s="97"/>
      <c r="C99" s="98" t="s">
        <v>227</v>
      </c>
      <c r="D99" s="99" t="s">
        <v>199</v>
      </c>
      <c r="E99" s="100">
        <v>331260</v>
      </c>
    </row>
    <row r="100" spans="1:5" ht="15">
      <c r="A100" s="96">
        <v>4</v>
      </c>
      <c r="B100" s="97"/>
      <c r="C100" s="98" t="s">
        <v>213</v>
      </c>
      <c r="D100" s="99" t="s">
        <v>199</v>
      </c>
      <c r="E100" s="100">
        <v>156996</v>
      </c>
    </row>
    <row r="101" spans="1:5" ht="15">
      <c r="A101" s="96">
        <v>5</v>
      </c>
      <c r="B101" s="97"/>
      <c r="C101" s="98" t="s">
        <v>228</v>
      </c>
      <c r="D101" s="99" t="s">
        <v>199</v>
      </c>
      <c r="E101" s="100">
        <v>33943</v>
      </c>
    </row>
    <row r="102" spans="1:5" ht="15">
      <c r="A102" s="96">
        <v>6</v>
      </c>
      <c r="B102" s="97"/>
      <c r="C102" s="98" t="s">
        <v>229</v>
      </c>
      <c r="D102" s="99" t="s">
        <v>199</v>
      </c>
      <c r="E102" s="100">
        <v>425249</v>
      </c>
    </row>
    <row r="103" spans="1:5" ht="15">
      <c r="A103" s="96">
        <v>7</v>
      </c>
      <c r="B103" s="97"/>
      <c r="C103" s="98" t="s">
        <v>230</v>
      </c>
      <c r="D103" s="99" t="s">
        <v>199</v>
      </c>
      <c r="E103" s="100">
        <v>17004</v>
      </c>
    </row>
    <row r="104" spans="1:5" ht="15">
      <c r="A104" s="96">
        <v>8</v>
      </c>
      <c r="B104" s="97"/>
      <c r="C104" s="98" t="s">
        <v>231</v>
      </c>
      <c r="D104" s="99" t="s">
        <v>199</v>
      </c>
      <c r="E104" s="100">
        <v>116964</v>
      </c>
    </row>
    <row r="105" spans="1:5" ht="15">
      <c r="A105" s="96">
        <v>9</v>
      </c>
      <c r="B105" s="97"/>
      <c r="C105" s="98" t="s">
        <v>232</v>
      </c>
      <c r="D105" s="99" t="s">
        <v>199</v>
      </c>
      <c r="E105" s="100">
        <v>19000</v>
      </c>
    </row>
    <row r="106" spans="1:5" ht="15">
      <c r="A106" s="96">
        <v>10</v>
      </c>
      <c r="B106" s="97"/>
      <c r="C106" s="98" t="s">
        <v>233</v>
      </c>
      <c r="D106" s="99" t="s">
        <v>199</v>
      </c>
      <c r="E106" s="100">
        <v>30000</v>
      </c>
    </row>
    <row r="107" spans="1:5" ht="15">
      <c r="A107" s="96">
        <v>11</v>
      </c>
      <c r="B107" s="97"/>
      <c r="C107" s="98" t="s">
        <v>234</v>
      </c>
      <c r="D107" s="99" t="s">
        <v>199</v>
      </c>
      <c r="E107" s="100">
        <v>128446</v>
      </c>
    </row>
    <row r="108" spans="1:5" ht="15">
      <c r="A108" s="96">
        <v>12</v>
      </c>
      <c r="B108" s="97"/>
      <c r="C108" s="98" t="s">
        <v>215</v>
      </c>
      <c r="D108" s="99" t="s">
        <v>199</v>
      </c>
      <c r="E108" s="100">
        <v>100000</v>
      </c>
    </row>
    <row r="109" spans="1:5" ht="15">
      <c r="A109" s="96">
        <v>13</v>
      </c>
      <c r="B109" s="97"/>
      <c r="C109" s="98" t="s">
        <v>216</v>
      </c>
      <c r="D109" s="99" t="s">
        <v>199</v>
      </c>
      <c r="E109" s="100">
        <v>178797</v>
      </c>
    </row>
    <row r="110" spans="1:5" ht="15">
      <c r="A110" s="96">
        <v>14</v>
      </c>
      <c r="B110" s="97"/>
      <c r="C110" s="98" t="s">
        <v>217</v>
      </c>
      <c r="D110" s="99" t="s">
        <v>199</v>
      </c>
      <c r="E110" s="100">
        <v>5078</v>
      </c>
    </row>
    <row r="111" spans="1:5" ht="15">
      <c r="A111" s="96">
        <v>15</v>
      </c>
      <c r="B111" s="97"/>
      <c r="C111" s="98" t="s">
        <v>235</v>
      </c>
      <c r="D111" s="99" t="s">
        <v>199</v>
      </c>
      <c r="E111" s="100">
        <v>6952</v>
      </c>
    </row>
    <row r="112" spans="1:5" ht="15">
      <c r="A112" s="96">
        <v>16</v>
      </c>
      <c r="B112" s="97"/>
      <c r="C112" s="98" t="s">
        <v>200</v>
      </c>
      <c r="D112" s="99" t="s">
        <v>199</v>
      </c>
      <c r="E112" s="100">
        <v>-1449938</v>
      </c>
    </row>
    <row r="113" spans="1:5" ht="15.75" thickBot="1">
      <c r="A113" s="96">
        <v>17</v>
      </c>
      <c r="B113" s="97"/>
      <c r="C113" s="98" t="s">
        <v>203</v>
      </c>
      <c r="D113" s="99" t="s">
        <v>199</v>
      </c>
      <c r="E113" s="100">
        <v>-846678</v>
      </c>
    </row>
    <row r="114" spans="1:5" s="31" customFormat="1" ht="16.5" customHeight="1" thickBot="1">
      <c r="A114" s="101"/>
      <c r="B114" s="102"/>
      <c r="C114" s="63" t="s">
        <v>204</v>
      </c>
      <c r="D114" s="103" t="s">
        <v>205</v>
      </c>
      <c r="E114" s="104">
        <f>SUM(E96:E113)</f>
        <v>4607465</v>
      </c>
    </row>
    <row r="115" spans="1:5" s="31" customFormat="1" ht="15">
      <c r="A115" s="65"/>
      <c r="B115" s="105"/>
      <c r="C115" s="106"/>
      <c r="D115" s="107"/>
      <c r="E115" s="108"/>
    </row>
    <row r="116" spans="1:5" ht="15.75" customHeight="1">
      <c r="A116" s="88" t="s">
        <v>141</v>
      </c>
      <c r="B116" s="89" t="s">
        <v>142</v>
      </c>
      <c r="C116" s="55"/>
      <c r="D116" s="55"/>
      <c r="E116" s="90"/>
    </row>
    <row r="117" spans="1:5" ht="15.75" customHeight="1">
      <c r="A117" s="91"/>
      <c r="B117" s="92"/>
      <c r="C117" s="93" t="s">
        <v>196</v>
      </c>
      <c r="D117" s="94" t="s">
        <v>197</v>
      </c>
      <c r="E117" s="95">
        <v>0</v>
      </c>
    </row>
    <row r="118" spans="1:5" ht="15.75" thickBot="1">
      <c r="A118" s="96"/>
      <c r="B118" s="97"/>
      <c r="C118" s="98" t="s">
        <v>206</v>
      </c>
      <c r="D118" s="99" t="s">
        <v>207</v>
      </c>
      <c r="E118" s="100">
        <v>0</v>
      </c>
    </row>
    <row r="119" spans="1:5" s="31" customFormat="1" ht="16.5" customHeight="1" thickBot="1">
      <c r="A119" s="101"/>
      <c r="B119" s="102"/>
      <c r="C119" s="63" t="s">
        <v>204</v>
      </c>
      <c r="D119" s="103" t="s">
        <v>205</v>
      </c>
      <c r="E119" s="104">
        <f>SUM(E117)</f>
        <v>0</v>
      </c>
    </row>
    <row r="120" spans="1:5" s="31" customFormat="1" ht="15">
      <c r="A120" s="65"/>
      <c r="B120" s="105"/>
      <c r="C120" s="106"/>
      <c r="D120" s="107"/>
      <c r="E120" s="108"/>
    </row>
    <row r="121" spans="1:5" ht="15.75" customHeight="1">
      <c r="A121" s="88" t="s">
        <v>150</v>
      </c>
      <c r="B121" s="89" t="s">
        <v>151</v>
      </c>
      <c r="C121" s="55"/>
      <c r="D121" s="55"/>
      <c r="E121" s="90"/>
    </row>
    <row r="122" spans="1:5" ht="15.75" customHeight="1">
      <c r="A122" s="91"/>
      <c r="B122" s="92"/>
      <c r="C122" s="93" t="s">
        <v>196</v>
      </c>
      <c r="D122" s="94" t="s">
        <v>197</v>
      </c>
      <c r="E122" s="95">
        <v>-69929</v>
      </c>
    </row>
    <row r="123" spans="1:5" ht="15.75" thickBot="1">
      <c r="A123" s="96">
        <v>1</v>
      </c>
      <c r="B123" s="97"/>
      <c r="C123" s="98" t="s">
        <v>203</v>
      </c>
      <c r="D123" s="99" t="s">
        <v>199</v>
      </c>
      <c r="E123" s="100">
        <v>1075</v>
      </c>
    </row>
    <row r="124" spans="1:5" s="31" customFormat="1" ht="16.5" customHeight="1" thickBot="1">
      <c r="A124" s="101"/>
      <c r="B124" s="102"/>
      <c r="C124" s="63" t="s">
        <v>204</v>
      </c>
      <c r="D124" s="103" t="s">
        <v>205</v>
      </c>
      <c r="E124" s="104">
        <f>SUM(E122:E123)</f>
        <v>-68854</v>
      </c>
    </row>
    <row r="125" spans="1:5" s="31" customFormat="1" ht="15.75" thickBot="1">
      <c r="A125" s="65"/>
      <c r="B125" s="105"/>
      <c r="C125" s="106"/>
      <c r="D125" s="107"/>
      <c r="E125" s="108"/>
    </row>
    <row r="126" spans="1:5" s="33" customFormat="1" ht="19.5" customHeight="1" thickBot="1">
      <c r="A126" s="109"/>
      <c r="B126" s="110"/>
      <c r="C126" s="111"/>
      <c r="D126" s="112" t="s">
        <v>236</v>
      </c>
      <c r="E126" s="113">
        <f>+E124+E119+E114+E93+E86+E81+E76+E67+E62+E57+E41+E36+E31+E22+E17</f>
        <v>7972594</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REPORTING&amp;RHOSPITAL OF SAINT RAPHAEL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72"/>
  <sheetViews>
    <sheetView zoomScale="75" zoomScaleNormal="75" zoomScalePageLayoutView="0" workbookViewId="0" topLeftCell="A1">
      <selection activeCell="A1" sqref="A1"/>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237</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207</v>
      </c>
      <c r="D8" s="77"/>
      <c r="E8" s="77"/>
      <c r="F8" s="121"/>
    </row>
    <row r="9" spans="1:6" ht="13.5" customHeight="1" thickBot="1">
      <c r="A9" s="122" t="s">
        <v>5</v>
      </c>
      <c r="B9" s="123" t="s">
        <v>238</v>
      </c>
      <c r="C9" s="125" t="s">
        <v>239</v>
      </c>
      <c r="D9" s="125" t="s">
        <v>193</v>
      </c>
      <c r="E9" s="125" t="s">
        <v>194</v>
      </c>
      <c r="F9" s="126" t="s">
        <v>240</v>
      </c>
    </row>
    <row r="10" spans="1:6" s="127" customFormat="1" ht="31.5">
      <c r="A10" s="128"/>
      <c r="B10" s="129"/>
      <c r="C10" s="130"/>
      <c r="D10" s="131" t="s">
        <v>241</v>
      </c>
      <c r="E10" s="132" t="s">
        <v>242</v>
      </c>
      <c r="F10" s="133">
        <v>12211309</v>
      </c>
    </row>
    <row r="11" spans="1:6" ht="15.75">
      <c r="A11" s="134" t="s">
        <v>165</v>
      </c>
      <c r="B11" s="135" t="s">
        <v>10</v>
      </c>
      <c r="C11" s="136"/>
      <c r="D11" s="137"/>
      <c r="E11" s="137"/>
      <c r="F11" s="138"/>
    </row>
    <row r="12" spans="1:6" ht="15.75" thickBot="1">
      <c r="A12" s="139"/>
      <c r="B12" s="92"/>
      <c r="C12" s="140" t="s">
        <v>207</v>
      </c>
      <c r="D12" s="140" t="s">
        <v>243</v>
      </c>
      <c r="E12" s="141" t="s">
        <v>207</v>
      </c>
      <c r="F12" s="142">
        <v>0</v>
      </c>
    </row>
    <row r="13" spans="1:6" ht="16.5" thickBot="1">
      <c r="A13" s="143"/>
      <c r="B13" s="144"/>
      <c r="C13" s="145"/>
      <c r="D13" s="146" t="s">
        <v>244</v>
      </c>
      <c r="E13" s="147" t="s">
        <v>245</v>
      </c>
      <c r="F13" s="148">
        <v>0</v>
      </c>
    </row>
    <row r="14" spans="1:6" ht="15.75">
      <c r="A14" s="149"/>
      <c r="B14" s="150"/>
      <c r="C14" s="151"/>
      <c r="D14" s="152"/>
      <c r="E14" s="153"/>
      <c r="F14" s="154"/>
    </row>
    <row r="15" spans="1:6" ht="15.75">
      <c r="A15" s="134" t="s">
        <v>172</v>
      </c>
      <c r="B15" s="135" t="s">
        <v>39</v>
      </c>
      <c r="C15" s="136"/>
      <c r="D15" s="137"/>
      <c r="E15" s="137"/>
      <c r="F15" s="138"/>
    </row>
    <row r="16" spans="1:6" ht="15.75" thickBot="1">
      <c r="A16" s="139"/>
      <c r="B16" s="92"/>
      <c r="C16" s="140" t="s">
        <v>207</v>
      </c>
      <c r="D16" s="140" t="s">
        <v>243</v>
      </c>
      <c r="E16" s="141" t="s">
        <v>207</v>
      </c>
      <c r="F16" s="142">
        <v>0</v>
      </c>
    </row>
    <row r="17" spans="1:6" ht="16.5" thickBot="1">
      <c r="A17" s="143"/>
      <c r="B17" s="144"/>
      <c r="C17" s="145"/>
      <c r="D17" s="146" t="s">
        <v>244</v>
      </c>
      <c r="E17" s="147" t="s">
        <v>245</v>
      </c>
      <c r="F17" s="148">
        <v>0</v>
      </c>
    </row>
    <row r="18" spans="1:6" ht="15.75">
      <c r="A18" s="149"/>
      <c r="B18" s="150"/>
      <c r="C18" s="151"/>
      <c r="D18" s="152"/>
      <c r="E18" s="153"/>
      <c r="F18" s="154"/>
    </row>
    <row r="19" spans="1:6" ht="15.75">
      <c r="A19" s="134" t="s">
        <v>173</v>
      </c>
      <c r="B19" s="135" t="s">
        <v>47</v>
      </c>
      <c r="C19" s="136"/>
      <c r="D19" s="137"/>
      <c r="E19" s="137"/>
      <c r="F19" s="138"/>
    </row>
    <row r="20" spans="1:6" ht="15.75" thickBot="1">
      <c r="A20" s="139"/>
      <c r="B20" s="92"/>
      <c r="C20" s="140" t="s">
        <v>207</v>
      </c>
      <c r="D20" s="140" t="s">
        <v>243</v>
      </c>
      <c r="E20" s="141" t="s">
        <v>207</v>
      </c>
      <c r="F20" s="142">
        <v>0</v>
      </c>
    </row>
    <row r="21" spans="1:6" ht="16.5" thickBot="1">
      <c r="A21" s="143"/>
      <c r="B21" s="144"/>
      <c r="C21" s="145"/>
      <c r="D21" s="146" t="s">
        <v>244</v>
      </c>
      <c r="E21" s="147" t="s">
        <v>245</v>
      </c>
      <c r="F21" s="148">
        <v>0</v>
      </c>
    </row>
    <row r="22" spans="1:6" ht="15.75">
      <c r="A22" s="149"/>
      <c r="B22" s="150"/>
      <c r="C22" s="151"/>
      <c r="D22" s="152"/>
      <c r="E22" s="153"/>
      <c r="F22" s="154"/>
    </row>
    <row r="23" spans="1:6" ht="15.75">
      <c r="A23" s="134" t="s">
        <v>174</v>
      </c>
      <c r="B23" s="135" t="s">
        <v>57</v>
      </c>
      <c r="C23" s="136"/>
      <c r="D23" s="137"/>
      <c r="E23" s="137"/>
      <c r="F23" s="138"/>
    </row>
    <row r="24" spans="1:6" ht="15.75" thickBot="1">
      <c r="A24" s="139"/>
      <c r="B24" s="92"/>
      <c r="C24" s="140" t="s">
        <v>207</v>
      </c>
      <c r="D24" s="140" t="s">
        <v>243</v>
      </c>
      <c r="E24" s="141" t="s">
        <v>207</v>
      </c>
      <c r="F24" s="142">
        <v>0</v>
      </c>
    </row>
    <row r="25" spans="1:6" ht="16.5" thickBot="1">
      <c r="A25" s="143"/>
      <c r="B25" s="144"/>
      <c r="C25" s="145"/>
      <c r="D25" s="146" t="s">
        <v>244</v>
      </c>
      <c r="E25" s="147" t="s">
        <v>245</v>
      </c>
      <c r="F25" s="148">
        <v>0</v>
      </c>
    </row>
    <row r="26" spans="1:6" ht="15.75">
      <c r="A26" s="149"/>
      <c r="B26" s="150"/>
      <c r="C26" s="151"/>
      <c r="D26" s="152"/>
      <c r="E26" s="153"/>
      <c r="F26" s="154"/>
    </row>
    <row r="27" spans="1:6" ht="15.75">
      <c r="A27" s="134" t="s">
        <v>175</v>
      </c>
      <c r="B27" s="135" t="s">
        <v>73</v>
      </c>
      <c r="C27" s="136"/>
      <c r="D27" s="137"/>
      <c r="E27" s="137"/>
      <c r="F27" s="138"/>
    </row>
    <row r="28" spans="1:6" ht="15.75" thickBot="1">
      <c r="A28" s="139"/>
      <c r="B28" s="92"/>
      <c r="C28" s="140" t="s">
        <v>207</v>
      </c>
      <c r="D28" s="140" t="s">
        <v>243</v>
      </c>
      <c r="E28" s="141" t="s">
        <v>207</v>
      </c>
      <c r="F28" s="142">
        <v>0</v>
      </c>
    </row>
    <row r="29" spans="1:6" ht="16.5" thickBot="1">
      <c r="A29" s="143"/>
      <c r="B29" s="144"/>
      <c r="C29" s="145"/>
      <c r="D29" s="146" t="s">
        <v>244</v>
      </c>
      <c r="E29" s="147" t="s">
        <v>245</v>
      </c>
      <c r="F29" s="148">
        <v>0</v>
      </c>
    </row>
    <row r="30" spans="1:6" ht="15.75">
      <c r="A30" s="149"/>
      <c r="B30" s="150"/>
      <c r="C30" s="151"/>
      <c r="D30" s="152"/>
      <c r="E30" s="153"/>
      <c r="F30" s="154"/>
    </row>
    <row r="31" spans="1:6" ht="15.75">
      <c r="A31" s="134" t="s">
        <v>176</v>
      </c>
      <c r="B31" s="135" t="s">
        <v>85</v>
      </c>
      <c r="C31" s="136"/>
      <c r="D31" s="137"/>
      <c r="E31" s="137"/>
      <c r="F31" s="138"/>
    </row>
    <row r="32" spans="1:6" ht="30">
      <c r="A32" s="139">
        <v>1</v>
      </c>
      <c r="B32" s="92"/>
      <c r="C32" s="140" t="s">
        <v>10</v>
      </c>
      <c r="D32" s="140" t="s">
        <v>246</v>
      </c>
      <c r="E32" s="141" t="s">
        <v>247</v>
      </c>
      <c r="F32" s="142">
        <v>102144</v>
      </c>
    </row>
    <row r="33" spans="1:6" ht="30.75" thickBot="1">
      <c r="A33" s="139">
        <v>2</v>
      </c>
      <c r="B33" s="92"/>
      <c r="C33" s="140" t="s">
        <v>10</v>
      </c>
      <c r="D33" s="140" t="s">
        <v>248</v>
      </c>
      <c r="E33" s="141" t="s">
        <v>247</v>
      </c>
      <c r="F33" s="142">
        <v>1325000</v>
      </c>
    </row>
    <row r="34" spans="1:6" ht="16.5" thickBot="1">
      <c r="A34" s="143"/>
      <c r="B34" s="144"/>
      <c r="C34" s="145"/>
      <c r="D34" s="146" t="s">
        <v>244</v>
      </c>
      <c r="E34" s="147" t="s">
        <v>245</v>
      </c>
      <c r="F34" s="148">
        <f>SUM(F32:F33)</f>
        <v>1427144</v>
      </c>
    </row>
    <row r="35" spans="1:6" ht="15.75">
      <c r="A35" s="149"/>
      <c r="B35" s="150"/>
      <c r="C35" s="151"/>
      <c r="D35" s="152"/>
      <c r="E35" s="153"/>
      <c r="F35" s="154"/>
    </row>
    <row r="36" spans="1:6" ht="15.75">
      <c r="A36" s="134" t="s">
        <v>177</v>
      </c>
      <c r="B36" s="135" t="s">
        <v>89</v>
      </c>
      <c r="C36" s="136"/>
      <c r="D36" s="137"/>
      <c r="E36" s="137"/>
      <c r="F36" s="138"/>
    </row>
    <row r="37" spans="1:6" ht="15.75" thickBot="1">
      <c r="A37" s="139"/>
      <c r="B37" s="92"/>
      <c r="C37" s="140" t="s">
        <v>207</v>
      </c>
      <c r="D37" s="140" t="s">
        <v>243</v>
      </c>
      <c r="E37" s="141" t="s">
        <v>207</v>
      </c>
      <c r="F37" s="142">
        <v>0</v>
      </c>
    </row>
    <row r="38" spans="1:6" ht="16.5" thickBot="1">
      <c r="A38" s="143"/>
      <c r="B38" s="144"/>
      <c r="C38" s="145"/>
      <c r="D38" s="146" t="s">
        <v>244</v>
      </c>
      <c r="E38" s="147" t="s">
        <v>245</v>
      </c>
      <c r="F38" s="148">
        <v>0</v>
      </c>
    </row>
    <row r="39" spans="1:6" ht="15.75">
      <c r="A39" s="149"/>
      <c r="B39" s="150"/>
      <c r="C39" s="151"/>
      <c r="D39" s="152"/>
      <c r="E39" s="153"/>
      <c r="F39" s="154"/>
    </row>
    <row r="40" spans="1:6" ht="15.75">
      <c r="A40" s="134" t="s">
        <v>178</v>
      </c>
      <c r="B40" s="135" t="s">
        <v>98</v>
      </c>
      <c r="C40" s="136"/>
      <c r="D40" s="137"/>
      <c r="E40" s="137"/>
      <c r="F40" s="138"/>
    </row>
    <row r="41" spans="1:6" ht="15.75" thickBot="1">
      <c r="A41" s="139"/>
      <c r="B41" s="92"/>
      <c r="C41" s="140" t="s">
        <v>207</v>
      </c>
      <c r="D41" s="140" t="s">
        <v>243</v>
      </c>
      <c r="E41" s="141" t="s">
        <v>207</v>
      </c>
      <c r="F41" s="142">
        <v>0</v>
      </c>
    </row>
    <row r="42" spans="1:6" ht="16.5" thickBot="1">
      <c r="A42" s="143"/>
      <c r="B42" s="144"/>
      <c r="C42" s="145"/>
      <c r="D42" s="146" t="s">
        <v>244</v>
      </c>
      <c r="E42" s="147" t="s">
        <v>245</v>
      </c>
      <c r="F42" s="148">
        <v>0</v>
      </c>
    </row>
    <row r="43" spans="1:6" ht="15.75">
      <c r="A43" s="149"/>
      <c r="B43" s="150"/>
      <c r="C43" s="151"/>
      <c r="D43" s="152"/>
      <c r="E43" s="153"/>
      <c r="F43" s="154"/>
    </row>
    <row r="44" spans="1:6" ht="15.75">
      <c r="A44" s="134" t="s">
        <v>179</v>
      </c>
      <c r="B44" s="135" t="s">
        <v>103</v>
      </c>
      <c r="C44" s="136"/>
      <c r="D44" s="137"/>
      <c r="E44" s="137"/>
      <c r="F44" s="138"/>
    </row>
    <row r="45" spans="1:6" ht="15.75" thickBot="1">
      <c r="A45" s="139"/>
      <c r="B45" s="92"/>
      <c r="C45" s="140" t="s">
        <v>207</v>
      </c>
      <c r="D45" s="140" t="s">
        <v>243</v>
      </c>
      <c r="E45" s="141" t="s">
        <v>207</v>
      </c>
      <c r="F45" s="142">
        <v>0</v>
      </c>
    </row>
    <row r="46" spans="1:6" ht="16.5" thickBot="1">
      <c r="A46" s="143"/>
      <c r="B46" s="144"/>
      <c r="C46" s="145"/>
      <c r="D46" s="146" t="s">
        <v>244</v>
      </c>
      <c r="E46" s="147" t="s">
        <v>245</v>
      </c>
      <c r="F46" s="148">
        <v>0</v>
      </c>
    </row>
    <row r="47" spans="1:6" ht="15.75">
      <c r="A47" s="149"/>
      <c r="B47" s="150"/>
      <c r="C47" s="151"/>
      <c r="D47" s="152"/>
      <c r="E47" s="153"/>
      <c r="F47" s="154"/>
    </row>
    <row r="48" spans="1:6" ht="15.75">
      <c r="A48" s="134" t="s">
        <v>180</v>
      </c>
      <c r="B48" s="135" t="s">
        <v>113</v>
      </c>
      <c r="C48" s="136"/>
      <c r="D48" s="137"/>
      <c r="E48" s="137"/>
      <c r="F48" s="138"/>
    </row>
    <row r="49" spans="1:6" ht="15.75" thickBot="1">
      <c r="A49" s="139"/>
      <c r="B49" s="92"/>
      <c r="C49" s="140" t="s">
        <v>207</v>
      </c>
      <c r="D49" s="140" t="s">
        <v>243</v>
      </c>
      <c r="E49" s="141" t="s">
        <v>207</v>
      </c>
      <c r="F49" s="142">
        <v>0</v>
      </c>
    </row>
    <row r="50" spans="1:6" ht="16.5" thickBot="1">
      <c r="A50" s="143"/>
      <c r="B50" s="144"/>
      <c r="C50" s="145"/>
      <c r="D50" s="146" t="s">
        <v>244</v>
      </c>
      <c r="E50" s="147" t="s">
        <v>245</v>
      </c>
      <c r="F50" s="148">
        <v>0</v>
      </c>
    </row>
    <row r="51" spans="1:6" ht="15.75">
      <c r="A51" s="149"/>
      <c r="B51" s="150"/>
      <c r="C51" s="151"/>
      <c r="D51" s="152"/>
      <c r="E51" s="153"/>
      <c r="F51" s="154"/>
    </row>
    <row r="52" spans="1:6" ht="15.75">
      <c r="A52" s="134" t="s">
        <v>181</v>
      </c>
      <c r="B52" s="135" t="s">
        <v>121</v>
      </c>
      <c r="C52" s="136"/>
      <c r="D52" s="137"/>
      <c r="E52" s="137"/>
      <c r="F52" s="138"/>
    </row>
    <row r="53" spans="1:6" ht="15.75" thickBot="1">
      <c r="A53" s="139"/>
      <c r="B53" s="92"/>
      <c r="C53" s="140" t="s">
        <v>207</v>
      </c>
      <c r="D53" s="140" t="s">
        <v>243</v>
      </c>
      <c r="E53" s="141" t="s">
        <v>207</v>
      </c>
      <c r="F53" s="142">
        <v>0</v>
      </c>
    </row>
    <row r="54" spans="1:6" ht="16.5" thickBot="1">
      <c r="A54" s="143"/>
      <c r="B54" s="144"/>
      <c r="C54" s="145"/>
      <c r="D54" s="146" t="s">
        <v>244</v>
      </c>
      <c r="E54" s="147" t="s">
        <v>245</v>
      </c>
      <c r="F54" s="148">
        <v>0</v>
      </c>
    </row>
    <row r="55" spans="1:6" ht="15.75">
      <c r="A55" s="149"/>
      <c r="B55" s="150"/>
      <c r="C55" s="151"/>
      <c r="D55" s="152"/>
      <c r="E55" s="153"/>
      <c r="F55" s="154"/>
    </row>
    <row r="56" spans="1:6" ht="15.75">
      <c r="A56" s="134" t="s">
        <v>182</v>
      </c>
      <c r="B56" s="135" t="s">
        <v>130</v>
      </c>
      <c r="C56" s="136"/>
      <c r="D56" s="137"/>
      <c r="E56" s="137"/>
      <c r="F56" s="138"/>
    </row>
    <row r="57" spans="1:6" ht="30.75" thickBot="1">
      <c r="A57" s="139">
        <v>1</v>
      </c>
      <c r="B57" s="92"/>
      <c r="C57" s="140" t="s">
        <v>10</v>
      </c>
      <c r="D57" s="140" t="s">
        <v>246</v>
      </c>
      <c r="E57" s="141" t="s">
        <v>247</v>
      </c>
      <c r="F57" s="142">
        <v>173000</v>
      </c>
    </row>
    <row r="58" spans="1:6" ht="16.5" thickBot="1">
      <c r="A58" s="143"/>
      <c r="B58" s="144"/>
      <c r="C58" s="145"/>
      <c r="D58" s="146" t="s">
        <v>244</v>
      </c>
      <c r="E58" s="147" t="s">
        <v>245</v>
      </c>
      <c r="F58" s="148">
        <f>SUM(F57:F57)</f>
        <v>173000</v>
      </c>
    </row>
    <row r="59" spans="1:6" ht="15.75">
      <c r="A59" s="149"/>
      <c r="B59" s="150"/>
      <c r="C59" s="151"/>
      <c r="D59" s="152"/>
      <c r="E59" s="153"/>
      <c r="F59" s="154"/>
    </row>
    <row r="60" spans="1:6" ht="31.5">
      <c r="A60" s="134" t="s">
        <v>183</v>
      </c>
      <c r="B60" s="135" t="s">
        <v>136</v>
      </c>
      <c r="C60" s="136"/>
      <c r="D60" s="137"/>
      <c r="E60" s="137"/>
      <c r="F60" s="138"/>
    </row>
    <row r="61" spans="1:6" ht="30.75" thickBot="1">
      <c r="A61" s="139">
        <v>1</v>
      </c>
      <c r="B61" s="92"/>
      <c r="C61" s="140" t="s">
        <v>10</v>
      </c>
      <c r="D61" s="140" t="s">
        <v>246</v>
      </c>
      <c r="E61" s="141" t="s">
        <v>247</v>
      </c>
      <c r="F61" s="142">
        <v>173004</v>
      </c>
    </row>
    <row r="62" spans="1:6" ht="16.5" thickBot="1">
      <c r="A62" s="143"/>
      <c r="B62" s="144"/>
      <c r="C62" s="145"/>
      <c r="D62" s="146" t="s">
        <v>244</v>
      </c>
      <c r="E62" s="147" t="s">
        <v>245</v>
      </c>
      <c r="F62" s="148">
        <f>SUM(F61:F61)</f>
        <v>173004</v>
      </c>
    </row>
    <row r="63" spans="1:6" ht="15.75">
      <c r="A63" s="149"/>
      <c r="B63" s="150"/>
      <c r="C63" s="151"/>
      <c r="D63" s="152"/>
      <c r="E63" s="153"/>
      <c r="F63" s="154"/>
    </row>
    <row r="64" spans="1:6" ht="15.75">
      <c r="A64" s="134" t="s">
        <v>184</v>
      </c>
      <c r="B64" s="135" t="s">
        <v>142</v>
      </c>
      <c r="C64" s="136"/>
      <c r="D64" s="137"/>
      <c r="E64" s="137"/>
      <c r="F64" s="138"/>
    </row>
    <row r="65" spans="1:6" ht="15.75" thickBot="1">
      <c r="A65" s="139"/>
      <c r="B65" s="92"/>
      <c r="C65" s="140" t="s">
        <v>207</v>
      </c>
      <c r="D65" s="140" t="s">
        <v>243</v>
      </c>
      <c r="E65" s="141" t="s">
        <v>207</v>
      </c>
      <c r="F65" s="142">
        <v>0</v>
      </c>
    </row>
    <row r="66" spans="1:6" ht="16.5" thickBot="1">
      <c r="A66" s="143"/>
      <c r="B66" s="144"/>
      <c r="C66" s="145"/>
      <c r="D66" s="146" t="s">
        <v>244</v>
      </c>
      <c r="E66" s="147" t="s">
        <v>245</v>
      </c>
      <c r="F66" s="148">
        <v>0</v>
      </c>
    </row>
    <row r="67" spans="1:6" ht="15.75">
      <c r="A67" s="149"/>
      <c r="B67" s="150"/>
      <c r="C67" s="151"/>
      <c r="D67" s="152"/>
      <c r="E67" s="153"/>
      <c r="F67" s="154"/>
    </row>
    <row r="68" spans="1:6" ht="15.75">
      <c r="A68" s="134" t="s">
        <v>185</v>
      </c>
      <c r="B68" s="135" t="s">
        <v>151</v>
      </c>
      <c r="C68" s="136"/>
      <c r="D68" s="137"/>
      <c r="E68" s="137"/>
      <c r="F68" s="138"/>
    </row>
    <row r="69" spans="1:6" ht="15.75" thickBot="1">
      <c r="A69" s="139"/>
      <c r="B69" s="92"/>
      <c r="C69" s="140" t="s">
        <v>207</v>
      </c>
      <c r="D69" s="140" t="s">
        <v>243</v>
      </c>
      <c r="E69" s="141" t="s">
        <v>207</v>
      </c>
      <c r="F69" s="142">
        <v>0</v>
      </c>
    </row>
    <row r="70" spans="1:6" ht="16.5" thickBot="1">
      <c r="A70" s="143"/>
      <c r="B70" s="144"/>
      <c r="C70" s="145"/>
      <c r="D70" s="146" t="s">
        <v>244</v>
      </c>
      <c r="E70" s="147" t="s">
        <v>245</v>
      </c>
      <c r="F70" s="148">
        <v>0</v>
      </c>
    </row>
    <row r="71" spans="1:6" ht="15.75">
      <c r="A71" s="149"/>
      <c r="B71" s="150"/>
      <c r="C71" s="151"/>
      <c r="D71" s="152"/>
      <c r="E71" s="153"/>
      <c r="F71" s="154"/>
    </row>
    <row r="72" spans="1:6" ht="32.25" thickBot="1">
      <c r="A72" s="155"/>
      <c r="B72" s="156"/>
      <c r="C72" s="156"/>
      <c r="D72" s="157" t="s">
        <v>249</v>
      </c>
      <c r="E72" s="158" t="s">
        <v>250</v>
      </c>
      <c r="F72" s="159">
        <f>+F70+F66+F62+F58+F54+F50+F46+F42+F38+F34+F29+F25+F21+F17+F13+F10</f>
        <v>13984457</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REPORTING&amp;RHOSPITAL OF SAINT RAPHAEL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71"/>
  <sheetViews>
    <sheetView zoomScalePageLayoutView="0" workbookViewId="0" topLeftCell="A1">
      <selection activeCell="A1" sqref="A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251</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252</v>
      </c>
      <c r="C8" s="167"/>
      <c r="D8" s="168"/>
    </row>
    <row r="9" spans="1:4" ht="14.25" customHeight="1" thickBot="1">
      <c r="A9" s="169" t="s">
        <v>5</v>
      </c>
      <c r="B9" s="170" t="s">
        <v>253</v>
      </c>
      <c r="C9" s="171" t="s">
        <v>240</v>
      </c>
      <c r="D9" s="172" t="s">
        <v>194</v>
      </c>
    </row>
    <row r="10" spans="1:4" ht="15.75">
      <c r="A10" s="173"/>
      <c r="B10" s="87"/>
      <c r="C10" s="174"/>
      <c r="D10" s="175"/>
    </row>
    <row r="11" spans="1:4" ht="12.75">
      <c r="A11" s="176" t="s">
        <v>165</v>
      </c>
      <c r="B11" s="177" t="s">
        <v>10</v>
      </c>
      <c r="C11" s="178"/>
      <c r="D11" s="179"/>
    </row>
    <row r="12" spans="1:4" ht="13.5" thickBot="1">
      <c r="A12" s="180">
        <v>0</v>
      </c>
      <c r="B12" s="181" t="s">
        <v>243</v>
      </c>
      <c r="C12" s="182">
        <v>0</v>
      </c>
      <c r="D12" s="183" t="s">
        <v>207</v>
      </c>
    </row>
    <row r="13" spans="1:4" ht="13.5" customHeight="1" thickBot="1">
      <c r="A13" s="184"/>
      <c r="B13" s="185" t="s">
        <v>254</v>
      </c>
      <c r="C13" s="186">
        <v>0</v>
      </c>
      <c r="D13" s="187" t="s">
        <v>245</v>
      </c>
    </row>
    <row r="14" spans="1:4" ht="14.25" customHeight="1">
      <c r="A14" s="188"/>
      <c r="B14" s="189"/>
      <c r="C14" s="190"/>
      <c r="D14" s="191"/>
    </row>
    <row r="15" spans="1:4" ht="12.75">
      <c r="A15" s="176" t="s">
        <v>172</v>
      </c>
      <c r="B15" s="177" t="s">
        <v>39</v>
      </c>
      <c r="C15" s="178"/>
      <c r="D15" s="179"/>
    </row>
    <row r="16" spans="1:4" ht="13.5" thickBot="1">
      <c r="A16" s="180">
        <v>0</v>
      </c>
      <c r="B16" s="181" t="s">
        <v>243</v>
      </c>
      <c r="C16" s="182">
        <v>0</v>
      </c>
      <c r="D16" s="183" t="s">
        <v>207</v>
      </c>
    </row>
    <row r="17" spans="1:4" ht="13.5" customHeight="1" thickBot="1">
      <c r="A17" s="184"/>
      <c r="B17" s="185" t="s">
        <v>254</v>
      </c>
      <c r="C17" s="186">
        <v>0</v>
      </c>
      <c r="D17" s="187" t="s">
        <v>245</v>
      </c>
    </row>
    <row r="18" spans="1:4" ht="14.25" customHeight="1">
      <c r="A18" s="188"/>
      <c r="B18" s="189"/>
      <c r="C18" s="190"/>
      <c r="D18" s="191"/>
    </row>
    <row r="19" spans="1:4" ht="12.75">
      <c r="A19" s="176" t="s">
        <v>173</v>
      </c>
      <c r="B19" s="177" t="s">
        <v>47</v>
      </c>
      <c r="C19" s="178"/>
      <c r="D19" s="179"/>
    </row>
    <row r="20" spans="1:4" ht="13.5" thickBot="1">
      <c r="A20" s="180">
        <v>0</v>
      </c>
      <c r="B20" s="181" t="s">
        <v>243</v>
      </c>
      <c r="C20" s="182">
        <v>0</v>
      </c>
      <c r="D20" s="183" t="s">
        <v>207</v>
      </c>
    </row>
    <row r="21" spans="1:4" ht="13.5" customHeight="1" thickBot="1">
      <c r="A21" s="184"/>
      <c r="B21" s="185" t="s">
        <v>254</v>
      </c>
      <c r="C21" s="186">
        <v>0</v>
      </c>
      <c r="D21" s="187" t="s">
        <v>245</v>
      </c>
    </row>
    <row r="22" spans="1:4" ht="14.25" customHeight="1">
      <c r="A22" s="188"/>
      <c r="B22" s="189"/>
      <c r="C22" s="190"/>
      <c r="D22" s="191"/>
    </row>
    <row r="23" spans="1:4" ht="12.75">
      <c r="A23" s="176" t="s">
        <v>174</v>
      </c>
      <c r="B23" s="177" t="s">
        <v>57</v>
      </c>
      <c r="C23" s="178"/>
      <c r="D23" s="179"/>
    </row>
    <row r="24" spans="1:4" ht="13.5" thickBot="1">
      <c r="A24" s="180">
        <v>0</v>
      </c>
      <c r="B24" s="181" t="s">
        <v>243</v>
      </c>
      <c r="C24" s="182">
        <v>0</v>
      </c>
      <c r="D24" s="183" t="s">
        <v>207</v>
      </c>
    </row>
    <row r="25" spans="1:4" ht="13.5" customHeight="1" thickBot="1">
      <c r="A25" s="184"/>
      <c r="B25" s="185" t="s">
        <v>254</v>
      </c>
      <c r="C25" s="186">
        <v>0</v>
      </c>
      <c r="D25" s="187" t="s">
        <v>245</v>
      </c>
    </row>
    <row r="26" spans="1:4" ht="14.25" customHeight="1">
      <c r="A26" s="188"/>
      <c r="B26" s="189"/>
      <c r="C26" s="190"/>
      <c r="D26" s="191"/>
    </row>
    <row r="27" spans="1:4" ht="12.75">
      <c r="A27" s="176" t="s">
        <v>175</v>
      </c>
      <c r="B27" s="177" t="s">
        <v>73</v>
      </c>
      <c r="C27" s="178"/>
      <c r="D27" s="179"/>
    </row>
    <row r="28" spans="1:4" ht="13.5" thickBot="1">
      <c r="A28" s="180">
        <v>0</v>
      </c>
      <c r="B28" s="181" t="s">
        <v>243</v>
      </c>
      <c r="C28" s="182">
        <v>0</v>
      </c>
      <c r="D28" s="183" t="s">
        <v>207</v>
      </c>
    </row>
    <row r="29" spans="1:4" ht="13.5" customHeight="1" thickBot="1">
      <c r="A29" s="184"/>
      <c r="B29" s="185" t="s">
        <v>254</v>
      </c>
      <c r="C29" s="186">
        <v>0</v>
      </c>
      <c r="D29" s="187" t="s">
        <v>245</v>
      </c>
    </row>
    <row r="30" spans="1:4" ht="14.25" customHeight="1">
      <c r="A30" s="188"/>
      <c r="B30" s="189"/>
      <c r="C30" s="190"/>
      <c r="D30" s="191"/>
    </row>
    <row r="31" spans="1:4" ht="12.75">
      <c r="A31" s="176" t="s">
        <v>176</v>
      </c>
      <c r="B31" s="177" t="s">
        <v>85</v>
      </c>
      <c r="C31" s="178"/>
      <c r="D31" s="179"/>
    </row>
    <row r="32" spans="1:4" ht="13.5" thickBot="1">
      <c r="A32" s="180">
        <v>0</v>
      </c>
      <c r="B32" s="181" t="s">
        <v>243</v>
      </c>
      <c r="C32" s="182">
        <v>0</v>
      </c>
      <c r="D32" s="183" t="s">
        <v>207</v>
      </c>
    </row>
    <row r="33" spans="1:4" ht="13.5" customHeight="1" thickBot="1">
      <c r="A33" s="184"/>
      <c r="B33" s="185" t="s">
        <v>254</v>
      </c>
      <c r="C33" s="186">
        <v>0</v>
      </c>
      <c r="D33" s="187" t="s">
        <v>245</v>
      </c>
    </row>
    <row r="34" spans="1:4" ht="14.25" customHeight="1">
      <c r="A34" s="188"/>
      <c r="B34" s="189"/>
      <c r="C34" s="190"/>
      <c r="D34" s="191"/>
    </row>
    <row r="35" spans="1:4" ht="12.75">
      <c r="A35" s="176" t="s">
        <v>177</v>
      </c>
      <c r="B35" s="177" t="s">
        <v>89</v>
      </c>
      <c r="C35" s="178"/>
      <c r="D35" s="179"/>
    </row>
    <row r="36" spans="1:4" ht="13.5" thickBot="1">
      <c r="A36" s="180">
        <v>0</v>
      </c>
      <c r="B36" s="181" t="s">
        <v>243</v>
      </c>
      <c r="C36" s="182">
        <v>0</v>
      </c>
      <c r="D36" s="183" t="s">
        <v>207</v>
      </c>
    </row>
    <row r="37" spans="1:4" ht="13.5" customHeight="1" thickBot="1">
      <c r="A37" s="184"/>
      <c r="B37" s="185" t="s">
        <v>254</v>
      </c>
      <c r="C37" s="186">
        <v>0</v>
      </c>
      <c r="D37" s="187" t="s">
        <v>245</v>
      </c>
    </row>
    <row r="38" spans="1:4" ht="14.25" customHeight="1">
      <c r="A38" s="188"/>
      <c r="B38" s="189"/>
      <c r="C38" s="190"/>
      <c r="D38" s="191"/>
    </row>
    <row r="39" spans="1:4" ht="12.75">
      <c r="A39" s="176" t="s">
        <v>178</v>
      </c>
      <c r="B39" s="177" t="s">
        <v>98</v>
      </c>
      <c r="C39" s="178"/>
      <c r="D39" s="179"/>
    </row>
    <row r="40" spans="1:4" ht="13.5" thickBot="1">
      <c r="A40" s="180">
        <v>0</v>
      </c>
      <c r="B40" s="181" t="s">
        <v>243</v>
      </c>
      <c r="C40" s="182">
        <v>0</v>
      </c>
      <c r="D40" s="183" t="s">
        <v>207</v>
      </c>
    </row>
    <row r="41" spans="1:4" ht="13.5" customHeight="1" thickBot="1">
      <c r="A41" s="184"/>
      <c r="B41" s="185" t="s">
        <v>254</v>
      </c>
      <c r="C41" s="186">
        <v>0</v>
      </c>
      <c r="D41" s="187" t="s">
        <v>245</v>
      </c>
    </row>
    <row r="42" spans="1:4" ht="14.25" customHeight="1">
      <c r="A42" s="188"/>
      <c r="B42" s="189"/>
      <c r="C42" s="190"/>
      <c r="D42" s="191"/>
    </row>
    <row r="43" spans="1:4" ht="12.75">
      <c r="A43" s="176" t="s">
        <v>179</v>
      </c>
      <c r="B43" s="177" t="s">
        <v>103</v>
      </c>
      <c r="C43" s="178"/>
      <c r="D43" s="179"/>
    </row>
    <row r="44" spans="1:4" ht="13.5" thickBot="1">
      <c r="A44" s="180">
        <v>0</v>
      </c>
      <c r="B44" s="181" t="s">
        <v>243</v>
      </c>
      <c r="C44" s="182">
        <v>0</v>
      </c>
      <c r="D44" s="183" t="s">
        <v>207</v>
      </c>
    </row>
    <row r="45" spans="1:4" ht="13.5" customHeight="1" thickBot="1">
      <c r="A45" s="184"/>
      <c r="B45" s="185" t="s">
        <v>254</v>
      </c>
      <c r="C45" s="186">
        <v>0</v>
      </c>
      <c r="D45" s="187" t="s">
        <v>245</v>
      </c>
    </row>
    <row r="46" spans="1:4" ht="14.25" customHeight="1">
      <c r="A46" s="188"/>
      <c r="B46" s="189"/>
      <c r="C46" s="190"/>
      <c r="D46" s="191"/>
    </row>
    <row r="47" spans="1:4" ht="12.75">
      <c r="A47" s="176" t="s">
        <v>180</v>
      </c>
      <c r="B47" s="177" t="s">
        <v>113</v>
      </c>
      <c r="C47" s="178"/>
      <c r="D47" s="179"/>
    </row>
    <row r="48" spans="1:4" ht="13.5" thickBot="1">
      <c r="A48" s="180">
        <v>0</v>
      </c>
      <c r="B48" s="181" t="s">
        <v>243</v>
      </c>
      <c r="C48" s="182">
        <v>0</v>
      </c>
      <c r="D48" s="183" t="s">
        <v>207</v>
      </c>
    </row>
    <row r="49" spans="1:4" ht="13.5" customHeight="1" thickBot="1">
      <c r="A49" s="184"/>
      <c r="B49" s="185" t="s">
        <v>254</v>
      </c>
      <c r="C49" s="186">
        <v>0</v>
      </c>
      <c r="D49" s="187" t="s">
        <v>245</v>
      </c>
    </row>
    <row r="50" spans="1:4" ht="14.25" customHeight="1">
      <c r="A50" s="188"/>
      <c r="B50" s="189"/>
      <c r="C50" s="190"/>
      <c r="D50" s="191"/>
    </row>
    <row r="51" spans="1:4" ht="12.75">
      <c r="A51" s="176" t="s">
        <v>181</v>
      </c>
      <c r="B51" s="177" t="s">
        <v>121</v>
      </c>
      <c r="C51" s="178"/>
      <c r="D51" s="179"/>
    </row>
    <row r="52" spans="1:4" ht="13.5" thickBot="1">
      <c r="A52" s="180">
        <v>0</v>
      </c>
      <c r="B52" s="181" t="s">
        <v>243</v>
      </c>
      <c r="C52" s="182">
        <v>0</v>
      </c>
      <c r="D52" s="183" t="s">
        <v>207</v>
      </c>
    </row>
    <row r="53" spans="1:4" ht="13.5" customHeight="1" thickBot="1">
      <c r="A53" s="184"/>
      <c r="B53" s="185" t="s">
        <v>254</v>
      </c>
      <c r="C53" s="186">
        <v>0</v>
      </c>
      <c r="D53" s="187" t="s">
        <v>245</v>
      </c>
    </row>
    <row r="54" spans="1:4" ht="14.25" customHeight="1">
      <c r="A54" s="188"/>
      <c r="B54" s="189"/>
      <c r="C54" s="190"/>
      <c r="D54" s="191"/>
    </row>
    <row r="55" spans="1:4" ht="12.75">
      <c r="A55" s="176" t="s">
        <v>182</v>
      </c>
      <c r="B55" s="177" t="s">
        <v>130</v>
      </c>
      <c r="C55" s="178"/>
      <c r="D55" s="179"/>
    </row>
    <row r="56" spans="1:4" ht="13.5" thickBot="1">
      <c r="A56" s="180">
        <v>0</v>
      </c>
      <c r="B56" s="181" t="s">
        <v>243</v>
      </c>
      <c r="C56" s="182">
        <v>0</v>
      </c>
      <c r="D56" s="183" t="s">
        <v>207</v>
      </c>
    </row>
    <row r="57" spans="1:4" ht="13.5" customHeight="1" thickBot="1">
      <c r="A57" s="184"/>
      <c r="B57" s="185" t="s">
        <v>254</v>
      </c>
      <c r="C57" s="186">
        <v>0</v>
      </c>
      <c r="D57" s="187" t="s">
        <v>245</v>
      </c>
    </row>
    <row r="58" spans="1:4" ht="14.25" customHeight="1">
      <c r="A58" s="188"/>
      <c r="B58" s="189"/>
      <c r="C58" s="190"/>
      <c r="D58" s="191"/>
    </row>
    <row r="59" spans="1:4" ht="12.75">
      <c r="A59" s="176" t="s">
        <v>183</v>
      </c>
      <c r="B59" s="177" t="s">
        <v>136</v>
      </c>
      <c r="C59" s="178"/>
      <c r="D59" s="179"/>
    </row>
    <row r="60" spans="1:4" ht="13.5" thickBot="1">
      <c r="A60" s="180">
        <v>0</v>
      </c>
      <c r="B60" s="181" t="s">
        <v>243</v>
      </c>
      <c r="C60" s="182">
        <v>0</v>
      </c>
      <c r="D60" s="183" t="s">
        <v>207</v>
      </c>
    </row>
    <row r="61" spans="1:4" ht="13.5" customHeight="1" thickBot="1">
      <c r="A61" s="184"/>
      <c r="B61" s="185" t="s">
        <v>254</v>
      </c>
      <c r="C61" s="186">
        <v>0</v>
      </c>
      <c r="D61" s="187" t="s">
        <v>245</v>
      </c>
    </row>
    <row r="62" spans="1:4" ht="14.25" customHeight="1">
      <c r="A62" s="188"/>
      <c r="B62" s="189"/>
      <c r="C62" s="190"/>
      <c r="D62" s="191"/>
    </row>
    <row r="63" spans="1:4" ht="12.75">
      <c r="A63" s="176" t="s">
        <v>184</v>
      </c>
      <c r="B63" s="177" t="s">
        <v>142</v>
      </c>
      <c r="C63" s="178"/>
      <c r="D63" s="179"/>
    </row>
    <row r="64" spans="1:4" ht="13.5" thickBot="1">
      <c r="A64" s="180">
        <v>0</v>
      </c>
      <c r="B64" s="181" t="s">
        <v>243</v>
      </c>
      <c r="C64" s="182">
        <v>0</v>
      </c>
      <c r="D64" s="183" t="s">
        <v>207</v>
      </c>
    </row>
    <row r="65" spans="1:4" ht="13.5" customHeight="1" thickBot="1">
      <c r="A65" s="184"/>
      <c r="B65" s="185" t="s">
        <v>254</v>
      </c>
      <c r="C65" s="186">
        <v>0</v>
      </c>
      <c r="D65" s="187" t="s">
        <v>245</v>
      </c>
    </row>
    <row r="66" spans="1:4" ht="14.25" customHeight="1">
      <c r="A66" s="188"/>
      <c r="B66" s="189"/>
      <c r="C66" s="190"/>
      <c r="D66" s="191"/>
    </row>
    <row r="67" spans="1:4" ht="12.75">
      <c r="A67" s="176" t="s">
        <v>185</v>
      </c>
      <c r="B67" s="177" t="s">
        <v>151</v>
      </c>
      <c r="C67" s="178"/>
      <c r="D67" s="179"/>
    </row>
    <row r="68" spans="1:4" ht="13.5" thickBot="1">
      <c r="A68" s="180">
        <v>0</v>
      </c>
      <c r="B68" s="181" t="s">
        <v>243</v>
      </c>
      <c r="C68" s="182">
        <v>0</v>
      </c>
      <c r="D68" s="183" t="s">
        <v>207</v>
      </c>
    </row>
    <row r="69" spans="1:4" ht="13.5" customHeight="1" thickBot="1">
      <c r="A69" s="184"/>
      <c r="B69" s="185" t="s">
        <v>254</v>
      </c>
      <c r="C69" s="186">
        <v>0</v>
      </c>
      <c r="D69" s="187" t="s">
        <v>245</v>
      </c>
    </row>
    <row r="70" spans="1:4" ht="14.25" customHeight="1" thickBot="1">
      <c r="A70" s="188"/>
      <c r="B70" s="189"/>
      <c r="C70" s="190"/>
      <c r="D70" s="191"/>
    </row>
    <row r="71" spans="2:4" ht="13.5" customHeight="1" thickBot="1">
      <c r="B71" s="192" t="s">
        <v>255</v>
      </c>
      <c r="C71" s="193">
        <f>+C69+C65+C61+C57+C53+C49+C45+C41+C37+C33+C29+C25+C21+C17+C13</f>
        <v>0</v>
      </c>
      <c r="D71" s="187" t="s">
        <v>250</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REPORTING&amp;RHOSPITAL OF SAINT RAPHAEL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71"/>
  <sheetViews>
    <sheetView zoomScalePageLayoutView="0" workbookViewId="0" topLeftCell="A1">
      <selection activeCell="A1" sqref="A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256</v>
      </c>
      <c r="B3" s="461"/>
      <c r="C3" s="461"/>
      <c r="D3" s="461"/>
    </row>
    <row r="4" spans="1:4" ht="12.75">
      <c r="A4" s="461" t="s">
        <v>2</v>
      </c>
      <c r="B4" s="461"/>
      <c r="C4" s="461"/>
      <c r="D4" s="461"/>
    </row>
    <row r="5" spans="1:4" ht="12.75">
      <c r="A5" s="461" t="s">
        <v>257</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252</v>
      </c>
      <c r="C8" s="197"/>
      <c r="D8" s="198"/>
    </row>
    <row r="9" spans="1:4" ht="14.25" customHeight="1" thickBot="1">
      <c r="A9" s="122" t="s">
        <v>5</v>
      </c>
      <c r="B9" s="125" t="s">
        <v>258</v>
      </c>
      <c r="C9" s="199" t="s">
        <v>240</v>
      </c>
      <c r="D9" s="126" t="s">
        <v>259</v>
      </c>
    </row>
    <row r="10" spans="1:4" ht="12.75">
      <c r="A10" s="173"/>
      <c r="B10" s="175"/>
      <c r="C10" s="175"/>
      <c r="D10" s="174"/>
    </row>
    <row r="11" spans="1:4" ht="15.75" customHeight="1">
      <c r="A11" s="200" t="s">
        <v>8</v>
      </c>
      <c r="B11" s="177" t="s">
        <v>10</v>
      </c>
      <c r="C11" s="175"/>
      <c r="D11" s="201"/>
    </row>
    <row r="12" spans="1:4" ht="13.5" thickBot="1">
      <c r="A12" s="202">
        <v>0</v>
      </c>
      <c r="B12" s="203" t="s">
        <v>243</v>
      </c>
      <c r="C12" s="204">
        <v>0</v>
      </c>
      <c r="D12" s="205" t="s">
        <v>260</v>
      </c>
    </row>
    <row r="13" spans="1:4" ht="13.5" customHeight="1" thickBot="1">
      <c r="A13" s="206"/>
      <c r="B13" s="207" t="s">
        <v>171</v>
      </c>
      <c r="C13" s="208">
        <v>0</v>
      </c>
      <c r="D13" s="209"/>
    </row>
    <row r="14" spans="1:4" ht="14.25" customHeight="1">
      <c r="A14" s="210"/>
      <c r="B14" s="211"/>
      <c r="C14" s="212"/>
      <c r="D14" s="213"/>
    </row>
    <row r="15" spans="1:4" ht="15.75" customHeight="1">
      <c r="A15" s="200" t="s">
        <v>38</v>
      </c>
      <c r="B15" s="177" t="s">
        <v>39</v>
      </c>
      <c r="C15" s="175"/>
      <c r="D15" s="201"/>
    </row>
    <row r="16" spans="1:4" ht="13.5" thickBot="1">
      <c r="A16" s="202">
        <v>0</v>
      </c>
      <c r="B16" s="203" t="s">
        <v>243</v>
      </c>
      <c r="C16" s="204">
        <v>0</v>
      </c>
      <c r="D16" s="205" t="s">
        <v>260</v>
      </c>
    </row>
    <row r="17" spans="1:4" ht="13.5" customHeight="1" thickBot="1">
      <c r="A17" s="206"/>
      <c r="B17" s="207" t="s">
        <v>171</v>
      </c>
      <c r="C17" s="208">
        <v>0</v>
      </c>
      <c r="D17" s="209"/>
    </row>
    <row r="18" spans="1:4" ht="14.25" customHeight="1">
      <c r="A18" s="210"/>
      <c r="B18" s="211"/>
      <c r="C18" s="212"/>
      <c r="D18" s="213"/>
    </row>
    <row r="19" spans="1:4" ht="15.75" customHeight="1">
      <c r="A19" s="200" t="s">
        <v>46</v>
      </c>
      <c r="B19" s="177" t="s">
        <v>47</v>
      </c>
      <c r="C19" s="175"/>
      <c r="D19" s="201"/>
    </row>
    <row r="20" spans="1:4" ht="13.5" thickBot="1">
      <c r="A20" s="202">
        <v>0</v>
      </c>
      <c r="B20" s="203" t="s">
        <v>243</v>
      </c>
      <c r="C20" s="204">
        <v>0</v>
      </c>
      <c r="D20" s="205" t="s">
        <v>260</v>
      </c>
    </row>
    <row r="21" spans="1:4" ht="13.5" customHeight="1" thickBot="1">
      <c r="A21" s="206"/>
      <c r="B21" s="207" t="s">
        <v>171</v>
      </c>
      <c r="C21" s="208">
        <v>0</v>
      </c>
      <c r="D21" s="209"/>
    </row>
    <row r="22" spans="1:4" ht="14.25" customHeight="1">
      <c r="A22" s="210"/>
      <c r="B22" s="211"/>
      <c r="C22" s="212"/>
      <c r="D22" s="213"/>
    </row>
    <row r="23" spans="1:4" ht="15.75" customHeight="1">
      <c r="A23" s="200" t="s">
        <v>56</v>
      </c>
      <c r="B23" s="177" t="s">
        <v>57</v>
      </c>
      <c r="C23" s="175"/>
      <c r="D23" s="201"/>
    </row>
    <row r="24" spans="1:4" ht="13.5" thickBot="1">
      <c r="A24" s="202">
        <v>0</v>
      </c>
      <c r="B24" s="203" t="s">
        <v>243</v>
      </c>
      <c r="C24" s="204">
        <v>0</v>
      </c>
      <c r="D24" s="205" t="s">
        <v>260</v>
      </c>
    </row>
    <row r="25" spans="1:4" ht="13.5" customHeight="1" thickBot="1">
      <c r="A25" s="206"/>
      <c r="B25" s="207" t="s">
        <v>171</v>
      </c>
      <c r="C25" s="208">
        <v>0</v>
      </c>
      <c r="D25" s="209"/>
    </row>
    <row r="26" spans="1:4" ht="14.25" customHeight="1">
      <c r="A26" s="210"/>
      <c r="B26" s="211"/>
      <c r="C26" s="212"/>
      <c r="D26" s="213"/>
    </row>
    <row r="27" spans="1:4" ht="15.75" customHeight="1">
      <c r="A27" s="200" t="s">
        <v>72</v>
      </c>
      <c r="B27" s="177" t="s">
        <v>73</v>
      </c>
      <c r="C27" s="175"/>
      <c r="D27" s="201"/>
    </row>
    <row r="28" spans="1:4" ht="13.5" thickBot="1">
      <c r="A28" s="202">
        <v>0</v>
      </c>
      <c r="B28" s="203" t="s">
        <v>243</v>
      </c>
      <c r="C28" s="204">
        <v>0</v>
      </c>
      <c r="D28" s="205" t="s">
        <v>260</v>
      </c>
    </row>
    <row r="29" spans="1:4" ht="13.5" customHeight="1" thickBot="1">
      <c r="A29" s="206"/>
      <c r="B29" s="207" t="s">
        <v>171</v>
      </c>
      <c r="C29" s="208">
        <v>0</v>
      </c>
      <c r="D29" s="209"/>
    </row>
    <row r="30" spans="1:4" ht="14.25" customHeight="1">
      <c r="A30" s="210"/>
      <c r="B30" s="211"/>
      <c r="C30" s="212"/>
      <c r="D30" s="213"/>
    </row>
    <row r="31" spans="1:4" ht="15.75" customHeight="1">
      <c r="A31" s="200" t="s">
        <v>84</v>
      </c>
      <c r="B31" s="177" t="s">
        <v>85</v>
      </c>
      <c r="C31" s="175"/>
      <c r="D31" s="201"/>
    </row>
    <row r="32" spans="1:4" ht="13.5" thickBot="1">
      <c r="A32" s="202">
        <v>0</v>
      </c>
      <c r="B32" s="203" t="s">
        <v>243</v>
      </c>
      <c r="C32" s="204">
        <v>0</v>
      </c>
      <c r="D32" s="205" t="s">
        <v>260</v>
      </c>
    </row>
    <row r="33" spans="1:4" ht="13.5" customHeight="1" thickBot="1">
      <c r="A33" s="206"/>
      <c r="B33" s="207" t="s">
        <v>171</v>
      </c>
      <c r="C33" s="208">
        <v>0</v>
      </c>
      <c r="D33" s="209"/>
    </row>
    <row r="34" spans="1:4" ht="14.25" customHeight="1">
      <c r="A34" s="210"/>
      <c r="B34" s="211"/>
      <c r="C34" s="212"/>
      <c r="D34" s="213"/>
    </row>
    <row r="35" spans="1:4" ht="15.75" customHeight="1">
      <c r="A35" s="200" t="s">
        <v>88</v>
      </c>
      <c r="B35" s="177" t="s">
        <v>89</v>
      </c>
      <c r="C35" s="175"/>
      <c r="D35" s="201"/>
    </row>
    <row r="36" spans="1:4" ht="13.5" thickBot="1">
      <c r="A36" s="202">
        <v>0</v>
      </c>
      <c r="B36" s="203" t="s">
        <v>243</v>
      </c>
      <c r="C36" s="204">
        <v>0</v>
      </c>
      <c r="D36" s="205" t="s">
        <v>260</v>
      </c>
    </row>
    <row r="37" spans="1:4" ht="13.5" customHeight="1" thickBot="1">
      <c r="A37" s="206"/>
      <c r="B37" s="207" t="s">
        <v>171</v>
      </c>
      <c r="C37" s="208">
        <v>0</v>
      </c>
      <c r="D37" s="209"/>
    </row>
    <row r="38" spans="1:4" ht="14.25" customHeight="1">
      <c r="A38" s="210"/>
      <c r="B38" s="211"/>
      <c r="C38" s="212"/>
      <c r="D38" s="213"/>
    </row>
    <row r="39" spans="1:4" ht="15.75" customHeight="1">
      <c r="A39" s="200" t="s">
        <v>97</v>
      </c>
      <c r="B39" s="177" t="s">
        <v>98</v>
      </c>
      <c r="C39" s="175"/>
      <c r="D39" s="201"/>
    </row>
    <row r="40" spans="1:4" ht="13.5" thickBot="1">
      <c r="A40" s="202">
        <v>0</v>
      </c>
      <c r="B40" s="203" t="s">
        <v>243</v>
      </c>
      <c r="C40" s="204">
        <v>0</v>
      </c>
      <c r="D40" s="205" t="s">
        <v>260</v>
      </c>
    </row>
    <row r="41" spans="1:4" ht="13.5" customHeight="1" thickBot="1">
      <c r="A41" s="206"/>
      <c r="B41" s="207" t="s">
        <v>171</v>
      </c>
      <c r="C41" s="208">
        <v>0</v>
      </c>
      <c r="D41" s="209"/>
    </row>
    <row r="42" spans="1:4" ht="14.25" customHeight="1">
      <c r="A42" s="210"/>
      <c r="B42" s="211"/>
      <c r="C42" s="212"/>
      <c r="D42" s="213"/>
    </row>
    <row r="43" spans="1:4" ht="15.75" customHeight="1">
      <c r="A43" s="200" t="s">
        <v>102</v>
      </c>
      <c r="B43" s="177" t="s">
        <v>103</v>
      </c>
      <c r="C43" s="175"/>
      <c r="D43" s="201"/>
    </row>
    <row r="44" spans="1:4" ht="13.5" thickBot="1">
      <c r="A44" s="202">
        <v>0</v>
      </c>
      <c r="B44" s="203" t="s">
        <v>243</v>
      </c>
      <c r="C44" s="204">
        <v>0</v>
      </c>
      <c r="D44" s="205" t="s">
        <v>260</v>
      </c>
    </row>
    <row r="45" spans="1:4" ht="13.5" customHeight="1" thickBot="1">
      <c r="A45" s="206"/>
      <c r="B45" s="207" t="s">
        <v>171</v>
      </c>
      <c r="C45" s="208">
        <v>0</v>
      </c>
      <c r="D45" s="209"/>
    </row>
    <row r="46" spans="1:4" ht="14.25" customHeight="1">
      <c r="A46" s="210"/>
      <c r="B46" s="211"/>
      <c r="C46" s="212"/>
      <c r="D46" s="213"/>
    </row>
    <row r="47" spans="1:4" ht="15.75" customHeight="1">
      <c r="A47" s="200" t="s">
        <v>112</v>
      </c>
      <c r="B47" s="177" t="s">
        <v>113</v>
      </c>
      <c r="C47" s="175"/>
      <c r="D47" s="201"/>
    </row>
    <row r="48" spans="1:4" ht="13.5" thickBot="1">
      <c r="A48" s="202">
        <v>0</v>
      </c>
      <c r="B48" s="203" t="s">
        <v>243</v>
      </c>
      <c r="C48" s="204">
        <v>0</v>
      </c>
      <c r="D48" s="205" t="s">
        <v>260</v>
      </c>
    </row>
    <row r="49" spans="1:4" ht="13.5" customHeight="1" thickBot="1">
      <c r="A49" s="206"/>
      <c r="B49" s="207" t="s">
        <v>171</v>
      </c>
      <c r="C49" s="208">
        <v>0</v>
      </c>
      <c r="D49" s="209"/>
    </row>
    <row r="50" spans="1:4" ht="14.25" customHeight="1">
      <c r="A50" s="210"/>
      <c r="B50" s="211"/>
      <c r="C50" s="212"/>
      <c r="D50" s="213"/>
    </row>
    <row r="51" spans="1:4" ht="15.75" customHeight="1">
      <c r="A51" s="200" t="s">
        <v>120</v>
      </c>
      <c r="B51" s="177" t="s">
        <v>121</v>
      </c>
      <c r="C51" s="175"/>
      <c r="D51" s="201"/>
    </row>
    <row r="52" spans="1:4" ht="13.5" thickBot="1">
      <c r="A52" s="202">
        <v>0</v>
      </c>
      <c r="B52" s="203" t="s">
        <v>243</v>
      </c>
      <c r="C52" s="204">
        <v>0</v>
      </c>
      <c r="D52" s="205" t="s">
        <v>260</v>
      </c>
    </row>
    <row r="53" spans="1:4" ht="13.5" customHeight="1" thickBot="1">
      <c r="A53" s="206"/>
      <c r="B53" s="207" t="s">
        <v>171</v>
      </c>
      <c r="C53" s="208">
        <v>0</v>
      </c>
      <c r="D53" s="209"/>
    </row>
    <row r="54" spans="1:4" ht="14.25" customHeight="1">
      <c r="A54" s="210"/>
      <c r="B54" s="211"/>
      <c r="C54" s="212"/>
      <c r="D54" s="213"/>
    </row>
    <row r="55" spans="1:4" ht="15.75" customHeight="1">
      <c r="A55" s="200" t="s">
        <v>129</v>
      </c>
      <c r="B55" s="177" t="s">
        <v>130</v>
      </c>
      <c r="C55" s="175"/>
      <c r="D55" s="201"/>
    </row>
    <row r="56" spans="1:4" ht="13.5" thickBot="1">
      <c r="A56" s="202">
        <v>0</v>
      </c>
      <c r="B56" s="203" t="s">
        <v>243</v>
      </c>
      <c r="C56" s="204">
        <v>0</v>
      </c>
      <c r="D56" s="205" t="s">
        <v>260</v>
      </c>
    </row>
    <row r="57" spans="1:4" ht="13.5" customHeight="1" thickBot="1">
      <c r="A57" s="206"/>
      <c r="B57" s="207" t="s">
        <v>171</v>
      </c>
      <c r="C57" s="208">
        <v>0</v>
      </c>
      <c r="D57" s="209"/>
    </row>
    <row r="58" spans="1:4" ht="14.25" customHeight="1">
      <c r="A58" s="210"/>
      <c r="B58" s="211"/>
      <c r="C58" s="212"/>
      <c r="D58" s="213"/>
    </row>
    <row r="59" spans="1:4" ht="15.75" customHeight="1">
      <c r="A59" s="200" t="s">
        <v>135</v>
      </c>
      <c r="B59" s="177" t="s">
        <v>136</v>
      </c>
      <c r="C59" s="175"/>
      <c r="D59" s="201"/>
    </row>
    <row r="60" spans="1:4" ht="13.5" thickBot="1">
      <c r="A60" s="202">
        <v>0</v>
      </c>
      <c r="B60" s="203" t="s">
        <v>243</v>
      </c>
      <c r="C60" s="204">
        <v>0</v>
      </c>
      <c r="D60" s="205" t="s">
        <v>260</v>
      </c>
    </row>
    <row r="61" spans="1:4" ht="13.5" customHeight="1" thickBot="1">
      <c r="A61" s="206"/>
      <c r="B61" s="207" t="s">
        <v>171</v>
      </c>
      <c r="C61" s="208">
        <v>0</v>
      </c>
      <c r="D61" s="209"/>
    </row>
    <row r="62" spans="1:4" ht="14.25" customHeight="1">
      <c r="A62" s="210"/>
      <c r="B62" s="211"/>
      <c r="C62" s="212"/>
      <c r="D62" s="213"/>
    </row>
    <row r="63" spans="1:4" ht="15.75" customHeight="1">
      <c r="A63" s="200" t="s">
        <v>141</v>
      </c>
      <c r="B63" s="177" t="s">
        <v>142</v>
      </c>
      <c r="C63" s="175"/>
      <c r="D63" s="201"/>
    </row>
    <row r="64" spans="1:4" ht="13.5" thickBot="1">
      <c r="A64" s="202">
        <v>0</v>
      </c>
      <c r="B64" s="203" t="s">
        <v>243</v>
      </c>
      <c r="C64" s="204">
        <v>0</v>
      </c>
      <c r="D64" s="205" t="s">
        <v>260</v>
      </c>
    </row>
    <row r="65" spans="1:4" ht="13.5" customHeight="1" thickBot="1">
      <c r="A65" s="206"/>
      <c r="B65" s="207" t="s">
        <v>171</v>
      </c>
      <c r="C65" s="208">
        <v>0</v>
      </c>
      <c r="D65" s="209"/>
    </row>
    <row r="66" spans="1:4" ht="14.25" customHeight="1">
      <c r="A66" s="210"/>
      <c r="B66" s="211"/>
      <c r="C66" s="212"/>
      <c r="D66" s="213"/>
    </row>
    <row r="67" spans="1:4" ht="15.75" customHeight="1">
      <c r="A67" s="200" t="s">
        <v>150</v>
      </c>
      <c r="B67" s="177" t="s">
        <v>151</v>
      </c>
      <c r="C67" s="175"/>
      <c r="D67" s="201"/>
    </row>
    <row r="68" spans="1:4" ht="13.5" thickBot="1">
      <c r="A68" s="202">
        <v>0</v>
      </c>
      <c r="B68" s="203" t="s">
        <v>243</v>
      </c>
      <c r="C68" s="204">
        <v>0</v>
      </c>
      <c r="D68" s="205" t="s">
        <v>260</v>
      </c>
    </row>
    <row r="69" spans="1:4" ht="13.5" customHeight="1" thickBot="1">
      <c r="A69" s="206"/>
      <c r="B69" s="207" t="s">
        <v>171</v>
      </c>
      <c r="C69" s="208">
        <v>0</v>
      </c>
      <c r="D69" s="209"/>
    </row>
    <row r="70" spans="1:4" ht="14.25" customHeight="1">
      <c r="A70" s="210"/>
      <c r="B70" s="211"/>
      <c r="C70" s="212"/>
      <c r="D70" s="213"/>
    </row>
    <row r="71" spans="1:4" ht="13.5" customHeight="1" thickBot="1">
      <c r="A71" s="214"/>
      <c r="B71" s="215" t="s">
        <v>236</v>
      </c>
      <c r="C71" s="216">
        <f>+C69+C65+C61+C57+C53+C49+C45+C41+C37+C33+C29+C25+C21+C17+C13</f>
        <v>0</v>
      </c>
      <c r="D71"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REPORTING&amp;RHOSPITAL OF SAINT RAPHAEL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261</v>
      </c>
      <c r="B5" s="465"/>
      <c r="C5" s="465"/>
      <c r="D5" s="465"/>
      <c r="E5" s="465"/>
      <c r="F5" s="465"/>
    </row>
    <row r="6" spans="1:6" s="218" customFormat="1" ht="15">
      <c r="A6" s="465" t="s">
        <v>262</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263</v>
      </c>
      <c r="D9" s="229" t="s">
        <v>264</v>
      </c>
      <c r="E9" s="230" t="s">
        <v>265</v>
      </c>
      <c r="F9" s="231" t="s">
        <v>266</v>
      </c>
    </row>
    <row r="10" spans="1:6" ht="15">
      <c r="A10" s="232"/>
      <c r="B10" s="233"/>
      <c r="C10" s="234"/>
      <c r="D10" s="235"/>
      <c r="E10" s="175"/>
      <c r="F10" s="174"/>
    </row>
    <row r="11" spans="1:6" ht="13.5" customHeight="1" thickBot="1">
      <c r="A11" s="169" t="s">
        <v>8</v>
      </c>
      <c r="B11" s="236" t="s">
        <v>267</v>
      </c>
      <c r="C11" s="237"/>
      <c r="D11" s="237"/>
      <c r="E11" s="237"/>
      <c r="F11" s="238"/>
    </row>
    <row r="12" spans="1:6" ht="15.75" customHeight="1">
      <c r="A12" s="239"/>
      <c r="B12" s="240" t="s">
        <v>268</v>
      </c>
      <c r="C12" s="241">
        <v>0</v>
      </c>
      <c r="D12" s="241">
        <v>0</v>
      </c>
      <c r="E12" s="241">
        <f aca="true" t="shared" si="0" ref="E12:E18">D12-C12</f>
        <v>0</v>
      </c>
      <c r="F12" s="242">
        <f aca="true" t="shared" si="1" ref="F12:F18">IF(C12=0,0,E12/C12)</f>
        <v>0</v>
      </c>
    </row>
    <row r="13" spans="1:6" ht="15">
      <c r="A13" s="243">
        <v>1</v>
      </c>
      <c r="B13" s="244" t="s">
        <v>269</v>
      </c>
      <c r="C13" s="245">
        <v>0</v>
      </c>
      <c r="D13" s="245">
        <v>0</v>
      </c>
      <c r="E13" s="245">
        <f t="shared" si="0"/>
        <v>0</v>
      </c>
      <c r="F13" s="246">
        <f t="shared" si="1"/>
        <v>0</v>
      </c>
    </row>
    <row r="14" spans="1:6" ht="15">
      <c r="A14" s="243">
        <v>2</v>
      </c>
      <c r="B14" s="244" t="s">
        <v>270</v>
      </c>
      <c r="C14" s="245">
        <v>0</v>
      </c>
      <c r="D14" s="245">
        <v>0</v>
      </c>
      <c r="E14" s="245">
        <f t="shared" si="0"/>
        <v>0</v>
      </c>
      <c r="F14" s="246">
        <f t="shared" si="1"/>
        <v>0</v>
      </c>
    </row>
    <row r="15" spans="1:6" ht="15">
      <c r="A15" s="243">
        <v>3</v>
      </c>
      <c r="B15" s="244" t="s">
        <v>271</v>
      </c>
      <c r="C15" s="245">
        <v>0</v>
      </c>
      <c r="D15" s="245">
        <v>0</v>
      </c>
      <c r="E15" s="245">
        <f t="shared" si="0"/>
        <v>0</v>
      </c>
      <c r="F15" s="246">
        <f t="shared" si="1"/>
        <v>0</v>
      </c>
    </row>
    <row r="16" spans="1:6" ht="15">
      <c r="A16" s="243">
        <v>4</v>
      </c>
      <c r="B16" s="244" t="s">
        <v>272</v>
      </c>
      <c r="C16" s="245">
        <v>0</v>
      </c>
      <c r="D16" s="245">
        <v>0</v>
      </c>
      <c r="E16" s="245">
        <f t="shared" si="0"/>
        <v>0</v>
      </c>
      <c r="F16" s="246">
        <f t="shared" si="1"/>
        <v>0</v>
      </c>
    </row>
    <row r="17" spans="1:6" ht="15.75">
      <c r="A17" s="134"/>
      <c r="B17" s="247" t="s">
        <v>273</v>
      </c>
      <c r="C17" s="248">
        <f>C12+(C13+C14-C15+C16)</f>
        <v>0</v>
      </c>
      <c r="D17" s="248">
        <f>D12+(D13+D14-D15+D16)</f>
        <v>0</v>
      </c>
      <c r="E17" s="248">
        <f t="shared" si="0"/>
        <v>0</v>
      </c>
      <c r="F17" s="249">
        <f t="shared" si="1"/>
        <v>0</v>
      </c>
    </row>
    <row r="18" spans="1:6" ht="15">
      <c r="A18" s="251">
        <v>5</v>
      </c>
      <c r="B18" s="252" t="s">
        <v>274</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38</v>
      </c>
      <c r="B20" s="236" t="s">
        <v>275</v>
      </c>
      <c r="C20" s="237"/>
      <c r="D20" s="237"/>
      <c r="E20" s="237"/>
      <c r="F20" s="238"/>
    </row>
    <row r="21" spans="1:6" ht="15.75" customHeight="1">
      <c r="A21" s="239"/>
      <c r="B21" s="240" t="s">
        <v>268</v>
      </c>
      <c r="C21" s="241">
        <v>902515.71</v>
      </c>
      <c r="D21" s="241">
        <v>856299.85</v>
      </c>
      <c r="E21" s="241">
        <f aca="true" t="shared" si="2" ref="E21:E27">D21-C21</f>
        <v>-46215.859999999986</v>
      </c>
      <c r="F21" s="242">
        <f aca="true" t="shared" si="3" ref="F21:F27">IF(C21=0,0,E21/C21)</f>
        <v>-0.05120781775643549</v>
      </c>
    </row>
    <row r="22" spans="1:6" ht="15">
      <c r="A22" s="243">
        <v>1</v>
      </c>
      <c r="B22" s="244" t="s">
        <v>269</v>
      </c>
      <c r="C22" s="245">
        <v>0</v>
      </c>
      <c r="D22" s="245">
        <v>0</v>
      </c>
      <c r="E22" s="245">
        <f t="shared" si="2"/>
        <v>0</v>
      </c>
      <c r="F22" s="246">
        <f t="shared" si="3"/>
        <v>0</v>
      </c>
    </row>
    <row r="23" spans="1:6" ht="15">
      <c r="A23" s="243">
        <v>2</v>
      </c>
      <c r="B23" s="244" t="s">
        <v>270</v>
      </c>
      <c r="C23" s="245">
        <v>48118</v>
      </c>
      <c r="D23" s="245">
        <v>33407.06</v>
      </c>
      <c r="E23" s="245">
        <f t="shared" si="2"/>
        <v>-14710.940000000002</v>
      </c>
      <c r="F23" s="246">
        <f t="shared" si="3"/>
        <v>-0.30572633941560334</v>
      </c>
    </row>
    <row r="24" spans="1:6" ht="15">
      <c r="A24" s="243">
        <v>3</v>
      </c>
      <c r="B24" s="244" t="s">
        <v>271</v>
      </c>
      <c r="C24" s="245">
        <v>94333.86</v>
      </c>
      <c r="D24" s="245">
        <v>50927.5</v>
      </c>
      <c r="E24" s="245">
        <f t="shared" si="2"/>
        <v>-43406.36</v>
      </c>
      <c r="F24" s="246">
        <f t="shared" si="3"/>
        <v>-0.46013552291828197</v>
      </c>
    </row>
    <row r="25" spans="1:6" ht="15">
      <c r="A25" s="243">
        <v>4</v>
      </c>
      <c r="B25" s="244" t="s">
        <v>272</v>
      </c>
      <c r="C25" s="245">
        <v>0</v>
      </c>
      <c r="D25" s="245">
        <v>0</v>
      </c>
      <c r="E25" s="245">
        <f t="shared" si="2"/>
        <v>0</v>
      </c>
      <c r="F25" s="246">
        <f t="shared" si="3"/>
        <v>0</v>
      </c>
    </row>
    <row r="26" spans="1:6" ht="15.75">
      <c r="A26" s="134"/>
      <c r="B26" s="247" t="s">
        <v>273</v>
      </c>
      <c r="C26" s="248">
        <f>C21+(C22+C23-C24+C25)</f>
        <v>856299.85</v>
      </c>
      <c r="D26" s="248">
        <f>D21+(D22+D23-D24+D25)</f>
        <v>838779.4099999999</v>
      </c>
      <c r="E26" s="248">
        <f t="shared" si="2"/>
        <v>-17520.44000000006</v>
      </c>
      <c r="F26" s="249">
        <f t="shared" si="3"/>
        <v>-0.020460636539875676</v>
      </c>
    </row>
    <row r="27" spans="1:6" ht="15">
      <c r="A27" s="251">
        <v>5</v>
      </c>
      <c r="B27" s="252" t="s">
        <v>274</v>
      </c>
      <c r="C27" s="253">
        <v>50000</v>
      </c>
      <c r="D27" s="253">
        <v>30000</v>
      </c>
      <c r="E27" s="253">
        <f t="shared" si="2"/>
        <v>-20000</v>
      </c>
      <c r="F27" s="254">
        <f t="shared" si="3"/>
        <v>-0.4</v>
      </c>
    </row>
    <row r="28" spans="1:6" ht="13.5" customHeight="1">
      <c r="A28" s="255"/>
      <c r="B28" s="256"/>
      <c r="C28" s="257"/>
      <c r="D28" s="257"/>
      <c r="E28" s="257"/>
      <c r="F28" s="258"/>
    </row>
    <row r="29" spans="1:6" ht="13.5" customHeight="1" thickBot="1">
      <c r="A29" s="169" t="s">
        <v>46</v>
      </c>
      <c r="B29" s="236" t="s">
        <v>276</v>
      </c>
      <c r="C29" s="237"/>
      <c r="D29" s="237"/>
      <c r="E29" s="237"/>
      <c r="F29" s="238"/>
    </row>
    <row r="30" spans="1:6" ht="15.75" customHeight="1">
      <c r="A30" s="239"/>
      <c r="B30" s="240" t="s">
        <v>268</v>
      </c>
      <c r="C30" s="241">
        <v>0</v>
      </c>
      <c r="D30" s="241">
        <v>0</v>
      </c>
      <c r="E30" s="241">
        <f aca="true" t="shared" si="4" ref="E30:E36">D30-C30</f>
        <v>0</v>
      </c>
      <c r="F30" s="242">
        <f aca="true" t="shared" si="5" ref="F30:F36">IF(C30=0,0,E30/C30)</f>
        <v>0</v>
      </c>
    </row>
    <row r="31" spans="1:6" ht="15">
      <c r="A31" s="243">
        <v>1</v>
      </c>
      <c r="B31" s="244" t="s">
        <v>269</v>
      </c>
      <c r="C31" s="245">
        <v>0</v>
      </c>
      <c r="D31" s="245">
        <v>0</v>
      </c>
      <c r="E31" s="245">
        <f t="shared" si="4"/>
        <v>0</v>
      </c>
      <c r="F31" s="246">
        <f t="shared" si="5"/>
        <v>0</v>
      </c>
    </row>
    <row r="32" spans="1:6" ht="15">
      <c r="A32" s="243">
        <v>2</v>
      </c>
      <c r="B32" s="244" t="s">
        <v>270</v>
      </c>
      <c r="C32" s="245">
        <v>0</v>
      </c>
      <c r="D32" s="245">
        <v>0</v>
      </c>
      <c r="E32" s="245">
        <f t="shared" si="4"/>
        <v>0</v>
      </c>
      <c r="F32" s="246">
        <f t="shared" si="5"/>
        <v>0</v>
      </c>
    </row>
    <row r="33" spans="1:6" ht="15">
      <c r="A33" s="243">
        <v>3</v>
      </c>
      <c r="B33" s="244" t="s">
        <v>271</v>
      </c>
      <c r="C33" s="245">
        <v>0</v>
      </c>
      <c r="D33" s="245">
        <v>0</v>
      </c>
      <c r="E33" s="245">
        <f t="shared" si="4"/>
        <v>0</v>
      </c>
      <c r="F33" s="246">
        <f t="shared" si="5"/>
        <v>0</v>
      </c>
    </row>
    <row r="34" spans="1:6" ht="15">
      <c r="A34" s="243">
        <v>4</v>
      </c>
      <c r="B34" s="244" t="s">
        <v>272</v>
      </c>
      <c r="C34" s="245">
        <v>0</v>
      </c>
      <c r="D34" s="245">
        <v>0</v>
      </c>
      <c r="E34" s="245">
        <f t="shared" si="4"/>
        <v>0</v>
      </c>
      <c r="F34" s="246">
        <f t="shared" si="5"/>
        <v>0</v>
      </c>
    </row>
    <row r="35" spans="1:6" ht="15.75">
      <c r="A35" s="134"/>
      <c r="B35" s="247" t="s">
        <v>273</v>
      </c>
      <c r="C35" s="248">
        <f>C30+(C31+C32-C33+C34)</f>
        <v>0</v>
      </c>
      <c r="D35" s="248">
        <f>D30+(D31+D32-D33+D34)</f>
        <v>0</v>
      </c>
      <c r="E35" s="248">
        <f t="shared" si="4"/>
        <v>0</v>
      </c>
      <c r="F35" s="249">
        <f t="shared" si="5"/>
        <v>0</v>
      </c>
    </row>
    <row r="36" spans="1:6" ht="15">
      <c r="A36" s="251">
        <v>5</v>
      </c>
      <c r="B36" s="252" t="s">
        <v>274</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REPORTING&amp;R&amp;10HOSPITAL OF SAINT RAPHAEL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43"/>
  <sheetViews>
    <sheetView zoomScale="75" zoomScaleNormal="75" zoomScaleSheetLayoutView="75" zoomScalePageLayoutView="0" workbookViewId="0" topLeftCell="A1">
      <selection activeCell="A1" sqref="A1:C1"/>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277</v>
      </c>
      <c r="B4" s="469"/>
      <c r="C4" s="470"/>
    </row>
    <row r="5" spans="1:3" ht="15.75" customHeight="1" thickBot="1">
      <c r="A5" s="471"/>
      <c r="B5" s="472"/>
      <c r="C5" s="473"/>
    </row>
    <row r="6" spans="1:3" ht="15.75" customHeight="1" thickBot="1">
      <c r="A6" s="474" t="s">
        <v>278</v>
      </c>
      <c r="B6" s="475"/>
      <c r="C6" s="476"/>
    </row>
    <row r="7" spans="1:3" ht="15.75" customHeight="1" thickBot="1">
      <c r="A7" s="262">
        <v>-1</v>
      </c>
      <c r="B7" s="263">
        <v>-2</v>
      </c>
      <c r="C7" s="263">
        <v>-3</v>
      </c>
    </row>
    <row r="8" spans="1:3" ht="15.75" customHeight="1" thickBot="1">
      <c r="A8" s="264" t="s">
        <v>279</v>
      </c>
      <c r="B8" s="265" t="s">
        <v>280</v>
      </c>
      <c r="C8" s="266" t="s">
        <v>281</v>
      </c>
    </row>
    <row r="9" spans="1:3" s="267" customFormat="1" ht="15.75" customHeight="1">
      <c r="A9" s="433" t="s">
        <v>282</v>
      </c>
      <c r="B9" s="403"/>
      <c r="C9" s="268">
        <v>30</v>
      </c>
    </row>
    <row r="10" spans="1:4" s="267" customFormat="1" ht="15.75" customHeight="1">
      <c r="A10" s="404" t="s">
        <v>283</v>
      </c>
      <c r="B10" s="372"/>
      <c r="C10" s="268">
        <v>30</v>
      </c>
      <c r="D10" s="269"/>
    </row>
    <row r="11" spans="1:4" s="267" customFormat="1" ht="15.75" customHeight="1" thickBot="1">
      <c r="A11" s="250" t="s">
        <v>284</v>
      </c>
      <c r="B11" s="124"/>
      <c r="C11" s="270">
        <v>50927.5</v>
      </c>
      <c r="D11" s="269"/>
    </row>
    <row r="12" spans="1:4" s="267" customFormat="1" ht="15.75" customHeight="1" thickBot="1">
      <c r="A12" s="62"/>
      <c r="B12" s="466"/>
      <c r="C12" s="467"/>
      <c r="D12" s="269"/>
    </row>
    <row r="13" spans="1:3" ht="15.75">
      <c r="A13" s="271" t="s">
        <v>285</v>
      </c>
      <c r="B13" s="272" t="s">
        <v>286</v>
      </c>
      <c r="C13" s="273">
        <v>775</v>
      </c>
    </row>
    <row r="14" spans="1:3" ht="15.75">
      <c r="A14" s="271" t="s">
        <v>287</v>
      </c>
      <c r="B14" s="272" t="s">
        <v>286</v>
      </c>
      <c r="C14" s="273">
        <v>620.11</v>
      </c>
    </row>
    <row r="15" spans="1:3" ht="15.75">
      <c r="A15" s="271" t="s">
        <v>288</v>
      </c>
      <c r="B15" s="272" t="s">
        <v>286</v>
      </c>
      <c r="C15" s="273">
        <v>300</v>
      </c>
    </row>
    <row r="16" spans="1:3" ht="15.75">
      <c r="A16" s="271" t="s">
        <v>289</v>
      </c>
      <c r="B16" s="272" t="s">
        <v>286</v>
      </c>
      <c r="C16" s="273">
        <v>2055.88</v>
      </c>
    </row>
    <row r="17" spans="1:3" ht="15.75">
      <c r="A17" s="271" t="s">
        <v>290</v>
      </c>
      <c r="B17" s="272" t="s">
        <v>286</v>
      </c>
      <c r="C17" s="273">
        <v>92.96</v>
      </c>
    </row>
    <row r="18" spans="1:3" ht="15.75">
      <c r="A18" s="271" t="s">
        <v>291</v>
      </c>
      <c r="B18" s="272" t="s">
        <v>286</v>
      </c>
      <c r="C18" s="273">
        <v>1961</v>
      </c>
    </row>
    <row r="19" spans="1:3" ht="15.75">
      <c r="A19" s="271" t="s">
        <v>292</v>
      </c>
      <c r="B19" s="272" t="s">
        <v>286</v>
      </c>
      <c r="C19" s="273">
        <v>1024</v>
      </c>
    </row>
    <row r="20" spans="1:3" ht="15.75">
      <c r="A20" s="271" t="s">
        <v>293</v>
      </c>
      <c r="B20" s="272" t="s">
        <v>286</v>
      </c>
      <c r="C20" s="273">
        <v>150</v>
      </c>
    </row>
    <row r="21" spans="1:3" ht="15.75">
      <c r="A21" s="271" t="s">
        <v>294</v>
      </c>
      <c r="B21" s="272" t="s">
        <v>286</v>
      </c>
      <c r="C21" s="273">
        <v>945.23</v>
      </c>
    </row>
    <row r="22" spans="1:3" ht="15.75">
      <c r="A22" s="271" t="s">
        <v>295</v>
      </c>
      <c r="B22" s="272" t="s">
        <v>286</v>
      </c>
      <c r="C22" s="273">
        <v>1583.55</v>
      </c>
    </row>
    <row r="23" spans="1:3" ht="15.75">
      <c r="A23" s="271" t="s">
        <v>296</v>
      </c>
      <c r="B23" s="272" t="s">
        <v>286</v>
      </c>
      <c r="C23" s="273">
        <v>904</v>
      </c>
    </row>
    <row r="24" spans="1:3" ht="15.75">
      <c r="A24" s="271" t="s">
        <v>297</v>
      </c>
      <c r="B24" s="272" t="s">
        <v>286</v>
      </c>
      <c r="C24" s="273">
        <v>168.6</v>
      </c>
    </row>
    <row r="25" spans="1:3" ht="15.75">
      <c r="A25" s="271" t="s">
        <v>298</v>
      </c>
      <c r="B25" s="272" t="s">
        <v>286</v>
      </c>
      <c r="C25" s="273">
        <v>1500</v>
      </c>
    </row>
    <row r="26" spans="1:3" ht="15.75">
      <c r="A26" s="271" t="s">
        <v>299</v>
      </c>
      <c r="B26" s="272" t="s">
        <v>286</v>
      </c>
      <c r="C26" s="273">
        <v>1078.33</v>
      </c>
    </row>
    <row r="27" spans="1:3" ht="15.75">
      <c r="A27" s="271" t="s">
        <v>300</v>
      </c>
      <c r="B27" s="272" t="s">
        <v>286</v>
      </c>
      <c r="C27" s="273">
        <v>362.3</v>
      </c>
    </row>
    <row r="28" spans="1:3" ht="15.75">
      <c r="A28" s="271" t="s">
        <v>301</v>
      </c>
      <c r="B28" s="272" t="s">
        <v>286</v>
      </c>
      <c r="C28" s="273">
        <v>1850.01</v>
      </c>
    </row>
    <row r="29" spans="1:3" ht="15.75">
      <c r="A29" s="271" t="s">
        <v>302</v>
      </c>
      <c r="B29" s="272" t="s">
        <v>286</v>
      </c>
      <c r="C29" s="273">
        <v>1024</v>
      </c>
    </row>
    <row r="30" spans="1:3" ht="15.75">
      <c r="A30" s="271" t="s">
        <v>303</v>
      </c>
      <c r="B30" s="272" t="s">
        <v>286</v>
      </c>
      <c r="C30" s="273">
        <v>667.38</v>
      </c>
    </row>
    <row r="31" spans="1:3" ht="15.75">
      <c r="A31" s="271" t="s">
        <v>304</v>
      </c>
      <c r="B31" s="272" t="s">
        <v>286</v>
      </c>
      <c r="C31" s="273">
        <v>1850</v>
      </c>
    </row>
    <row r="32" spans="1:3" ht="15.75">
      <c r="A32" s="271" t="s">
        <v>305</v>
      </c>
      <c r="B32" s="272" t="s">
        <v>286</v>
      </c>
      <c r="C32" s="273">
        <v>10000</v>
      </c>
    </row>
    <row r="33" spans="1:3" ht="15.75">
      <c r="A33" s="271" t="s">
        <v>306</v>
      </c>
      <c r="B33" s="272" t="s">
        <v>286</v>
      </c>
      <c r="C33" s="273">
        <v>818.51</v>
      </c>
    </row>
    <row r="34" spans="1:3" ht="15.75">
      <c r="A34" s="271" t="s">
        <v>307</v>
      </c>
      <c r="B34" s="272" t="s">
        <v>286</v>
      </c>
      <c r="C34" s="273">
        <v>795</v>
      </c>
    </row>
    <row r="35" spans="1:3" ht="15.75">
      <c r="A35" s="271" t="s">
        <v>308</v>
      </c>
      <c r="B35" s="272" t="s">
        <v>286</v>
      </c>
      <c r="C35" s="273">
        <v>536.41</v>
      </c>
    </row>
    <row r="36" spans="1:3" ht="15.75">
      <c r="A36" s="271" t="s">
        <v>309</v>
      </c>
      <c r="B36" s="272" t="s">
        <v>286</v>
      </c>
      <c r="C36" s="273">
        <v>1068</v>
      </c>
    </row>
    <row r="37" spans="1:3" ht="15.75">
      <c r="A37" s="271" t="s">
        <v>310</v>
      </c>
      <c r="B37" s="272" t="s">
        <v>286</v>
      </c>
      <c r="C37" s="273">
        <v>4900</v>
      </c>
    </row>
    <row r="38" spans="1:3" ht="15.75">
      <c r="A38" s="271" t="s">
        <v>311</v>
      </c>
      <c r="B38" s="272" t="s">
        <v>286</v>
      </c>
      <c r="C38" s="273">
        <v>1683.52</v>
      </c>
    </row>
    <row r="39" spans="1:3" ht="15.75">
      <c r="A39" s="271" t="s">
        <v>312</v>
      </c>
      <c r="B39" s="272" t="s">
        <v>286</v>
      </c>
      <c r="C39" s="273">
        <v>10000</v>
      </c>
    </row>
    <row r="40" spans="1:3" ht="15.75">
      <c r="A40" s="271" t="s">
        <v>313</v>
      </c>
      <c r="B40" s="272" t="s">
        <v>286</v>
      </c>
      <c r="C40" s="273">
        <v>892</v>
      </c>
    </row>
    <row r="41" spans="1:3" ht="15.75">
      <c r="A41" s="271" t="s">
        <v>314</v>
      </c>
      <c r="B41" s="272" t="s">
        <v>286</v>
      </c>
      <c r="C41" s="273">
        <v>171.71</v>
      </c>
    </row>
    <row r="42" spans="1:3" ht="16.5" thickBot="1">
      <c r="A42" s="271" t="s">
        <v>315</v>
      </c>
      <c r="B42" s="272" t="s">
        <v>286</v>
      </c>
      <c r="C42" s="273">
        <v>1150</v>
      </c>
    </row>
    <row r="43" spans="1:3" ht="15.75" customHeight="1" thickBot="1">
      <c r="A43" s="274"/>
      <c r="B43" s="275" t="s">
        <v>316</v>
      </c>
      <c r="C43" s="276">
        <f>SUM(C$13:C42)</f>
        <v>50927.5</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REPORTING&amp;RHOSPITAL OF SAINT RAPHAEL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9"/>
  <sheetViews>
    <sheetView zoomScale="75" zoomScaleNormal="75" zoomScaleSheetLayoutView="75" zoomScalePageLayoutView="0" workbookViewId="0" topLeftCell="A1">
      <selection activeCell="A1" sqref="A1:F1"/>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317</v>
      </c>
      <c r="B5" s="469"/>
      <c r="C5" s="469"/>
      <c r="D5" s="469"/>
      <c r="E5" s="469"/>
      <c r="F5" s="470"/>
    </row>
    <row r="6" spans="1:6" ht="16.5" customHeight="1" thickBot="1">
      <c r="A6" s="490"/>
      <c r="B6" s="491"/>
      <c r="C6" s="491"/>
      <c r="D6" s="491"/>
      <c r="E6" s="491"/>
      <c r="F6" s="492"/>
    </row>
    <row r="7" spans="1:6" ht="16.5" customHeight="1" thickBot="1">
      <c r="A7" s="481" t="s">
        <v>318</v>
      </c>
      <c r="B7" s="482"/>
      <c r="C7" s="482"/>
      <c r="D7" s="482"/>
      <c r="E7" s="482"/>
      <c r="F7" s="482"/>
    </row>
    <row r="8" spans="1:6" ht="14.25" customHeight="1">
      <c r="A8" s="278">
        <v>-1</v>
      </c>
      <c r="B8" s="279">
        <v>-2</v>
      </c>
      <c r="C8" s="279">
        <v>-3</v>
      </c>
      <c r="D8" s="279">
        <v>-4</v>
      </c>
      <c r="E8" s="279">
        <v>-5</v>
      </c>
      <c r="F8" s="280">
        <v>-6</v>
      </c>
    </row>
    <row r="9" spans="1:6" ht="30.75" customHeight="1" thickBot="1">
      <c r="A9" s="281" t="s">
        <v>319</v>
      </c>
      <c r="B9" s="282" t="s">
        <v>320</v>
      </c>
      <c r="C9" s="283" t="s">
        <v>321</v>
      </c>
      <c r="D9" s="283" t="s">
        <v>322</v>
      </c>
      <c r="E9" s="283" t="s">
        <v>323</v>
      </c>
      <c r="F9" s="284" t="s">
        <v>324</v>
      </c>
    </row>
    <row r="10" spans="1:6" ht="15" customHeight="1">
      <c r="A10" s="285"/>
      <c r="B10" s="286"/>
      <c r="C10" s="287"/>
      <c r="D10" s="287"/>
      <c r="E10" s="287"/>
      <c r="F10" s="288"/>
    </row>
    <row r="11" spans="1:6" ht="15" customHeight="1">
      <c r="A11" s="289" t="s">
        <v>159</v>
      </c>
      <c r="B11" s="483" t="s">
        <v>325</v>
      </c>
      <c r="C11" s="484"/>
      <c r="D11" s="484"/>
      <c r="E11" s="484"/>
      <c r="F11" s="484"/>
    </row>
    <row r="12" spans="1:6" ht="15" customHeight="1">
      <c r="A12" s="477"/>
      <c r="B12" s="478"/>
      <c r="C12" s="478"/>
      <c r="D12" s="478"/>
      <c r="E12" s="478"/>
      <c r="F12" s="478"/>
    </row>
    <row r="13" spans="1:6" ht="15" customHeight="1">
      <c r="A13" s="289" t="s">
        <v>160</v>
      </c>
      <c r="B13" s="485" t="s">
        <v>326</v>
      </c>
      <c r="C13" s="486"/>
      <c r="D13" s="486"/>
      <c r="E13" s="486"/>
      <c r="F13" s="486"/>
    </row>
    <row r="14" spans="1:6" ht="15" customHeight="1">
      <c r="A14" s="477"/>
      <c r="B14" s="478"/>
      <c r="C14" s="478"/>
      <c r="D14" s="478"/>
      <c r="E14" s="478"/>
      <c r="F14" s="478"/>
    </row>
    <row r="15" spans="1:6" ht="15" customHeight="1">
      <c r="A15" s="289" t="s">
        <v>191</v>
      </c>
      <c r="B15" s="485" t="s">
        <v>327</v>
      </c>
      <c r="C15" s="486"/>
      <c r="D15" s="486"/>
      <c r="E15" s="486"/>
      <c r="F15" s="486"/>
    </row>
    <row r="16" spans="1:6" ht="15" customHeight="1">
      <c r="A16" s="477"/>
      <c r="B16" s="478"/>
      <c r="C16" s="478"/>
      <c r="D16" s="478"/>
      <c r="E16" s="478"/>
      <c r="F16" s="478"/>
    </row>
    <row r="17" spans="1:6" ht="15" customHeight="1">
      <c r="A17" s="289" t="s">
        <v>328</v>
      </c>
      <c r="B17" s="479" t="s">
        <v>329</v>
      </c>
      <c r="C17" s="479"/>
      <c r="D17" s="479"/>
      <c r="E17" s="479"/>
      <c r="F17" s="479"/>
    </row>
    <row r="18" spans="1:6" ht="16.5" customHeight="1" thickBot="1">
      <c r="A18" s="290"/>
      <c r="B18" s="480"/>
      <c r="C18" s="480"/>
      <c r="D18" s="480"/>
      <c r="E18" s="480"/>
      <c r="F18" s="291"/>
    </row>
    <row r="19" spans="1:6" ht="15.75">
      <c r="A19" s="292"/>
      <c r="B19" s="293" t="s">
        <v>286</v>
      </c>
      <c r="C19" s="294">
        <v>168109.67</v>
      </c>
      <c r="D19" s="294">
        <v>20350.57</v>
      </c>
      <c r="E19" s="294">
        <v>0</v>
      </c>
      <c r="F19" s="295">
        <v>20350.57</v>
      </c>
    </row>
    <row r="20" spans="1:6" ht="15.75">
      <c r="A20" s="292"/>
      <c r="B20" s="293" t="s">
        <v>330</v>
      </c>
      <c r="C20" s="294">
        <v>28420.26</v>
      </c>
      <c r="D20" s="294">
        <v>48058.99</v>
      </c>
      <c r="E20" s="294">
        <v>0</v>
      </c>
      <c r="F20" s="295">
        <v>48058.99</v>
      </c>
    </row>
    <row r="21" spans="1:6" ht="15.75">
      <c r="A21" s="292"/>
      <c r="B21" s="293" t="s">
        <v>331</v>
      </c>
      <c r="C21" s="294">
        <v>7273.48</v>
      </c>
      <c r="D21" s="294">
        <v>4473.97</v>
      </c>
      <c r="E21" s="294">
        <v>0</v>
      </c>
      <c r="F21" s="295">
        <v>4473.97</v>
      </c>
    </row>
    <row r="22" spans="1:6" ht="15.75">
      <c r="A22" s="292"/>
      <c r="B22" s="293" t="s">
        <v>332</v>
      </c>
      <c r="C22" s="294">
        <v>21979.42</v>
      </c>
      <c r="D22" s="294">
        <v>35053.71</v>
      </c>
      <c r="E22" s="294">
        <v>0</v>
      </c>
      <c r="F22" s="295">
        <v>35053.71</v>
      </c>
    </row>
    <row r="23" spans="1:6" ht="15.75">
      <c r="A23" s="292"/>
      <c r="B23" s="293" t="s">
        <v>333</v>
      </c>
      <c r="C23" s="294">
        <v>28597.66</v>
      </c>
      <c r="D23" s="294">
        <v>46367.01</v>
      </c>
      <c r="E23" s="294">
        <v>0</v>
      </c>
      <c r="F23" s="295">
        <v>46367.01</v>
      </c>
    </row>
    <row r="24" spans="1:6" ht="15.75">
      <c r="A24" s="292"/>
      <c r="B24" s="293" t="s">
        <v>334</v>
      </c>
      <c r="C24" s="294">
        <v>28110.56</v>
      </c>
      <c r="D24" s="294">
        <v>22950.79</v>
      </c>
      <c r="E24" s="294">
        <v>0</v>
      </c>
      <c r="F24" s="295">
        <v>22950.79</v>
      </c>
    </row>
    <row r="25" spans="1:6" ht="15.75">
      <c r="A25" s="292"/>
      <c r="B25" s="293" t="s">
        <v>335</v>
      </c>
      <c r="C25" s="294">
        <v>19979.63</v>
      </c>
      <c r="D25" s="294">
        <v>47601.8</v>
      </c>
      <c r="E25" s="294">
        <v>0</v>
      </c>
      <c r="F25" s="295">
        <v>47601.8</v>
      </c>
    </row>
    <row r="26" spans="1:6" ht="15.75">
      <c r="A26" s="292"/>
      <c r="B26" s="293" t="s">
        <v>336</v>
      </c>
      <c r="C26" s="294">
        <v>8774.99</v>
      </c>
      <c r="D26" s="294">
        <v>5080.42</v>
      </c>
      <c r="E26" s="294">
        <v>0</v>
      </c>
      <c r="F26" s="295">
        <v>5080.42</v>
      </c>
    </row>
    <row r="27" spans="1:6" ht="15.75">
      <c r="A27" s="292"/>
      <c r="B27" s="293" t="s">
        <v>337</v>
      </c>
      <c r="C27" s="294">
        <v>24849.63</v>
      </c>
      <c r="D27" s="294">
        <v>15321.87</v>
      </c>
      <c r="E27" s="294">
        <v>0</v>
      </c>
      <c r="F27" s="295">
        <v>15321.87</v>
      </c>
    </row>
    <row r="28" spans="1:6" ht="16.5" thickBot="1">
      <c r="A28" s="292"/>
      <c r="B28" s="293" t="s">
        <v>338</v>
      </c>
      <c r="C28" s="294">
        <v>143299.85</v>
      </c>
      <c r="D28" s="294">
        <v>114125.13</v>
      </c>
      <c r="E28" s="294">
        <v>0</v>
      </c>
      <c r="F28" s="295">
        <v>114125.13</v>
      </c>
    </row>
    <row r="29" spans="1:6" ht="16.5" customHeight="1" thickBot="1">
      <c r="A29" s="296"/>
      <c r="B29" s="296" t="s">
        <v>339</v>
      </c>
      <c r="C29" s="297">
        <f>SUM(C$19:C28)</f>
        <v>479395.15</v>
      </c>
      <c r="D29" s="297">
        <f>SUM(D$19:D28)</f>
        <v>359384.26</v>
      </c>
      <c r="E29" s="297">
        <f>SUM(E$19:E28)</f>
        <v>0</v>
      </c>
      <c r="F29" s="297">
        <f>SUM(F$19:F28)</f>
        <v>359384.26</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REPORTING&amp;RHOSPITAL OF SAINT RAPHAEL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ciesones</cp:lastModifiedBy>
  <cp:lastPrinted>2007-11-09T14:20:07Z</cp:lastPrinted>
  <dcterms:created xsi:type="dcterms:W3CDTF">2005-10-21T18:41:40Z</dcterms:created>
  <dcterms:modified xsi:type="dcterms:W3CDTF">2010-08-11T13:10:49Z</dcterms:modified>
  <cp:category/>
  <cp:version/>
  <cp:contentType/>
  <cp:contentStatus/>
</cp:coreProperties>
</file>