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'Report_20'!$A$11:$C$79</definedName>
    <definedName name="_xlnm.Print_Area" localSheetId="11">'Report_21'!$A$11:$E$32</definedName>
    <definedName name="_xlnm.Print_Area" localSheetId="12">'Report_22'!$A$11:$C$20</definedName>
    <definedName name="_xlnm.Print_Area" localSheetId="13">'Report_23'!$A$9:$F$59</definedName>
    <definedName name="_xlnm.Print_Area" localSheetId="1">'Report_5'!$A$10:$D$53</definedName>
    <definedName name="_xlnm.Print_Area" localSheetId="2">'Report_6'!$A$10:$E$41</definedName>
    <definedName name="_xlnm.Print_Area" localSheetId="3">'Report_6A'!$A$10:$F$27</definedName>
    <definedName name="_xlnm.Print_Area" localSheetId="4">'Report_7'!$A$10:$D$27</definedName>
    <definedName name="_xlnm.Print_Area" localSheetId="5">'Report_8'!$A$10:$D$27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<sst xmlns="http://schemas.openxmlformats.org/spreadsheetml/2006/main" count="646" uniqueCount="278">
  <si>
    <t>ESSENT-SHARON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</si>
  <si>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</si>
  <si>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</si>
  <si>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</si>
  <si>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</si>
  <si>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</si>
  <si>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</si>
  <si>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</si>
  <si>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</si>
  <si>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</si>
  <si>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SHARON HOSPITAL HOLDING CO, INC.</t>
  </si>
  <si>
    <t>Affiliate Description</t>
  </si>
  <si>
    <t xml:space="preserve">Subsidiary of Essent Healthcare, Inc and ECHO </t>
  </si>
  <si>
    <t xml:space="preserve">Affiliate type of service </t>
  </si>
  <si>
    <t>Parent Corporation</t>
  </si>
  <si>
    <t>Tax Status</t>
  </si>
  <si>
    <t>For Profit</t>
  </si>
  <si>
    <t>Street Address</t>
  </si>
  <si>
    <t>3100 West End Avenue, Suite 90</t>
  </si>
  <si>
    <t xml:space="preserve">Town </t>
  </si>
  <si>
    <t>Nashville</t>
  </si>
  <si>
    <t>State</t>
  </si>
  <si>
    <t>Tennessee</t>
  </si>
  <si>
    <t>Zip Code</t>
  </si>
  <si>
    <t xml:space="preserve">37203 - </t>
  </si>
  <si>
    <t>CEO Name</t>
  </si>
  <si>
    <t>Michael W. Browder</t>
  </si>
  <si>
    <t>CEO Title</t>
  </si>
  <si>
    <t>President/CEO</t>
  </si>
  <si>
    <t>CT Agent Name</t>
  </si>
  <si>
    <t>Carolyn Allen</t>
  </si>
  <si>
    <t>CT Agent Company</t>
  </si>
  <si>
    <t>Sharon Hospital</t>
  </si>
  <si>
    <t>CT Agent Company Street Address</t>
  </si>
  <si>
    <t>50 Hospital Hill Rd</t>
  </si>
  <si>
    <t xml:space="preserve">CT Agent Town </t>
  </si>
  <si>
    <t>Sharon</t>
  </si>
  <si>
    <t>CT Agent State</t>
  </si>
  <si>
    <t>Connecticut</t>
  </si>
  <si>
    <t>CT Agent Zip Code</t>
  </si>
  <si>
    <t xml:space="preserve">06069 - </t>
  </si>
  <si>
    <t>B.</t>
  </si>
  <si>
    <t>ESSENT HEALTHCARE OF CT, INC. DBA SHARON HOSPITAL</t>
  </si>
  <si>
    <t>Acute care hospital</t>
  </si>
  <si>
    <t>Hospital</t>
  </si>
  <si>
    <t>50 Hospital Hill Road</t>
  </si>
  <si>
    <t>Charlie Therrien</t>
  </si>
  <si>
    <t>C.</t>
  </si>
  <si>
    <t>ESSENT HEALTHCARE, INC</t>
  </si>
  <si>
    <t>Parent company to Essent Healthcare of CT, Inc dba Sharon Hospital and ECHO</t>
  </si>
  <si>
    <t>3100 WEST END AVENUE, SUITE 90</t>
  </si>
  <si>
    <t>MICHAEL W. BROWDER</t>
  </si>
  <si>
    <t>PRESIDENT/CEO</t>
  </si>
  <si>
    <t>50 HOSPITAL HILL ROAD</t>
  </si>
  <si>
    <t>D.</t>
  </si>
  <si>
    <t>REGIONAL HEALTHCARE ASSOCIATES, LLC</t>
  </si>
  <si>
    <t>TO HOUSE OUR EMPLOYED PHYSICIANS AND RELATED PROFESSIONAL FEE BILLING.</t>
  </si>
  <si>
    <t>Physicians Services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</si>
  <si>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</si>
  <si>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</si>
  <si>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</si>
  <si>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</si>
  <si>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</si>
  <si>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</si>
  <si>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</si>
  <si>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</si>
  <si>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</si>
  <si>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</si>
  <si>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</si>
  <si>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</si>
  <si>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</si>
  <si>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</si>
  <si>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</si>
  <si>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</si>
  <si>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</si>
  <si>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</si>
  <si>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</si>
  <si>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</si>
  <si>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</si>
  <si>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</si>
  <si>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</si>
  <si>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</si>
  <si>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</si>
  <si>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</si>
  <si>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</si>
  <si>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</si>
  <si>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</si>
  <si>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</si>
  <si>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</si>
  <si>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</si>
  <si>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</si>
  <si>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Nothing to Report  </t>
  </si>
  <si>
    <t/>
  </si>
  <si>
    <t>Ending Unconsolidated Intercompany Balance:</t>
  </si>
  <si>
    <t>9/30/2009  </t>
  </si>
  <si>
    <t xml:space="preserve">Salary                   </t>
  </si>
  <si>
    <t xml:space="preserve">09/30/2009                     </t>
  </si>
  <si>
    <t xml:space="preserve">Fringe Benefits                   </t>
  </si>
  <si>
    <t xml:space="preserve">Insurance                   </t>
  </si>
  <si>
    <t xml:space="preserve">Interest                   </t>
  </si>
  <si>
    <t xml:space="preserve">Travel                   </t>
  </si>
  <si>
    <t xml:space="preserve">Professional Services                   </t>
  </si>
  <si>
    <t xml:space="preserve">401K                   </t>
  </si>
  <si>
    <t xml:space="preserve">Management Fee                   </t>
  </si>
  <si>
    <t xml:space="preserve">Debt                   </t>
  </si>
  <si>
    <t xml:space="preserve">Tax Provision                   </t>
  </si>
  <si>
    <t xml:space="preserve">cash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</si>
  <si>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</si>
  <si>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</si>
  <si>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</si>
  <si>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</si>
  <si>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</si>
  <si>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</si>
  <si>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</si>
  <si>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</si>
  <si>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</si>
  <si>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</si>
  <si>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</si>
  <si>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</si>
  <si>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</si>
  <si>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</si>
  <si>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</si>
  <si>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</si>
  <si>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</si>
  <si>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</si>
  <si>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</si>
  <si>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</si>
  <si>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</si>
  <si>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</si>
  <si>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</si>
  <si>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</si>
  <si>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</si>
  <si>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</si>
  <si>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</si>
  <si>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</si>
  <si>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</si>
  <si>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</si>
  <si>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</si>
  <si>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</si>
  <si>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</si>
  <si>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</si>
  <si>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</si>
  <si>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</si>
  <si>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</si>
  <si>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</si>
  <si>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</si>
  <si>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</si>
  <si>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</si>
  <si>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</si>
  <si>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</si>
  <si>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</si>
  <si>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</si>
  <si>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</si>
  <si>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</si>
  <si>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</si>
  <si>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</si>
  <si>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</si>
  <si>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</si>
  <si>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</si>
  <si>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</si>
  <si>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</si>
  <si>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</si>
  <si>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</si>
  <si>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</si>
  <si>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</si>
  <si>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</si>
  <si>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</si>
  <si>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</si>
  <si>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</si>
  <si>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</si>
  <si>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</si>
  <si>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</si>
  <si>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</si>
  <si>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worked inhouse for a period of time prior to sending to a primary collector.  If no success with the primary collector, accounts are placed with a secondary agency.</t>
  </si>
  <si>
    <t>Hospital's processes and policies for compensating a Collection Agent for services rendered</t>
  </si>
  <si>
    <t xml:space="preserve">Agencies are compensated based on a percentage of collections depending on the length of time the account has been worked </t>
  </si>
  <si>
    <t>Total Recovery Rate on accounts assigned (excluding Medicare accounts) to Collection Agents</t>
  </si>
  <si>
    <t>II.</t>
  </si>
  <si>
    <t>SPECIFIC COLLECTION AGENT INFORMATION</t>
  </si>
  <si>
    <t xml:space="preserve">Collection Agent </t>
  </si>
  <si>
    <t>Collection Agent Name</t>
  </si>
  <si>
    <t>MCCI</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</si>
  <si>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</si>
  <si>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</si>
  <si>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</si>
  <si>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</si>
  <si>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</si>
  <si>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</si>
  <si>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are compensated based on a percentage of collections depending on the length of time the account has been worked</t>
  </si>
  <si>
    <t>Recovery Rate on Accounts Assigned (excluding Medicare accounts) to Collection Agent.</t>
  </si>
  <si>
    <t>Marcam</t>
  </si>
  <si>
    <t>REPORT 19 - SALARIES AND FRINGE BENEFITS OF THE TEN HIGHEST PAID HOSPITAL POSITIONS</t>
  </si>
  <si>
    <t>POSITION TITLE</t>
  </si>
  <si>
    <t>SALARY</t>
  </si>
  <si>
    <t>FRINGE BENEFITS</t>
  </si>
  <si>
    <t>TOTAL</t>
  </si>
  <si>
    <t>1.</t>
  </si>
  <si>
    <t>Chief Executive Officer</t>
  </si>
  <si>
    <t>2.</t>
  </si>
  <si>
    <t>Chief Financial Officer</t>
  </si>
  <si>
    <t>3.</t>
  </si>
  <si>
    <t>Chief Nursing Officer</t>
  </si>
  <si>
    <t>4.</t>
  </si>
  <si>
    <t>Associate Administrator/Director HR</t>
  </si>
  <si>
    <t>5.</t>
  </si>
  <si>
    <t>Chief Quality Officer</t>
  </si>
  <si>
    <t>6.</t>
  </si>
  <si>
    <t>Corp Compliance/Director HIM</t>
  </si>
  <si>
    <t>7.</t>
  </si>
  <si>
    <t>Director ICU/Medical floor</t>
  </si>
  <si>
    <t>8.</t>
  </si>
  <si>
    <t>Assistant Chief Financial Officer</t>
  </si>
  <si>
    <t>9.</t>
  </si>
  <si>
    <t>Ultrasound Technician</t>
  </si>
  <si>
    <t>10.</t>
  </si>
  <si>
    <t>Director Surgical Services</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</si>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</sst>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medium">
        <color indexed="63"/>
      </left>
      <right>
        <color indexed="63"/>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thin">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color indexed="63"/>
      </left>
      <right style="medium">
        <color indexed="63"/>
      </right>
      <top style="medium">
        <color indexed="63"/>
      </top>
      <bottom style="medium">
        <color indexed="63"/>
      </bottom>
    </border>
    <border>
      <left style="thin">
        <color indexed="22"/>
      </left>
      <right style="thin">
        <color indexed="22"/>
      </right>
      <top style="thin">
        <color indexed="22"/>
      </top>
      <bottom>
        <color indexed="63"/>
      </bottom>
    </border>
    <border>
      <left>
        <color indexed="63"/>
      </left>
      <right>
        <color indexed="63"/>
      </right>
      <top style="medium">
        <color indexed="63"/>
      </top>
      <bottom style="mediu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5" xfId="0" applyFont="1" applyBorder="1" applyAlignment="1">
      <alignment horizontal="center" wrapText="1"/>
    </xf>
    <xf numFmtId="0" fontId="23" fillId="0" borderId="7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6" xfId="0" applyNumberFormat="1" applyFont="1" applyFill="1" applyBorder="1" applyAlignment="1">
      <alignment horizontal="center"/>
    </xf>
    <xf numFmtId="0" fontId="23" fillId="0" borderId="57"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35" xfId="0" applyFont="1" applyBorder="1" applyAlignment="1">
      <alignment horizontal="left" wrapText="1"/>
    </xf>
    <xf numFmtId="0" fontId="23" fillId="0" borderId="17" xfId="0" applyFont="1" applyBorder="1" applyAlignment="1">
      <alignment horizontal="center" wrapText="1"/>
    </xf>
    <xf numFmtId="0" fontId="23" fillId="0" borderId="35"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79" xfId="0" applyFont="1" applyBorder="1" applyAlignment="1">
      <alignment horizontal="center"/>
    </xf>
    <xf numFmtId="0" fontId="22" fillId="0" borderId="28" xfId="0" applyFont="1" applyBorder="1" applyAlignment="1">
      <alignment horizontal="center" wrapText="1"/>
    </xf>
    <xf numFmtId="0" fontId="22" fillId="0" borderId="80" xfId="0" applyFont="1" applyBorder="1" applyAlignment="1">
      <alignment horizontal="left" wrapText="1"/>
    </xf>
    <xf numFmtId="8" fontId="22" fillId="0" borderId="80" xfId="0" applyNumberFormat="1" applyFont="1" applyBorder="1" applyAlignment="1">
      <alignment horizontal="right" wrapText="1"/>
    </xf>
    <xf numFmtId="9" fontId="22" fillId="0" borderId="81"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0" xfId="0" applyFont="1" applyFill="1" applyBorder="1" applyAlignment="1">
      <alignment horizontal="left" wrapText="1"/>
    </xf>
    <xf numFmtId="6" fontId="0" fillId="20" borderId="80" xfId="0" applyNumberFormat="1" applyFill="1" applyBorder="1" applyAlignment="1">
      <alignment horizontal="right" wrapText="1"/>
    </xf>
    <xf numFmtId="9" fontId="0" fillId="20" borderId="81"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49" fontId="18" fillId="0" borderId="57"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5"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57" xfId="0" applyFont="1" applyFill="1" applyBorder="1" applyAlignment="1">
      <alignment/>
    </xf>
    <xf numFmtId="6" fontId="24" fillId="0" borderId="35" xfId="0" applyNumberFormat="1" applyFont="1" applyFill="1" applyBorder="1" applyAlignment="1">
      <alignment/>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35" xfId="0" applyFont="1" applyBorder="1" applyAlignment="1">
      <alignment horizontal="center"/>
    </xf>
    <xf numFmtId="0" fontId="23" fillId="0" borderId="86" xfId="0" applyFont="1" applyFill="1" applyBorder="1" applyAlignment="1">
      <alignment horizontal="center" vertical="top"/>
    </xf>
    <xf numFmtId="0" fontId="23" fillId="0" borderId="68" xfId="0" applyFont="1" applyFill="1" applyBorder="1" applyAlignment="1">
      <alignment vertical="top"/>
    </xf>
    <xf numFmtId="168" fontId="26" fillId="20" borderId="87"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8" xfId="0" applyFont="1" applyFill="1" applyBorder="1" applyAlignment="1">
      <alignment/>
    </xf>
    <xf numFmtId="168" fontId="26" fillId="0" borderId="57"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0" xfId="0" applyFont="1" applyBorder="1" applyAlignment="1">
      <alignment vertical="top" wrapText="1"/>
    </xf>
    <xf numFmtId="10" fontId="0" fillId="0" borderId="81" xfId="0" applyNumberFormat="1" applyFont="1" applyBorder="1" applyAlignment="1">
      <alignment horizontal="left"/>
    </xf>
    <xf numFmtId="0" fontId="22" fillId="20" borderId="89"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5" xfId="0" applyNumberFormat="1" applyFont="1" applyBorder="1" applyAlignment="1">
      <alignment horizontal="left"/>
    </xf>
    <xf numFmtId="168" fontId="21" fillId="0" borderId="85"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8" xfId="0" applyFont="1" applyFill="1" applyBorder="1" applyAlignment="1">
      <alignment horizontal="center" wrapText="1"/>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18" fillId="0" borderId="0" xfId="0" applyFont="1" applyBorder="1" applyAlignment="1">
      <alignment horizontal="center"/>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0" fillId="0" borderId="101" xfId="0" applyFont="1" applyBorder="1" applyAlignment="1">
      <alignment horizontal="left" wrapText="1"/>
    </xf>
    <xf numFmtId="0" fontId="0" fillId="0" borderId="102"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3" xfId="0" applyFont="1" applyFill="1" applyBorder="1" applyAlignment="1" applyProtection="1">
      <alignment wrapText="1"/>
      <protection locked="0"/>
    </xf>
    <xf numFmtId="0" fontId="0" fillId="20" borderId="102" xfId="0" applyFont="1" applyFill="1" applyBorder="1" applyAlignment="1">
      <alignment wrapText="1"/>
    </xf>
    <xf numFmtId="0" fontId="0" fillId="0" borderId="104" xfId="0" applyFont="1" applyBorder="1" applyAlignment="1" applyProtection="1">
      <alignment horizontal="center" wrapText="1"/>
      <protection locked="0"/>
    </xf>
    <xf numFmtId="0" fontId="0" fillId="0" borderId="105" xfId="0" applyFont="1" applyBorder="1" applyAlignment="1">
      <alignment horizontal="left" wrapText="1"/>
    </xf>
    <xf numFmtId="0" fontId="19" fillId="20" borderId="106" xfId="0" applyFont="1" applyFill="1" applyBorder="1" applyAlignment="1">
      <alignment wrapText="1"/>
    </xf>
    <xf numFmtId="0" fontId="18" fillId="0" borderId="59" xfId="0" applyFont="1" applyBorder="1" applyAlignment="1">
      <alignment horizontal="center"/>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9" fillId="20" borderId="108" xfId="0" applyFont="1" applyFill="1" applyBorder="1" applyAlignment="1">
      <alignment wrapText="1"/>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35"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35" xfId="0" applyFont="1" applyBorder="1" applyAlignment="1">
      <alignment horizontal="center"/>
    </xf>
    <xf numFmtId="0" fontId="0" fillId="0" borderId="35"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6" xfId="0" applyFont="1" applyFill="1" applyBorder="1" applyAlignment="1">
      <alignment wrapText="1"/>
    </xf>
    <xf numFmtId="0" fontId="18" fillId="0" borderId="111" xfId="0" applyFont="1" applyFill="1" applyBorder="1" applyAlignment="1">
      <alignment horizontal="left"/>
    </xf>
    <xf numFmtId="0" fontId="18" fillId="0" borderId="62" xfId="0" applyFont="1" applyFill="1" applyBorder="1" applyAlignment="1">
      <alignment horizontal="left"/>
    </xf>
    <xf numFmtId="0" fontId="18" fillId="0" borderId="89" xfId="0" applyFont="1" applyFill="1" applyBorder="1" applyAlignment="1">
      <alignment horizontal="left"/>
    </xf>
    <xf numFmtId="0" fontId="18" fillId="0" borderId="112" xfId="0" applyFont="1" applyFill="1" applyBorder="1" applyAlignment="1">
      <alignment horizontal="left"/>
    </xf>
    <xf numFmtId="0" fontId="19" fillId="20" borderId="75" xfId="0" applyFont="1" applyFill="1" applyBorder="1" applyAlignment="1">
      <alignment wrapText="1"/>
    </xf>
    <xf numFmtId="0" fontId="18" fillId="0" borderId="68" xfId="0" applyFont="1" applyFill="1" applyBorder="1" applyAlignment="1">
      <alignment wrapText="1"/>
    </xf>
    <xf numFmtId="0" fontId="18" fillId="0" borderId="75" xfId="0" applyFont="1" applyBorder="1" applyAlignment="1">
      <alignment horizontal="left" wrapText="1"/>
    </xf>
    <xf numFmtId="0" fontId="18" fillId="0" borderId="108"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75" xfId="0" applyFont="1" applyFill="1" applyBorder="1" applyAlignment="1">
      <alignment horizontal="left" wrapText="1"/>
    </xf>
    <xf numFmtId="0" fontId="18" fillId="0" borderId="108"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2"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57" xfId="0" applyFont="1" applyFill="1" applyBorder="1" applyAlignment="1">
      <alignment horizontal="center" wrapText="1"/>
    </xf>
    <xf numFmtId="0" fontId="18" fillId="0" borderId="35" xfId="0" applyFont="1" applyFill="1" applyBorder="1" applyAlignment="1">
      <alignment horizontal="center" wrapText="1"/>
    </xf>
    <xf numFmtId="0" fontId="18" fillId="0" borderId="68" xfId="0" applyFont="1" applyFill="1" applyBorder="1" applyAlignment="1">
      <alignment horizontal="center" wrapText="1"/>
    </xf>
    <xf numFmtId="0" fontId="23" fillId="0" borderId="35" xfId="0" applyFont="1" applyBorder="1" applyAlignment="1">
      <alignment horizontal="center"/>
    </xf>
    <xf numFmtId="0" fontId="21" fillId="0" borderId="111"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9"/>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48"/>
      <c r="B1" s="448"/>
      <c r="C1" s="448"/>
    </row>
    <row r="2" spans="1:3" ht="18" customHeight="1">
      <c r="A2" s="449" t="s">
        <v>0</v>
      </c>
      <c r="B2" s="449"/>
      <c r="C2" s="449"/>
    </row>
    <row r="3" spans="1:3" ht="18" customHeight="1">
      <c r="A3" s="447" t="s">
        <v>1</v>
      </c>
      <c r="B3" s="447"/>
      <c r="C3" s="447"/>
    </row>
    <row r="4" spans="1:3" ht="18" customHeight="1">
      <c r="A4" s="447" t="s">
        <v>2</v>
      </c>
      <c r="B4" s="447"/>
      <c r="C4" s="447"/>
    </row>
    <row r="5" spans="1:3" ht="15.75" customHeight="1">
      <c r="A5" s="447" t="s">
        <v>3</v>
      </c>
      <c r="B5" s="447"/>
      <c r="C5" s="447"/>
    </row>
    <row r="6" spans="1:3" ht="15.75" customHeight="1">
      <c r="A6" s="447" t="s">
        <v>4</v>
      </c>
      <c r="B6" s="447"/>
      <c r="C6" s="447"/>
    </row>
    <row r="7" spans="1:3" ht="16.5" customHeight="1" thickBot="1">
      <c r="A7" s="447"/>
      <c r="B7" s="447"/>
      <c r="C7" s="447"/>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36</v>
      </c>
    </row>
    <row r="26" spans="1:3" ht="14.25" customHeight="1">
      <c r="A26" s="19">
        <v>14</v>
      </c>
      <c r="B26" s="20" t="s">
        <v>37</v>
      </c>
      <c r="C26" s="24" t="s">
        <v>38</v>
      </c>
    </row>
    <row r="27" spans="1:3" ht="15" customHeight="1" thickBot="1">
      <c r="A27" s="25">
        <v>15</v>
      </c>
      <c r="B27" s="26" t="s">
        <v>39</v>
      </c>
      <c r="C27" s="27" t="s">
        <v>40</v>
      </c>
    </row>
    <row r="28" spans="1:3" ht="15.75" customHeight="1">
      <c r="A28" s="13"/>
      <c r="B28" s="14"/>
      <c r="C28" s="15"/>
    </row>
    <row r="29" spans="1:3" ht="27" customHeight="1">
      <c r="A29" s="16" t="s">
        <v>41</v>
      </c>
      <c r="B29" s="17" t="s">
        <v>9</v>
      </c>
      <c r="C29" s="18" t="s">
        <v>42</v>
      </c>
    </row>
    <row r="30" spans="1:3" ht="15">
      <c r="A30" s="19">
        <v>1</v>
      </c>
      <c r="B30" s="20" t="s">
        <v>11</v>
      </c>
      <c r="C30" s="21" t="s">
        <v>43</v>
      </c>
    </row>
    <row r="31" spans="1:3" ht="14.25" customHeight="1">
      <c r="A31" s="19">
        <v>2</v>
      </c>
      <c r="B31" s="22" t="s">
        <v>13</v>
      </c>
      <c r="C31" s="21" t="s">
        <v>44</v>
      </c>
    </row>
    <row r="32" spans="1:3" ht="14.25" customHeight="1">
      <c r="A32" s="19">
        <v>3</v>
      </c>
      <c r="B32" s="22" t="s">
        <v>15</v>
      </c>
      <c r="C32" s="23" t="s">
        <v>16</v>
      </c>
    </row>
    <row r="33" spans="1:3" ht="14.25" customHeight="1">
      <c r="A33" s="19">
        <v>4</v>
      </c>
      <c r="B33" s="20" t="s">
        <v>17</v>
      </c>
      <c r="C33" s="21" t="s">
        <v>45</v>
      </c>
    </row>
    <row r="34" spans="1:3" ht="14.25" customHeight="1">
      <c r="A34" s="19">
        <v>5</v>
      </c>
      <c r="B34" s="20" t="s">
        <v>19</v>
      </c>
      <c r="C34" s="21" t="s">
        <v>36</v>
      </c>
    </row>
    <row r="35" spans="1:3" ht="14.25" customHeight="1">
      <c r="A35" s="19">
        <v>6</v>
      </c>
      <c r="B35" s="20" t="s">
        <v>21</v>
      </c>
      <c r="C35" s="24" t="s">
        <v>38</v>
      </c>
    </row>
    <row r="36" spans="1:3" ht="14.25" customHeight="1">
      <c r="A36" s="19">
        <v>7</v>
      </c>
      <c r="B36" s="20" t="s">
        <v>23</v>
      </c>
      <c r="C36" s="21" t="s">
        <v>40</v>
      </c>
    </row>
    <row r="37" spans="1:3" ht="14.25" customHeight="1">
      <c r="A37" s="19">
        <v>8</v>
      </c>
      <c r="B37" s="20" t="s">
        <v>25</v>
      </c>
      <c r="C37" s="21" t="s">
        <v>46</v>
      </c>
    </row>
    <row r="38" spans="1:3" ht="14.25" customHeight="1">
      <c r="A38" s="19">
        <v>9</v>
      </c>
      <c r="B38" s="20" t="s">
        <v>27</v>
      </c>
      <c r="C38" s="21" t="s">
        <v>28</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45</v>
      </c>
    </row>
    <row r="42" spans="1:3" ht="14.25" customHeight="1">
      <c r="A42" s="19">
        <v>13</v>
      </c>
      <c r="B42" s="20" t="s">
        <v>35</v>
      </c>
      <c r="C42" s="21" t="s">
        <v>36</v>
      </c>
    </row>
    <row r="43" spans="1:3" ht="14.25" customHeight="1">
      <c r="A43" s="19">
        <v>14</v>
      </c>
      <c r="B43" s="20" t="s">
        <v>37</v>
      </c>
      <c r="C43" s="24" t="s">
        <v>38</v>
      </c>
    </row>
    <row r="44" spans="1:3" ht="15" customHeight="1" thickBot="1">
      <c r="A44" s="25">
        <v>15</v>
      </c>
      <c r="B44" s="26" t="s">
        <v>39</v>
      </c>
      <c r="C44" s="27" t="s">
        <v>40</v>
      </c>
    </row>
    <row r="45" spans="1:3" ht="15.75" customHeight="1">
      <c r="A45" s="13"/>
      <c r="B45" s="14"/>
      <c r="C45" s="15"/>
    </row>
    <row r="46" spans="1:3" ht="27" customHeight="1">
      <c r="A46" s="16" t="s">
        <v>47</v>
      </c>
      <c r="B46" s="17" t="s">
        <v>9</v>
      </c>
      <c r="C46" s="18" t="s">
        <v>48</v>
      </c>
    </row>
    <row r="47" spans="1:3" ht="15">
      <c r="A47" s="19">
        <v>1</v>
      </c>
      <c r="B47" s="20" t="s">
        <v>11</v>
      </c>
      <c r="C47" s="21" t="s">
        <v>49</v>
      </c>
    </row>
    <row r="48" spans="1:3" ht="14.25" customHeight="1">
      <c r="A48" s="19">
        <v>2</v>
      </c>
      <c r="B48" s="22" t="s">
        <v>13</v>
      </c>
      <c r="C48" s="21" t="s">
        <v>14</v>
      </c>
    </row>
    <row r="49" spans="1:3" ht="14.25" customHeight="1">
      <c r="A49" s="19">
        <v>3</v>
      </c>
      <c r="B49" s="22" t="s">
        <v>15</v>
      </c>
      <c r="C49" s="23" t="s">
        <v>16</v>
      </c>
    </row>
    <row r="50" spans="1:3" ht="14.25" customHeight="1">
      <c r="A50" s="19">
        <v>4</v>
      </c>
      <c r="B50" s="20" t="s">
        <v>17</v>
      </c>
      <c r="C50" s="21" t="s">
        <v>50</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51</v>
      </c>
    </row>
    <row r="55" spans="1:3" ht="14.25" customHeight="1">
      <c r="A55" s="19">
        <v>9</v>
      </c>
      <c r="B55" s="20" t="s">
        <v>27</v>
      </c>
      <c r="C55" s="21" t="s">
        <v>52</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53</v>
      </c>
    </row>
    <row r="59" spans="1:3" ht="14.25" customHeight="1">
      <c r="A59" s="19">
        <v>13</v>
      </c>
      <c r="B59" s="20" t="s">
        <v>35</v>
      </c>
      <c r="C59" s="21" t="s">
        <v>36</v>
      </c>
    </row>
    <row r="60" spans="1:3" ht="14.25" customHeight="1">
      <c r="A60" s="19">
        <v>14</v>
      </c>
      <c r="B60" s="20" t="s">
        <v>37</v>
      </c>
      <c r="C60" s="24" t="s">
        <v>38</v>
      </c>
    </row>
    <row r="61" spans="1:3" ht="15" customHeight="1" thickBot="1">
      <c r="A61" s="25">
        <v>15</v>
      </c>
      <c r="B61" s="26" t="s">
        <v>39</v>
      </c>
      <c r="C61" s="27" t="s">
        <v>40</v>
      </c>
    </row>
    <row r="62" spans="1:3" ht="15.75" customHeight="1">
      <c r="A62" s="13"/>
      <c r="B62" s="14"/>
      <c r="C62" s="15"/>
    </row>
    <row r="63" spans="1:3" ht="27" customHeight="1">
      <c r="A63" s="16" t="s">
        <v>54</v>
      </c>
      <c r="B63" s="17" t="s">
        <v>9</v>
      </c>
      <c r="C63" s="18" t="s">
        <v>55</v>
      </c>
    </row>
    <row r="64" spans="1:3" ht="30">
      <c r="A64" s="19">
        <v>1</v>
      </c>
      <c r="B64" s="20" t="s">
        <v>11</v>
      </c>
      <c r="C64" s="21" t="s">
        <v>56</v>
      </c>
    </row>
    <row r="65" spans="1:3" ht="14.25" customHeight="1">
      <c r="A65" s="19">
        <v>2</v>
      </c>
      <c r="B65" s="22" t="s">
        <v>13</v>
      </c>
      <c r="C65" s="21" t="s">
        <v>57</v>
      </c>
    </row>
    <row r="66" spans="1:3" ht="14.25" customHeight="1">
      <c r="A66" s="19">
        <v>3</v>
      </c>
      <c r="B66" s="22" t="s">
        <v>15</v>
      </c>
      <c r="C66" s="23" t="s">
        <v>16</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46</v>
      </c>
    </row>
    <row r="72" spans="1:3" ht="14.25" customHeight="1">
      <c r="A72" s="19">
        <v>9</v>
      </c>
      <c r="B72" s="20" t="s">
        <v>27</v>
      </c>
      <c r="C72" s="21" t="s">
        <v>28</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45</v>
      </c>
    </row>
    <row r="76" spans="1:3" ht="14.25" customHeight="1">
      <c r="A76" s="19">
        <v>13</v>
      </c>
      <c r="B76" s="20" t="s">
        <v>35</v>
      </c>
      <c r="C76" s="21" t="s">
        <v>36</v>
      </c>
    </row>
    <row r="77" spans="1:3" ht="14.25" customHeight="1">
      <c r="A77" s="19">
        <v>14</v>
      </c>
      <c r="B77" s="20" t="s">
        <v>37</v>
      </c>
      <c r="C77" s="24" t="s">
        <v>38</v>
      </c>
    </row>
    <row r="78" spans="1:3" ht="15" customHeight="1" thickBot="1">
      <c r="A78" s="25">
        <v>15</v>
      </c>
      <c r="B78" s="26" t="s">
        <v>39</v>
      </c>
      <c r="C78" s="27" t="s">
        <v>40</v>
      </c>
    </row>
    <row r="79" spans="1:4" ht="15.75">
      <c r="A79" s="28" t="s">
        <v>58</v>
      </c>
      <c r="B79" s="28"/>
      <c r="C79" s="28" t="s">
        <v>59</v>
      </c>
      <c r="D79"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REPORTING&amp;RESSENT-SHARON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6">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58"/>
      <c r="C1" s="458"/>
    </row>
    <row r="2" spans="1:3" ht="15">
      <c r="A2" s="458" t="s">
        <v>0</v>
      </c>
      <c r="B2" s="458"/>
      <c r="C2" s="458"/>
    </row>
    <row r="3" spans="1:3" ht="15">
      <c r="A3" s="458" t="s">
        <v>1</v>
      </c>
      <c r="B3" s="458"/>
      <c r="C3" s="458"/>
    </row>
    <row r="4" spans="1:3" ht="15">
      <c r="A4" s="458" t="s">
        <v>2</v>
      </c>
      <c r="B4" s="458"/>
      <c r="C4" s="458"/>
    </row>
    <row r="5" spans="1:3" ht="15">
      <c r="A5" s="291" t="s">
        <v>168</v>
      </c>
      <c r="B5" s="291"/>
      <c r="C5" s="291"/>
    </row>
    <row r="6" spans="1:3" ht="13.5" customHeight="1" thickBot="1">
      <c r="A6" s="292"/>
      <c r="B6" s="486"/>
      <c r="C6" s="486"/>
    </row>
    <row r="7" spans="1:3" ht="15">
      <c r="A7" s="221">
        <v>-1</v>
      </c>
      <c r="B7" s="223">
        <v>-2</v>
      </c>
      <c r="C7" s="224">
        <v>-3</v>
      </c>
    </row>
    <row r="8" spans="1:3" ht="15.75" thickBot="1">
      <c r="A8" s="293" t="s">
        <v>5</v>
      </c>
      <c r="B8" s="294" t="s">
        <v>6</v>
      </c>
      <c r="C8" s="294" t="s">
        <v>169</v>
      </c>
    </row>
    <row r="9" spans="1:3" ht="15.75" customHeight="1">
      <c r="A9" s="295"/>
      <c r="B9" s="296"/>
      <c r="C9" s="297"/>
    </row>
    <row r="10" spans="1:3" ht="15.75" customHeight="1" thickBot="1">
      <c r="A10" s="298" t="s">
        <v>170</v>
      </c>
      <c r="B10" s="299" t="s">
        <v>171</v>
      </c>
      <c r="C10" s="294"/>
    </row>
    <row r="11" spans="1:3" s="225" customFormat="1" ht="75" customHeight="1">
      <c r="A11" s="300" t="s">
        <v>8</v>
      </c>
      <c r="B11" s="301" t="s">
        <v>172</v>
      </c>
      <c r="C11" s="302" t="s">
        <v>173</v>
      </c>
    </row>
    <row r="12" spans="1:3" s="225" customFormat="1" ht="75" customHeight="1">
      <c r="A12" s="303" t="s">
        <v>41</v>
      </c>
      <c r="B12" s="301" t="s">
        <v>174</v>
      </c>
      <c r="C12" s="304" t="s">
        <v>175</v>
      </c>
    </row>
    <row r="13" spans="1:3" s="225" customFormat="1" ht="30">
      <c r="A13" s="305" t="s">
        <v>47</v>
      </c>
      <c r="B13" s="306" t="s">
        <v>176</v>
      </c>
      <c r="C13" s="307">
        <v>0.18</v>
      </c>
    </row>
    <row r="14" spans="1:3" ht="13.5" customHeight="1" thickBot="1">
      <c r="A14" s="308"/>
      <c r="B14" s="309"/>
      <c r="C14" s="310"/>
    </row>
    <row r="15" spans="1:3" s="225" customFormat="1" ht="16.5" customHeight="1" thickBot="1">
      <c r="A15" s="311" t="s">
        <v>177</v>
      </c>
      <c r="B15" s="312" t="s">
        <v>178</v>
      </c>
      <c r="C15" s="313"/>
    </row>
    <row r="16" spans="1:3" s="225" customFormat="1" ht="15">
      <c r="A16" s="314"/>
      <c r="B16" s="315" t="s">
        <v>179</v>
      </c>
      <c r="C16" s="316"/>
    </row>
    <row r="17" spans="1:3" s="225" customFormat="1" ht="15">
      <c r="A17" s="317">
        <v>1</v>
      </c>
      <c r="B17" s="301" t="s">
        <v>180</v>
      </c>
      <c r="C17" s="318" t="s">
        <v>181</v>
      </c>
    </row>
    <row r="18" spans="1:3" s="225" customFormat="1" ht="15">
      <c r="A18" s="317">
        <v>2</v>
      </c>
      <c r="B18" s="319" t="s">
        <v>182</v>
      </c>
      <c r="C18" s="318" t="s">
        <v>183</v>
      </c>
    </row>
    <row r="19" spans="1:3" s="225" customFormat="1" ht="15">
      <c r="A19" s="317">
        <v>3</v>
      </c>
      <c r="B19" s="319" t="s">
        <v>184</v>
      </c>
      <c r="C19" s="318" t="s">
        <v>185</v>
      </c>
    </row>
    <row r="20" spans="1:3" s="225" customFormat="1" ht="75" customHeight="1">
      <c r="A20" s="317">
        <v>4</v>
      </c>
      <c r="B20" s="319" t="s">
        <v>186</v>
      </c>
      <c r="C20" s="318" t="s">
        <v>173</v>
      </c>
    </row>
    <row r="21" spans="1:3" s="225" customFormat="1" ht="75" customHeight="1">
      <c r="A21" s="317">
        <v>5</v>
      </c>
      <c r="B21" s="319" t="s">
        <v>187</v>
      </c>
      <c r="C21" s="318" t="s">
        <v>188</v>
      </c>
    </row>
    <row r="22" spans="1:3" s="225" customFormat="1" ht="27" customHeight="1">
      <c r="A22" s="320">
        <v>6</v>
      </c>
      <c r="B22" s="319" t="s">
        <v>189</v>
      </c>
      <c r="C22" s="321">
        <v>0.18899999999999997</v>
      </c>
    </row>
    <row r="23" spans="1:3" s="322" customFormat="1" ht="15">
      <c r="A23" s="323"/>
      <c r="B23" s="324"/>
      <c r="C23" s="325"/>
    </row>
    <row r="24" spans="1:3" s="225" customFormat="1" ht="15">
      <c r="A24" s="314"/>
      <c r="B24" s="315" t="s">
        <v>179</v>
      </c>
      <c r="C24" s="316"/>
    </row>
    <row r="25" spans="1:3" s="225" customFormat="1" ht="15">
      <c r="A25" s="317">
        <v>1</v>
      </c>
      <c r="B25" s="301" t="s">
        <v>180</v>
      </c>
      <c r="C25" s="318" t="s">
        <v>190</v>
      </c>
    </row>
    <row r="26" spans="1:3" s="225" customFormat="1" ht="15">
      <c r="A26" s="317">
        <v>2</v>
      </c>
      <c r="B26" s="319" t="s">
        <v>182</v>
      </c>
      <c r="C26" s="318" t="s">
        <v>183</v>
      </c>
    </row>
    <row r="27" spans="1:3" s="225" customFormat="1" ht="15">
      <c r="A27" s="317">
        <v>3</v>
      </c>
      <c r="B27" s="319" t="s">
        <v>184</v>
      </c>
      <c r="C27" s="318" t="s">
        <v>185</v>
      </c>
    </row>
    <row r="28" spans="1:3" s="225" customFormat="1" ht="75" customHeight="1">
      <c r="A28" s="317">
        <v>4</v>
      </c>
      <c r="B28" s="319" t="s">
        <v>186</v>
      </c>
      <c r="C28" s="318" t="s">
        <v>173</v>
      </c>
    </row>
    <row r="29" spans="1:3" s="225" customFormat="1" ht="75" customHeight="1">
      <c r="A29" s="317">
        <v>5</v>
      </c>
      <c r="B29" s="319" t="s">
        <v>187</v>
      </c>
      <c r="C29" s="318" t="s">
        <v>188</v>
      </c>
    </row>
    <row r="30" spans="1:3" s="225" customFormat="1" ht="27" customHeight="1">
      <c r="A30" s="320">
        <v>6</v>
      </c>
      <c r="B30" s="319" t="s">
        <v>189</v>
      </c>
      <c r="C30" s="321">
        <v>0.02</v>
      </c>
    </row>
    <row r="31" spans="1:3" s="322" customFormat="1" ht="15">
      <c r="A31" s="323"/>
      <c r="B31" s="324"/>
      <c r="C31" s="325"/>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REPORTING&amp;R&amp;10ESSENT-SHARON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26"/>
      <c r="B3" s="326"/>
      <c r="C3" s="327"/>
      <c r="D3" s="327"/>
      <c r="E3" s="328"/>
      <c r="F3" s="328"/>
      <c r="G3" s="328"/>
    </row>
    <row r="4" spans="1:7" ht="15.75" customHeight="1">
      <c r="A4" s="326"/>
      <c r="B4" s="326"/>
      <c r="C4" s="2" t="s">
        <v>0</v>
      </c>
      <c r="D4" s="327"/>
      <c r="E4" s="328"/>
      <c r="F4" s="328"/>
      <c r="G4" s="328"/>
    </row>
    <row r="5" spans="1:7" ht="15.75" customHeight="1">
      <c r="A5" s="326"/>
      <c r="B5" s="326"/>
      <c r="C5" s="2" t="s">
        <v>124</v>
      </c>
      <c r="D5" s="327"/>
      <c r="E5" s="328"/>
      <c r="F5" s="328"/>
      <c r="G5" s="328"/>
    </row>
    <row r="6" spans="1:7" ht="15.75" customHeight="1">
      <c r="A6" s="326"/>
      <c r="B6" s="326"/>
      <c r="C6" s="2" t="s">
        <v>2</v>
      </c>
      <c r="D6" s="327"/>
      <c r="E6" s="328"/>
      <c r="F6" s="328"/>
      <c r="G6" s="328"/>
    </row>
    <row r="7" spans="1:5" ht="15.75" customHeight="1">
      <c r="A7" s="447" t="s">
        <v>191</v>
      </c>
      <c r="B7" s="447"/>
      <c r="C7" s="447"/>
      <c r="D7" s="447"/>
      <c r="E7" s="447"/>
    </row>
    <row r="8" spans="1:7" ht="16.5" customHeight="1" thickBot="1">
      <c r="A8" s="326"/>
      <c r="B8" s="326"/>
      <c r="C8" s="2"/>
      <c r="D8" s="327"/>
      <c r="E8" s="328"/>
      <c r="F8" s="328"/>
      <c r="G8" s="328"/>
    </row>
    <row r="9" spans="1:7" ht="16.5" customHeight="1" thickBot="1">
      <c r="A9" s="329" t="s">
        <v>5</v>
      </c>
      <c r="B9" s="330" t="s">
        <v>192</v>
      </c>
      <c r="C9" s="331" t="s">
        <v>193</v>
      </c>
      <c r="D9" s="331" t="s">
        <v>194</v>
      </c>
      <c r="E9" s="332" t="s">
        <v>195</v>
      </c>
      <c r="F9" s="333"/>
      <c r="G9" s="333"/>
    </row>
    <row r="10" spans="1:7" ht="15.75" customHeight="1">
      <c r="A10" s="334"/>
      <c r="B10" s="335"/>
      <c r="C10" s="336"/>
      <c r="D10" s="336"/>
      <c r="E10" s="8"/>
      <c r="F10" s="333"/>
      <c r="G10" s="333"/>
    </row>
    <row r="11" spans="1:7" ht="15.75" customHeight="1">
      <c r="A11" s="337" t="s">
        <v>196</v>
      </c>
      <c r="B11" s="338" t="s">
        <v>197</v>
      </c>
      <c r="C11" s="339">
        <v>261000</v>
      </c>
      <c r="D11" s="339">
        <v>56324</v>
      </c>
      <c r="E11" s="340">
        <f>C11+D11</f>
        <v>317324</v>
      </c>
      <c r="F11" s="341"/>
      <c r="G11" s="342"/>
    </row>
    <row r="12" spans="1:7" ht="15.75" customHeight="1">
      <c r="A12" s="487"/>
      <c r="B12" s="488"/>
      <c r="C12" s="488"/>
      <c r="D12" s="488"/>
      <c r="E12" s="489"/>
      <c r="F12" s="341"/>
      <c r="G12" s="342"/>
    </row>
    <row r="13" spans="1:7" ht="15.75" customHeight="1">
      <c r="A13" s="337" t="s">
        <v>198</v>
      </c>
      <c r="B13" s="338" t="s">
        <v>199</v>
      </c>
      <c r="C13" s="339">
        <v>180000</v>
      </c>
      <c r="D13" s="339">
        <v>38844</v>
      </c>
      <c r="E13" s="340">
        <f>C13+D13</f>
        <v>218844</v>
      </c>
      <c r="F13" s="341"/>
      <c r="G13" s="342"/>
    </row>
    <row r="14" spans="1:7" ht="15.75" customHeight="1">
      <c r="A14" s="487"/>
      <c r="B14" s="488"/>
      <c r="C14" s="488"/>
      <c r="D14" s="488"/>
      <c r="E14" s="489"/>
      <c r="F14" s="341"/>
      <c r="G14" s="342"/>
    </row>
    <row r="15" spans="1:7" ht="15.75" customHeight="1">
      <c r="A15" s="337" t="s">
        <v>200</v>
      </c>
      <c r="B15" s="338" t="s">
        <v>201</v>
      </c>
      <c r="C15" s="339">
        <v>140000</v>
      </c>
      <c r="D15" s="339">
        <v>30212</v>
      </c>
      <c r="E15" s="340">
        <f>C15+D15</f>
        <v>170212</v>
      </c>
      <c r="F15" s="341"/>
      <c r="G15" s="342"/>
    </row>
    <row r="16" spans="1:7" ht="15.75" customHeight="1">
      <c r="A16" s="487"/>
      <c r="B16" s="488"/>
      <c r="C16" s="488"/>
      <c r="D16" s="488"/>
      <c r="E16" s="489"/>
      <c r="F16" s="341"/>
      <c r="G16" s="342"/>
    </row>
    <row r="17" spans="1:7" ht="15.75" customHeight="1">
      <c r="A17" s="337" t="s">
        <v>202</v>
      </c>
      <c r="B17" s="338" t="s">
        <v>203</v>
      </c>
      <c r="C17" s="339">
        <v>124990</v>
      </c>
      <c r="D17" s="339">
        <v>26973</v>
      </c>
      <c r="E17" s="340">
        <f>C17+D17</f>
        <v>151963</v>
      </c>
      <c r="F17" s="341"/>
      <c r="G17" s="342"/>
    </row>
    <row r="18" spans="1:7" ht="15.75" customHeight="1">
      <c r="A18" s="487"/>
      <c r="B18" s="488"/>
      <c r="C18" s="488"/>
      <c r="D18" s="488"/>
      <c r="E18" s="489"/>
      <c r="F18" s="341"/>
      <c r="G18" s="342"/>
    </row>
    <row r="19" spans="1:7" ht="15.75" customHeight="1">
      <c r="A19" s="337" t="s">
        <v>204</v>
      </c>
      <c r="B19" s="338" t="s">
        <v>205</v>
      </c>
      <c r="C19" s="339">
        <v>119554</v>
      </c>
      <c r="D19" s="339">
        <v>25800</v>
      </c>
      <c r="E19" s="340">
        <f>C19+D19</f>
        <v>145354</v>
      </c>
      <c r="F19" s="341"/>
      <c r="G19" s="342"/>
    </row>
    <row r="20" spans="1:7" ht="15.75" customHeight="1">
      <c r="A20" s="487"/>
      <c r="B20" s="488"/>
      <c r="C20" s="488"/>
      <c r="D20" s="488"/>
      <c r="E20" s="489"/>
      <c r="F20" s="341"/>
      <c r="G20" s="342"/>
    </row>
    <row r="21" spans="1:7" ht="15.75" customHeight="1">
      <c r="A21" s="337" t="s">
        <v>206</v>
      </c>
      <c r="B21" s="338" t="s">
        <v>207</v>
      </c>
      <c r="C21" s="339">
        <v>114462</v>
      </c>
      <c r="D21" s="339">
        <v>24701</v>
      </c>
      <c r="E21" s="340">
        <f>C21+D21</f>
        <v>139163</v>
      </c>
      <c r="F21" s="341"/>
      <c r="G21" s="342"/>
    </row>
    <row r="22" spans="1:7" ht="15.75" customHeight="1">
      <c r="A22" s="487"/>
      <c r="B22" s="488"/>
      <c r="C22" s="488"/>
      <c r="D22" s="488"/>
      <c r="E22" s="489"/>
      <c r="F22" s="341"/>
      <c r="G22" s="342"/>
    </row>
    <row r="23" spans="1:7" ht="15.75" customHeight="1">
      <c r="A23" s="337" t="s">
        <v>208</v>
      </c>
      <c r="B23" s="338" t="s">
        <v>209</v>
      </c>
      <c r="C23" s="339">
        <v>113339</v>
      </c>
      <c r="D23" s="339">
        <v>24459</v>
      </c>
      <c r="E23" s="340">
        <f>C23+D23</f>
        <v>137798</v>
      </c>
      <c r="F23" s="341"/>
      <c r="G23" s="342"/>
    </row>
    <row r="24" spans="1:7" ht="15.75" customHeight="1">
      <c r="A24" s="487"/>
      <c r="B24" s="488"/>
      <c r="C24" s="488"/>
      <c r="D24" s="488"/>
      <c r="E24" s="489"/>
      <c r="F24" s="341"/>
      <c r="G24" s="342"/>
    </row>
    <row r="25" spans="1:7" ht="15.75" customHeight="1">
      <c r="A25" s="337" t="s">
        <v>210</v>
      </c>
      <c r="B25" s="338" t="s">
        <v>211</v>
      </c>
      <c r="C25" s="339">
        <v>112387</v>
      </c>
      <c r="D25" s="339">
        <v>24253</v>
      </c>
      <c r="E25" s="340">
        <f>C25+D25</f>
        <v>136640</v>
      </c>
      <c r="F25" s="341"/>
      <c r="G25" s="342"/>
    </row>
    <row r="26" spans="1:7" ht="15.75" customHeight="1">
      <c r="A26" s="487"/>
      <c r="B26" s="488"/>
      <c r="C26" s="488"/>
      <c r="D26" s="488"/>
      <c r="E26" s="489"/>
      <c r="F26" s="341"/>
      <c r="G26" s="342"/>
    </row>
    <row r="27" spans="1:7" ht="15.75" customHeight="1">
      <c r="A27" s="337" t="s">
        <v>212</v>
      </c>
      <c r="B27" s="338" t="s">
        <v>213</v>
      </c>
      <c r="C27" s="339">
        <v>104394</v>
      </c>
      <c r="D27" s="339">
        <v>22528</v>
      </c>
      <c r="E27" s="340">
        <f>C27+D27</f>
        <v>126922</v>
      </c>
      <c r="F27" s="341"/>
      <c r="G27" s="342"/>
    </row>
    <row r="28" spans="1:7" ht="15.75" customHeight="1">
      <c r="A28" s="487"/>
      <c r="B28" s="488"/>
      <c r="C28" s="488"/>
      <c r="D28" s="488"/>
      <c r="E28" s="489"/>
      <c r="F28" s="341"/>
      <c r="G28" s="342"/>
    </row>
    <row r="29" spans="1:7" ht="15.75" customHeight="1">
      <c r="A29" s="337" t="s">
        <v>214</v>
      </c>
      <c r="B29" s="338" t="s">
        <v>215</v>
      </c>
      <c r="C29" s="339">
        <v>101920</v>
      </c>
      <c r="D29" s="339">
        <v>21994</v>
      </c>
      <c r="E29" s="340">
        <f>C29+D29</f>
        <v>123914</v>
      </c>
      <c r="F29" s="341"/>
      <c r="G29" s="342"/>
    </row>
    <row r="30" spans="1:7" ht="15.75" customHeight="1" thickBot="1">
      <c r="A30" s="487"/>
      <c r="B30" s="488"/>
      <c r="C30" s="488"/>
      <c r="D30" s="488"/>
      <c r="E30" s="489"/>
      <c r="F30" s="341"/>
      <c r="G30" s="342"/>
    </row>
    <row r="31" spans="1:7" ht="18.75" customHeight="1" thickBot="1">
      <c r="A31" s="343"/>
      <c r="B31" s="344" t="s">
        <v>107</v>
      </c>
      <c r="C31" s="345">
        <f>SUM(C11+C13+C15+C17+C19+C21+C23+C25+C27+C29)</f>
        <v>1372046</v>
      </c>
      <c r="D31" s="345">
        <f>SUM(D11+D13+D15+D17+D19+D21+D23+D25+D27+D29)</f>
        <v>296088</v>
      </c>
      <c r="E31" s="346">
        <f>C31+D31</f>
        <v>1668134</v>
      </c>
      <c r="F31" s="347"/>
      <c r="G31" s="347"/>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REPORTING&amp;R&amp;10ESSENT-SHARON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32"/>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1" t="s">
        <v>0</v>
      </c>
      <c r="B2" s="491"/>
      <c r="C2" s="491"/>
      <c r="D2" s="491"/>
      <c r="E2" s="491"/>
    </row>
    <row r="3" spans="1:5" ht="12.75">
      <c r="A3" s="491" t="s">
        <v>124</v>
      </c>
      <c r="B3" s="491"/>
      <c r="C3" s="491"/>
      <c r="D3" s="491"/>
      <c r="E3" s="491"/>
    </row>
    <row r="4" spans="1:5" ht="15" customHeight="1">
      <c r="A4" s="491" t="s">
        <v>2</v>
      </c>
      <c r="B4" s="491"/>
      <c r="C4" s="491"/>
      <c r="D4" s="491"/>
      <c r="E4" s="491"/>
    </row>
    <row r="5" spans="1:5" ht="15" customHeight="1">
      <c r="A5" s="492" t="s">
        <v>216</v>
      </c>
      <c r="B5" s="492"/>
      <c r="C5" s="492"/>
      <c r="D5" s="492"/>
      <c r="E5" s="492"/>
    </row>
    <row r="6" spans="1:5" ht="15" customHeight="1">
      <c r="A6" s="492" t="s">
        <v>217</v>
      </c>
      <c r="B6" s="492"/>
      <c r="C6" s="492"/>
      <c r="D6" s="492"/>
      <c r="E6" s="492"/>
    </row>
    <row r="7" spans="1:3" ht="12.75">
      <c r="A7" s="349"/>
      <c r="B7" s="348"/>
      <c r="C7" s="349"/>
    </row>
    <row r="8" spans="1:5" ht="12.75" customHeight="1">
      <c r="A8" s="350">
        <v>-1</v>
      </c>
      <c r="B8" s="351">
        <v>-2</v>
      </c>
      <c r="C8" s="350">
        <v>-3</v>
      </c>
      <c r="D8" s="350">
        <v>-4</v>
      </c>
      <c r="E8" s="350">
        <v>-5</v>
      </c>
    </row>
    <row r="9" spans="1:5" s="352" customFormat="1" ht="54" customHeight="1">
      <c r="A9" s="353" t="s">
        <v>5</v>
      </c>
      <c r="B9" s="354" t="s">
        <v>6</v>
      </c>
      <c r="C9" s="355" t="s">
        <v>218</v>
      </c>
      <c r="D9" s="356" t="s">
        <v>219</v>
      </c>
      <c r="E9" s="357" t="s">
        <v>195</v>
      </c>
    </row>
    <row r="10" spans="1:5" s="352" customFormat="1" ht="12.75">
      <c r="A10" s="358"/>
      <c r="B10" s="359"/>
      <c r="C10" s="360"/>
      <c r="D10" s="360"/>
      <c r="E10" s="361"/>
    </row>
    <row r="11" spans="1:5" s="352" customFormat="1" ht="12.75">
      <c r="A11" s="362" t="s">
        <v>220</v>
      </c>
      <c r="B11" s="363" t="s">
        <v>10</v>
      </c>
      <c r="C11" s="364"/>
      <c r="D11" s="364"/>
      <c r="E11" s="365"/>
    </row>
    <row r="12" spans="1:5" ht="14.25" customHeight="1">
      <c r="A12" s="366">
        <v>1</v>
      </c>
      <c r="B12" s="367" t="s">
        <v>221</v>
      </c>
      <c r="C12" s="368">
        <v>0</v>
      </c>
      <c r="D12" s="368">
        <v>0</v>
      </c>
      <c r="E12" s="368">
        <f>D12+C12</f>
        <v>0</v>
      </c>
    </row>
    <row r="13" spans="1:5" ht="14.25" customHeight="1">
      <c r="A13" s="366">
        <v>2</v>
      </c>
      <c r="B13" s="367" t="s">
        <v>222</v>
      </c>
      <c r="C13" s="368">
        <v>0</v>
      </c>
      <c r="D13" s="368">
        <v>0</v>
      </c>
      <c r="E13" s="368">
        <f>D13+C13</f>
        <v>0</v>
      </c>
    </row>
    <row r="14" spans="1:5" ht="12.75">
      <c r="A14" s="358"/>
      <c r="B14" s="359"/>
      <c r="C14" s="360"/>
      <c r="D14" s="360"/>
      <c r="E14" s="369"/>
    </row>
    <row r="15" spans="1:5" s="352" customFormat="1" ht="12.75">
      <c r="A15" s="362" t="s">
        <v>223</v>
      </c>
      <c r="B15" s="363" t="s">
        <v>42</v>
      </c>
      <c r="C15" s="364"/>
      <c r="D15" s="364"/>
      <c r="E15" s="365"/>
    </row>
    <row r="16" spans="1:5" ht="14.25" customHeight="1">
      <c r="A16" s="366">
        <v>1</v>
      </c>
      <c r="B16" s="367" t="s">
        <v>221</v>
      </c>
      <c r="C16" s="368">
        <v>0</v>
      </c>
      <c r="D16" s="368">
        <v>0</v>
      </c>
      <c r="E16" s="368">
        <f>D16+C16</f>
        <v>0</v>
      </c>
    </row>
    <row r="17" spans="1:5" ht="14.25" customHeight="1">
      <c r="A17" s="366">
        <v>2</v>
      </c>
      <c r="B17" s="367" t="s">
        <v>222</v>
      </c>
      <c r="C17" s="368">
        <v>0</v>
      </c>
      <c r="D17" s="368">
        <v>0</v>
      </c>
      <c r="E17" s="368">
        <f>D17+C17</f>
        <v>0</v>
      </c>
    </row>
    <row r="18" spans="1:5" ht="12.75">
      <c r="A18" s="358"/>
      <c r="B18" s="359"/>
      <c r="C18" s="360"/>
      <c r="D18" s="360"/>
      <c r="E18" s="369"/>
    </row>
    <row r="19" spans="1:5" s="352" customFormat="1" ht="12.75">
      <c r="A19" s="362" t="s">
        <v>224</v>
      </c>
      <c r="B19" s="363" t="s">
        <v>48</v>
      </c>
      <c r="C19" s="364"/>
      <c r="D19" s="364"/>
      <c r="E19" s="365"/>
    </row>
    <row r="20" spans="1:5" ht="14.25" customHeight="1">
      <c r="A20" s="366">
        <v>1</v>
      </c>
      <c r="B20" s="367" t="s">
        <v>221</v>
      </c>
      <c r="C20" s="368">
        <v>0</v>
      </c>
      <c r="D20" s="368">
        <v>0</v>
      </c>
      <c r="E20" s="368">
        <f>D20+C20</f>
        <v>0</v>
      </c>
    </row>
    <row r="21" spans="1:5" ht="14.25" customHeight="1">
      <c r="A21" s="366">
        <v>2</v>
      </c>
      <c r="B21" s="367" t="s">
        <v>222</v>
      </c>
      <c r="C21" s="368">
        <v>838563</v>
      </c>
      <c r="D21" s="368">
        <v>2497286</v>
      </c>
      <c r="E21" s="368">
        <f>D21+C21</f>
        <v>3335849</v>
      </c>
    </row>
    <row r="22" spans="1:5" ht="12.75">
      <c r="A22" s="358"/>
      <c r="B22" s="359"/>
      <c r="C22" s="360"/>
      <c r="D22" s="360"/>
      <c r="E22" s="369"/>
    </row>
    <row r="23" spans="1:5" s="352" customFormat="1" ht="12.75">
      <c r="A23" s="362" t="s">
        <v>225</v>
      </c>
      <c r="B23" s="363" t="s">
        <v>55</v>
      </c>
      <c r="C23" s="364"/>
      <c r="D23" s="364"/>
      <c r="E23" s="365"/>
    </row>
    <row r="24" spans="1:5" ht="14.25" customHeight="1">
      <c r="A24" s="366">
        <v>1</v>
      </c>
      <c r="B24" s="367" t="s">
        <v>221</v>
      </c>
      <c r="C24" s="368">
        <v>0</v>
      </c>
      <c r="D24" s="368">
        <v>0</v>
      </c>
      <c r="E24" s="368">
        <f>D24+C24</f>
        <v>0</v>
      </c>
    </row>
    <row r="25" spans="1:5" ht="14.25" customHeight="1">
      <c r="A25" s="366">
        <v>2</v>
      </c>
      <c r="B25" s="367" t="s">
        <v>222</v>
      </c>
      <c r="C25" s="368">
        <v>2256172</v>
      </c>
      <c r="D25" s="368">
        <v>93757</v>
      </c>
      <c r="E25" s="368">
        <f>D25+C25</f>
        <v>2349929</v>
      </c>
    </row>
    <row r="26" spans="1:5" ht="12.75">
      <c r="A26" s="358"/>
      <c r="B26" s="359"/>
      <c r="C26" s="360"/>
      <c r="D26" s="360"/>
      <c r="E26" s="369"/>
    </row>
    <row r="27" spans="1:5" ht="13.5" customHeight="1">
      <c r="A27" s="370"/>
      <c r="B27" s="493"/>
      <c r="C27" s="493"/>
      <c r="D27" s="493"/>
      <c r="E27" s="371"/>
    </row>
    <row r="28" spans="1:6" ht="15" customHeight="1">
      <c r="A28" s="374"/>
      <c r="B28" s="490" t="s">
        <v>226</v>
      </c>
      <c r="C28" s="490"/>
      <c r="D28" s="490"/>
      <c r="E28" s="490"/>
      <c r="F28" s="370"/>
    </row>
    <row r="29" spans="1:6" ht="13.5" customHeight="1">
      <c r="A29" s="374"/>
      <c r="B29" s="373"/>
      <c r="C29" s="373"/>
      <c r="D29" s="373"/>
      <c r="E29" s="373"/>
      <c r="F29" s="370"/>
    </row>
    <row r="30" spans="1:6" ht="25.5" customHeight="1">
      <c r="A30" s="374"/>
      <c r="B30" s="490" t="s">
        <v>227</v>
      </c>
      <c r="C30" s="490"/>
      <c r="D30" s="490"/>
      <c r="E30" s="490"/>
      <c r="F30" s="370"/>
    </row>
    <row r="31" spans="1:6" ht="15" customHeight="1">
      <c r="A31" s="370"/>
      <c r="B31" s="490" t="s">
        <v>228</v>
      </c>
      <c r="C31" s="490"/>
      <c r="D31" s="490"/>
      <c r="E31" s="490"/>
      <c r="F31" s="370"/>
    </row>
    <row r="32" spans="1:6" ht="15" customHeight="1">
      <c r="A32" s="370"/>
      <c r="B32" s="490" t="s">
        <v>229</v>
      </c>
      <c r="C32" s="490"/>
      <c r="D32" s="490"/>
      <c r="E32" s="490"/>
      <c r="F32" s="370"/>
    </row>
  </sheetData>
  <sheetProtection/>
  <mergeCells count="10">
    <mergeCell ref="A6:E6"/>
    <mergeCell ref="B27:D27"/>
    <mergeCell ref="A2:E2"/>
    <mergeCell ref="A3:E3"/>
    <mergeCell ref="A4:E4"/>
    <mergeCell ref="A5:E5"/>
    <mergeCell ref="B28:E28"/>
    <mergeCell ref="B30:E30"/>
    <mergeCell ref="B31:E31"/>
    <mergeCell ref="B32:E32"/>
  </mergeCells>
  <printOptions/>
  <pageMargins left="0.25" right="0.25" top="0.5" bottom="0.5" header="0.25" footer="0.25"/>
  <pageSetup horizontalDpi="1200" verticalDpi="1200" orientation="portrait" paperSize="9" scale="74"/>
  <headerFooter alignWithMargins="0">
    <oddHeader>&amp;LOFFICE OF HEALTH CARE ACCESS&amp;CANNUAL REPORTING&amp;RESSENT-SHARON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5" customWidth="1"/>
    <col min="2" max="2" width="70.6640625" style="30" customWidth="1"/>
    <col min="3" max="3" width="29.21484375" style="376" customWidth="1"/>
    <col min="4" max="16384" width="8.88671875" style="30" customWidth="1"/>
  </cols>
  <sheetData>
    <row r="2" spans="1:3" ht="15.75" customHeight="1">
      <c r="A2" s="451" t="s">
        <v>0</v>
      </c>
      <c r="B2" s="451"/>
      <c r="C2" s="451"/>
    </row>
    <row r="3" spans="1:3" ht="15" customHeight="1">
      <c r="A3" s="451" t="s">
        <v>124</v>
      </c>
      <c r="B3" s="451"/>
      <c r="C3" s="451"/>
    </row>
    <row r="4" spans="1:3" ht="15" customHeight="1">
      <c r="A4" s="451" t="s">
        <v>2</v>
      </c>
      <c r="B4" s="451"/>
      <c r="C4" s="451"/>
    </row>
    <row r="5" spans="1:3" ht="15" customHeight="1">
      <c r="A5" s="451" t="s">
        <v>230</v>
      </c>
      <c r="B5" s="451"/>
      <c r="C5" s="451"/>
    </row>
    <row r="6" spans="1:3" ht="15" customHeight="1">
      <c r="A6" s="451" t="s">
        <v>231</v>
      </c>
      <c r="B6" s="451"/>
      <c r="C6" s="451"/>
    </row>
    <row r="7" spans="1:4" ht="15" customHeight="1">
      <c r="A7" s="377"/>
      <c r="B7" s="35"/>
      <c r="D7" s="41"/>
    </row>
    <row r="8" spans="1:4" ht="15.75" customHeight="1">
      <c r="A8" s="378">
        <v>-1</v>
      </c>
      <c r="B8" s="379">
        <v>-2</v>
      </c>
      <c r="C8" s="378">
        <v>-3</v>
      </c>
      <c r="D8" s="41"/>
    </row>
    <row r="9" spans="1:3" ht="24.75" customHeight="1">
      <c r="A9" s="380" t="s">
        <v>5</v>
      </c>
      <c r="B9" s="381" t="s">
        <v>6</v>
      </c>
      <c r="C9" s="382" t="s">
        <v>232</v>
      </c>
    </row>
    <row r="10" spans="1:3" ht="15.75" customHeight="1">
      <c r="A10" s="383"/>
      <c r="B10" s="384"/>
      <c r="C10" s="385"/>
    </row>
    <row r="11" spans="1:3" ht="30" customHeight="1">
      <c r="A11" s="386" t="s">
        <v>233</v>
      </c>
      <c r="B11" s="387" t="s">
        <v>234</v>
      </c>
      <c r="C11" s="388"/>
    </row>
    <row r="12" spans="1:3" ht="45" customHeight="1">
      <c r="A12" s="389" t="s">
        <v>235</v>
      </c>
      <c r="B12" s="390" t="s">
        <v>236</v>
      </c>
      <c r="C12" s="391" t="s">
        <v>237</v>
      </c>
    </row>
    <row r="13" spans="1:3" ht="15" customHeight="1">
      <c r="A13" s="392"/>
      <c r="B13" s="393"/>
      <c r="C13" s="394"/>
    </row>
    <row r="14" spans="1:3" ht="30" customHeight="1">
      <c r="A14" s="395" t="s">
        <v>238</v>
      </c>
      <c r="B14" s="396" t="s">
        <v>239</v>
      </c>
      <c r="C14" s="397" t="s">
        <v>237</v>
      </c>
    </row>
    <row r="15" spans="1:3" ht="15" customHeight="1">
      <c r="A15" s="398"/>
      <c r="B15" s="393"/>
      <c r="C15" s="394"/>
    </row>
    <row r="16" spans="1:3" ht="30" customHeight="1">
      <c r="A16" s="395" t="s">
        <v>240</v>
      </c>
      <c r="B16" s="396" t="s">
        <v>241</v>
      </c>
      <c r="C16" s="397" t="s">
        <v>237</v>
      </c>
    </row>
    <row r="17" spans="1:3" ht="15" customHeight="1">
      <c r="A17" s="398"/>
      <c r="B17" s="393"/>
      <c r="C17" s="394"/>
    </row>
    <row r="18" spans="1:3" ht="30" customHeight="1">
      <c r="A18" s="395" t="s">
        <v>242</v>
      </c>
      <c r="B18" s="396" t="s">
        <v>243</v>
      </c>
      <c r="C18" s="397" t="s">
        <v>237</v>
      </c>
    </row>
    <row r="19" spans="1:3" ht="15" customHeight="1">
      <c r="A19" s="399"/>
      <c r="B19" s="400"/>
      <c r="C19" s="394"/>
    </row>
    <row r="20" spans="1:3" ht="30" customHeight="1">
      <c r="A20" s="401" t="s">
        <v>244</v>
      </c>
      <c r="B20" s="402" t="s">
        <v>245</v>
      </c>
      <c r="C20" s="405">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REPORTING&amp;RESSENT-SHARON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22">
      <selection activeCell="B28" sqref="B28"/>
    </sheetView>
  </sheetViews>
  <sheetFormatPr defaultColWidth="8.88671875" defaultRowHeight="14.25" customHeight="1"/>
  <cols>
    <col min="1" max="1" width="6.77734375" style="406" customWidth="1"/>
    <col min="2" max="2" width="42.99609375" style="406" customWidth="1"/>
    <col min="3" max="6" width="12.99609375" style="406" customWidth="1"/>
    <col min="7" max="16384" width="8.88671875" style="406" customWidth="1"/>
  </cols>
  <sheetData>
    <row r="1" spans="1:6" ht="14.25" customHeight="1">
      <c r="A1" s="494" t="s">
        <v>0</v>
      </c>
      <c r="B1" s="495"/>
      <c r="C1" s="495"/>
      <c r="D1" s="495"/>
      <c r="E1" s="495"/>
      <c r="F1" s="496"/>
    </row>
    <row r="2" spans="1:6" ht="14.25" customHeight="1">
      <c r="A2" s="494" t="s">
        <v>124</v>
      </c>
      <c r="B2" s="495"/>
      <c r="C2" s="495"/>
      <c r="D2" s="495"/>
      <c r="E2" s="495"/>
      <c r="F2" s="496"/>
    </row>
    <row r="3" spans="1:6" ht="14.25" customHeight="1">
      <c r="A3" s="372" t="s">
        <v>2</v>
      </c>
      <c r="B3" s="372"/>
      <c r="C3" s="372"/>
      <c r="D3" s="372"/>
      <c r="E3" s="372"/>
      <c r="F3" s="372"/>
    </row>
    <row r="4" spans="1:6" ht="14.25" customHeight="1">
      <c r="A4" s="372" t="s">
        <v>246</v>
      </c>
      <c r="B4" s="372"/>
      <c r="C4" s="372"/>
      <c r="D4" s="372"/>
      <c r="E4" s="372"/>
      <c r="F4" s="372"/>
    </row>
    <row r="5" spans="1:6" ht="15" customHeight="1">
      <c r="A5" s="407"/>
      <c r="B5" s="261"/>
      <c r="C5" s="261"/>
      <c r="D5" s="261"/>
      <c r="E5" s="261"/>
      <c r="F5" s="407"/>
    </row>
    <row r="6" spans="1:6" ht="15" customHeight="1">
      <c r="A6" s="408">
        <v>-1</v>
      </c>
      <c r="B6" s="408">
        <v>-2</v>
      </c>
      <c r="C6" s="408">
        <v>-3</v>
      </c>
      <c r="D6" s="408">
        <v>-4</v>
      </c>
      <c r="E6" s="408">
        <v>-5</v>
      </c>
      <c r="F6" s="408">
        <v>-6</v>
      </c>
    </row>
    <row r="7" spans="1:6" ht="15" customHeight="1">
      <c r="A7" s="409"/>
      <c r="B7" s="408"/>
      <c r="C7" s="408" t="s">
        <v>247</v>
      </c>
      <c r="D7" s="408" t="s">
        <v>248</v>
      </c>
      <c r="E7" s="408" t="s">
        <v>111</v>
      </c>
      <c r="F7" s="408" t="s">
        <v>249</v>
      </c>
    </row>
    <row r="8" spans="1:6" ht="15" customHeight="1">
      <c r="A8" s="410" t="s">
        <v>5</v>
      </c>
      <c r="B8" s="411" t="s">
        <v>6</v>
      </c>
      <c r="C8" s="410" t="s">
        <v>111</v>
      </c>
      <c r="D8" s="410" t="s">
        <v>111</v>
      </c>
      <c r="E8" s="410" t="s">
        <v>250</v>
      </c>
      <c r="F8" s="410" t="s">
        <v>250</v>
      </c>
    </row>
    <row r="9" spans="1:6" ht="15" customHeight="1">
      <c r="A9" s="409"/>
      <c r="B9" s="409"/>
      <c r="C9" s="409"/>
      <c r="D9" s="409"/>
      <c r="E9" s="409"/>
      <c r="F9" s="409"/>
    </row>
    <row r="10" spans="1:6" ht="15" customHeight="1">
      <c r="A10" s="410" t="s">
        <v>8</v>
      </c>
      <c r="B10" s="412" t="s">
        <v>251</v>
      </c>
      <c r="C10" s="412"/>
      <c r="D10" s="412"/>
      <c r="E10" s="412"/>
      <c r="F10" s="413"/>
    </row>
    <row r="11" spans="1:6" ht="15" customHeight="1">
      <c r="A11" s="410"/>
      <c r="B11" s="412"/>
      <c r="C11" s="412"/>
      <c r="D11" s="412"/>
      <c r="E11" s="412"/>
      <c r="F11" s="413"/>
    </row>
    <row r="12" spans="1:6" ht="14.25" customHeight="1">
      <c r="A12" s="415" t="s">
        <v>196</v>
      </c>
      <c r="B12" s="416" t="s">
        <v>252</v>
      </c>
      <c r="C12" s="417">
        <v>85</v>
      </c>
      <c r="D12" s="417">
        <v>70</v>
      </c>
      <c r="E12" s="417">
        <f>+D12-C12</f>
        <v>-15</v>
      </c>
      <c r="F12" s="413">
        <f>IF(C12=0,0,E12/C12)</f>
        <v>-0.17647058823529413</v>
      </c>
    </row>
    <row r="13" spans="1:6" ht="15" customHeight="1">
      <c r="A13" s="415" t="s">
        <v>198</v>
      </c>
      <c r="B13" s="416" t="s">
        <v>253</v>
      </c>
      <c r="C13" s="417">
        <v>83</v>
      </c>
      <c r="D13" s="417">
        <v>61</v>
      </c>
      <c r="E13" s="417">
        <f>+D13-C13</f>
        <v>-22</v>
      </c>
      <c r="F13" s="418">
        <f>IF(C13=0,0,E13/C13)</f>
        <v>-0.26506024096385544</v>
      </c>
    </row>
    <row r="14" spans="1:5" ht="15" customHeight="1">
      <c r="A14" s="419"/>
      <c r="B14" s="419"/>
      <c r="C14" s="419"/>
      <c r="D14" s="419"/>
      <c r="E14" s="419"/>
    </row>
    <row r="15" spans="1:6" ht="14.25" customHeight="1">
      <c r="A15" s="415" t="s">
        <v>200</v>
      </c>
      <c r="B15" s="416" t="s">
        <v>254</v>
      </c>
      <c r="C15" s="420">
        <v>767308</v>
      </c>
      <c r="D15" s="420">
        <v>430330</v>
      </c>
      <c r="E15" s="420">
        <f>+D15-C15</f>
        <v>-336978</v>
      </c>
      <c r="F15" s="413">
        <f>IF(C15=0,0,E15/C15)</f>
        <v>-0.43916914720034195</v>
      </c>
    </row>
    <row r="16" spans="1:6" ht="15" customHeight="1">
      <c r="A16" s="414"/>
      <c r="B16" s="419" t="s">
        <v>255</v>
      </c>
      <c r="C16" s="421">
        <f>IF(C13=0,0,C15/C13)</f>
        <v>9244.674698795181</v>
      </c>
      <c r="D16" s="421">
        <f>IF(D13=0,0,D15/D13)</f>
        <v>7054.5901639344265</v>
      </c>
      <c r="E16" s="421">
        <f>+D16-C16</f>
        <v>-2190.0845348607545</v>
      </c>
      <c r="F16" s="418">
        <f>IF(C16=0,0,E16/C16)</f>
        <v>-0.236902282256203</v>
      </c>
    </row>
    <row r="17" spans="1:6" ht="15" customHeight="1">
      <c r="A17" s="419"/>
      <c r="B17" s="419"/>
      <c r="C17" s="419"/>
      <c r="D17" s="419"/>
      <c r="E17" s="419"/>
      <c r="F17" s="413"/>
    </row>
    <row r="18" spans="1:6" ht="14.25" customHeight="1">
      <c r="A18" s="415" t="s">
        <v>202</v>
      </c>
      <c r="B18" s="416" t="s">
        <v>256</v>
      </c>
      <c r="C18" s="416">
        <v>0.462623</v>
      </c>
      <c r="D18" s="416">
        <v>0.474964</v>
      </c>
      <c r="E18" s="422">
        <f>+D18-C18</f>
        <v>0.01234099999999999</v>
      </c>
      <c r="F18" s="413">
        <f>IF(C18=0,0,E18/C18)</f>
        <v>0.02667614882960854</v>
      </c>
    </row>
    <row r="19" spans="1:6" ht="15" customHeight="1">
      <c r="A19" s="414"/>
      <c r="B19" s="419" t="s">
        <v>257</v>
      </c>
      <c r="C19" s="421">
        <f>+C15*C18</f>
        <v>354974.328884</v>
      </c>
      <c r="D19" s="421">
        <f>+D15*D18</f>
        <v>204391.25812</v>
      </c>
      <c r="E19" s="421">
        <f>+D19-C19</f>
        <v>-150583.070764</v>
      </c>
      <c r="F19" s="418">
        <f>IF(C19=0,0,E19/C19)</f>
        <v>-0.424208339902822</v>
      </c>
    </row>
    <row r="20" spans="1:6" ht="15" customHeight="1">
      <c r="A20" s="414"/>
      <c r="B20" s="419" t="s">
        <v>258</v>
      </c>
      <c r="C20" s="421">
        <f>IF(C13=0,0,C19/C13)</f>
        <v>4276.799143180723</v>
      </c>
      <c r="D20" s="421">
        <f>IF(D13=0,0,D19/D13)</f>
        <v>3350.676362622951</v>
      </c>
      <c r="E20" s="421">
        <f>+D20-C20</f>
        <v>-926.1227805577723</v>
      </c>
      <c r="F20" s="418">
        <f>IF(C20=0,0,E20/C20)</f>
        <v>-0.21654577396613492</v>
      </c>
    </row>
    <row r="21" spans="1:6" ht="15" customHeight="1">
      <c r="A21" s="409"/>
      <c r="B21" s="419"/>
      <c r="C21" s="423"/>
      <c r="D21" s="423"/>
      <c r="E21" s="423"/>
      <c r="F21" s="413"/>
    </row>
    <row r="22" spans="1:6" ht="14.25" customHeight="1">
      <c r="A22" s="415" t="s">
        <v>204</v>
      </c>
      <c r="B22" s="416" t="s">
        <v>259</v>
      </c>
      <c r="C22" s="420">
        <v>442157</v>
      </c>
      <c r="D22" s="420">
        <v>195296</v>
      </c>
      <c r="E22" s="420">
        <f>+D22-C22</f>
        <v>-246861</v>
      </c>
      <c r="F22" s="413">
        <f>IF(C22=0,0,E22/C22)</f>
        <v>-0.5583107357793725</v>
      </c>
    </row>
    <row r="23" spans="1:6" ht="14.25" customHeight="1">
      <c r="A23" s="415" t="s">
        <v>206</v>
      </c>
      <c r="B23" s="416" t="s">
        <v>260</v>
      </c>
      <c r="C23" s="424">
        <v>89035</v>
      </c>
      <c r="D23" s="424">
        <v>57574</v>
      </c>
      <c r="E23" s="424">
        <f>+D23-C23</f>
        <v>-31461</v>
      </c>
      <c r="F23" s="413">
        <f>IF(C23=0,0,E23/C23)</f>
        <v>-0.35335542202504633</v>
      </c>
    </row>
    <row r="24" spans="1:6" ht="14.25" customHeight="1">
      <c r="A24" s="415" t="s">
        <v>208</v>
      </c>
      <c r="B24" s="416" t="s">
        <v>261</v>
      </c>
      <c r="C24" s="424">
        <v>236116</v>
      </c>
      <c r="D24" s="424">
        <v>177460</v>
      </c>
      <c r="E24" s="424">
        <f>+D24-C24</f>
        <v>-58656</v>
      </c>
      <c r="F24" s="413">
        <f>IF(C24=0,0,E24/C24)</f>
        <v>-0.24842026800386252</v>
      </c>
    </row>
    <row r="25" spans="1:6" ht="15" customHeight="1">
      <c r="A25" s="409"/>
      <c r="B25" s="419" t="s">
        <v>254</v>
      </c>
      <c r="C25" s="421">
        <f>+C22+C23+C24</f>
        <v>767308</v>
      </c>
      <c r="D25" s="421">
        <f>+D22+D23+D24</f>
        <v>430330</v>
      </c>
      <c r="E25" s="421">
        <f>+E22+E23+E24</f>
        <v>-336978</v>
      </c>
      <c r="F25" s="418">
        <f>IF(C25=0,0,E25/C25)</f>
        <v>-0.43916914720034195</v>
      </c>
    </row>
    <row r="26" spans="1:6" ht="15" customHeight="1">
      <c r="A26" s="410"/>
      <c r="B26" s="419"/>
      <c r="C26" s="425"/>
      <c r="D26" s="425"/>
      <c r="E26" s="425"/>
      <c r="F26" s="413"/>
    </row>
    <row r="27" spans="1:6" ht="14.25" customHeight="1">
      <c r="A27" s="415" t="s">
        <v>210</v>
      </c>
      <c r="B27" s="416" t="s">
        <v>262</v>
      </c>
      <c r="C27" s="424">
        <v>181</v>
      </c>
      <c r="D27" s="424">
        <v>58</v>
      </c>
      <c r="E27" s="424">
        <f>+D27-C27</f>
        <v>-123</v>
      </c>
      <c r="F27" s="413">
        <f>IF(C27=0,0,E27/C27)</f>
        <v>-0.6795580110497238</v>
      </c>
    </row>
    <row r="28" spans="1:6" ht="14.25" customHeight="1">
      <c r="A28" s="415" t="s">
        <v>212</v>
      </c>
      <c r="B28" s="416" t="s">
        <v>263</v>
      </c>
      <c r="C28" s="424">
        <v>43</v>
      </c>
      <c r="D28" s="424">
        <v>23</v>
      </c>
      <c r="E28" s="424">
        <f>+D28-C28</f>
        <v>-20</v>
      </c>
      <c r="F28" s="413">
        <f>IF(C28=0,0,E28/C28)</f>
        <v>-0.46511627906976744</v>
      </c>
    </row>
    <row r="29" spans="1:6" ht="14.25" customHeight="1">
      <c r="A29" s="415" t="s">
        <v>214</v>
      </c>
      <c r="B29" s="416" t="s">
        <v>264</v>
      </c>
      <c r="C29" s="424">
        <v>126</v>
      </c>
      <c r="D29" s="424">
        <v>147</v>
      </c>
      <c r="E29" s="424">
        <f>+D29-C29</f>
        <v>21</v>
      </c>
      <c r="F29" s="413">
        <f>IF(C29=0,0,E29/C29)</f>
        <v>0.16666666666666666</v>
      </c>
    </row>
    <row r="30" spans="1:6" ht="30" customHeight="1">
      <c r="A30" s="415" t="s">
        <v>265</v>
      </c>
      <c r="B30" s="426" t="s">
        <v>266</v>
      </c>
      <c r="C30" s="424">
        <v>284</v>
      </c>
      <c r="D30" s="424">
        <v>199</v>
      </c>
      <c r="E30" s="424">
        <f>+D30-C30</f>
        <v>-85</v>
      </c>
      <c r="F30" s="413">
        <f>IF(C30=0,0,E30/C30)</f>
        <v>-0.2992957746478873</v>
      </c>
    </row>
    <row r="31" spans="1:6" ht="15" customHeight="1">
      <c r="A31" s="427"/>
      <c r="B31" s="416"/>
      <c r="C31" s="412"/>
      <c r="D31" s="412"/>
      <c r="E31" s="412"/>
      <c r="F31" s="413"/>
    </row>
    <row r="32" spans="1:6" ht="15" customHeight="1">
      <c r="A32" s="409"/>
      <c r="B32" s="419"/>
      <c r="C32" s="423"/>
      <c r="D32" s="423"/>
      <c r="E32" s="423"/>
      <c r="F32" s="418"/>
    </row>
    <row r="33" spans="1:5" ht="15" customHeight="1">
      <c r="A33" s="428" t="s">
        <v>267</v>
      </c>
      <c r="B33" s="419"/>
      <c r="C33" s="423"/>
      <c r="D33" s="423"/>
      <c r="E33" s="423"/>
    </row>
    <row r="34" spans="1:6" ht="15" customHeight="1">
      <c r="A34" s="428"/>
      <c r="F34" s="413"/>
    </row>
    <row r="35" spans="1:6" ht="15" customHeight="1">
      <c r="A35" s="410"/>
      <c r="B35" s="428"/>
      <c r="C35" s="409"/>
      <c r="D35" s="409"/>
      <c r="E35" s="409"/>
      <c r="F35" s="418"/>
    </row>
    <row r="36" spans="1:6" ht="15" customHeight="1">
      <c r="A36" s="410" t="s">
        <v>41</v>
      </c>
      <c r="B36" s="412" t="s">
        <v>268</v>
      </c>
      <c r="C36" s="409"/>
      <c r="D36" s="409"/>
      <c r="E36" s="409"/>
      <c r="F36" s="409"/>
    </row>
    <row r="37" spans="1:6" ht="15" customHeight="1">
      <c r="A37" s="410"/>
      <c r="B37" s="428"/>
      <c r="C37" s="409"/>
      <c r="D37" s="409"/>
      <c r="E37" s="409"/>
      <c r="F37" s="409"/>
    </row>
    <row r="38" spans="1:6" ht="14.25" customHeight="1">
      <c r="A38" s="415" t="s">
        <v>196</v>
      </c>
      <c r="B38" s="416" t="s">
        <v>252</v>
      </c>
      <c r="C38" s="417">
        <v>0</v>
      </c>
      <c r="D38" s="417">
        <v>0</v>
      </c>
      <c r="E38" s="417">
        <f>+D38-C38</f>
        <v>0</v>
      </c>
      <c r="F38" s="413">
        <f>IF(C38=0,0,E38/C38)</f>
        <v>0</v>
      </c>
    </row>
    <row r="39" spans="1:6" ht="15" customHeight="1">
      <c r="A39" s="415" t="s">
        <v>198</v>
      </c>
      <c r="B39" s="416" t="s">
        <v>253</v>
      </c>
      <c r="C39" s="417">
        <v>0</v>
      </c>
      <c r="D39" s="417">
        <v>0</v>
      </c>
      <c r="E39" s="417">
        <f>+D39-C39</f>
        <v>0</v>
      </c>
      <c r="F39" s="418">
        <f>IF(C39=0,0,E39/C39)</f>
        <v>0</v>
      </c>
    </row>
    <row r="40" spans="1:5" ht="15" customHeight="1">
      <c r="A40" s="416"/>
      <c r="B40" s="416"/>
      <c r="C40" s="419"/>
      <c r="D40" s="419"/>
      <c r="E40" s="419"/>
    </row>
    <row r="41" spans="1:6" ht="14.25" customHeight="1">
      <c r="A41" s="415" t="s">
        <v>200</v>
      </c>
      <c r="B41" s="416" t="s">
        <v>269</v>
      </c>
      <c r="C41" s="420">
        <v>0</v>
      </c>
      <c r="D41" s="420">
        <v>0</v>
      </c>
      <c r="E41" s="420">
        <f>+D41-C41</f>
        <v>0</v>
      </c>
      <c r="F41" s="413">
        <f>IF(C41=0,0,E41/C41)</f>
        <v>0</v>
      </c>
    </row>
    <row r="42" spans="1:6" ht="15" customHeight="1">
      <c r="A42" s="409"/>
      <c r="B42" s="419" t="s">
        <v>255</v>
      </c>
      <c r="C42" s="421">
        <f>IF(C39=0,0,C41/C39)</f>
        <v>0</v>
      </c>
      <c r="D42" s="421">
        <f>IF(D39=0,0,D41/D39)</f>
        <v>0</v>
      </c>
      <c r="E42" s="421">
        <f>+D42-C42</f>
        <v>0</v>
      </c>
      <c r="F42" s="418">
        <f>IF(C42=0,0,E42/C42)</f>
        <v>0</v>
      </c>
    </row>
    <row r="43" spans="1:6" ht="15" customHeight="1">
      <c r="A43" s="419"/>
      <c r="B43" s="419"/>
      <c r="C43" s="419"/>
      <c r="D43" s="419"/>
      <c r="E43" s="419"/>
      <c r="F43" s="413"/>
    </row>
    <row r="44" spans="1:6" ht="14.25" customHeight="1">
      <c r="A44" s="415" t="s">
        <v>202</v>
      </c>
      <c r="B44" s="416" t="s">
        <v>256</v>
      </c>
      <c r="C44" s="416">
        <v>0</v>
      </c>
      <c r="D44" s="416">
        <v>0</v>
      </c>
      <c r="E44" s="422">
        <f>+D44-C44</f>
        <v>0</v>
      </c>
      <c r="F44" s="413">
        <f>IF(C44=0,0,E44/C44)</f>
        <v>0</v>
      </c>
    </row>
    <row r="45" spans="1:6" ht="15" customHeight="1">
      <c r="A45" s="409"/>
      <c r="B45" s="419" t="s">
        <v>257</v>
      </c>
      <c r="C45" s="421">
        <f>+C41*C44</f>
        <v>0</v>
      </c>
      <c r="D45" s="421">
        <f>+D41*D44</f>
        <v>0</v>
      </c>
      <c r="E45" s="421">
        <f>+D45-C45</f>
        <v>0</v>
      </c>
      <c r="F45" s="418">
        <f>IF(C45=0,0,E45/C45)</f>
        <v>0</v>
      </c>
    </row>
    <row r="46" spans="1:6" ht="15" customHeight="1">
      <c r="A46" s="409"/>
      <c r="B46" s="419" t="s">
        <v>258</v>
      </c>
      <c r="C46" s="421">
        <f>IF(C39=0,0,C45/C39)</f>
        <v>0</v>
      </c>
      <c r="D46" s="421">
        <f>IF(D39=0,0,D45/D39)</f>
        <v>0</v>
      </c>
      <c r="E46" s="421">
        <f>+D46-C46</f>
        <v>0</v>
      </c>
      <c r="F46" s="418">
        <f>IF(C46=0,0,E46/C46)</f>
        <v>0</v>
      </c>
    </row>
    <row r="47" spans="1:6" ht="15" customHeight="1">
      <c r="A47" s="410"/>
      <c r="B47" s="428"/>
      <c r="C47" s="409"/>
      <c r="D47" s="409"/>
      <c r="E47" s="409"/>
      <c r="F47" s="418"/>
    </row>
    <row r="48" spans="1:6" ht="14.25" customHeight="1">
      <c r="A48" s="415" t="s">
        <v>204</v>
      </c>
      <c r="B48" s="416" t="s">
        <v>270</v>
      </c>
      <c r="C48" s="420">
        <v>0</v>
      </c>
      <c r="D48" s="420">
        <v>0</v>
      </c>
      <c r="E48" s="420">
        <f>+D48-C48</f>
        <v>0</v>
      </c>
      <c r="F48" s="413">
        <f>IF(C48=0,0,E48/C48)</f>
        <v>0</v>
      </c>
    </row>
    <row r="49" spans="1:6" ht="14.25" customHeight="1">
      <c r="A49" s="415" t="s">
        <v>206</v>
      </c>
      <c r="B49" s="416" t="s">
        <v>271</v>
      </c>
      <c r="C49" s="424">
        <v>0</v>
      </c>
      <c r="D49" s="424">
        <v>0</v>
      </c>
      <c r="E49" s="424">
        <f>+D49-C49</f>
        <v>0</v>
      </c>
      <c r="F49" s="413">
        <f>IF(C49=0,0,E49/C49)</f>
        <v>0</v>
      </c>
    </row>
    <row r="50" spans="1:6" ht="14.25" customHeight="1">
      <c r="A50" s="415" t="s">
        <v>208</v>
      </c>
      <c r="B50" s="416" t="s">
        <v>272</v>
      </c>
      <c r="C50" s="424">
        <v>0</v>
      </c>
      <c r="D50" s="424">
        <v>0</v>
      </c>
      <c r="E50" s="424">
        <f>+D50-C50</f>
        <v>0</v>
      </c>
      <c r="F50" s="413">
        <f>IF(C50=0,0,E50/C50)</f>
        <v>0</v>
      </c>
    </row>
    <row r="51" spans="1:6" ht="15" customHeight="1">
      <c r="A51" s="409"/>
      <c r="B51" s="419" t="s">
        <v>269</v>
      </c>
      <c r="C51" s="421">
        <f>+C48+C49+C50</f>
        <v>0</v>
      </c>
      <c r="D51" s="421">
        <f>+D48+D49+D50</f>
        <v>0</v>
      </c>
      <c r="E51" s="421">
        <f>+E48+E49+E50</f>
        <v>0</v>
      </c>
      <c r="F51" s="418">
        <f>IF(C51=0,0,E51/C51)</f>
        <v>0</v>
      </c>
    </row>
    <row r="52" spans="1:6" ht="15" customHeight="1">
      <c r="A52" s="410"/>
      <c r="B52" s="419"/>
      <c r="C52" s="425"/>
      <c r="D52" s="425"/>
      <c r="E52" s="425"/>
      <c r="F52" s="413"/>
    </row>
    <row r="53" spans="1:6" ht="14.25" customHeight="1">
      <c r="A53" s="415" t="s">
        <v>210</v>
      </c>
      <c r="B53" s="416" t="s">
        <v>273</v>
      </c>
      <c r="C53" s="424">
        <v>0</v>
      </c>
      <c r="D53" s="424">
        <v>0</v>
      </c>
      <c r="E53" s="424">
        <f>+D53-C53</f>
        <v>0</v>
      </c>
      <c r="F53" s="413">
        <f>IF(C53=0,0,E53/C53)</f>
        <v>0</v>
      </c>
    </row>
    <row r="54" spans="1:6" ht="14.25" customHeight="1">
      <c r="A54" s="415" t="s">
        <v>212</v>
      </c>
      <c r="B54" s="416" t="s">
        <v>274</v>
      </c>
      <c r="C54" s="424">
        <v>0</v>
      </c>
      <c r="D54" s="424">
        <v>0</v>
      </c>
      <c r="E54" s="424">
        <f>+D54-C54</f>
        <v>0</v>
      </c>
      <c r="F54" s="413">
        <f>IF(C54=0,0,E54/C54)</f>
        <v>0</v>
      </c>
    </row>
    <row r="55" spans="1:6" ht="14.25" customHeight="1">
      <c r="A55" s="415" t="s">
        <v>214</v>
      </c>
      <c r="B55" s="416" t="s">
        <v>275</v>
      </c>
      <c r="C55" s="424">
        <v>0</v>
      </c>
      <c r="D55" s="424">
        <v>0</v>
      </c>
      <c r="E55" s="424">
        <f>+D55-C55</f>
        <v>0</v>
      </c>
      <c r="F55" s="413">
        <f>IF(C55=0,0,E55/C55)</f>
        <v>0</v>
      </c>
    </row>
    <row r="56" spans="1:6" ht="30" customHeight="1">
      <c r="A56" s="415" t="s">
        <v>265</v>
      </c>
      <c r="B56" s="426" t="s">
        <v>276</v>
      </c>
      <c r="C56" s="424">
        <v>0</v>
      </c>
      <c r="D56" s="424">
        <v>0</v>
      </c>
      <c r="E56" s="424">
        <f>+D56-C56</f>
        <v>0</v>
      </c>
      <c r="F56" s="413">
        <f>IF(C56=0,0,E56/C56)</f>
        <v>0</v>
      </c>
    </row>
    <row r="57" spans="1:6" ht="15" customHeight="1">
      <c r="A57" s="429"/>
      <c r="B57" s="261"/>
      <c r="C57" s="261"/>
      <c r="D57" s="261"/>
      <c r="E57" s="261"/>
      <c r="F57" s="430"/>
    </row>
    <row r="58" spans="1:6" ht="15" customHeight="1">
      <c r="A58" s="428" t="s">
        <v>277</v>
      </c>
      <c r="B58" s="261"/>
      <c r="C58" s="261"/>
      <c r="D58" s="261"/>
      <c r="E58" s="261"/>
      <c r="F58" s="431"/>
    </row>
    <row r="59" spans="1:6" ht="15" customHeight="1">
      <c r="A59" s="410"/>
      <c r="B59" s="428"/>
      <c r="C59" s="409"/>
      <c r="D59" s="409"/>
      <c r="E59" s="409"/>
      <c r="F59" s="418"/>
    </row>
    <row r="60" spans="1:7" ht="15" customHeight="1">
      <c r="A60" s="414"/>
      <c r="B60" s="416"/>
      <c r="C60" s="424"/>
      <c r="D60" s="424"/>
      <c r="E60" s="424"/>
      <c r="F60" s="432"/>
      <c r="G60" s="434"/>
    </row>
    <row r="61" spans="1:6" ht="15" customHeight="1">
      <c r="A61" s="409"/>
      <c r="B61" s="419"/>
      <c r="C61" s="423"/>
      <c r="D61" s="423"/>
      <c r="E61" s="423"/>
      <c r="F61" s="432"/>
    </row>
    <row r="62" spans="1:6" ht="15" customHeight="1">
      <c r="A62" s="410"/>
      <c r="B62" s="419"/>
      <c r="C62" s="425"/>
      <c r="D62" s="425"/>
      <c r="E62" s="425"/>
      <c r="F62" s="435"/>
    </row>
    <row r="63" spans="1:6" ht="14.25" customHeight="1">
      <c r="A63" s="414"/>
      <c r="B63" s="416"/>
      <c r="C63" s="424"/>
      <c r="D63" s="424"/>
      <c r="E63" s="424"/>
      <c r="F63" s="435"/>
    </row>
    <row r="64" spans="1:6" ht="14.25" customHeight="1">
      <c r="A64" s="414"/>
      <c r="B64" s="416"/>
      <c r="C64" s="424"/>
      <c r="D64" s="424"/>
      <c r="E64" s="424"/>
      <c r="F64" s="436"/>
    </row>
    <row r="65" spans="1:6" ht="14.25" customHeight="1">
      <c r="A65" s="414"/>
      <c r="B65" s="416"/>
      <c r="C65" s="424"/>
      <c r="D65" s="424"/>
      <c r="E65" s="424"/>
      <c r="F65" s="430"/>
    </row>
    <row r="66" spans="1:6" ht="14.25" customHeight="1">
      <c r="A66" s="414"/>
      <c r="B66" s="426"/>
      <c r="C66" s="424"/>
      <c r="D66" s="424"/>
      <c r="E66" s="424"/>
      <c r="F66" s="430"/>
    </row>
    <row r="67" spans="1:6" ht="15" customHeight="1">
      <c r="A67" s="429"/>
      <c r="B67" s="261"/>
      <c r="C67" s="261"/>
      <c r="D67" s="261"/>
      <c r="E67" s="261"/>
      <c r="F67" s="430"/>
    </row>
    <row r="68" spans="1:6" ht="15" customHeight="1">
      <c r="A68" s="428"/>
      <c r="B68" s="261"/>
      <c r="C68" s="261"/>
      <c r="D68" s="261"/>
      <c r="E68" s="261"/>
      <c r="F68" s="431"/>
    </row>
    <row r="69" spans="1:6" ht="15" customHeight="1">
      <c r="A69" s="409"/>
      <c r="B69" s="437"/>
      <c r="C69" s="437"/>
      <c r="D69" s="437"/>
      <c r="E69" s="437"/>
      <c r="F69" s="430"/>
    </row>
    <row r="70" spans="1:6" ht="15" customHeight="1">
      <c r="A70" s="409"/>
      <c r="B70" s="437"/>
      <c r="C70" s="437"/>
      <c r="D70" s="437"/>
      <c r="E70" s="437"/>
      <c r="F70" s="430"/>
    </row>
    <row r="71" spans="1:6" ht="15" customHeight="1">
      <c r="A71" s="409"/>
      <c r="B71" s="419"/>
      <c r="C71" s="419"/>
      <c r="D71" s="419"/>
      <c r="E71" s="419"/>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REPORTING&amp;RESSENT-SHARON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53"/>
  <sheetViews>
    <sheetView zoomScale="85" zoomScaleNormal="85" zoomScalePageLayoutView="0" workbookViewId="0" topLeftCell="A22">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0"/>
      <c r="C1" s="450"/>
    </row>
    <row r="2" spans="1:4" s="33" customFormat="1" ht="15.75" customHeight="1">
      <c r="A2" s="451" t="s">
        <v>0</v>
      </c>
      <c r="B2" s="451"/>
      <c r="C2" s="451"/>
      <c r="D2" s="451"/>
    </row>
    <row r="3" spans="1:4" s="33" customFormat="1" ht="15.75" customHeight="1">
      <c r="A3" s="451" t="s">
        <v>1</v>
      </c>
      <c r="B3" s="451"/>
      <c r="C3" s="451"/>
      <c r="D3" s="451"/>
    </row>
    <row r="4" spans="1:4" s="33" customFormat="1" ht="15.75" customHeight="1">
      <c r="A4" s="451" t="s">
        <v>2</v>
      </c>
      <c r="B4" s="451"/>
      <c r="C4" s="451"/>
      <c r="D4" s="451"/>
    </row>
    <row r="5" spans="1:4" s="33" customFormat="1" ht="15.75" customHeight="1">
      <c r="A5" s="451" t="s">
        <v>60</v>
      </c>
      <c r="B5" s="451"/>
      <c r="C5" s="451"/>
      <c r="D5" s="451"/>
    </row>
    <row r="6" spans="1:3" s="33" customFormat="1" ht="16.5" customHeight="1" thickBot="1">
      <c r="A6" s="32"/>
      <c r="B6" s="452"/>
      <c r="C6" s="452"/>
    </row>
    <row r="7" spans="1:8" ht="15.75" customHeight="1">
      <c r="A7" s="36" t="s">
        <v>61</v>
      </c>
      <c r="B7" s="37" t="s">
        <v>62</v>
      </c>
      <c r="C7" s="38" t="s">
        <v>63</v>
      </c>
      <c r="D7" s="39" t="s">
        <v>64</v>
      </c>
      <c r="E7" s="40"/>
      <c r="F7" s="40"/>
      <c r="G7" s="40"/>
      <c r="H7" s="41"/>
    </row>
    <row r="8" spans="1:4" ht="15.75" customHeight="1">
      <c r="A8" s="42"/>
      <c r="B8" s="43"/>
      <c r="C8" s="44" t="s">
        <v>65</v>
      </c>
      <c r="D8" s="45" t="s">
        <v>66</v>
      </c>
    </row>
    <row r="9" spans="1:4" ht="16.5" customHeight="1" thickBot="1">
      <c r="A9" s="46" t="s">
        <v>5</v>
      </c>
      <c r="B9" s="47" t="s">
        <v>9</v>
      </c>
      <c r="C9" s="48" t="s">
        <v>67</v>
      </c>
      <c r="D9" s="49" t="s">
        <v>68</v>
      </c>
    </row>
    <row r="10" spans="1:4" ht="15.75" customHeight="1">
      <c r="A10" s="50"/>
      <c r="B10" s="51"/>
      <c r="C10" s="51"/>
      <c r="D10" s="52"/>
    </row>
    <row r="11" spans="1:4" ht="15.75">
      <c r="A11" s="53" t="s">
        <v>69</v>
      </c>
      <c r="B11" s="54" t="s">
        <v>0</v>
      </c>
      <c r="C11" s="55"/>
      <c r="D11" s="56"/>
    </row>
    <row r="12" spans="1:4" ht="15">
      <c r="A12" s="57">
        <v>1</v>
      </c>
      <c r="B12" s="41"/>
      <c r="C12" s="58" t="s">
        <v>70</v>
      </c>
      <c r="D12" s="59">
        <v>0</v>
      </c>
    </row>
    <row r="13" spans="1:4" ht="15">
      <c r="A13" s="57">
        <v>2</v>
      </c>
      <c r="B13" s="41"/>
      <c r="C13" s="58" t="s">
        <v>71</v>
      </c>
      <c r="D13" s="59">
        <v>0</v>
      </c>
    </row>
    <row r="14" spans="1:4" ht="15">
      <c r="A14" s="57">
        <v>3</v>
      </c>
      <c r="B14" s="41"/>
      <c r="C14" s="58" t="s">
        <v>72</v>
      </c>
      <c r="D14" s="59">
        <v>0</v>
      </c>
    </row>
    <row r="15" spans="1:4" ht="15">
      <c r="A15" s="57">
        <v>4</v>
      </c>
      <c r="B15" s="41"/>
      <c r="C15" s="58" t="s">
        <v>73</v>
      </c>
      <c r="D15" s="59">
        <v>0</v>
      </c>
    </row>
    <row r="16" spans="1:4" ht="15.75" thickBot="1">
      <c r="A16" s="57">
        <v>5</v>
      </c>
      <c r="B16" s="41"/>
      <c r="C16" s="58" t="s">
        <v>74</v>
      </c>
      <c r="D16" s="59">
        <v>0</v>
      </c>
    </row>
    <row r="17" spans="1:4" ht="16.5" customHeight="1" thickBot="1">
      <c r="A17" s="60"/>
      <c r="B17" s="61"/>
      <c r="C17" s="63" t="s">
        <v>75</v>
      </c>
      <c r="D17" s="64">
        <f>+D16+D15+D14+D13+D12</f>
        <v>0</v>
      </c>
    </row>
    <row r="18" spans="1:4" ht="15.75" customHeight="1">
      <c r="A18" s="65"/>
      <c r="B18" s="66"/>
      <c r="C18" s="67"/>
      <c r="D18" s="68"/>
    </row>
    <row r="19" spans="1:4" ht="15.75">
      <c r="A19" s="53" t="s">
        <v>76</v>
      </c>
      <c r="B19" s="54" t="s">
        <v>10</v>
      </c>
      <c r="C19" s="55"/>
      <c r="D19" s="56"/>
    </row>
    <row r="20" spans="1:4" ht="15">
      <c r="A20" s="57">
        <v>1</v>
      </c>
      <c r="B20" s="41"/>
      <c r="C20" s="58" t="s">
        <v>70</v>
      </c>
      <c r="D20" s="59">
        <v>1000</v>
      </c>
    </row>
    <row r="21" spans="1:4" ht="15">
      <c r="A21" s="57">
        <v>2</v>
      </c>
      <c r="B21" s="41"/>
      <c r="C21" s="58" t="s">
        <v>71</v>
      </c>
      <c r="D21" s="59">
        <v>0</v>
      </c>
    </row>
    <row r="22" spans="1:4" ht="15">
      <c r="A22" s="57">
        <v>3</v>
      </c>
      <c r="B22" s="41"/>
      <c r="C22" s="58" t="s">
        <v>72</v>
      </c>
      <c r="D22" s="59">
        <v>0</v>
      </c>
    </row>
    <row r="23" spans="1:4" ht="15">
      <c r="A23" s="57">
        <v>4</v>
      </c>
      <c r="B23" s="41"/>
      <c r="C23" s="58" t="s">
        <v>73</v>
      </c>
      <c r="D23" s="59">
        <v>0</v>
      </c>
    </row>
    <row r="24" spans="1:4" ht="15.75" thickBot="1">
      <c r="A24" s="57">
        <v>5</v>
      </c>
      <c r="B24" s="41"/>
      <c r="C24" s="58" t="s">
        <v>74</v>
      </c>
      <c r="D24" s="59">
        <v>0</v>
      </c>
    </row>
    <row r="25" spans="1:4" ht="16.5" customHeight="1" thickBot="1">
      <c r="A25" s="60"/>
      <c r="B25" s="61"/>
      <c r="C25" s="63" t="s">
        <v>75</v>
      </c>
      <c r="D25" s="64">
        <f>+D24+D23+D22+D21+D20</f>
        <v>1000</v>
      </c>
    </row>
    <row r="26" spans="1:4" ht="15.75" customHeight="1">
      <c r="A26" s="65"/>
      <c r="B26" s="66"/>
      <c r="C26" s="67"/>
      <c r="D26" s="68"/>
    </row>
    <row r="27" spans="1:4" ht="15.75">
      <c r="A27" s="53" t="s">
        <v>77</v>
      </c>
      <c r="B27" s="54" t="s">
        <v>42</v>
      </c>
      <c r="C27" s="55"/>
      <c r="D27" s="56"/>
    </row>
    <row r="28" spans="1:4" ht="15">
      <c r="A28" s="57">
        <v>1</v>
      </c>
      <c r="B28" s="41"/>
      <c r="C28" s="58" t="s">
        <v>70</v>
      </c>
      <c r="D28" s="59">
        <v>15453591</v>
      </c>
    </row>
    <row r="29" spans="1:4" ht="15">
      <c r="A29" s="57">
        <v>2</v>
      </c>
      <c r="B29" s="41"/>
      <c r="C29" s="58" t="s">
        <v>71</v>
      </c>
      <c r="D29" s="59">
        <v>0</v>
      </c>
    </row>
    <row r="30" spans="1:4" ht="15">
      <c r="A30" s="57">
        <v>3</v>
      </c>
      <c r="B30" s="41"/>
      <c r="C30" s="58" t="s">
        <v>72</v>
      </c>
      <c r="D30" s="59">
        <v>0</v>
      </c>
    </row>
    <row r="31" spans="1:4" ht="15">
      <c r="A31" s="57">
        <v>4</v>
      </c>
      <c r="B31" s="41"/>
      <c r="C31" s="58" t="s">
        <v>73</v>
      </c>
      <c r="D31" s="59">
        <v>0</v>
      </c>
    </row>
    <row r="32" spans="1:4" ht="15.75" thickBot="1">
      <c r="A32" s="57">
        <v>5</v>
      </c>
      <c r="B32" s="41"/>
      <c r="C32" s="58" t="s">
        <v>74</v>
      </c>
      <c r="D32" s="59">
        <v>0</v>
      </c>
    </row>
    <row r="33" spans="1:4" ht="16.5" customHeight="1" thickBot="1">
      <c r="A33" s="60"/>
      <c r="B33" s="61"/>
      <c r="C33" s="63" t="s">
        <v>75</v>
      </c>
      <c r="D33" s="64">
        <f>+D32+D31+D30+D29+D28</f>
        <v>15453591</v>
      </c>
    </row>
    <row r="34" spans="1:4" ht="15.75" customHeight="1">
      <c r="A34" s="65"/>
      <c r="B34" s="66"/>
      <c r="C34" s="67"/>
      <c r="D34" s="68"/>
    </row>
    <row r="35" spans="1:4" ht="15.75">
      <c r="A35" s="53" t="s">
        <v>78</v>
      </c>
      <c r="B35" s="54" t="s">
        <v>48</v>
      </c>
      <c r="C35" s="55"/>
      <c r="D35" s="56"/>
    </row>
    <row r="36" spans="1:4" ht="15">
      <c r="A36" s="57">
        <v>1</v>
      </c>
      <c r="B36" s="41"/>
      <c r="C36" s="58" t="s">
        <v>70</v>
      </c>
      <c r="D36" s="59">
        <v>0</v>
      </c>
    </row>
    <row r="37" spans="1:4" ht="15">
      <c r="A37" s="57">
        <v>2</v>
      </c>
      <c r="B37" s="41"/>
      <c r="C37" s="58" t="s">
        <v>71</v>
      </c>
      <c r="D37" s="59">
        <v>0</v>
      </c>
    </row>
    <row r="38" spans="1:4" ht="15">
      <c r="A38" s="57">
        <v>3</v>
      </c>
      <c r="B38" s="41"/>
      <c r="C38" s="58" t="s">
        <v>72</v>
      </c>
      <c r="D38" s="59">
        <v>0</v>
      </c>
    </row>
    <row r="39" spans="1:4" ht="15">
      <c r="A39" s="57">
        <v>4</v>
      </c>
      <c r="B39" s="41"/>
      <c r="C39" s="58" t="s">
        <v>73</v>
      </c>
      <c r="D39" s="59">
        <v>0</v>
      </c>
    </row>
    <row r="40" spans="1:4" ht="15.75" thickBot="1">
      <c r="A40" s="57">
        <v>5</v>
      </c>
      <c r="B40" s="41"/>
      <c r="C40" s="58" t="s">
        <v>74</v>
      </c>
      <c r="D40" s="59">
        <v>0</v>
      </c>
    </row>
    <row r="41" spans="1:4" ht="16.5" customHeight="1" thickBot="1">
      <c r="A41" s="60"/>
      <c r="B41" s="61"/>
      <c r="C41" s="63" t="s">
        <v>75</v>
      </c>
      <c r="D41" s="64">
        <f>+D40+D39+D38+D37+D36</f>
        <v>0</v>
      </c>
    </row>
    <row r="42" spans="1:4" ht="15.75" customHeight="1">
      <c r="A42" s="65"/>
      <c r="B42" s="66"/>
      <c r="C42" s="67"/>
      <c r="D42" s="68"/>
    </row>
    <row r="43" spans="1:4" ht="15.75">
      <c r="A43" s="53" t="s">
        <v>79</v>
      </c>
      <c r="B43" s="54" t="s">
        <v>55</v>
      </c>
      <c r="C43" s="55"/>
      <c r="D43" s="56"/>
    </row>
    <row r="44" spans="1:4" ht="15">
      <c r="A44" s="57">
        <v>1</v>
      </c>
      <c r="B44" s="41"/>
      <c r="C44" s="58" t="s">
        <v>70</v>
      </c>
      <c r="D44" s="59">
        <v>-2405542</v>
      </c>
    </row>
    <row r="45" spans="1:4" ht="15">
      <c r="A45" s="57">
        <v>2</v>
      </c>
      <c r="B45" s="41"/>
      <c r="C45" s="58" t="s">
        <v>71</v>
      </c>
      <c r="D45" s="59">
        <v>0</v>
      </c>
    </row>
    <row r="46" spans="1:4" ht="15">
      <c r="A46" s="57">
        <v>3</v>
      </c>
      <c r="B46" s="41"/>
      <c r="C46" s="58" t="s">
        <v>72</v>
      </c>
      <c r="D46" s="59">
        <v>0</v>
      </c>
    </row>
    <row r="47" spans="1:4" ht="15">
      <c r="A47" s="57">
        <v>4</v>
      </c>
      <c r="B47" s="41"/>
      <c r="C47" s="58" t="s">
        <v>73</v>
      </c>
      <c r="D47" s="59">
        <v>0</v>
      </c>
    </row>
    <row r="48" spans="1:4" ht="15.75" thickBot="1">
      <c r="A48" s="57">
        <v>5</v>
      </c>
      <c r="B48" s="41"/>
      <c r="C48" s="58" t="s">
        <v>74</v>
      </c>
      <c r="D48" s="59">
        <v>0</v>
      </c>
    </row>
    <row r="49" spans="1:4" ht="16.5" customHeight="1" thickBot="1">
      <c r="A49" s="60"/>
      <c r="B49" s="61"/>
      <c r="C49" s="63" t="s">
        <v>75</v>
      </c>
      <c r="D49" s="64">
        <f>+D48+D47+D46+D45+D44</f>
        <v>-2405542</v>
      </c>
    </row>
    <row r="50" spans="1:4" ht="15.75" customHeight="1" thickBot="1">
      <c r="A50" s="65"/>
      <c r="B50" s="66"/>
      <c r="C50" s="67"/>
      <c r="D50" s="68"/>
    </row>
    <row r="51" spans="1:4" ht="16.5" customHeight="1" thickBot="1">
      <c r="A51" s="69"/>
      <c r="B51" s="70" t="s">
        <v>80</v>
      </c>
      <c r="C51" s="63" t="s">
        <v>81</v>
      </c>
      <c r="D51" s="64">
        <f>+D49-D48+D41-D40+D33-D32+D25-D24+D17-D16</f>
        <v>13049049</v>
      </c>
    </row>
    <row r="52" spans="1:4" ht="16.5" customHeight="1" thickBot="1">
      <c r="A52" s="69"/>
      <c r="B52" s="70" t="s">
        <v>74</v>
      </c>
      <c r="C52" s="63"/>
      <c r="D52" s="64">
        <f>+D48+D40+D32+D24+D16</f>
        <v>0</v>
      </c>
    </row>
    <row r="53" spans="1:4" ht="16.5" customHeight="1" thickBot="1">
      <c r="A53" s="69"/>
      <c r="B53" s="70" t="s">
        <v>82</v>
      </c>
      <c r="C53" s="63" t="s">
        <v>81</v>
      </c>
      <c r="D53" s="64">
        <f>SUM(D51:D52)</f>
        <v>13049049</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REPORTING&amp;RESSENT-SHARON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D3">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1" t="s">
        <v>0</v>
      </c>
      <c r="B1" s="451"/>
      <c r="C1" s="451"/>
      <c r="D1" s="451"/>
      <c r="E1" s="451"/>
    </row>
    <row r="2" spans="1:5" ht="15.75" customHeight="1">
      <c r="A2" s="451" t="s">
        <v>1</v>
      </c>
      <c r="B2" s="451"/>
      <c r="C2" s="451"/>
      <c r="D2" s="451"/>
      <c r="E2" s="451"/>
    </row>
    <row r="3" spans="1:5" ht="15.75" customHeight="1">
      <c r="A3" s="451" t="s">
        <v>2</v>
      </c>
      <c r="B3" s="451"/>
      <c r="C3" s="451"/>
      <c r="D3" s="451"/>
      <c r="E3" s="451"/>
    </row>
    <row r="4" spans="1:5" ht="15.75" customHeight="1">
      <c r="A4" s="451" t="s">
        <v>83</v>
      </c>
      <c r="B4" s="451"/>
      <c r="C4" s="451"/>
      <c r="D4" s="451"/>
      <c r="E4" s="451"/>
    </row>
    <row r="5" spans="1:3" ht="16.5" customHeight="1" thickBot="1">
      <c r="A5" s="71"/>
      <c r="B5" s="71"/>
      <c r="C5" s="35"/>
    </row>
    <row r="6" spans="1:5" ht="15.75" customHeight="1">
      <c r="A6" s="72" t="s">
        <v>61</v>
      </c>
      <c r="B6" s="73" t="s">
        <v>62</v>
      </c>
      <c r="C6" s="74" t="s">
        <v>63</v>
      </c>
      <c r="D6" s="74" t="s">
        <v>64</v>
      </c>
      <c r="E6" s="74" t="s">
        <v>84</v>
      </c>
    </row>
    <row r="7" spans="1:5" ht="31.5" customHeight="1">
      <c r="A7" s="75"/>
      <c r="B7" s="76"/>
      <c r="C7" s="77"/>
      <c r="D7" s="78"/>
      <c r="E7" s="79" t="s">
        <v>85</v>
      </c>
    </row>
    <row r="8" spans="1:5" ht="16.5" customHeight="1" thickBot="1">
      <c r="A8" s="80" t="s">
        <v>5</v>
      </c>
      <c r="B8" s="81" t="s">
        <v>9</v>
      </c>
      <c r="C8" s="82" t="s">
        <v>86</v>
      </c>
      <c r="D8" s="82" t="s">
        <v>87</v>
      </c>
      <c r="E8" s="83" t="s">
        <v>88</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89</v>
      </c>
      <c r="D11" s="94" t="s">
        <v>90</v>
      </c>
      <c r="E11" s="95">
        <v>-3390030</v>
      </c>
    </row>
    <row r="12" spans="1:5" ht="15.75" thickBot="1">
      <c r="A12" s="96"/>
      <c r="B12" s="97"/>
      <c r="C12" s="98" t="s">
        <v>91</v>
      </c>
      <c r="D12" s="99" t="s">
        <v>92</v>
      </c>
      <c r="E12" s="100">
        <v>0</v>
      </c>
    </row>
    <row r="13" spans="1:5" s="31" customFormat="1" ht="16.5" customHeight="1" thickBot="1">
      <c r="A13" s="101"/>
      <c r="B13" s="102"/>
      <c r="C13" s="63" t="s">
        <v>93</v>
      </c>
      <c r="D13" s="103" t="s">
        <v>94</v>
      </c>
      <c r="E13" s="104">
        <f>SUM(E11)</f>
        <v>-3390030</v>
      </c>
    </row>
    <row r="14" spans="1:5" s="31" customFormat="1" ht="15">
      <c r="A14" s="65"/>
      <c r="B14" s="105"/>
      <c r="C14" s="106"/>
      <c r="D14" s="107"/>
      <c r="E14" s="108"/>
    </row>
    <row r="15" spans="1:5" ht="15.75" customHeight="1">
      <c r="A15" s="88" t="s">
        <v>41</v>
      </c>
      <c r="B15" s="89" t="s">
        <v>42</v>
      </c>
      <c r="C15" s="55"/>
      <c r="D15" s="55"/>
      <c r="E15" s="90"/>
    </row>
    <row r="16" spans="1:5" ht="15.75" customHeight="1">
      <c r="A16" s="91"/>
      <c r="B16" s="92"/>
      <c r="C16" s="93" t="s">
        <v>89</v>
      </c>
      <c r="D16" s="94" t="s">
        <v>90</v>
      </c>
      <c r="E16" s="95">
        <v>0</v>
      </c>
    </row>
    <row r="17" spans="1:5" ht="15.75" thickBot="1">
      <c r="A17" s="96"/>
      <c r="B17" s="97"/>
      <c r="C17" s="98" t="s">
        <v>91</v>
      </c>
      <c r="D17" s="99" t="s">
        <v>92</v>
      </c>
      <c r="E17" s="100">
        <v>0</v>
      </c>
    </row>
    <row r="18" spans="1:5" s="31" customFormat="1" ht="16.5" customHeight="1" thickBot="1">
      <c r="A18" s="101"/>
      <c r="B18" s="102"/>
      <c r="C18" s="63" t="s">
        <v>93</v>
      </c>
      <c r="D18" s="103" t="s">
        <v>94</v>
      </c>
      <c r="E18" s="104">
        <f>SUM(E16)</f>
        <v>0</v>
      </c>
    </row>
    <row r="19" spans="1:5" s="31" customFormat="1" ht="15">
      <c r="A19" s="65"/>
      <c r="B19" s="105"/>
      <c r="C19" s="106"/>
      <c r="D19" s="107"/>
      <c r="E19" s="108"/>
    </row>
    <row r="20" spans="1:5" ht="15.75" customHeight="1">
      <c r="A20" s="88" t="s">
        <v>47</v>
      </c>
      <c r="B20" s="89" t="s">
        <v>48</v>
      </c>
      <c r="C20" s="55"/>
      <c r="D20" s="55"/>
      <c r="E20" s="90"/>
    </row>
    <row r="21" spans="1:5" ht="15.75" customHeight="1">
      <c r="A21" s="91"/>
      <c r="B21" s="92"/>
      <c r="C21" s="93" t="s">
        <v>89</v>
      </c>
      <c r="D21" s="94" t="s">
        <v>90</v>
      </c>
      <c r="E21" s="95">
        <v>-2499970</v>
      </c>
    </row>
    <row r="22" spans="1:5" ht="15">
      <c r="A22" s="96">
        <v>1</v>
      </c>
      <c r="B22" s="97"/>
      <c r="C22" s="98" t="s">
        <v>95</v>
      </c>
      <c r="D22" s="99" t="s">
        <v>96</v>
      </c>
      <c r="E22" s="100">
        <v>838563</v>
      </c>
    </row>
    <row r="23" spans="1:5" ht="15">
      <c r="A23" s="96">
        <v>2</v>
      </c>
      <c r="B23" s="97"/>
      <c r="C23" s="98" t="s">
        <v>97</v>
      </c>
      <c r="D23" s="99" t="s">
        <v>96</v>
      </c>
      <c r="E23" s="100">
        <v>2497286</v>
      </c>
    </row>
    <row r="24" spans="1:5" ht="15">
      <c r="A24" s="96">
        <v>3</v>
      </c>
      <c r="B24" s="97"/>
      <c r="C24" s="98" t="s">
        <v>98</v>
      </c>
      <c r="D24" s="99" t="s">
        <v>96</v>
      </c>
      <c r="E24" s="100">
        <v>1564976</v>
      </c>
    </row>
    <row r="25" spans="1:5" ht="15">
      <c r="A25" s="96">
        <v>4</v>
      </c>
      <c r="B25" s="97"/>
      <c r="C25" s="98" t="s">
        <v>99</v>
      </c>
      <c r="D25" s="99" t="s">
        <v>96</v>
      </c>
      <c r="E25" s="100">
        <v>1365755</v>
      </c>
    </row>
    <row r="26" spans="1:5" ht="15">
      <c r="A26" s="96">
        <v>5</v>
      </c>
      <c r="B26" s="97"/>
      <c r="C26" s="98" t="s">
        <v>100</v>
      </c>
      <c r="D26" s="99" t="s">
        <v>96</v>
      </c>
      <c r="E26" s="100">
        <v>1800</v>
      </c>
    </row>
    <row r="27" spans="1:5" ht="15">
      <c r="A27" s="96">
        <v>6</v>
      </c>
      <c r="B27" s="97"/>
      <c r="C27" s="98" t="s">
        <v>101</v>
      </c>
      <c r="D27" s="99" t="s">
        <v>96</v>
      </c>
      <c r="E27" s="100">
        <v>148586</v>
      </c>
    </row>
    <row r="28" spans="1:5" ht="15">
      <c r="A28" s="96">
        <v>7</v>
      </c>
      <c r="B28" s="97"/>
      <c r="C28" s="98" t="s">
        <v>102</v>
      </c>
      <c r="D28" s="99" t="s">
        <v>96</v>
      </c>
      <c r="E28" s="100">
        <v>817291</v>
      </c>
    </row>
    <row r="29" spans="1:5" ht="15">
      <c r="A29" s="96">
        <v>8</v>
      </c>
      <c r="B29" s="97"/>
      <c r="C29" s="98" t="s">
        <v>103</v>
      </c>
      <c r="D29" s="99" t="s">
        <v>96</v>
      </c>
      <c r="E29" s="100">
        <v>1264689</v>
      </c>
    </row>
    <row r="30" spans="1:5" ht="15">
      <c r="A30" s="96">
        <v>9</v>
      </c>
      <c r="B30" s="97"/>
      <c r="C30" s="98" t="s">
        <v>104</v>
      </c>
      <c r="D30" s="99" t="s">
        <v>96</v>
      </c>
      <c r="E30" s="100">
        <v>350000</v>
      </c>
    </row>
    <row r="31" spans="1:5" ht="15">
      <c r="A31" s="96">
        <v>10</v>
      </c>
      <c r="B31" s="97"/>
      <c r="C31" s="98" t="s">
        <v>105</v>
      </c>
      <c r="D31" s="99" t="s">
        <v>96</v>
      </c>
      <c r="E31" s="100">
        <v>846933</v>
      </c>
    </row>
    <row r="32" spans="1:5" ht="15.75" thickBot="1">
      <c r="A32" s="96">
        <v>11</v>
      </c>
      <c r="B32" s="97"/>
      <c r="C32" s="98" t="s">
        <v>106</v>
      </c>
      <c r="D32" s="99" t="s">
        <v>96</v>
      </c>
      <c r="E32" s="100">
        <v>-13282850</v>
      </c>
    </row>
    <row r="33" spans="1:5" s="31" customFormat="1" ht="16.5" customHeight="1" thickBot="1">
      <c r="A33" s="101"/>
      <c r="B33" s="102"/>
      <c r="C33" s="63" t="s">
        <v>93</v>
      </c>
      <c r="D33" s="103" t="s">
        <v>94</v>
      </c>
      <c r="E33" s="104">
        <f>SUM(E21:E32)</f>
        <v>-6086941</v>
      </c>
    </row>
    <row r="34" spans="1:5" s="31" customFormat="1" ht="15">
      <c r="A34" s="65"/>
      <c r="B34" s="105"/>
      <c r="C34" s="106"/>
      <c r="D34" s="107"/>
      <c r="E34" s="108"/>
    </row>
    <row r="35" spans="1:5" ht="15.75" customHeight="1">
      <c r="A35" s="88" t="s">
        <v>54</v>
      </c>
      <c r="B35" s="89" t="s">
        <v>55</v>
      </c>
      <c r="C35" s="55"/>
      <c r="D35" s="55"/>
      <c r="E35" s="90"/>
    </row>
    <row r="36" spans="1:5" ht="15.75" customHeight="1">
      <c r="A36" s="91"/>
      <c r="B36" s="92"/>
      <c r="C36" s="93" t="s">
        <v>89</v>
      </c>
      <c r="D36" s="94" t="s">
        <v>90</v>
      </c>
      <c r="E36" s="95">
        <v>0</v>
      </c>
    </row>
    <row r="37" spans="1:5" ht="15.75" thickBot="1">
      <c r="A37" s="96"/>
      <c r="B37" s="97"/>
      <c r="C37" s="98" t="s">
        <v>91</v>
      </c>
      <c r="D37" s="99" t="s">
        <v>92</v>
      </c>
      <c r="E37" s="100">
        <v>0</v>
      </c>
    </row>
    <row r="38" spans="1:5" s="31" customFormat="1" ht="16.5" customHeight="1" thickBot="1">
      <c r="A38" s="101"/>
      <c r="B38" s="102"/>
      <c r="C38" s="63" t="s">
        <v>93</v>
      </c>
      <c r="D38" s="103" t="s">
        <v>94</v>
      </c>
      <c r="E38" s="104">
        <f>SUM(E36)</f>
        <v>0</v>
      </c>
    </row>
    <row r="39" spans="1:5" s="31" customFormat="1" ht="15.75" thickBot="1">
      <c r="A39" s="65"/>
      <c r="B39" s="105"/>
      <c r="C39" s="106"/>
      <c r="D39" s="107"/>
      <c r="E39" s="108"/>
    </row>
    <row r="40" spans="1:5" s="33" customFormat="1" ht="19.5" customHeight="1" thickBot="1">
      <c r="A40" s="109"/>
      <c r="B40" s="110"/>
      <c r="C40" s="111"/>
      <c r="D40" s="112" t="s">
        <v>107</v>
      </c>
      <c r="E40" s="113">
        <f>+E38+E33+E18+E13</f>
        <v>-9476971</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REPORTING&amp;RESSENT-SHARON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C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3"/>
      <c r="C1" s="453"/>
      <c r="D1" s="453"/>
    </row>
    <row r="2" spans="1:6" ht="12.75">
      <c r="A2" s="454" t="s">
        <v>0</v>
      </c>
      <c r="B2" s="454"/>
      <c r="C2" s="454"/>
      <c r="D2" s="454"/>
      <c r="E2" s="454"/>
      <c r="F2" s="454"/>
    </row>
    <row r="3" spans="1:6" ht="12.75">
      <c r="A3" s="454" t="s">
        <v>1</v>
      </c>
      <c r="B3" s="454"/>
      <c r="C3" s="454"/>
      <c r="D3" s="454"/>
      <c r="E3" s="454"/>
      <c r="F3" s="454"/>
    </row>
    <row r="4" spans="1:6" ht="12.75">
      <c r="A4" s="454" t="s">
        <v>2</v>
      </c>
      <c r="B4" s="454"/>
      <c r="C4" s="454"/>
      <c r="D4" s="454"/>
      <c r="E4" s="454"/>
      <c r="F4" s="454"/>
    </row>
    <row r="5" spans="1:6" ht="12.75">
      <c r="A5" s="454" t="s">
        <v>108</v>
      </c>
      <c r="B5" s="454"/>
      <c r="C5" s="454"/>
      <c r="D5" s="454"/>
      <c r="E5" s="454"/>
      <c r="F5" s="454"/>
    </row>
    <row r="6" spans="2:5" ht="13.5" customHeight="1" thickBot="1">
      <c r="B6" s="455"/>
      <c r="C6" s="455"/>
      <c r="D6" s="455"/>
      <c r="E6" s="117"/>
    </row>
    <row r="7" spans="1:6" ht="15.75">
      <c r="A7" s="118">
        <v>-1</v>
      </c>
      <c r="B7" s="119">
        <v>-2</v>
      </c>
      <c r="C7" s="119">
        <v>-3</v>
      </c>
      <c r="D7" s="119">
        <v>-4</v>
      </c>
      <c r="E7" s="119">
        <v>-5</v>
      </c>
      <c r="F7" s="120">
        <v>-6</v>
      </c>
    </row>
    <row r="8" spans="1:6" ht="20.25" customHeight="1">
      <c r="A8" s="88"/>
      <c r="B8" s="77"/>
      <c r="C8" s="77" t="s">
        <v>92</v>
      </c>
      <c r="D8" s="77"/>
      <c r="E8" s="77"/>
      <c r="F8" s="121"/>
    </row>
    <row r="9" spans="1:6" ht="13.5" customHeight="1" thickBot="1">
      <c r="A9" s="122" t="s">
        <v>5</v>
      </c>
      <c r="B9" s="123" t="s">
        <v>109</v>
      </c>
      <c r="C9" s="125" t="s">
        <v>110</v>
      </c>
      <c r="D9" s="125" t="s">
        <v>86</v>
      </c>
      <c r="E9" s="125" t="s">
        <v>87</v>
      </c>
      <c r="F9" s="126" t="s">
        <v>111</v>
      </c>
    </row>
    <row r="10" spans="1:6" s="127" customFormat="1" ht="31.5">
      <c r="A10" s="128"/>
      <c r="B10" s="129"/>
      <c r="C10" s="130"/>
      <c r="D10" s="131" t="s">
        <v>112</v>
      </c>
      <c r="E10" s="132" t="s">
        <v>113</v>
      </c>
      <c r="F10" s="133">
        <v>0</v>
      </c>
    </row>
    <row r="11" spans="1:6" ht="15.75">
      <c r="A11" s="134" t="s">
        <v>69</v>
      </c>
      <c r="B11" s="135" t="s">
        <v>10</v>
      </c>
      <c r="C11" s="136"/>
      <c r="D11" s="137"/>
      <c r="E11" s="137"/>
      <c r="F11" s="138"/>
    </row>
    <row r="12" spans="1:6" ht="15.75" thickBot="1">
      <c r="A12" s="139"/>
      <c r="B12" s="92"/>
      <c r="C12" s="140" t="s">
        <v>92</v>
      </c>
      <c r="D12" s="140" t="s">
        <v>114</v>
      </c>
      <c r="E12" s="141" t="s">
        <v>92</v>
      </c>
      <c r="F12" s="142">
        <v>0</v>
      </c>
    </row>
    <row r="13" spans="1:6" ht="16.5" thickBot="1">
      <c r="A13" s="143"/>
      <c r="B13" s="144"/>
      <c r="C13" s="145"/>
      <c r="D13" s="146" t="s">
        <v>115</v>
      </c>
      <c r="E13" s="147" t="s">
        <v>116</v>
      </c>
      <c r="F13" s="148">
        <v>0</v>
      </c>
    </row>
    <row r="14" spans="1:6" ht="15.75">
      <c r="A14" s="149"/>
      <c r="B14" s="150"/>
      <c r="C14" s="151"/>
      <c r="D14" s="152"/>
      <c r="E14" s="153"/>
      <c r="F14" s="154"/>
    </row>
    <row r="15" spans="1:6" ht="15.75">
      <c r="A15" s="134" t="s">
        <v>76</v>
      </c>
      <c r="B15" s="135" t="s">
        <v>42</v>
      </c>
      <c r="C15" s="136"/>
      <c r="D15" s="137"/>
      <c r="E15" s="137"/>
      <c r="F15" s="138"/>
    </row>
    <row r="16" spans="1:6" ht="15.75" thickBot="1">
      <c r="A16" s="139"/>
      <c r="B16" s="92"/>
      <c r="C16" s="140" t="s">
        <v>92</v>
      </c>
      <c r="D16" s="140" t="s">
        <v>114</v>
      </c>
      <c r="E16" s="141" t="s">
        <v>92</v>
      </c>
      <c r="F16" s="142">
        <v>0</v>
      </c>
    </row>
    <row r="17" spans="1:6" ht="16.5" thickBot="1">
      <c r="A17" s="143"/>
      <c r="B17" s="144"/>
      <c r="C17" s="145"/>
      <c r="D17" s="146" t="s">
        <v>115</v>
      </c>
      <c r="E17" s="147" t="s">
        <v>116</v>
      </c>
      <c r="F17" s="148">
        <v>0</v>
      </c>
    </row>
    <row r="18" spans="1:6" ht="15.75">
      <c r="A18" s="149"/>
      <c r="B18" s="150"/>
      <c r="C18" s="151"/>
      <c r="D18" s="152"/>
      <c r="E18" s="153"/>
      <c r="F18" s="154"/>
    </row>
    <row r="19" spans="1:6" ht="15.75">
      <c r="A19" s="134" t="s">
        <v>77</v>
      </c>
      <c r="B19" s="135" t="s">
        <v>48</v>
      </c>
      <c r="C19" s="136"/>
      <c r="D19" s="137"/>
      <c r="E19" s="137"/>
      <c r="F19" s="138"/>
    </row>
    <row r="20" spans="1:6" ht="15.75" thickBot="1">
      <c r="A20" s="139"/>
      <c r="B20" s="92"/>
      <c r="C20" s="140" t="s">
        <v>92</v>
      </c>
      <c r="D20" s="140" t="s">
        <v>114</v>
      </c>
      <c r="E20" s="141" t="s">
        <v>92</v>
      </c>
      <c r="F20" s="142">
        <v>0</v>
      </c>
    </row>
    <row r="21" spans="1:6" ht="16.5" thickBot="1">
      <c r="A21" s="143"/>
      <c r="B21" s="144"/>
      <c r="C21" s="145"/>
      <c r="D21" s="146" t="s">
        <v>115</v>
      </c>
      <c r="E21" s="147" t="s">
        <v>116</v>
      </c>
      <c r="F21" s="148">
        <v>0</v>
      </c>
    </row>
    <row r="22" spans="1:6" ht="15.75">
      <c r="A22" s="149"/>
      <c r="B22" s="150"/>
      <c r="C22" s="151"/>
      <c r="D22" s="152"/>
      <c r="E22" s="153"/>
      <c r="F22" s="154"/>
    </row>
    <row r="23" spans="1:6" ht="15.75">
      <c r="A23" s="134" t="s">
        <v>78</v>
      </c>
      <c r="B23" s="135" t="s">
        <v>55</v>
      </c>
      <c r="C23" s="136"/>
      <c r="D23" s="137"/>
      <c r="E23" s="137"/>
      <c r="F23" s="138"/>
    </row>
    <row r="24" spans="1:6" ht="15.75" thickBot="1">
      <c r="A24" s="139"/>
      <c r="B24" s="92"/>
      <c r="C24" s="140" t="s">
        <v>92</v>
      </c>
      <c r="D24" s="140" t="s">
        <v>114</v>
      </c>
      <c r="E24" s="141" t="s">
        <v>92</v>
      </c>
      <c r="F24" s="142">
        <v>0</v>
      </c>
    </row>
    <row r="25" spans="1:6" ht="16.5" thickBot="1">
      <c r="A25" s="143"/>
      <c r="B25" s="144"/>
      <c r="C25" s="145"/>
      <c r="D25" s="146" t="s">
        <v>115</v>
      </c>
      <c r="E25" s="147" t="s">
        <v>116</v>
      </c>
      <c r="F25" s="148">
        <v>0</v>
      </c>
    </row>
    <row r="26" spans="1:6" ht="15.75">
      <c r="A26" s="149"/>
      <c r="B26" s="150"/>
      <c r="C26" s="151"/>
      <c r="D26" s="152"/>
      <c r="E26" s="153"/>
      <c r="F26" s="154"/>
    </row>
    <row r="27" spans="1:6" ht="32.25" thickBot="1">
      <c r="A27" s="155"/>
      <c r="B27" s="156"/>
      <c r="C27" s="156"/>
      <c r="D27" s="157" t="s">
        <v>117</v>
      </c>
      <c r="E27" s="158" t="s">
        <v>118</v>
      </c>
      <c r="F27" s="159">
        <f>+F25+F21+F17+F13+F10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REPORTING&amp;RESSENT-SHARON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27"/>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4" t="s">
        <v>0</v>
      </c>
      <c r="B2" s="454"/>
      <c r="C2" s="454"/>
      <c r="D2" s="454"/>
    </row>
    <row r="3" spans="1:4" ht="12.75">
      <c r="A3" s="454" t="s">
        <v>1</v>
      </c>
      <c r="B3" s="454"/>
      <c r="C3" s="454"/>
      <c r="D3" s="454"/>
    </row>
    <row r="4" spans="1:4" ht="12.75">
      <c r="A4" s="454" t="s">
        <v>2</v>
      </c>
      <c r="B4" s="454"/>
      <c r="C4" s="454"/>
      <c r="D4" s="454"/>
    </row>
    <row r="5" spans="1:4" ht="12.75">
      <c r="A5" s="454" t="s">
        <v>119</v>
      </c>
      <c r="B5" s="454"/>
      <c r="C5" s="454"/>
      <c r="D5" s="454"/>
    </row>
    <row r="6" spans="2:4" ht="13.5" customHeight="1" thickBot="1">
      <c r="B6" s="116"/>
      <c r="C6" s="116"/>
      <c r="D6" s="117"/>
    </row>
    <row r="7" spans="1:4" ht="12.75">
      <c r="A7" s="161">
        <v>-1</v>
      </c>
      <c r="B7" s="162">
        <v>-2</v>
      </c>
      <c r="C7" s="163">
        <v>-3</v>
      </c>
      <c r="D7" s="163">
        <v>-4</v>
      </c>
    </row>
    <row r="8" spans="1:4" s="164" customFormat="1" ht="12.75">
      <c r="A8" s="165"/>
      <c r="B8" s="166" t="s">
        <v>120</v>
      </c>
      <c r="C8" s="167"/>
      <c r="D8" s="168"/>
    </row>
    <row r="9" spans="1:4" ht="14.25" customHeight="1" thickBot="1">
      <c r="A9" s="169" t="s">
        <v>5</v>
      </c>
      <c r="B9" s="170" t="s">
        <v>121</v>
      </c>
      <c r="C9" s="171" t="s">
        <v>111</v>
      </c>
      <c r="D9" s="172" t="s">
        <v>87</v>
      </c>
    </row>
    <row r="10" spans="1:4" ht="15.75">
      <c r="A10" s="173"/>
      <c r="B10" s="87"/>
      <c r="C10" s="174"/>
      <c r="D10" s="175"/>
    </row>
    <row r="11" spans="1:4" ht="12.75">
      <c r="A11" s="176" t="s">
        <v>69</v>
      </c>
      <c r="B11" s="177" t="s">
        <v>10</v>
      </c>
      <c r="C11" s="178"/>
      <c r="D11" s="179"/>
    </row>
    <row r="12" spans="1:4" ht="13.5" thickBot="1">
      <c r="A12" s="180">
        <v>0</v>
      </c>
      <c r="B12" s="181" t="s">
        <v>114</v>
      </c>
      <c r="C12" s="182">
        <v>0</v>
      </c>
      <c r="D12" s="183" t="s">
        <v>92</v>
      </c>
    </row>
    <row r="13" spans="1:4" ht="13.5" customHeight="1" thickBot="1">
      <c r="A13" s="184"/>
      <c r="B13" s="185" t="s">
        <v>122</v>
      </c>
      <c r="C13" s="186">
        <v>0</v>
      </c>
      <c r="D13" s="187" t="s">
        <v>116</v>
      </c>
    </row>
    <row r="14" spans="1:4" ht="14.25" customHeight="1">
      <c r="A14" s="188"/>
      <c r="B14" s="189"/>
      <c r="C14" s="190"/>
      <c r="D14" s="191"/>
    </row>
    <row r="15" spans="1:4" ht="12.75">
      <c r="A15" s="176" t="s">
        <v>76</v>
      </c>
      <c r="B15" s="177" t="s">
        <v>42</v>
      </c>
      <c r="C15" s="178"/>
      <c r="D15" s="179"/>
    </row>
    <row r="16" spans="1:4" ht="13.5" thickBot="1">
      <c r="A16" s="180">
        <v>0</v>
      </c>
      <c r="B16" s="181" t="s">
        <v>114</v>
      </c>
      <c r="C16" s="182">
        <v>0</v>
      </c>
      <c r="D16" s="183" t="s">
        <v>92</v>
      </c>
    </row>
    <row r="17" spans="1:4" ht="13.5" customHeight="1" thickBot="1">
      <c r="A17" s="184"/>
      <c r="B17" s="185" t="s">
        <v>122</v>
      </c>
      <c r="C17" s="186">
        <v>0</v>
      </c>
      <c r="D17" s="187" t="s">
        <v>116</v>
      </c>
    </row>
    <row r="18" spans="1:4" ht="14.25" customHeight="1">
      <c r="A18" s="188"/>
      <c r="B18" s="189"/>
      <c r="C18" s="190"/>
      <c r="D18" s="191"/>
    </row>
    <row r="19" spans="1:4" ht="12.75">
      <c r="A19" s="176" t="s">
        <v>77</v>
      </c>
      <c r="B19" s="177" t="s">
        <v>48</v>
      </c>
      <c r="C19" s="178"/>
      <c r="D19" s="179"/>
    </row>
    <row r="20" spans="1:4" ht="13.5" thickBot="1">
      <c r="A20" s="180">
        <v>0</v>
      </c>
      <c r="B20" s="181" t="s">
        <v>114</v>
      </c>
      <c r="C20" s="182">
        <v>0</v>
      </c>
      <c r="D20" s="183" t="s">
        <v>92</v>
      </c>
    </row>
    <row r="21" spans="1:4" ht="13.5" customHeight="1" thickBot="1">
      <c r="A21" s="184"/>
      <c r="B21" s="185" t="s">
        <v>122</v>
      </c>
      <c r="C21" s="186">
        <v>0</v>
      </c>
      <c r="D21" s="187" t="s">
        <v>116</v>
      </c>
    </row>
    <row r="22" spans="1:4" ht="14.25" customHeight="1">
      <c r="A22" s="188"/>
      <c r="B22" s="189"/>
      <c r="C22" s="190"/>
      <c r="D22" s="191"/>
    </row>
    <row r="23" spans="1:4" ht="12.75">
      <c r="A23" s="176" t="s">
        <v>78</v>
      </c>
      <c r="B23" s="177" t="s">
        <v>55</v>
      </c>
      <c r="C23" s="178"/>
      <c r="D23" s="179"/>
    </row>
    <row r="24" spans="1:4" ht="13.5" thickBot="1">
      <c r="A24" s="180">
        <v>0</v>
      </c>
      <c r="B24" s="181" t="s">
        <v>114</v>
      </c>
      <c r="C24" s="182">
        <v>0</v>
      </c>
      <c r="D24" s="183" t="s">
        <v>92</v>
      </c>
    </row>
    <row r="25" spans="1:4" ht="13.5" customHeight="1" thickBot="1">
      <c r="A25" s="184"/>
      <c r="B25" s="185" t="s">
        <v>122</v>
      </c>
      <c r="C25" s="186">
        <v>0</v>
      </c>
      <c r="D25" s="187" t="s">
        <v>116</v>
      </c>
    </row>
    <row r="26" spans="1:4" ht="14.25" customHeight="1" thickBot="1">
      <c r="A26" s="188"/>
      <c r="B26" s="189"/>
      <c r="C26" s="190"/>
      <c r="D26" s="191"/>
    </row>
    <row r="27" spans="2:4" ht="13.5" customHeight="1" thickBot="1">
      <c r="B27" s="192" t="s">
        <v>123</v>
      </c>
      <c r="C27" s="193">
        <f>+C25+C21+C17+C13</f>
        <v>0</v>
      </c>
      <c r="D27" s="187" t="s">
        <v>118</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REPORTING&amp;RESSENT-SHARON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27"/>
  <sheetViews>
    <sheetView zoomScalePageLayoutView="0" workbookViewId="0" topLeftCell="C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4" t="s">
        <v>0</v>
      </c>
      <c r="B2" s="454"/>
      <c r="C2" s="454"/>
      <c r="D2" s="454"/>
    </row>
    <row r="3" spans="1:4" ht="12.75">
      <c r="A3" s="454" t="s">
        <v>124</v>
      </c>
      <c r="B3" s="454"/>
      <c r="C3" s="454"/>
      <c r="D3" s="454"/>
    </row>
    <row r="4" spans="1:4" ht="12.75">
      <c r="A4" s="454" t="s">
        <v>2</v>
      </c>
      <c r="B4" s="454"/>
      <c r="C4" s="454"/>
      <c r="D4" s="454"/>
    </row>
    <row r="5" spans="1:4" ht="12.75">
      <c r="A5" s="454" t="s">
        <v>125</v>
      </c>
      <c r="B5" s="454"/>
      <c r="C5" s="454"/>
      <c r="D5" s="454"/>
    </row>
    <row r="6" spans="2:4" ht="13.5" customHeight="1" thickBot="1">
      <c r="B6" s="116"/>
      <c r="C6" s="116"/>
      <c r="D6" s="117"/>
    </row>
    <row r="7" spans="1:4" ht="15.75">
      <c r="A7" s="118">
        <v>-1</v>
      </c>
      <c r="B7" s="194">
        <v>-2</v>
      </c>
      <c r="C7" s="194">
        <v>-3</v>
      </c>
      <c r="D7" s="163">
        <v>-4</v>
      </c>
    </row>
    <row r="8" spans="1:4" s="164" customFormat="1" ht="12.75">
      <c r="A8" s="195"/>
      <c r="B8" s="196" t="s">
        <v>120</v>
      </c>
      <c r="C8" s="197"/>
      <c r="D8" s="198"/>
    </row>
    <row r="9" spans="1:4" ht="14.25" customHeight="1" thickBot="1">
      <c r="A9" s="122" t="s">
        <v>5</v>
      </c>
      <c r="B9" s="125" t="s">
        <v>126</v>
      </c>
      <c r="C9" s="199" t="s">
        <v>111</v>
      </c>
      <c r="D9" s="126" t="s">
        <v>127</v>
      </c>
    </row>
    <row r="10" spans="1:4" ht="12.75">
      <c r="A10" s="173"/>
      <c r="B10" s="175"/>
      <c r="C10" s="175"/>
      <c r="D10" s="174"/>
    </row>
    <row r="11" spans="1:4" ht="15.75" customHeight="1">
      <c r="A11" s="200" t="s">
        <v>8</v>
      </c>
      <c r="B11" s="177" t="s">
        <v>10</v>
      </c>
      <c r="C11" s="175"/>
      <c r="D11" s="201"/>
    </row>
    <row r="12" spans="1:4" ht="13.5" thickBot="1">
      <c r="A12" s="202">
        <v>0</v>
      </c>
      <c r="B12" s="203" t="s">
        <v>114</v>
      </c>
      <c r="C12" s="204">
        <v>0</v>
      </c>
      <c r="D12" s="205" t="s">
        <v>128</v>
      </c>
    </row>
    <row r="13" spans="1:4" ht="13.5" customHeight="1" thickBot="1">
      <c r="A13" s="206"/>
      <c r="B13" s="207" t="s">
        <v>75</v>
      </c>
      <c r="C13" s="208">
        <v>0</v>
      </c>
      <c r="D13" s="209"/>
    </row>
    <row r="14" spans="1:4" ht="14.25" customHeight="1">
      <c r="A14" s="210"/>
      <c r="B14" s="211"/>
      <c r="C14" s="212"/>
      <c r="D14" s="213"/>
    </row>
    <row r="15" spans="1:4" ht="15.75" customHeight="1">
      <c r="A15" s="200" t="s">
        <v>41</v>
      </c>
      <c r="B15" s="177" t="s">
        <v>42</v>
      </c>
      <c r="C15" s="175"/>
      <c r="D15" s="201"/>
    </row>
    <row r="16" spans="1:4" ht="13.5" thickBot="1">
      <c r="A16" s="202">
        <v>0</v>
      </c>
      <c r="B16" s="203" t="s">
        <v>114</v>
      </c>
      <c r="C16" s="204">
        <v>0</v>
      </c>
      <c r="D16" s="205" t="s">
        <v>128</v>
      </c>
    </row>
    <row r="17" spans="1:4" ht="13.5" customHeight="1" thickBot="1">
      <c r="A17" s="206"/>
      <c r="B17" s="207" t="s">
        <v>75</v>
      </c>
      <c r="C17" s="208">
        <v>0</v>
      </c>
      <c r="D17" s="209"/>
    </row>
    <row r="18" spans="1:4" ht="14.25" customHeight="1">
      <c r="A18" s="210"/>
      <c r="B18" s="211"/>
      <c r="C18" s="212"/>
      <c r="D18" s="213"/>
    </row>
    <row r="19" spans="1:4" ht="15.75" customHeight="1">
      <c r="A19" s="200" t="s">
        <v>47</v>
      </c>
      <c r="B19" s="177" t="s">
        <v>48</v>
      </c>
      <c r="C19" s="175"/>
      <c r="D19" s="201"/>
    </row>
    <row r="20" spans="1:4" ht="13.5" thickBot="1">
      <c r="A20" s="202">
        <v>0</v>
      </c>
      <c r="B20" s="203" t="s">
        <v>114</v>
      </c>
      <c r="C20" s="204">
        <v>0</v>
      </c>
      <c r="D20" s="205" t="s">
        <v>128</v>
      </c>
    </row>
    <row r="21" spans="1:4" ht="13.5" customHeight="1" thickBot="1">
      <c r="A21" s="206"/>
      <c r="B21" s="207" t="s">
        <v>75</v>
      </c>
      <c r="C21" s="208">
        <v>0</v>
      </c>
      <c r="D21" s="209"/>
    </row>
    <row r="22" spans="1:4" ht="14.25" customHeight="1">
      <c r="A22" s="210"/>
      <c r="B22" s="211"/>
      <c r="C22" s="212"/>
      <c r="D22" s="213"/>
    </row>
    <row r="23" spans="1:4" ht="15.75" customHeight="1">
      <c r="A23" s="200" t="s">
        <v>54</v>
      </c>
      <c r="B23" s="177" t="s">
        <v>55</v>
      </c>
      <c r="C23" s="175"/>
      <c r="D23" s="201"/>
    </row>
    <row r="24" spans="1:4" ht="13.5" thickBot="1">
      <c r="A24" s="202">
        <v>0</v>
      </c>
      <c r="B24" s="203" t="s">
        <v>114</v>
      </c>
      <c r="C24" s="204">
        <v>0</v>
      </c>
      <c r="D24" s="205" t="s">
        <v>128</v>
      </c>
    </row>
    <row r="25" spans="1:4" ht="13.5" customHeight="1" thickBot="1">
      <c r="A25" s="206"/>
      <c r="B25" s="207" t="s">
        <v>75</v>
      </c>
      <c r="C25" s="208">
        <v>0</v>
      </c>
      <c r="D25" s="209"/>
    </row>
    <row r="26" spans="1:4" ht="14.25" customHeight="1">
      <c r="A26" s="210"/>
      <c r="B26" s="211"/>
      <c r="C26" s="212"/>
      <c r="D26" s="213"/>
    </row>
    <row r="27" spans="1:4" ht="13.5" customHeight="1" thickBot="1">
      <c r="A27" s="214"/>
      <c r="B27" s="215" t="s">
        <v>107</v>
      </c>
      <c r="C27" s="216">
        <f>+C25+C21+C17+C13</f>
        <v>0</v>
      </c>
      <c r="D27"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REPORTING&amp;RESSENT-SHARON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57"/>
      <c r="C1" s="457"/>
      <c r="D1" s="457"/>
    </row>
    <row r="2" spans="1:6" s="218" customFormat="1" ht="15">
      <c r="A2" s="458" t="s">
        <v>0</v>
      </c>
      <c r="B2" s="458"/>
      <c r="C2" s="458"/>
      <c r="D2" s="458"/>
      <c r="E2" s="458"/>
      <c r="F2" s="458"/>
    </row>
    <row r="3" spans="1:6" s="218" customFormat="1" ht="15">
      <c r="A3" s="458" t="s">
        <v>1</v>
      </c>
      <c r="B3" s="458"/>
      <c r="C3" s="458"/>
      <c r="D3" s="458"/>
      <c r="E3" s="458"/>
      <c r="F3" s="458"/>
    </row>
    <row r="4" spans="1:6" s="218" customFormat="1" ht="15">
      <c r="A4" s="458" t="s">
        <v>2</v>
      </c>
      <c r="B4" s="458"/>
      <c r="C4" s="458"/>
      <c r="D4" s="458"/>
      <c r="E4" s="458"/>
      <c r="F4" s="458"/>
    </row>
    <row r="5" spans="1:6" s="218" customFormat="1" ht="15">
      <c r="A5" s="458" t="s">
        <v>129</v>
      </c>
      <c r="B5" s="458"/>
      <c r="C5" s="458"/>
      <c r="D5" s="458"/>
      <c r="E5" s="458"/>
      <c r="F5" s="458"/>
    </row>
    <row r="6" spans="1:6" s="218" customFormat="1" ht="15">
      <c r="A6" s="458" t="s">
        <v>130</v>
      </c>
      <c r="B6" s="458"/>
      <c r="C6" s="458"/>
      <c r="D6" s="458"/>
      <c r="E6" s="458"/>
      <c r="F6" s="458"/>
    </row>
    <row r="7" spans="2:6" s="218" customFormat="1" ht="13.5" customHeight="1" thickBot="1">
      <c r="B7" s="456"/>
      <c r="C7" s="456"/>
      <c r="D7" s="456"/>
      <c r="E7" s="219"/>
      <c r="F7" s="219"/>
    </row>
    <row r="8" spans="1:6" s="218" customFormat="1" ht="15">
      <c r="A8" s="221">
        <v>-1</v>
      </c>
      <c r="B8" s="222">
        <v>-2</v>
      </c>
      <c r="C8" s="223">
        <v>-3</v>
      </c>
      <c r="D8" s="222">
        <v>-4</v>
      </c>
      <c r="E8" s="223">
        <v>-5</v>
      </c>
      <c r="F8" s="224">
        <v>-6</v>
      </c>
    </row>
    <row r="9" spans="1:6" s="225" customFormat="1" ht="26.25" thickBot="1">
      <c r="A9" s="226" t="s">
        <v>5</v>
      </c>
      <c r="B9" s="227" t="s">
        <v>6</v>
      </c>
      <c r="C9" s="228" t="s">
        <v>131</v>
      </c>
      <c r="D9" s="229" t="s">
        <v>132</v>
      </c>
      <c r="E9" s="230" t="s">
        <v>133</v>
      </c>
      <c r="F9" s="231" t="s">
        <v>134</v>
      </c>
    </row>
    <row r="10" spans="1:6" ht="15">
      <c r="A10" s="232"/>
      <c r="B10" s="233"/>
      <c r="C10" s="234"/>
      <c r="D10" s="235"/>
      <c r="E10" s="175"/>
      <c r="F10" s="174"/>
    </row>
    <row r="11" spans="1:6" ht="13.5" customHeight="1" thickBot="1">
      <c r="A11" s="169" t="s">
        <v>8</v>
      </c>
      <c r="B11" s="236" t="s">
        <v>135</v>
      </c>
      <c r="C11" s="237"/>
      <c r="D11" s="237"/>
      <c r="E11" s="237"/>
      <c r="F11" s="238"/>
    </row>
    <row r="12" spans="1:6" ht="15.75" customHeight="1">
      <c r="A12" s="239"/>
      <c r="B12" s="240" t="s">
        <v>136</v>
      </c>
      <c r="C12" s="241">
        <v>0</v>
      </c>
      <c r="D12" s="241">
        <v>0</v>
      </c>
      <c r="E12" s="241">
        <f aca="true" t="shared" si="0" ref="E12:E18">D12-C12</f>
        <v>0</v>
      </c>
      <c r="F12" s="242">
        <f aca="true" t="shared" si="1" ref="F12:F18">IF(C12=0,0,E12/C12)</f>
        <v>0</v>
      </c>
    </row>
    <row r="13" spans="1:6" ht="15">
      <c r="A13" s="243">
        <v>1</v>
      </c>
      <c r="B13" s="244" t="s">
        <v>137</v>
      </c>
      <c r="C13" s="245">
        <v>0</v>
      </c>
      <c r="D13" s="245">
        <v>0</v>
      </c>
      <c r="E13" s="245">
        <f t="shared" si="0"/>
        <v>0</v>
      </c>
      <c r="F13" s="246">
        <f t="shared" si="1"/>
        <v>0</v>
      </c>
    </row>
    <row r="14" spans="1:6" ht="15">
      <c r="A14" s="243">
        <v>2</v>
      </c>
      <c r="B14" s="244" t="s">
        <v>138</v>
      </c>
      <c r="C14" s="245">
        <v>0</v>
      </c>
      <c r="D14" s="245">
        <v>0</v>
      </c>
      <c r="E14" s="245">
        <f t="shared" si="0"/>
        <v>0</v>
      </c>
      <c r="F14" s="246">
        <f t="shared" si="1"/>
        <v>0</v>
      </c>
    </row>
    <row r="15" spans="1:6" ht="15">
      <c r="A15" s="243">
        <v>3</v>
      </c>
      <c r="B15" s="244" t="s">
        <v>139</v>
      </c>
      <c r="C15" s="245">
        <v>0</v>
      </c>
      <c r="D15" s="245">
        <v>0</v>
      </c>
      <c r="E15" s="245">
        <f t="shared" si="0"/>
        <v>0</v>
      </c>
      <c r="F15" s="246">
        <f t="shared" si="1"/>
        <v>0</v>
      </c>
    </row>
    <row r="16" spans="1:6" ht="15">
      <c r="A16" s="243">
        <v>4</v>
      </c>
      <c r="B16" s="244" t="s">
        <v>140</v>
      </c>
      <c r="C16" s="245">
        <v>0</v>
      </c>
      <c r="D16" s="245">
        <v>0</v>
      </c>
      <c r="E16" s="245">
        <f t="shared" si="0"/>
        <v>0</v>
      </c>
      <c r="F16" s="246">
        <f t="shared" si="1"/>
        <v>0</v>
      </c>
    </row>
    <row r="17" spans="1:6" ht="15.75">
      <c r="A17" s="134"/>
      <c r="B17" s="247" t="s">
        <v>141</v>
      </c>
      <c r="C17" s="248">
        <f>C12+(C13+C14-C15+C16)</f>
        <v>0</v>
      </c>
      <c r="D17" s="248">
        <f>D12+(D13+D14-D15+D16)</f>
        <v>0</v>
      </c>
      <c r="E17" s="248">
        <f t="shared" si="0"/>
        <v>0</v>
      </c>
      <c r="F17" s="249">
        <f t="shared" si="1"/>
        <v>0</v>
      </c>
    </row>
    <row r="18" spans="1:6" ht="15">
      <c r="A18" s="251">
        <v>5</v>
      </c>
      <c r="B18" s="252" t="s">
        <v>142</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41</v>
      </c>
      <c r="B20" s="236" t="s">
        <v>143</v>
      </c>
      <c r="C20" s="237"/>
      <c r="D20" s="237"/>
      <c r="E20" s="237"/>
      <c r="F20" s="238"/>
    </row>
    <row r="21" spans="1:6" ht="15.75" customHeight="1">
      <c r="A21" s="239"/>
      <c r="B21" s="240" t="s">
        <v>136</v>
      </c>
      <c r="C21" s="241">
        <v>0</v>
      </c>
      <c r="D21" s="241">
        <v>0</v>
      </c>
      <c r="E21" s="241">
        <f aca="true" t="shared" si="2" ref="E21:E27">D21-C21</f>
        <v>0</v>
      </c>
      <c r="F21" s="242">
        <f aca="true" t="shared" si="3" ref="F21:F27">IF(C21=0,0,E21/C21)</f>
        <v>0</v>
      </c>
    </row>
    <row r="22" spans="1:6" ht="15">
      <c r="A22" s="243">
        <v>1</v>
      </c>
      <c r="B22" s="244" t="s">
        <v>137</v>
      </c>
      <c r="C22" s="245">
        <v>0</v>
      </c>
      <c r="D22" s="245">
        <v>0</v>
      </c>
      <c r="E22" s="245">
        <f t="shared" si="2"/>
        <v>0</v>
      </c>
      <c r="F22" s="246">
        <f t="shared" si="3"/>
        <v>0</v>
      </c>
    </row>
    <row r="23" spans="1:6" ht="15">
      <c r="A23" s="243">
        <v>2</v>
      </c>
      <c r="B23" s="244" t="s">
        <v>138</v>
      </c>
      <c r="C23" s="245">
        <v>0</v>
      </c>
      <c r="D23" s="245">
        <v>0</v>
      </c>
      <c r="E23" s="245">
        <f t="shared" si="2"/>
        <v>0</v>
      </c>
      <c r="F23" s="246">
        <f t="shared" si="3"/>
        <v>0</v>
      </c>
    </row>
    <row r="24" spans="1:6" ht="15">
      <c r="A24" s="243">
        <v>3</v>
      </c>
      <c r="B24" s="244" t="s">
        <v>139</v>
      </c>
      <c r="C24" s="245">
        <v>0</v>
      </c>
      <c r="D24" s="245">
        <v>0</v>
      </c>
      <c r="E24" s="245">
        <f t="shared" si="2"/>
        <v>0</v>
      </c>
      <c r="F24" s="246">
        <f t="shared" si="3"/>
        <v>0</v>
      </c>
    </row>
    <row r="25" spans="1:6" ht="15">
      <c r="A25" s="243">
        <v>4</v>
      </c>
      <c r="B25" s="244" t="s">
        <v>140</v>
      </c>
      <c r="C25" s="245">
        <v>0</v>
      </c>
      <c r="D25" s="245">
        <v>0</v>
      </c>
      <c r="E25" s="245">
        <f t="shared" si="2"/>
        <v>0</v>
      </c>
      <c r="F25" s="246">
        <f t="shared" si="3"/>
        <v>0</v>
      </c>
    </row>
    <row r="26" spans="1:6" ht="15.75">
      <c r="A26" s="134"/>
      <c r="B26" s="247" t="s">
        <v>141</v>
      </c>
      <c r="C26" s="248">
        <f>C21+(C22+C23-C24+C25)</f>
        <v>0</v>
      </c>
      <c r="D26" s="248">
        <f>D21+(D22+D23-D24+D25)</f>
        <v>0</v>
      </c>
      <c r="E26" s="248">
        <f t="shared" si="2"/>
        <v>0</v>
      </c>
      <c r="F26" s="249">
        <f t="shared" si="3"/>
        <v>0</v>
      </c>
    </row>
    <row r="27" spans="1:6" ht="15">
      <c r="A27" s="251">
        <v>5</v>
      </c>
      <c r="B27" s="252" t="s">
        <v>142</v>
      </c>
      <c r="C27" s="253">
        <v>0</v>
      </c>
      <c r="D27" s="253">
        <v>0</v>
      </c>
      <c r="E27" s="253">
        <f t="shared" si="2"/>
        <v>0</v>
      </c>
      <c r="F27" s="254">
        <f t="shared" si="3"/>
        <v>0</v>
      </c>
    </row>
    <row r="28" spans="1:6" ht="13.5" customHeight="1">
      <c r="A28" s="255"/>
      <c r="B28" s="256"/>
      <c r="C28" s="257"/>
      <c r="D28" s="257"/>
      <c r="E28" s="257"/>
      <c r="F28" s="258"/>
    </row>
    <row r="29" spans="1:6" ht="13.5" customHeight="1" thickBot="1">
      <c r="A29" s="169" t="s">
        <v>47</v>
      </c>
      <c r="B29" s="236" t="s">
        <v>144</v>
      </c>
      <c r="C29" s="237"/>
      <c r="D29" s="237"/>
      <c r="E29" s="237"/>
      <c r="F29" s="238"/>
    </row>
    <row r="30" spans="1:6" ht="15.75" customHeight="1">
      <c r="A30" s="239"/>
      <c r="B30" s="240" t="s">
        <v>136</v>
      </c>
      <c r="C30" s="241">
        <v>0</v>
      </c>
      <c r="D30" s="241">
        <v>0</v>
      </c>
      <c r="E30" s="241">
        <f aca="true" t="shared" si="4" ref="E30:E36">D30-C30</f>
        <v>0</v>
      </c>
      <c r="F30" s="242">
        <f aca="true" t="shared" si="5" ref="F30:F36">IF(C30=0,0,E30/C30)</f>
        <v>0</v>
      </c>
    </row>
    <row r="31" spans="1:6" ht="15">
      <c r="A31" s="243">
        <v>1</v>
      </c>
      <c r="B31" s="244" t="s">
        <v>137</v>
      </c>
      <c r="C31" s="245">
        <v>0</v>
      </c>
      <c r="D31" s="245">
        <v>0</v>
      </c>
      <c r="E31" s="245">
        <f t="shared" si="4"/>
        <v>0</v>
      </c>
      <c r="F31" s="246">
        <f t="shared" si="5"/>
        <v>0</v>
      </c>
    </row>
    <row r="32" spans="1:6" ht="15">
      <c r="A32" s="243">
        <v>2</v>
      </c>
      <c r="B32" s="244" t="s">
        <v>138</v>
      </c>
      <c r="C32" s="245">
        <v>0</v>
      </c>
      <c r="D32" s="245">
        <v>0</v>
      </c>
      <c r="E32" s="245">
        <f t="shared" si="4"/>
        <v>0</v>
      </c>
      <c r="F32" s="246">
        <f t="shared" si="5"/>
        <v>0</v>
      </c>
    </row>
    <row r="33" spans="1:6" ht="15">
      <c r="A33" s="243">
        <v>3</v>
      </c>
      <c r="B33" s="244" t="s">
        <v>139</v>
      </c>
      <c r="C33" s="245">
        <v>0</v>
      </c>
      <c r="D33" s="245">
        <v>0</v>
      </c>
      <c r="E33" s="245">
        <f t="shared" si="4"/>
        <v>0</v>
      </c>
      <c r="F33" s="246">
        <f t="shared" si="5"/>
        <v>0</v>
      </c>
    </row>
    <row r="34" spans="1:6" ht="15">
      <c r="A34" s="243">
        <v>4</v>
      </c>
      <c r="B34" s="244" t="s">
        <v>140</v>
      </c>
      <c r="C34" s="245">
        <v>0</v>
      </c>
      <c r="D34" s="245">
        <v>0</v>
      </c>
      <c r="E34" s="245">
        <f t="shared" si="4"/>
        <v>0</v>
      </c>
      <c r="F34" s="246">
        <f t="shared" si="5"/>
        <v>0</v>
      </c>
    </row>
    <row r="35" spans="1:6" ht="15.75">
      <c r="A35" s="134"/>
      <c r="B35" s="247" t="s">
        <v>141</v>
      </c>
      <c r="C35" s="248">
        <f>C30+(C31+C32-C33+C34)</f>
        <v>0</v>
      </c>
      <c r="D35" s="248">
        <f>D30+(D31+D32-D33+D34)</f>
        <v>0</v>
      </c>
      <c r="E35" s="248">
        <f t="shared" si="4"/>
        <v>0</v>
      </c>
      <c r="F35" s="249">
        <f t="shared" si="5"/>
        <v>0</v>
      </c>
    </row>
    <row r="36" spans="1:6" ht="15">
      <c r="A36" s="251">
        <v>5</v>
      </c>
      <c r="B36" s="252" t="s">
        <v>142</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REPORTING&amp;R&amp;10ESSENT-SHARON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04" t="s">
        <v>0</v>
      </c>
      <c r="B1" s="372"/>
      <c r="C1" s="250"/>
    </row>
    <row r="2" spans="1:3" ht="15.75" customHeight="1">
      <c r="A2" s="404" t="s">
        <v>1</v>
      </c>
      <c r="B2" s="372"/>
      <c r="C2" s="250"/>
    </row>
    <row r="3" spans="1:3" ht="15.75" customHeight="1">
      <c r="A3" s="404" t="s">
        <v>2</v>
      </c>
      <c r="B3" s="372"/>
      <c r="C3" s="250"/>
    </row>
    <row r="4" spans="1:3" ht="15.75" customHeight="1">
      <c r="A4" s="404" t="s">
        <v>145</v>
      </c>
      <c r="B4" s="372"/>
      <c r="C4" s="250"/>
    </row>
    <row r="5" spans="1:3" ht="15.75" customHeight="1" thickBot="1">
      <c r="A5" s="124"/>
      <c r="B5" s="62"/>
      <c r="C5" s="466"/>
    </row>
    <row r="6" spans="1:3" ht="15.75" customHeight="1" thickBot="1">
      <c r="A6" s="467" t="s">
        <v>146</v>
      </c>
      <c r="B6" s="468"/>
      <c r="C6" s="469"/>
    </row>
    <row r="7" spans="1:3" ht="15.75" customHeight="1" thickBot="1">
      <c r="A7" s="262">
        <v>-1</v>
      </c>
      <c r="B7" s="263">
        <v>-2</v>
      </c>
      <c r="C7" s="263">
        <v>-3</v>
      </c>
    </row>
    <row r="8" spans="1:3" ht="15.75" customHeight="1" thickBot="1">
      <c r="A8" s="264" t="s">
        <v>147</v>
      </c>
      <c r="B8" s="265" t="s">
        <v>148</v>
      </c>
      <c r="C8" s="266" t="s">
        <v>149</v>
      </c>
    </row>
    <row r="9" spans="1:3" s="267" customFormat="1" ht="15.75" customHeight="1">
      <c r="A9" s="459" t="s">
        <v>150</v>
      </c>
      <c r="B9" s="460"/>
      <c r="C9" s="268">
        <v>0</v>
      </c>
    </row>
    <row r="10" spans="1:4" s="267" customFormat="1" ht="15.75" customHeight="1">
      <c r="A10" s="461" t="s">
        <v>151</v>
      </c>
      <c r="B10" s="462"/>
      <c r="C10" s="268">
        <v>0</v>
      </c>
      <c r="D10" s="269"/>
    </row>
    <row r="11" spans="1:4" s="267" customFormat="1" ht="15.75" customHeight="1" thickBot="1">
      <c r="A11" s="463" t="s">
        <v>152</v>
      </c>
      <c r="B11" s="464"/>
      <c r="C11" s="270">
        <v>0</v>
      </c>
      <c r="D11" s="269"/>
    </row>
    <row r="12" spans="1:4" s="267" customFormat="1" ht="15.75" customHeight="1" thickBot="1">
      <c r="A12" s="465"/>
      <c r="B12" s="433"/>
      <c r="C12" s="403"/>
      <c r="D12" s="269"/>
    </row>
    <row r="13" spans="1:3" ht="15.75" customHeight="1" thickBot="1">
      <c r="A13" s="271"/>
      <c r="B13" s="272" t="s">
        <v>153</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REPORTING&amp;RESSENT-SHARON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0"/>
      <c r="B1" s="481"/>
      <c r="C1" s="481"/>
      <c r="D1" s="481"/>
      <c r="E1" s="481"/>
      <c r="F1" s="482"/>
    </row>
    <row r="2" spans="1:6" s="274" customFormat="1" ht="15.75" customHeight="1">
      <c r="A2" s="404" t="s">
        <v>0</v>
      </c>
      <c r="B2" s="372"/>
      <c r="C2" s="372"/>
      <c r="D2" s="372"/>
      <c r="E2" s="372"/>
      <c r="F2" s="250"/>
    </row>
    <row r="3" spans="1:6" s="274" customFormat="1" ht="15" customHeight="1">
      <c r="A3" s="404" t="s">
        <v>1</v>
      </c>
      <c r="B3" s="372"/>
      <c r="C3" s="372"/>
      <c r="D3" s="372"/>
      <c r="E3" s="372"/>
      <c r="F3" s="250"/>
    </row>
    <row r="4" spans="1:6" s="274" customFormat="1" ht="15" customHeight="1">
      <c r="A4" s="404" t="s">
        <v>2</v>
      </c>
      <c r="B4" s="372"/>
      <c r="C4" s="372"/>
      <c r="D4" s="372"/>
      <c r="E4" s="372"/>
      <c r="F4" s="250"/>
    </row>
    <row r="5" spans="1:6" ht="15" customHeight="1">
      <c r="A5" s="404" t="s">
        <v>154</v>
      </c>
      <c r="B5" s="372"/>
      <c r="C5" s="372"/>
      <c r="D5" s="372"/>
      <c r="E5" s="372"/>
      <c r="F5" s="250"/>
    </row>
    <row r="6" spans="1:6" ht="16.5" customHeight="1" thickBot="1">
      <c r="A6" s="483"/>
      <c r="B6" s="484"/>
      <c r="C6" s="484"/>
      <c r="D6" s="484"/>
      <c r="E6" s="484"/>
      <c r="F6" s="485"/>
    </row>
    <row r="7" spans="1:6" ht="16.5" customHeight="1" thickBot="1">
      <c r="A7" s="474" t="s">
        <v>155</v>
      </c>
      <c r="B7" s="475"/>
      <c r="C7" s="475"/>
      <c r="D7" s="475"/>
      <c r="E7" s="475"/>
      <c r="F7" s="475"/>
    </row>
    <row r="8" spans="1:6" ht="14.25" customHeight="1">
      <c r="A8" s="275">
        <v>-1</v>
      </c>
      <c r="B8" s="276">
        <v>-2</v>
      </c>
      <c r="C8" s="276">
        <v>-3</v>
      </c>
      <c r="D8" s="276">
        <v>-4</v>
      </c>
      <c r="E8" s="276">
        <v>-5</v>
      </c>
      <c r="F8" s="277">
        <v>-6</v>
      </c>
    </row>
    <row r="9" spans="1:6" ht="30.75" customHeight="1" thickBot="1">
      <c r="A9" s="278" t="s">
        <v>156</v>
      </c>
      <c r="B9" s="279" t="s">
        <v>157</v>
      </c>
      <c r="C9" s="280" t="s">
        <v>158</v>
      </c>
      <c r="D9" s="280" t="s">
        <v>159</v>
      </c>
      <c r="E9" s="280" t="s">
        <v>160</v>
      </c>
      <c r="F9" s="281" t="s">
        <v>161</v>
      </c>
    </row>
    <row r="10" spans="1:6" ht="15" customHeight="1">
      <c r="A10" s="282"/>
      <c r="B10" s="283"/>
      <c r="C10" s="284"/>
      <c r="D10" s="284"/>
      <c r="E10" s="284"/>
      <c r="F10" s="285"/>
    </row>
    <row r="11" spans="1:6" ht="15" customHeight="1">
      <c r="A11" s="286" t="s">
        <v>63</v>
      </c>
      <c r="B11" s="476" t="s">
        <v>162</v>
      </c>
      <c r="C11" s="477"/>
      <c r="D11" s="477"/>
      <c r="E11" s="477"/>
      <c r="F11" s="477"/>
    </row>
    <row r="12" spans="1:6" ht="15" customHeight="1">
      <c r="A12" s="470"/>
      <c r="B12" s="471"/>
      <c r="C12" s="471"/>
      <c r="D12" s="471"/>
      <c r="E12" s="471"/>
      <c r="F12" s="471"/>
    </row>
    <row r="13" spans="1:6" ht="15" customHeight="1">
      <c r="A13" s="286" t="s">
        <v>64</v>
      </c>
      <c r="B13" s="478" t="s">
        <v>163</v>
      </c>
      <c r="C13" s="479"/>
      <c r="D13" s="479"/>
      <c r="E13" s="479"/>
      <c r="F13" s="479"/>
    </row>
    <row r="14" spans="1:6" ht="15" customHeight="1">
      <c r="A14" s="470"/>
      <c r="B14" s="471"/>
      <c r="C14" s="471"/>
      <c r="D14" s="471"/>
      <c r="E14" s="471"/>
      <c r="F14" s="471"/>
    </row>
    <row r="15" spans="1:6" ht="15" customHeight="1">
      <c r="A15" s="286" t="s">
        <v>84</v>
      </c>
      <c r="B15" s="478" t="s">
        <v>164</v>
      </c>
      <c r="C15" s="479"/>
      <c r="D15" s="479"/>
      <c r="E15" s="479"/>
      <c r="F15" s="479"/>
    </row>
    <row r="16" spans="1:6" ht="15" customHeight="1">
      <c r="A16" s="470"/>
      <c r="B16" s="471"/>
      <c r="C16" s="471"/>
      <c r="D16" s="471"/>
      <c r="E16" s="471"/>
      <c r="F16" s="471"/>
    </row>
    <row r="17" spans="1:6" ht="15" customHeight="1">
      <c r="A17" s="286" t="s">
        <v>165</v>
      </c>
      <c r="B17" s="472" t="s">
        <v>166</v>
      </c>
      <c r="C17" s="472"/>
      <c r="D17" s="472"/>
      <c r="E17" s="472"/>
      <c r="F17" s="472"/>
    </row>
    <row r="18" spans="1:6" ht="16.5" customHeight="1" thickBot="1">
      <c r="A18" s="287"/>
      <c r="B18" s="473"/>
      <c r="C18" s="473"/>
      <c r="D18" s="473"/>
      <c r="E18" s="473"/>
      <c r="F18" s="288"/>
    </row>
    <row r="19" spans="1:6" ht="16.5" customHeight="1" thickBot="1">
      <c r="A19" s="289"/>
      <c r="B19" s="289" t="s">
        <v>167</v>
      </c>
      <c r="C19" s="290">
        <v>0</v>
      </c>
      <c r="D19" s="290">
        <v>0</v>
      </c>
      <c r="E19" s="290">
        <v>0</v>
      </c>
      <c r="F19" s="290">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REPORTING&amp;RESSENT-SHARON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fiduciap</cp:lastModifiedBy>
  <cp:lastPrinted>2007-11-09T14:20:07Z</cp:lastPrinted>
  <dcterms:created xsi:type="dcterms:W3CDTF">2005-10-21T18:41:40Z</dcterms:created>
  <dcterms:modified xsi:type="dcterms:W3CDTF">2010-08-10T19:49:20Z</dcterms:modified>
  <cp:category/>
  <cp:version/>
  <cp:contentType/>
  <cp:contentStatus/>
</cp:coreProperties>
</file>