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Report17A!$A$13:$C$126</definedName>
    <definedName name="_xlnm.Print_Area" localSheetId="8">Report17B!$A$10:$F$135</definedName>
    <definedName name="_xlnm.Print_Area" localSheetId="9">Report18!$A$9:$C$41</definedName>
    <definedName name="_xlnm.Print_Area" localSheetId="10">Report19!$A$11:$F$31</definedName>
    <definedName name="_xlnm.Print_Area" localSheetId="11">Report19B!$A$11:$F$31</definedName>
    <definedName name="_xlnm.Print_Area" localSheetId="0">Report20!$A$11:$C$300</definedName>
    <definedName name="_xlnm.Print_Area" localSheetId="12">Report21!$A$11:$E$88</definedName>
    <definedName name="_xlnm.Print_Area" localSheetId="13">Report22!$A$11:$C$20</definedName>
    <definedName name="_xlnm.Print_Area" localSheetId="14">Report23!$A$9:$F$59</definedName>
    <definedName name="_xlnm.Print_Area" localSheetId="1">Report5!$A$10:$D$160</definedName>
    <definedName name="_xlnm.Print_Area" localSheetId="2">Report6!$A$10:$E$118</definedName>
    <definedName name="_xlnm.Print_Area" localSheetId="3">Report6A!$A$10:$F$103</definedName>
    <definedName name="_xlnm.Print_Area" localSheetId="4">Report7!$A$10:$D$79</definedName>
    <definedName name="_xlnm.Print_Area" localSheetId="5">Report8!$A$10:$D$88</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8" l="1"/>
  <c r="F56" i="18" s="1"/>
  <c r="F55" i="18"/>
  <c r="E55" i="18"/>
  <c r="E54" i="18"/>
  <c r="F54" i="18" s="1"/>
  <c r="E53" i="18"/>
  <c r="F53" i="18" s="1"/>
  <c r="D51" i="18"/>
  <c r="C51" i="18"/>
  <c r="F50" i="18"/>
  <c r="E50" i="18"/>
  <c r="E49" i="18"/>
  <c r="F49" i="18" s="1"/>
  <c r="E48" i="18"/>
  <c r="E51" i="18" s="1"/>
  <c r="F51" i="18" s="1"/>
  <c r="D45" i="18"/>
  <c r="D46" i="18" s="1"/>
  <c r="C45" i="18"/>
  <c r="E45" i="18" s="1"/>
  <c r="F45" i="18" s="1"/>
  <c r="F44" i="18"/>
  <c r="E44" i="18"/>
  <c r="D42" i="18"/>
  <c r="C42" i="18"/>
  <c r="E42" i="18" s="1"/>
  <c r="F41" i="18"/>
  <c r="E41" i="18"/>
  <c r="F39" i="18"/>
  <c r="E39" i="18"/>
  <c r="E38" i="18"/>
  <c r="F38" i="18" s="1"/>
  <c r="E30" i="18"/>
  <c r="F30" i="18" s="1"/>
  <c r="F29" i="18"/>
  <c r="E29" i="18"/>
  <c r="F28" i="18"/>
  <c r="E28" i="18"/>
  <c r="E27" i="18"/>
  <c r="F27" i="18" s="1"/>
  <c r="D25" i="18"/>
  <c r="C25" i="18"/>
  <c r="F24" i="18"/>
  <c r="E24" i="18"/>
  <c r="F23" i="18"/>
  <c r="E23" i="18"/>
  <c r="E22" i="18"/>
  <c r="F22" i="18" s="1"/>
  <c r="D19" i="18"/>
  <c r="E19" i="18" s="1"/>
  <c r="F19" i="18" s="1"/>
  <c r="C19" i="18"/>
  <c r="C20" i="18" s="1"/>
  <c r="F18" i="18"/>
  <c r="E18" i="18"/>
  <c r="D16" i="18"/>
  <c r="E16" i="18"/>
  <c r="C16" i="18"/>
  <c r="F16" i="18" s="1"/>
  <c r="E15" i="18"/>
  <c r="F15" i="18" s="1"/>
  <c r="F13" i="18"/>
  <c r="E13" i="18"/>
  <c r="E12" i="18"/>
  <c r="F12" i="18" s="1"/>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F31" i="14" s="1"/>
  <c r="D31" i="14"/>
  <c r="F29" i="14"/>
  <c r="F27" i="14"/>
  <c r="F25" i="14"/>
  <c r="F23" i="14"/>
  <c r="F21" i="14"/>
  <c r="F19" i="14"/>
  <c r="F17" i="14"/>
  <c r="F15" i="14"/>
  <c r="F13" i="14"/>
  <c r="F11" i="14"/>
  <c r="F135" i="12"/>
  <c r="E135" i="12"/>
  <c r="D135" i="12"/>
  <c r="C135" i="12"/>
  <c r="C126" i="11"/>
  <c r="F36" i="10"/>
  <c r="E36" i="10"/>
  <c r="D35" i="10"/>
  <c r="E35" i="10" s="1"/>
  <c r="C35" i="10"/>
  <c r="F35" i="10" s="1"/>
  <c r="F34" i="10"/>
  <c r="E34" i="10"/>
  <c r="F33" i="10"/>
  <c r="E33" i="10"/>
  <c r="F32" i="10"/>
  <c r="E32" i="10"/>
  <c r="F31" i="10"/>
  <c r="E31" i="10"/>
  <c r="F30" i="10"/>
  <c r="E30" i="10"/>
  <c r="F27" i="10"/>
  <c r="E27" i="10"/>
  <c r="D26" i="10"/>
  <c r="C26" i="10"/>
  <c r="E26" i="10" s="1"/>
  <c r="F25" i="10"/>
  <c r="E25" i="10"/>
  <c r="F24" i="10"/>
  <c r="E24" i="10"/>
  <c r="E23" i="10"/>
  <c r="F23" i="10" s="1"/>
  <c r="F22" i="10"/>
  <c r="E22" i="10"/>
  <c r="F21" i="10"/>
  <c r="E21" i="10"/>
  <c r="F18" i="10"/>
  <c r="E18" i="10"/>
  <c r="D17" i="10"/>
  <c r="E17" i="10" s="1"/>
  <c r="C17" i="10"/>
  <c r="F17" i="10" s="1"/>
  <c r="F16" i="10"/>
  <c r="E16" i="10"/>
  <c r="F15" i="10"/>
  <c r="E15" i="10"/>
  <c r="F14" i="10"/>
  <c r="E14" i="10"/>
  <c r="F13" i="10"/>
  <c r="E13" i="10"/>
  <c r="F12" i="10"/>
  <c r="E12" i="10"/>
  <c r="C87" i="9"/>
  <c r="C13" i="9"/>
  <c r="C79" i="8"/>
  <c r="F89" i="7"/>
  <c r="F91" i="7" s="1"/>
  <c r="F83" i="7"/>
  <c r="F78" i="7"/>
  <c r="F74" i="7"/>
  <c r="F70" i="7"/>
  <c r="F61" i="7"/>
  <c r="F56" i="7"/>
  <c r="F46" i="7"/>
  <c r="F41" i="7"/>
  <c r="F32" i="7"/>
  <c r="F26" i="7"/>
  <c r="F21" i="7"/>
  <c r="E116" i="6"/>
  <c r="E118" i="6" s="1"/>
  <c r="E111" i="6"/>
  <c r="E106" i="6"/>
  <c r="E101" i="6"/>
  <c r="E96" i="6"/>
  <c r="E91" i="6"/>
  <c r="E86" i="6"/>
  <c r="E81" i="6"/>
  <c r="E76" i="6"/>
  <c r="E71" i="6"/>
  <c r="E66" i="6"/>
  <c r="E61" i="6"/>
  <c r="E56" i="6"/>
  <c r="E51" i="6"/>
  <c r="E46" i="6"/>
  <c r="E41" i="6"/>
  <c r="E36" i="6"/>
  <c r="E30" i="6"/>
  <c r="E25" i="6"/>
  <c r="D156" i="5"/>
  <c r="D153" i="5"/>
  <c r="D155" i="5" s="1"/>
  <c r="D157" i="5" s="1"/>
  <c r="D145" i="5"/>
  <c r="D137" i="5"/>
  <c r="D129" i="5"/>
  <c r="D121" i="5"/>
  <c r="D113" i="5"/>
  <c r="D105" i="5"/>
  <c r="D97" i="5"/>
  <c r="D89" i="5"/>
  <c r="D81" i="5"/>
  <c r="D73" i="5"/>
  <c r="D65" i="5"/>
  <c r="D57" i="5"/>
  <c r="D49" i="5"/>
  <c r="D41" i="5"/>
  <c r="D33" i="5"/>
  <c r="D25" i="5"/>
  <c r="D17" i="5"/>
  <c r="D20" i="18" l="1"/>
  <c r="E20" i="18" s="1"/>
  <c r="F20" i="18" s="1"/>
  <c r="C46" i="18"/>
  <c r="F48" i="18"/>
  <c r="F26" i="10"/>
  <c r="E25" i="18"/>
  <c r="F25" i="18" s="1"/>
  <c r="F42" i="18"/>
  <c r="E46" i="18" l="1"/>
  <c r="F46" i="18" s="1"/>
</calcChain>
</file>

<file path=xl/sharedStrings.xml><?xml version="1.0" encoding="utf-8"?>
<sst xmlns="http://schemas.openxmlformats.org/spreadsheetml/2006/main" count="2050" uniqueCount="723">
  <si>
    <t>YALE-NEW HAVEN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</si>
  <si>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</si>
  <si>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</si>
  <si>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</si>
  <si>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</si>
  <si>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</si>
  <si>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</si>
  <si>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</si>
  <si>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</si>
  <si>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</si>
  <si>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YALE-NEW HAVEN HEALTH SERVICES CORP. (YNHHSC)</t>
  </si>
  <si>
    <t>Affiliate Description</t>
  </si>
  <si>
    <t>YNHHSC IS THE PARENT CORPORATION OF YALE-NEW HAVEN HOSPITAL, YNHHS MSO INC. WHICH ARE AFFILIATED WITH YALE-NEW HAVEN HOSP., BRIDGEPORT VERTICAL NETWORK, AND GREENWICH VERTICAL NETWORK.</t>
  </si>
  <si>
    <t xml:space="preserve">Affiliate type of service </t>
  </si>
  <si>
    <t>Parent Corporation</t>
  </si>
  <si>
    <t>Tax Status</t>
  </si>
  <si>
    <t>Not for Profit</t>
  </si>
  <si>
    <t>Street Address</t>
  </si>
  <si>
    <t>789 Howard Avenue</t>
  </si>
  <si>
    <t xml:space="preserve">Town </t>
  </si>
  <si>
    <t>New Haven</t>
  </si>
  <si>
    <t>State</t>
  </si>
  <si>
    <t>Connecticut</t>
  </si>
  <si>
    <t>Zip Code</t>
  </si>
  <si>
    <t xml:space="preserve">06519 - </t>
  </si>
  <si>
    <t>CEO Name</t>
  </si>
  <si>
    <t>Marna P. Borgstrom</t>
  </si>
  <si>
    <t>CEO Title</t>
  </si>
  <si>
    <t>President</t>
  </si>
  <si>
    <t>CT Agent Name</t>
  </si>
  <si>
    <t>William J Aseltyne</t>
  </si>
  <si>
    <t>CT Agent Company</t>
  </si>
  <si>
    <t>Yale New Haven Hospital</t>
  </si>
  <si>
    <t>CT Agent Company Street Address</t>
  </si>
  <si>
    <t>20 York Street, CB230, Legal &amp; Risk Services Dept</t>
  </si>
  <si>
    <t xml:space="preserve">CT Agent Town </t>
  </si>
  <si>
    <t>CT Agent State</t>
  </si>
  <si>
    <t>CT Agent Zip Code</t>
  </si>
  <si>
    <t xml:space="preserve">06510 - </t>
  </si>
  <si>
    <t xml:space="preserve">B.      </t>
  </si>
  <si>
    <t>CENTURY FINANCIAL SERVICES, INC. AND SUBSIDIARY (CENTURY)</t>
  </si>
  <si>
    <t>CENTURY OPERATES AN AGENCY SPECIALIZING IN HEALTHCARE PATIENT RECEIVABLE COLLECTIONS IN WHICH YORK ENTERPRISES OWNS A 47.6% INTEREST.</t>
  </si>
  <si>
    <t>Collection Agency</t>
  </si>
  <si>
    <t>For Profit</t>
  </si>
  <si>
    <t>23 Maiden Lane</t>
  </si>
  <si>
    <t>North Haven</t>
  </si>
  <si>
    <t xml:space="preserve">06473 - </t>
  </si>
  <si>
    <t>Eugene Colucci</t>
  </si>
  <si>
    <t>CFO</t>
  </si>
  <si>
    <t>Steven Markesich</t>
  </si>
  <si>
    <t>Century Financial Services</t>
  </si>
  <si>
    <t xml:space="preserve">C.      </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</si>
  <si>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</si>
  <si>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</si>
  <si>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</si>
  <si>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</si>
  <si>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</si>
  <si>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Vincent Tammaro</t>
  </si>
  <si>
    <t xml:space="preserve"> Yale New Haven Hospital</t>
  </si>
  <si>
    <t>20 York Street, CB-230</t>
  </si>
  <si>
    <t xml:space="preserve">06505 - </t>
  </si>
  <si>
    <t xml:space="preserve">D.      </t>
  </si>
  <si>
    <t>MEDICAL CENTER REALTY, INC.</t>
  </si>
  <si>
    <t xml:space="preserve">MEDICAL CENTER REALTY, INC. IS A WHOLLY OWNED SUBSIDIARY OF YORK ENTERPRISES, INC. </t>
  </si>
  <si>
    <t>Real Estate</t>
  </si>
  <si>
    <t>20 York Street</t>
  </si>
  <si>
    <t>Yale-New Haven Health Services Corporation</t>
  </si>
  <si>
    <t>789 Howard Ave, CB230, Legal &amp; Risk Services Dept</t>
  </si>
  <si>
    <t xml:space="preserve">E.      </t>
  </si>
  <si>
    <t>NORTHEAST MEDICAL GROUP, INC.</t>
  </si>
  <si>
    <t>Physician related services, such as patient care, medical education, and research and administration to YNHH, BH, GH and the community.</t>
  </si>
  <si>
    <t>Physicians Services</t>
  </si>
  <si>
    <t>99 Hawley Lane, 3rd Floor</t>
  </si>
  <si>
    <t>Stratford</t>
  </si>
  <si>
    <t xml:space="preserve">06614 - </t>
  </si>
  <si>
    <t>James Staten</t>
  </si>
  <si>
    <t>Treasurer/Exec VP</t>
  </si>
  <si>
    <t>WILLIAM ASELTYNE</t>
  </si>
  <si>
    <t>YALE-NEW HAVEN HEALTH SERVICES CORPORATION</t>
  </si>
  <si>
    <t>C/O LEGAL &amp; RISK SERVICES , 789 HOWARD AVENUE, CB230</t>
  </si>
  <si>
    <t>NEW HAVEN</t>
  </si>
  <si>
    <t xml:space="preserve">06611 - </t>
  </si>
  <si>
    <t xml:space="preserve">F.      </t>
  </si>
  <si>
    <t>NORTHEAST PEDIATRIC SPECIALISTS, INC.</t>
  </si>
  <si>
    <t>Affiliation between Y-NHH and Connecticut Childrens Hospital for Pediatric Specialty services.</t>
  </si>
  <si>
    <t>Affilate Support Services</t>
  </si>
  <si>
    <t>c/o Ct Children's Medical Cent, 282 Washington Street</t>
  </si>
  <si>
    <t>Hartford</t>
  </si>
  <si>
    <t xml:space="preserve">06106 - </t>
  </si>
  <si>
    <t>Martin Gavin</t>
  </si>
  <si>
    <t>R&amp;C Service Company</t>
  </si>
  <si>
    <t>R &amp; C Service Company</t>
  </si>
  <si>
    <t>280 Trumbull Street</t>
  </si>
  <si>
    <t>06103 - 3597</t>
  </si>
  <si>
    <t xml:space="preserve">G.      </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</si>
  <si>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</si>
  <si>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</si>
  <si>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</si>
  <si>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111 Goose Lane</t>
  </si>
  <si>
    <t>Guilford</t>
  </si>
  <si>
    <t xml:space="preserve">06437 - </t>
  </si>
  <si>
    <t>Tucker Leary</t>
  </si>
  <si>
    <t>Merton G. Gollaher, Jr</t>
  </si>
  <si>
    <t>Wiggin &amp; Dana LLP</t>
  </si>
  <si>
    <t>1 Century Tower, 195 Church St</t>
  </si>
  <si>
    <t xml:space="preserve">06508 - </t>
  </si>
  <si>
    <t xml:space="preserve">H.      </t>
  </si>
  <si>
    <t>SSC II, LLC</t>
  </si>
  <si>
    <t>SSC II, LLC IS A LIMITED LIABILITY COMPANY AND IS A SUBSIDIARY OF SHORELINE SURGERY CENTER, LLC.  SSC II, LLC IS AN ENDOSCOPY SURGERY CENTER</t>
  </si>
  <si>
    <t xml:space="preserve">111 GOOSE LANE </t>
  </si>
  <si>
    <t>GUILFORD</t>
  </si>
  <si>
    <t xml:space="preserve">Yale-New Haven Ambulatory Services </t>
  </si>
  <si>
    <t>Corp. Member</t>
  </si>
  <si>
    <t>MERTONG. GOLLAHER, JR</t>
  </si>
  <si>
    <t>WIGGIN &amp; DANA LLP</t>
  </si>
  <si>
    <t>1 CENTURY TOWER, 195 CHURCH STREET</t>
  </si>
  <si>
    <t xml:space="preserve">I.      </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</si>
  <si>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</si>
  <si>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</si>
  <si>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</si>
  <si>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James M. Staten</t>
  </si>
  <si>
    <t>Treasurer</t>
  </si>
  <si>
    <t>D. Terence Jones</t>
  </si>
  <si>
    <t>Wiggin and Dana</t>
  </si>
  <si>
    <t>One Century Tower</t>
  </si>
  <si>
    <t>06508 - 1832</t>
  </si>
  <si>
    <t xml:space="preserve">J.      </t>
  </si>
  <si>
    <t>YALE-NEW HAVEN AMBULATORY SERVICES CORP.</t>
  </si>
  <si>
    <t>YALE-NEW HAVEN AMBULATORY SERVICES CORP. IS A WHOLLY OWNED SUBSIDIARY OF YALE-NEW HAVEN HOSPITAL.  IT OPERATES A RECOVERY CARE CENTER.  IN FY04, IT ACQUIRED A 51% INTEREST IN YALE-NEW HAVEN SHORELINE SURGERY CENTER LLC.</t>
  </si>
  <si>
    <t>60 Temple Street</t>
  </si>
  <si>
    <t>Richard D`Aquila</t>
  </si>
  <si>
    <t xml:space="preserve">K.      </t>
  </si>
  <si>
    <t>YALE-NEW HAVEN CARE CONTINUUM</t>
  </si>
  <si>
    <t>YNHCCC provides long-term care for those unable to live independently and short-term rehabilitation for patients who have experienced elective surgery, an injury or a traumatic major illness.</t>
  </si>
  <si>
    <t>Care for the Aged</t>
  </si>
  <si>
    <t>789 HOWARD AVENUE</t>
  </si>
  <si>
    <t>GAYLE CAPOZZALO</t>
  </si>
  <si>
    <t>PRESIDENT</t>
  </si>
  <si>
    <t>William J. Aseltyne</t>
  </si>
  <si>
    <t>789 Howard Avenue, CB230, Legal &amp; Risk Serv D</t>
  </si>
  <si>
    <t xml:space="preserve">New Haven </t>
  </si>
  <si>
    <t xml:space="preserve">L.      </t>
  </si>
  <si>
    <t>YALE-NEW HAVEN HOSPITAL, INC.</t>
  </si>
  <si>
    <t>YALE-NEW HAVEN HOSPITAL, INC. IS THE PARENT CORPORATION TO YALE-NEW HAVEN AMBULATORY SERVICES CORP, YORK ENTERPRISES, INC, YALE-NEW HAVEN CARE CONTINUUM, CARITAS INSURANCE COMPANY LTD., AND LUKAN INDEMNITY COMPANY LTD.</t>
  </si>
  <si>
    <t>Hospital</t>
  </si>
  <si>
    <t>20 YORK STREET</t>
  </si>
  <si>
    <t>MARNA BORGSTROM</t>
  </si>
  <si>
    <t>PRESIDENT &amp; CEO</t>
  </si>
  <si>
    <t>WILLIAM ASELYTYNE</t>
  </si>
  <si>
    <t/>
  </si>
  <si>
    <t>20 YORK STREET, CB-230</t>
  </si>
  <si>
    <t xml:space="preserve">M.      </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</si>
  <si>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</si>
  <si>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</si>
  <si>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20 York Street, Suite T-102</t>
  </si>
  <si>
    <t xml:space="preserve">06504 - </t>
  </si>
  <si>
    <t>Steve Merz</t>
  </si>
  <si>
    <t>789 Howard Avenue, CB230, Legal &amp; Risk Services Dept</t>
  </si>
  <si>
    <t xml:space="preserve">N.      </t>
  </si>
  <si>
    <t>YNH NETWORK CORPORATION</t>
  </si>
  <si>
    <t>YNH NETWORK CORP WAS THE PARENT CORPORATION TO YALE-NEW HAVEN HOSP., YALE-NEW HAVEN AMBULATORY SERVICES CORP., YORK ENTERPRISES, INC., COMMUNITY HEALTH CARE PHYSICIANS (CHCP), AND QUINNIPIAC MEDICAL PC.  THIS ENTITY WAS MERGED INTO YNHH IN FY2014.</t>
  </si>
  <si>
    <t>789 Howard Avenue, New Haven, Connecticut</t>
  </si>
  <si>
    <t>Marvin K. Lender</t>
  </si>
  <si>
    <t>Director</t>
  </si>
  <si>
    <t>789 Howard Ave, CB 230, Legal and Risk Services Dept</t>
  </si>
  <si>
    <t xml:space="preserve">O.      </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</si>
  <si>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</si>
  <si>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</si>
  <si>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</si>
  <si>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</si>
  <si>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Irving S. Schloss Esq.</t>
  </si>
  <si>
    <t>205 Church St.</t>
  </si>
  <si>
    <t xml:space="preserve">06509 - </t>
  </si>
  <si>
    <t xml:space="preserve">P.      </t>
  </si>
  <si>
    <t>YNHHS-MSO, INC.</t>
  </si>
  <si>
    <t>YNNH-MSO, INC. WAS ORIGINALLY FORMED TO MANAGE PHYSICIAN PRACTICES AND PROVIDE THIRD PARTY ADMINISTRATIVE SERVICES ON CERTAIN MANAGED CARE CONTRACTS.</t>
  </si>
  <si>
    <t>Managed Services Org. (MSO)</t>
  </si>
  <si>
    <t>Gayle Capozzalo</t>
  </si>
  <si>
    <t>Merton G. Gollaher, JR.</t>
  </si>
  <si>
    <t xml:space="preserve"> Wiggin &amp; Dana LLP</t>
  </si>
  <si>
    <t xml:space="preserve">Q.      </t>
  </si>
  <si>
    <t>YORK ENTERPRISES, INC.</t>
  </si>
  <si>
    <t>YORK ENTERPRISES, INC. IS A WHOLLY OWNED SUBSIDIARY OF YALE-NEW HAVEN HOSPITAL. YORK ENTERPRISES INC IS THE PARENT CORPORATION OF MEDICAL CENTER REALTY INC AND MEDICAL CENTER PHARMACY AND HOME CARE CENTER INC.</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</si>
  <si>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</si>
  <si>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</si>
  <si>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</si>
  <si>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</si>
  <si>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</si>
  <si>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</si>
  <si>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</si>
  <si>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</si>
  <si>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</si>
  <si>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</si>
  <si>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</si>
  <si>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</si>
  <si>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</si>
  <si>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</si>
  <si>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</si>
  <si>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</si>
  <si>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</si>
  <si>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</si>
  <si>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</si>
  <si>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</si>
  <si>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</si>
  <si>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</si>
  <si>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</si>
  <si>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</si>
  <si>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</si>
  <si>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</si>
  <si>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</si>
  <si>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</si>
  <si>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</si>
  <si>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</si>
  <si>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</si>
  <si>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</si>
  <si>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</si>
  <si>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</si>
  <si>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</si>
  <si>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</si>
  <si>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</si>
  <si>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</si>
  <si>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</si>
  <si>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</si>
  <si>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</si>
  <si>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</si>
  <si>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</si>
  <si>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</si>
  <si>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</si>
  <si>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</si>
  <si>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</si>
  <si>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</si>
  <si>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</si>
  <si>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System Support Fee  </t>
  </si>
  <si>
    <t>09/30/2015</t>
  </si>
  <si>
    <t>Information System Contract Fee  </t>
  </si>
  <si>
    <t>System Business Office Contract Fee  </t>
  </si>
  <si>
    <t>Professional General Liability Insurance  </t>
  </si>
  <si>
    <t>Management and Business support  </t>
  </si>
  <si>
    <t>Shared Capital Project Funding  </t>
  </si>
  <si>
    <t>Yale Medical Group/Yale University  </t>
  </si>
  <si>
    <t>Vendor Rebates/Trade Payables  </t>
  </si>
  <si>
    <t>Pension  </t>
  </si>
  <si>
    <t>Other-Salary, PTO, Fidelity, Misc  </t>
  </si>
  <si>
    <t>Facilities Rental  </t>
  </si>
  <si>
    <t>Net Payments  </t>
  </si>
  <si>
    <t>Ending Unconsolidated Intercompany Balance:</t>
  </si>
  <si>
    <t>9/30/2015  </t>
  </si>
  <si>
    <t>B.</t>
  </si>
  <si>
    <t>CARITAS INSURANCE COMPANY LTD.</t>
  </si>
  <si>
    <t>Nothing to Report</t>
  </si>
  <si>
    <t>C.</t>
  </si>
  <si>
    <t>Collection Agency Fees Charged  </t>
  </si>
  <si>
    <t>D.</t>
  </si>
  <si>
    <t>LUKAN INDEMNITY COMPANY LTD.</t>
  </si>
  <si>
    <t>Payments to YNHH  </t>
  </si>
  <si>
    <t>E.</t>
  </si>
  <si>
    <t>Sales/Purchases of Services  </t>
  </si>
  <si>
    <t>F.</t>
  </si>
  <si>
    <t>G.</t>
  </si>
  <si>
    <t>H.</t>
  </si>
  <si>
    <t>I.</t>
  </si>
  <si>
    <t>J.</t>
  </si>
  <si>
    <t>K.</t>
  </si>
  <si>
    <t>L.</t>
  </si>
  <si>
    <t>M.</t>
  </si>
  <si>
    <t>N.</t>
  </si>
  <si>
    <t>O.</t>
  </si>
  <si>
    <t>P.</t>
  </si>
  <si>
    <t>Q.</t>
  </si>
  <si>
    <t>R.</t>
  </si>
  <si>
    <t>S.</t>
  </si>
  <si>
    <t>Adjustment to Beginning Balance  </t>
  </si>
  <si>
    <t>Grand Total:</t>
  </si>
  <si>
    <t>REPORT 6A - TRANSACTIONS BETWEEN HOSPITAL AFFILIATES OR RELATED CORPORATIONS</t>
  </si>
  <si>
    <t>AFFILIATE TRANSFERRING FUNDS</t>
  </si>
  <si>
    <t>AFFILIATE RECEIVING FUNDS</t>
  </si>
  <si>
    <t>AMOUNT</t>
  </si>
  <si>
    <t>Beginning Unconsolidated Intercompany Balance</t>
  </si>
  <si>
    <t>10/01/2014</t>
  </si>
  <si>
    <t xml:space="preserve">Total: </t>
  </si>
  <si>
    <t>9/30/2015</t>
  </si>
  <si>
    <t>Payments/Adjustments</t>
  </si>
  <si>
    <t>Management Services</t>
  </si>
  <si>
    <t>System Support Fee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</si>
  <si>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</si>
  <si>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</si>
  <si>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</si>
  <si>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</si>
  <si>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</si>
  <si>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</si>
  <si>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</si>
  <si>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</si>
  <si>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</si>
  <si>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YNHH Series E debt service related to Series E obligated group (YNHH &amp; BH) debt.</t>
  </si>
  <si>
    <t>22</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</si>
  <si>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</si>
  <si>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</si>
  <si>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</si>
  <si>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</si>
  <si>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</si>
  <si>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</si>
  <si>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</si>
  <si>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</si>
  <si>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</si>
  <si>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</si>
  <si>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</si>
  <si>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</si>
  <si>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</si>
  <si>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</si>
  <si>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</si>
  <si>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</si>
  <si>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</si>
  <si>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</si>
  <si>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</si>
  <si>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</si>
  <si>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</si>
  <si>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</si>
  <si>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</si>
  <si>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</si>
  <si>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</si>
  <si>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</si>
  <si>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Julia Alling</t>
  </si>
  <si>
    <t>Charles Amos Baldwin</t>
  </si>
  <si>
    <t>2</t>
  </si>
  <si>
    <t>3</t>
  </si>
  <si>
    <t>4</t>
  </si>
  <si>
    <t>Deane</t>
  </si>
  <si>
    <t>5</t>
  </si>
  <si>
    <t>Ellen M. Gifford</t>
  </si>
  <si>
    <t>Wyllys Atwater</t>
  </si>
  <si>
    <t>6</t>
  </si>
  <si>
    <t>7</t>
  </si>
  <si>
    <t>Dwight Place Church</t>
  </si>
  <si>
    <t>William Townsend Hayes</t>
  </si>
  <si>
    <t>8</t>
  </si>
  <si>
    <t>Dr. Thomas Wells</t>
  </si>
  <si>
    <t>Armstrong</t>
  </si>
  <si>
    <t>9</t>
  </si>
  <si>
    <t>10</t>
  </si>
  <si>
    <t>Frank Walter Benedict</t>
  </si>
  <si>
    <t>Henry Walter Benedict</t>
  </si>
  <si>
    <t>11</t>
  </si>
  <si>
    <t>12</t>
  </si>
  <si>
    <t>Helen &amp; John T. Mason</t>
  </si>
  <si>
    <t>13</t>
  </si>
  <si>
    <t>14</t>
  </si>
  <si>
    <t>Frank L. Hunt</t>
  </si>
  <si>
    <t>15</t>
  </si>
  <si>
    <t>16</t>
  </si>
  <si>
    <t>17</t>
  </si>
  <si>
    <t>18</t>
  </si>
  <si>
    <t>19</t>
  </si>
  <si>
    <t>20</t>
  </si>
  <si>
    <t>21</t>
  </si>
  <si>
    <t>Evelina J. Jones</t>
  </si>
  <si>
    <t>Elizabeth Hotchkiss</t>
  </si>
  <si>
    <t>Mary Lamb</t>
  </si>
  <si>
    <t>Bassett Bed #2</t>
  </si>
  <si>
    <t>23</t>
  </si>
  <si>
    <t>Fannie Keyes</t>
  </si>
  <si>
    <t>24</t>
  </si>
  <si>
    <t>25</t>
  </si>
  <si>
    <t>26</t>
  </si>
  <si>
    <t>Leete</t>
  </si>
  <si>
    <t>George T. Newhall &amp; Julia Leete</t>
  </si>
  <si>
    <t>27</t>
  </si>
  <si>
    <t>28</t>
  </si>
  <si>
    <t>29</t>
  </si>
  <si>
    <t>Stiles</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</si>
  <si>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</si>
  <si>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</si>
  <si>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</si>
  <si>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</si>
  <si>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</si>
  <si>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</si>
  <si>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</si>
  <si>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</si>
  <si>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</si>
  <si>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</si>
  <si>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</si>
  <si>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</si>
  <si>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</si>
  <si>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</si>
  <si>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</si>
  <si>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</si>
  <si>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</si>
  <si>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</si>
  <si>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</si>
  <si>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</si>
  <si>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</si>
  <si>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</si>
  <si>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</si>
  <si>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</si>
  <si>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</si>
  <si>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</si>
  <si>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</si>
  <si>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</si>
  <si>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</si>
  <si>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</si>
  <si>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Rose Porter</t>
  </si>
  <si>
    <t>60</t>
  </si>
  <si>
    <t>Lucy Hall Boardman</t>
  </si>
  <si>
    <t>61</t>
  </si>
  <si>
    <t>Ellen M. Gifford Executors</t>
  </si>
  <si>
    <t>62</t>
  </si>
  <si>
    <t>63</t>
  </si>
  <si>
    <t>Nathan Howell Sanford</t>
  </si>
  <si>
    <t>64</t>
  </si>
  <si>
    <t>65</t>
  </si>
  <si>
    <t>Arthur Herbert Trowbridge</t>
  </si>
  <si>
    <t>Edwin Harrison Beebe</t>
  </si>
  <si>
    <t>Julia A. Leete Newhall</t>
  </si>
  <si>
    <t>66</t>
  </si>
  <si>
    <t>67</t>
  </si>
  <si>
    <t>68</t>
  </si>
  <si>
    <t>Bassett Bed #1</t>
  </si>
  <si>
    <t>69</t>
  </si>
  <si>
    <t>New Haven Grays</t>
  </si>
  <si>
    <t>70</t>
  </si>
  <si>
    <t>71</t>
  </si>
  <si>
    <t>72</t>
  </si>
  <si>
    <t>73</t>
  </si>
  <si>
    <t>Trinity Church</t>
  </si>
  <si>
    <t>74</t>
  </si>
  <si>
    <t>75</t>
  </si>
  <si>
    <t>Robert Dickerman</t>
  </si>
  <si>
    <t>76</t>
  </si>
  <si>
    <t>German Society</t>
  </si>
  <si>
    <t>77</t>
  </si>
  <si>
    <t>78</t>
  </si>
  <si>
    <t>79</t>
  </si>
  <si>
    <t>Walter Charles Goodrich</t>
  </si>
  <si>
    <t>80</t>
  </si>
  <si>
    <t>81</t>
  </si>
  <si>
    <t>Alma DeBeust Streitlein</t>
  </si>
  <si>
    <t>82</t>
  </si>
  <si>
    <t>83</t>
  </si>
  <si>
    <t>84</t>
  </si>
  <si>
    <t>Mary Southgate Trowbridge</t>
  </si>
  <si>
    <t>85</t>
  </si>
  <si>
    <t>Ellen Treadway Yeckley</t>
  </si>
  <si>
    <t>86</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</si>
  <si>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</si>
  <si>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</si>
  <si>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</si>
  <si>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</si>
  <si>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</si>
  <si>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</si>
  <si>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</si>
  <si>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</si>
  <si>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</si>
  <si>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</si>
  <si>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</si>
  <si>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</si>
  <si>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</si>
  <si>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</si>
  <si>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New Haven Grays Hospital Bed Fund</t>
  </si>
  <si>
    <t>Thanksgiving Hospital Bed Fund</t>
  </si>
  <si>
    <t>Trinity Church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</si>
  <si>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</si>
  <si>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</si>
  <si>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</si>
  <si>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</si>
  <si>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</si>
  <si>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</si>
  <si>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</si>
  <si>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</si>
  <si>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</si>
  <si>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</si>
  <si>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</si>
  <si>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</si>
  <si>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</si>
  <si>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Henry Baldwin Harrison Hospital Bed Fund</t>
  </si>
  <si>
    <t>Mrs. Henry Baldwin Harrison Hospital Bed Fund</t>
  </si>
  <si>
    <t>Home for the Friendliness Hospital Bed Fund</t>
  </si>
  <si>
    <t>John H. Hopson Hospital Bed Fund</t>
  </si>
  <si>
    <t>Henry Hotchkiss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</si>
  <si>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</si>
  <si>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</si>
  <si>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</si>
  <si>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</si>
  <si>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</si>
  <si>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</si>
  <si>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</si>
  <si>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</si>
  <si>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</si>
  <si>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Mary B. Mallory Hospital Bed Fund</t>
  </si>
  <si>
    <t>John W. Mansfield Hospital Bed Fund</t>
  </si>
  <si>
    <t>Philip Marett Hospital Bed Fund</t>
  </si>
  <si>
    <t>Levy Morris Hospital Bed Fund</t>
  </si>
  <si>
    <t>Organized Charities Hospital Bed Fund</t>
  </si>
  <si>
    <t>Paul Hospital Bed Fund</t>
  </si>
  <si>
    <t>Maud Trowbridge Reynolds Hospital Bed Fund</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</si>
  <si>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</si>
  <si>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</si>
  <si>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</si>
  <si>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</si>
  <si>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</si>
  <si>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</si>
  <si>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</si>
  <si>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</si>
  <si>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</si>
  <si>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Cynthia Ann Tracy Wetmore Hospital Bed Fund</t>
  </si>
  <si>
    <t>Whitney Hospital Bed Fund</t>
  </si>
  <si>
    <t>Albert Aaron Williams Hospital Bed Fund</t>
  </si>
  <si>
    <t>Ann Phillips Wurtenberg Hospital Bed Fund</t>
  </si>
  <si>
    <t>Alfred Blakeslee Hospital Bed Fund</t>
  </si>
  <si>
    <t>Julia Alling Hospital Bed Fund</t>
  </si>
  <si>
    <t>Charles Amos Baldwin Hospital Bed Fund</t>
  </si>
  <si>
    <t>Deane Hospital Bed Fund</t>
  </si>
  <si>
    <t>Ellen M. Gifford Hospital Bed Fund</t>
  </si>
  <si>
    <t>Wyllys Atwater Hospital Bed Fund</t>
  </si>
  <si>
    <t>Dwight Place Church Hospital Bed Fund</t>
  </si>
  <si>
    <t>William Townsend Hayes Hospital Bed Fund</t>
  </si>
  <si>
    <t>Dr. Thomas Wells Hospital Bed Fund</t>
  </si>
  <si>
    <t>Armstrong Hospital Bed Fund</t>
  </si>
  <si>
    <t>Frank Walter Benedict Hospital Bed Fund</t>
  </si>
  <si>
    <t>Henry Walter Benedict Hospital Bed Fund</t>
  </si>
  <si>
    <t>Helen &amp; John T. Mason Hospital Bed Fund</t>
  </si>
  <si>
    <t>Frank L. Hunt Hospital Bed Fund</t>
  </si>
  <si>
    <t>Evelina J. Jones Hospital Bed Fund</t>
  </si>
  <si>
    <t>Elizabeth Hotchkiss Hospital Bed Fund</t>
  </si>
  <si>
    <t>Mary Lamb Hospital Bed Fund</t>
  </si>
  <si>
    <t>Bassett Bed #2 Hospital Bed Fund</t>
  </si>
  <si>
    <t>Fannie Keyes Hospital Bed Fund</t>
  </si>
  <si>
    <t>Leete Hospital Bed Fund</t>
  </si>
  <si>
    <t>George T. Newhall &amp; Julia Leete Hospital Bed Fund</t>
  </si>
  <si>
    <t>Stiles Hospital Bed Fund</t>
  </si>
  <si>
    <t>Rose Porter Hospital Bed Fund</t>
  </si>
  <si>
    <t>Lucy Hall Boardman Hospital Bed Fund</t>
  </si>
  <si>
    <t>Ellen M. Gifford Executors Hospital Bed Fund</t>
  </si>
  <si>
    <t>Nathan Howell Sanford Hospital Bed Fund</t>
  </si>
  <si>
    <t>Arthur Herbert Trowbridge Hospital Bed Fund</t>
  </si>
  <si>
    <t>Edwin Harrison Beebe Hospital Bed Fund</t>
  </si>
  <si>
    <t>Julia A. Leete Newhall Hospital Bed Fund</t>
  </si>
  <si>
    <t>Bassett Bed #1 Hospital Bed Fund</t>
  </si>
  <si>
    <t>Richard S Fellowes Hospital Bed Fund</t>
  </si>
  <si>
    <t>Isaphene Hillhouse Hospital Bed Fund</t>
  </si>
  <si>
    <t>Joseph T Mary L Hotchkiss Hospital Bed Fund</t>
  </si>
  <si>
    <t>"Anna"  Hospital Bed Fund</t>
  </si>
  <si>
    <t>Anna F. Ardenghi Hospital Bed Fund</t>
  </si>
  <si>
    <t>Strouse Adler Hospital Bed Fund</t>
  </si>
  <si>
    <t>Loring W. Andrews Hospital bed Fund</t>
  </si>
  <si>
    <t>Harriet Atwater</t>
  </si>
  <si>
    <t>Mary E. Baldwin Hospital Bed Fund</t>
  </si>
  <si>
    <t>George Benedict Hospital Bed Fund</t>
  </si>
  <si>
    <t>Bennett Hospital Bed Fund</t>
  </si>
  <si>
    <t>Edwin B. Bowditch Hospital Bed Fund</t>
  </si>
  <si>
    <t>Henry Bronson Hospital Bed Fund</t>
  </si>
  <si>
    <t>Susan Ellen Brown Hospital Bed Fund</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</si>
  <si>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</si>
  <si>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</si>
  <si>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</si>
  <si>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</si>
  <si>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</si>
  <si>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</si>
  <si>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</si>
  <si>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</si>
  <si>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</si>
  <si>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</si>
  <si>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</si>
  <si>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</si>
  <si>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</si>
  <si>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</si>
  <si>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Grace Salisbury Foote Hospital Bed Fund</t>
  </si>
  <si>
    <t>Levi Goodell Fox Hospital Bed Fund</t>
  </si>
  <si>
    <t>Elizabeth Hamlin Fox Hospital Bed Fund</t>
  </si>
  <si>
    <t>Simeon &amp; Arthur Ward Fox Hospital Bed Fund</t>
  </si>
  <si>
    <t>Charles D. Hall Hospital Bed Fund</t>
  </si>
  <si>
    <t>Sylvia C. Hall Hospital Bed Fund</t>
  </si>
  <si>
    <t>Jessie A. Harmon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</si>
  <si>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</si>
  <si>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</si>
  <si>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</si>
  <si>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</si>
  <si>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</si>
  <si>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 files as part of Annual Reporting Section 19(a)-167g-91(b)(22)</t>
  </si>
  <si>
    <t>Hospital's processes and policies for compensating a Collection Agent for services rendered</t>
  </si>
  <si>
    <t>Each collection agent is reimbursed for services and rendered based on separately negotiated performance related contracts.</t>
  </si>
  <si>
    <t>Total Recovery Rate on accounts assigned (excluding Medicare accounts) to Collection Agents</t>
  </si>
  <si>
    <t>II.</t>
  </si>
  <si>
    <t>SPECIFIC COLLECTION AGENT INFORMATION</t>
  </si>
  <si>
    <t>A</t>
  </si>
  <si>
    <t xml:space="preserve">Collection Agent </t>
  </si>
  <si>
    <t>Collection Agent Name</t>
  </si>
  <si>
    <t>Tobin, Cerbery, OMallery, Riley, Sellinger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</si>
  <si>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</si>
  <si>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</si>
  <si>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</si>
  <si>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</si>
  <si>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</si>
  <si>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</si>
  <si>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</si>
  <si>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</si>
  <si>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Century Attorney</t>
  </si>
  <si>
    <t>Related</t>
  </si>
  <si>
    <t>C</t>
  </si>
  <si>
    <t>ANNUAL REPORTING</t>
  </si>
  <si>
    <t>REPORT 19 - SALARIES AND FRINGE BENEFITS OF THE TEN HIGHEST PAID HOSPITAL EMPLOYEES</t>
  </si>
  <si>
    <t>POSITION TITLE</t>
  </si>
  <si>
    <t>EMPLOYEE NAME</t>
  </si>
  <si>
    <t>SALARY</t>
  </si>
  <si>
    <t>FRINGE BENEFITS</t>
  </si>
  <si>
    <t>TOTAL</t>
  </si>
  <si>
    <t xml:space="preserve">1.         </t>
  </si>
  <si>
    <t>Chief Executive Officer</t>
  </si>
  <si>
    <t>Marna Borgstrom</t>
  </si>
  <si>
    <t xml:space="preserve">2.         </t>
  </si>
  <si>
    <t>Richard DAquila</t>
  </si>
  <si>
    <t xml:space="preserve">3.         </t>
  </si>
  <si>
    <t>Sr. VP/Chief Medical Officer</t>
  </si>
  <si>
    <t>Thomas Balcezak</t>
  </si>
  <si>
    <t xml:space="preserve">4.         </t>
  </si>
  <si>
    <t>Sr. VP, OPS Cancer Hospital</t>
  </si>
  <si>
    <t>Abe Lopman</t>
  </si>
  <si>
    <t xml:space="preserve">5.         </t>
  </si>
  <si>
    <t>Sr. VP, OPS Childrens Hospital</t>
  </si>
  <si>
    <t>Cynthia Sparer</t>
  </si>
  <si>
    <t xml:space="preserve">6.         </t>
  </si>
  <si>
    <t>Sr. VP OPS &amp; Chief Integr Officer</t>
  </si>
  <si>
    <t>Michael Holmes</t>
  </si>
  <si>
    <t xml:space="preserve">7.         </t>
  </si>
  <si>
    <t>Sr. VP, Patient Services</t>
  </si>
  <si>
    <t>Patricia S. Fitzsimons</t>
  </si>
  <si>
    <t xml:space="preserve">8.         </t>
  </si>
  <si>
    <t>VP, Development</t>
  </si>
  <si>
    <t>Kevin Walsh</t>
  </si>
  <si>
    <t xml:space="preserve">9.         </t>
  </si>
  <si>
    <t>VP, Human Resources</t>
  </si>
  <si>
    <t>Paul Patton</t>
  </si>
  <si>
    <t xml:space="preserve">10.         </t>
  </si>
  <si>
    <t>VP &amp; Exec Director, Health &amp; Vascular Service</t>
  </si>
  <si>
    <t>Keith Churchwell</t>
  </si>
  <si>
    <t>REPORT 19B - SALARIES AND FRINGE BENEFITS OF THE TEN HIGHEST PAID HEALTH SYSTEM EMPLOYEES</t>
  </si>
  <si>
    <t>EMPLOYEE NAME AND COMPANY</t>
  </si>
  <si>
    <t>President &amp; CEO</t>
  </si>
  <si>
    <t>Marna Borgstrom - YNHH &amp; YNHHSC</t>
  </si>
  <si>
    <t>Exec VP, YNHHSC; President, GH; COO, BH</t>
  </si>
  <si>
    <t>Norman Roth - Greenwich &amp; Bridgeport Hospitals &amp; YNHHSC</t>
  </si>
  <si>
    <t>Exec VP, YNHHSC &amp; President, YNHH</t>
  </si>
  <si>
    <t>Richard D Aquila - YNHH &amp; YNHHSC</t>
  </si>
  <si>
    <t>VP, Corporate Business Office</t>
  </si>
  <si>
    <t>David Wurcel - YNHHSC</t>
  </si>
  <si>
    <t>Exec VP, Corporate &amp; Financial Serv</t>
  </si>
  <si>
    <t>James Staten - YNHH &amp; YNHHSC</t>
  </si>
  <si>
    <t>Exec VP, COO</t>
  </si>
  <si>
    <t>Christopher O Connor - YNHHSC</t>
  </si>
  <si>
    <t>Exec VP, YNHHSC &amp; President, Bridgeport Hospital</t>
  </si>
  <si>
    <t>William Jennings - Bridgeport Hospital &amp; YNHHSC</t>
  </si>
  <si>
    <t>Exec VP, Strategy &amp; System Development</t>
  </si>
  <si>
    <t>Gayle Capozzalo - YNHHSC</t>
  </si>
  <si>
    <t>Sr. VP, Information Systems &amp; CIO</t>
  </si>
  <si>
    <t>Daniel Barchi - YNHHSC</t>
  </si>
  <si>
    <t>Sr. VP, General Counsel</t>
  </si>
  <si>
    <t>William Aseltyne - YNHH &amp; YNHHSC</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</si>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</sst>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43</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46</v>
      </c>
    </row>
    <row r="37" spans="1:3" ht="14.25" customHeight="1" x14ac:dyDescent="0.2">
      <c r="A37" s="19">
        <v>8</v>
      </c>
      <c r="B37" s="20" t="s">
        <v>25</v>
      </c>
      <c r="C37" s="21" t="s">
        <v>47</v>
      </c>
    </row>
    <row r="38" spans="1:3" ht="14.25" customHeight="1" x14ac:dyDescent="0.2">
      <c r="A38" s="19">
        <v>9</v>
      </c>
      <c r="B38" s="20" t="s">
        <v>27</v>
      </c>
      <c r="C38" s="21" t="s">
        <v>48</v>
      </c>
    </row>
    <row r="39" spans="1:3" ht="14.25" customHeight="1" x14ac:dyDescent="0.2">
      <c r="A39" s="19">
        <v>10</v>
      </c>
      <c r="B39" s="20" t="s">
        <v>29</v>
      </c>
      <c r="C39" s="21" t="s">
        <v>49</v>
      </c>
    </row>
    <row r="40" spans="1:3" ht="14.25" customHeight="1" x14ac:dyDescent="0.2">
      <c r="A40" s="19">
        <v>11</v>
      </c>
      <c r="B40" s="20" t="s">
        <v>31</v>
      </c>
      <c r="C40" s="21" t="s">
        <v>50</v>
      </c>
    </row>
    <row r="41" spans="1:3" ht="14.25" customHeight="1" x14ac:dyDescent="0.2">
      <c r="A41" s="19">
        <v>12</v>
      </c>
      <c r="B41" s="20" t="s">
        <v>33</v>
      </c>
      <c r="C41" s="21" t="s">
        <v>44</v>
      </c>
    </row>
    <row r="42" spans="1:3" ht="14.25" customHeight="1" x14ac:dyDescent="0.2">
      <c r="A42" s="19">
        <v>13</v>
      </c>
      <c r="B42" s="20" t="s">
        <v>35</v>
      </c>
      <c r="C42" s="21" t="s">
        <v>45</v>
      </c>
    </row>
    <row r="43" spans="1:3" ht="14.25" customHeight="1" x14ac:dyDescent="0.2">
      <c r="A43" s="19">
        <v>14</v>
      </c>
      <c r="B43" s="20" t="s">
        <v>36</v>
      </c>
      <c r="C43" s="24" t="s">
        <v>22</v>
      </c>
    </row>
    <row r="44" spans="1:3" ht="15" customHeight="1" thickBot="1" x14ac:dyDescent="0.25">
      <c r="A44" s="25">
        <v>15</v>
      </c>
      <c r="B44" s="26" t="s">
        <v>37</v>
      </c>
      <c r="C44" s="27" t="s">
        <v>46</v>
      </c>
    </row>
    <row r="45" spans="1:3" ht="15.75" customHeight="1" x14ac:dyDescent="0.25">
      <c r="A45" s="13"/>
      <c r="B45" s="14"/>
      <c r="C45" s="15"/>
    </row>
    <row r="46" spans="1:3" ht="27.2" customHeight="1" x14ac:dyDescent="0.25">
      <c r="A46" s="16" t="s">
        <v>51</v>
      </c>
      <c r="B46" s="17" t="s">
        <v>9</v>
      </c>
      <c r="C46" s="18" t="s">
        <v>52</v>
      </c>
    </row>
    <row r="47" spans="1:3" ht="38.25" customHeight="1"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43</v>
      </c>
    </row>
    <row r="50" spans="1:3" ht="14.25" customHeight="1" x14ac:dyDescent="0.2">
      <c r="A50" s="19">
        <v>4</v>
      </c>
      <c r="B50" s="20" t="s">
        <v>17</v>
      </c>
      <c r="C50" s="21" t="s">
        <v>55</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56</v>
      </c>
    </row>
    <row r="54" spans="1:3" ht="14.25" customHeight="1" x14ac:dyDescent="0.2">
      <c r="A54" s="19">
        <v>8</v>
      </c>
      <c r="B54" s="20" t="s">
        <v>25</v>
      </c>
      <c r="C54" s="21" t="s">
        <v>57</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58</v>
      </c>
    </row>
    <row r="58" spans="1:3" ht="14.25" customHeight="1" x14ac:dyDescent="0.2">
      <c r="A58" s="19">
        <v>12</v>
      </c>
      <c r="B58" s="20" t="s">
        <v>33</v>
      </c>
      <c r="C58" s="21" t="s">
        <v>59</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60</v>
      </c>
    </row>
    <row r="62" spans="1:3" ht="15.75" customHeight="1" x14ac:dyDescent="0.25">
      <c r="A62" s="13"/>
      <c r="B62" s="14"/>
      <c r="C62" s="15"/>
    </row>
    <row r="63" spans="1:3" ht="27.2" customHeight="1" x14ac:dyDescent="0.25">
      <c r="A63" s="16" t="s">
        <v>61</v>
      </c>
      <c r="B63" s="17" t="s">
        <v>9</v>
      </c>
      <c r="C63" s="18" t="s">
        <v>62</v>
      </c>
    </row>
    <row r="64" spans="1:3" ht="38.25" customHeight="1" x14ac:dyDescent="0.2">
      <c r="A64" s="19">
        <v>1</v>
      </c>
      <c r="B64" s="20" t="s">
        <v>11</v>
      </c>
      <c r="C64" s="21" t="s">
        <v>63</v>
      </c>
    </row>
    <row r="65" spans="1:3" ht="14.25" customHeight="1" x14ac:dyDescent="0.2">
      <c r="A65" s="19">
        <v>2</v>
      </c>
      <c r="B65" s="22" t="s">
        <v>13</v>
      </c>
      <c r="C65" s="21" t="s">
        <v>64</v>
      </c>
    </row>
    <row r="66" spans="1:3" ht="14.25" customHeight="1" x14ac:dyDescent="0.2">
      <c r="A66" s="19">
        <v>3</v>
      </c>
      <c r="B66" s="22" t="s">
        <v>15</v>
      </c>
      <c r="C66" s="23" t="s">
        <v>43</v>
      </c>
    </row>
    <row r="67" spans="1:3" ht="14.25" customHeight="1" x14ac:dyDescent="0.2">
      <c r="A67" s="19">
        <v>4</v>
      </c>
      <c r="B67" s="20" t="s">
        <v>17</v>
      </c>
      <c r="C67" s="21" t="s">
        <v>65</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38</v>
      </c>
    </row>
    <row r="71" spans="1:3" ht="14.25" customHeight="1" x14ac:dyDescent="0.2">
      <c r="A71" s="19">
        <v>8</v>
      </c>
      <c r="B71" s="20" t="s">
        <v>25</v>
      </c>
      <c r="C71" s="21" t="s">
        <v>57</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66</v>
      </c>
    </row>
    <row r="75" spans="1:3" ht="14.25" customHeight="1" x14ac:dyDescent="0.2">
      <c r="A75" s="19">
        <v>12</v>
      </c>
      <c r="B75" s="20" t="s">
        <v>33</v>
      </c>
      <c r="C75" s="21" t="s">
        <v>67</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24</v>
      </c>
    </row>
    <row r="79" spans="1:3" ht="15.75" customHeight="1" x14ac:dyDescent="0.25">
      <c r="A79" s="13"/>
      <c r="B79" s="14"/>
      <c r="C79" s="15"/>
    </row>
    <row r="80" spans="1:3" ht="27.2" customHeight="1" x14ac:dyDescent="0.25">
      <c r="A80" s="16" t="s">
        <v>68</v>
      </c>
      <c r="B80" s="17" t="s">
        <v>9</v>
      </c>
      <c r="C80" s="18" t="s">
        <v>69</v>
      </c>
    </row>
    <row r="81" spans="1:3" ht="38.25" customHeight="1" x14ac:dyDescent="0.2">
      <c r="A81" s="19">
        <v>1</v>
      </c>
      <c r="B81" s="20" t="s">
        <v>11</v>
      </c>
      <c r="C81" s="21" t="s">
        <v>70</v>
      </c>
    </row>
    <row r="82" spans="1:3" ht="14.25" customHeight="1" x14ac:dyDescent="0.2">
      <c r="A82" s="19">
        <v>2</v>
      </c>
      <c r="B82" s="22" t="s">
        <v>13</v>
      </c>
      <c r="C82" s="21" t="s">
        <v>71</v>
      </c>
    </row>
    <row r="83" spans="1:3" ht="14.25" customHeight="1" x14ac:dyDescent="0.2">
      <c r="A83" s="19">
        <v>3</v>
      </c>
      <c r="B83" s="22" t="s">
        <v>15</v>
      </c>
      <c r="C83" s="23" t="s">
        <v>16</v>
      </c>
    </row>
    <row r="84" spans="1:3" ht="14.25" customHeight="1" x14ac:dyDescent="0.2">
      <c r="A84" s="19">
        <v>4</v>
      </c>
      <c r="B84" s="20" t="s">
        <v>17</v>
      </c>
      <c r="C84" s="21" t="s">
        <v>72</v>
      </c>
    </row>
    <row r="85" spans="1:3" ht="14.25" customHeight="1" x14ac:dyDescent="0.2">
      <c r="A85" s="19">
        <v>5</v>
      </c>
      <c r="B85" s="20" t="s">
        <v>19</v>
      </c>
      <c r="C85" s="21" t="s">
        <v>73</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31</v>
      </c>
      <c r="C91" s="21" t="s">
        <v>78</v>
      </c>
    </row>
    <row r="92" spans="1:3" ht="14.25" customHeight="1" x14ac:dyDescent="0.2">
      <c r="A92" s="19">
        <v>12</v>
      </c>
      <c r="B92" s="20" t="s">
        <v>33</v>
      </c>
      <c r="C92" s="21" t="s">
        <v>79</v>
      </c>
    </row>
    <row r="93" spans="1:3" ht="14.25" customHeight="1" x14ac:dyDescent="0.2">
      <c r="A93" s="19">
        <v>13</v>
      </c>
      <c r="B93" s="20" t="s">
        <v>35</v>
      </c>
      <c r="C93" s="21" t="s">
        <v>80</v>
      </c>
    </row>
    <row r="94" spans="1:3" ht="14.25" customHeight="1" x14ac:dyDescent="0.2">
      <c r="A94" s="19">
        <v>14</v>
      </c>
      <c r="B94" s="20" t="s">
        <v>36</v>
      </c>
      <c r="C94" s="24" t="s">
        <v>22</v>
      </c>
    </row>
    <row r="95" spans="1:3" ht="15" customHeight="1" thickBot="1" x14ac:dyDescent="0.25">
      <c r="A95" s="25">
        <v>15</v>
      </c>
      <c r="B95" s="26" t="s">
        <v>37</v>
      </c>
      <c r="C95" s="27" t="s">
        <v>81</v>
      </c>
    </row>
    <row r="96" spans="1:3" ht="15.75" customHeight="1" x14ac:dyDescent="0.25">
      <c r="A96" s="13"/>
      <c r="B96" s="14"/>
      <c r="C96" s="15"/>
    </row>
    <row r="97" spans="1:3" ht="27.2" customHeight="1" x14ac:dyDescent="0.25">
      <c r="A97" s="16" t="s">
        <v>82</v>
      </c>
      <c r="B97" s="17" t="s">
        <v>9</v>
      </c>
      <c r="C97" s="18" t="s">
        <v>83</v>
      </c>
    </row>
    <row r="98" spans="1:3" ht="38.25" customHeight="1" x14ac:dyDescent="0.2">
      <c r="A98" s="19">
        <v>1</v>
      </c>
      <c r="B98" s="20" t="s">
        <v>11</v>
      </c>
      <c r="C98" s="21" t="s">
        <v>84</v>
      </c>
    </row>
    <row r="99" spans="1:3" ht="14.25" customHeight="1" x14ac:dyDescent="0.2">
      <c r="A99" s="19">
        <v>2</v>
      </c>
      <c r="B99" s="22" t="s">
        <v>13</v>
      </c>
      <c r="C99" s="21" t="s">
        <v>85</v>
      </c>
    </row>
    <row r="100" spans="1:3" ht="14.25" customHeight="1" x14ac:dyDescent="0.2">
      <c r="A100" s="19">
        <v>3</v>
      </c>
      <c r="B100" s="22" t="s">
        <v>15</v>
      </c>
      <c r="C100" s="23" t="s">
        <v>16</v>
      </c>
    </row>
    <row r="101" spans="1:3" ht="14.25" customHeight="1" x14ac:dyDescent="0.2">
      <c r="A101" s="19">
        <v>4</v>
      </c>
      <c r="B101" s="20" t="s">
        <v>17</v>
      </c>
      <c r="C101" s="21" t="s">
        <v>86</v>
      </c>
    </row>
    <row r="102" spans="1:3" ht="14.25" customHeight="1" x14ac:dyDescent="0.2">
      <c r="A102" s="19">
        <v>5</v>
      </c>
      <c r="B102" s="20" t="s">
        <v>19</v>
      </c>
      <c r="C102" s="21" t="s">
        <v>87</v>
      </c>
    </row>
    <row r="103" spans="1:3" ht="14.25" customHeight="1" x14ac:dyDescent="0.2">
      <c r="A103" s="19">
        <v>6</v>
      </c>
      <c r="B103" s="20" t="s">
        <v>21</v>
      </c>
      <c r="C103" s="24" t="s">
        <v>22</v>
      </c>
    </row>
    <row r="104" spans="1:3" ht="14.25" customHeight="1" x14ac:dyDescent="0.2">
      <c r="A104" s="19">
        <v>7</v>
      </c>
      <c r="B104" s="20" t="s">
        <v>23</v>
      </c>
      <c r="C104" s="21" t="s">
        <v>88</v>
      </c>
    </row>
    <row r="105" spans="1:3" ht="14.25" customHeight="1" x14ac:dyDescent="0.2">
      <c r="A105" s="19">
        <v>8</v>
      </c>
      <c r="B105" s="20" t="s">
        <v>25</v>
      </c>
      <c r="C105" s="21" t="s">
        <v>89</v>
      </c>
    </row>
    <row r="106" spans="1:3" ht="14.25" customHeight="1" x14ac:dyDescent="0.2">
      <c r="A106" s="19">
        <v>9</v>
      </c>
      <c r="B106" s="20" t="s">
        <v>27</v>
      </c>
      <c r="C106" s="21" t="s">
        <v>28</v>
      </c>
    </row>
    <row r="107" spans="1:3" ht="14.25" customHeight="1" x14ac:dyDescent="0.2">
      <c r="A107" s="19">
        <v>10</v>
      </c>
      <c r="B107" s="20" t="s">
        <v>29</v>
      </c>
      <c r="C107" s="21" t="s">
        <v>90</v>
      </c>
    </row>
    <row r="108" spans="1:3" ht="14.25" customHeight="1" x14ac:dyDescent="0.2">
      <c r="A108" s="19">
        <v>11</v>
      </c>
      <c r="B108" s="20" t="s">
        <v>31</v>
      </c>
      <c r="C108" s="21" t="s">
        <v>91</v>
      </c>
    </row>
    <row r="109" spans="1:3" ht="14.25" customHeight="1" x14ac:dyDescent="0.2">
      <c r="A109" s="19">
        <v>12</v>
      </c>
      <c r="B109" s="20" t="s">
        <v>33</v>
      </c>
      <c r="C109" s="21" t="s">
        <v>92</v>
      </c>
    </row>
    <row r="110" spans="1:3" ht="14.25" customHeight="1" x14ac:dyDescent="0.2">
      <c r="A110" s="19">
        <v>13</v>
      </c>
      <c r="B110" s="20" t="s">
        <v>35</v>
      </c>
      <c r="C110" s="21" t="s">
        <v>87</v>
      </c>
    </row>
    <row r="111" spans="1:3" ht="14.25" customHeight="1" x14ac:dyDescent="0.2">
      <c r="A111" s="19">
        <v>14</v>
      </c>
      <c r="B111" s="20" t="s">
        <v>36</v>
      </c>
      <c r="C111" s="24" t="s">
        <v>22</v>
      </c>
    </row>
    <row r="112" spans="1:3" ht="15" customHeight="1" thickBot="1" x14ac:dyDescent="0.25">
      <c r="A112" s="25">
        <v>15</v>
      </c>
      <c r="B112" s="26" t="s">
        <v>37</v>
      </c>
      <c r="C112" s="27" t="s">
        <v>93</v>
      </c>
    </row>
    <row r="113" spans="1:3" ht="15.75" customHeight="1" x14ac:dyDescent="0.25">
      <c r="A113" s="13"/>
      <c r="B113" s="14"/>
      <c r="C113" s="15"/>
    </row>
    <row r="114" spans="1:3" ht="27.2" customHeight="1" x14ac:dyDescent="0.25">
      <c r="A114" s="16" t="s">
        <v>94</v>
      </c>
      <c r="B114" s="17" t="s">
        <v>9</v>
      </c>
      <c r="C114" s="18" t="s">
        <v>95</v>
      </c>
    </row>
    <row r="115" spans="1:3" ht="38.25" customHeight="1" x14ac:dyDescent="0.2">
      <c r="A115" s="19">
        <v>1</v>
      </c>
      <c r="B115" s="20" t="s">
        <v>11</v>
      </c>
      <c r="C115" s="21" t="s">
        <v>96</v>
      </c>
    </row>
    <row r="116" spans="1:3" ht="14.25" customHeight="1" x14ac:dyDescent="0.2">
      <c r="A116" s="19">
        <v>2</v>
      </c>
      <c r="B116" s="22" t="s">
        <v>13</v>
      </c>
      <c r="C116" s="21" t="s">
        <v>97</v>
      </c>
    </row>
    <row r="117" spans="1:3" ht="14.25" customHeight="1" x14ac:dyDescent="0.2">
      <c r="A117" s="19">
        <v>3</v>
      </c>
      <c r="B117" s="22" t="s">
        <v>15</v>
      </c>
      <c r="C117" s="23" t="s">
        <v>16</v>
      </c>
    </row>
    <row r="118" spans="1:3" ht="14.25" customHeight="1" x14ac:dyDescent="0.2">
      <c r="A118" s="19">
        <v>4</v>
      </c>
      <c r="B118" s="20" t="s">
        <v>17</v>
      </c>
      <c r="C118" s="21" t="s">
        <v>98</v>
      </c>
    </row>
    <row r="119" spans="1:3" ht="14.25" customHeight="1" x14ac:dyDescent="0.2">
      <c r="A119" s="19">
        <v>5</v>
      </c>
      <c r="B119" s="20" t="s">
        <v>19</v>
      </c>
      <c r="C119" s="21" t="s">
        <v>99</v>
      </c>
    </row>
    <row r="120" spans="1:3" ht="14.25" customHeight="1" x14ac:dyDescent="0.2">
      <c r="A120" s="19">
        <v>6</v>
      </c>
      <c r="B120" s="20" t="s">
        <v>21</v>
      </c>
      <c r="C120" s="24" t="s">
        <v>22</v>
      </c>
    </row>
    <row r="121" spans="1:3" ht="14.25" customHeight="1" x14ac:dyDescent="0.2">
      <c r="A121" s="19">
        <v>7</v>
      </c>
      <c r="B121" s="20" t="s">
        <v>23</v>
      </c>
      <c r="C121" s="21" t="s">
        <v>100</v>
      </c>
    </row>
    <row r="122" spans="1:3" ht="14.25" customHeight="1" x14ac:dyDescent="0.2">
      <c r="A122" s="19">
        <v>8</v>
      </c>
      <c r="B122" s="20" t="s">
        <v>25</v>
      </c>
      <c r="C122" s="21" t="s">
        <v>101</v>
      </c>
    </row>
    <row r="123" spans="1:3" ht="14.25" customHeight="1" x14ac:dyDescent="0.2">
      <c r="A123" s="19">
        <v>9</v>
      </c>
      <c r="B123" s="20" t="s">
        <v>27</v>
      </c>
      <c r="C123" s="21" t="s">
        <v>28</v>
      </c>
    </row>
    <row r="124" spans="1:3" ht="14.25" customHeight="1" x14ac:dyDescent="0.2">
      <c r="A124" s="19">
        <v>10</v>
      </c>
      <c r="B124" s="20" t="s">
        <v>29</v>
      </c>
      <c r="C124" s="21" t="s">
        <v>102</v>
      </c>
    </row>
    <row r="125" spans="1:3" ht="14.25" customHeight="1" x14ac:dyDescent="0.2">
      <c r="A125" s="19">
        <v>11</v>
      </c>
      <c r="B125" s="20" t="s">
        <v>31</v>
      </c>
      <c r="C125" s="21" t="s">
        <v>103</v>
      </c>
    </row>
    <row r="126" spans="1:3" ht="14.25" customHeight="1" x14ac:dyDescent="0.2">
      <c r="A126" s="19">
        <v>12</v>
      </c>
      <c r="B126" s="20" t="s">
        <v>33</v>
      </c>
      <c r="C126" s="21" t="s">
        <v>104</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105</v>
      </c>
    </row>
    <row r="130" spans="1:3" ht="15.75" customHeight="1" x14ac:dyDescent="0.25">
      <c r="A130" s="13"/>
      <c r="B130" s="14"/>
      <c r="C130" s="15"/>
    </row>
    <row r="131" spans="1:3" ht="27.2" customHeight="1" x14ac:dyDescent="0.25">
      <c r="A131" s="16" t="s">
        <v>106</v>
      </c>
      <c r="B131" s="17" t="s">
        <v>9</v>
      </c>
      <c r="C131" s="18" t="s">
        <v>107</v>
      </c>
    </row>
    <row r="132" spans="1:3" ht="38.25" customHeight="1" x14ac:dyDescent="0.2">
      <c r="A132" s="19">
        <v>1</v>
      </c>
      <c r="B132" s="20" t="s">
        <v>11</v>
      </c>
      <c r="C132" s="21" t="s">
        <v>108</v>
      </c>
    </row>
    <row r="133" spans="1:3" ht="14.25" customHeight="1" x14ac:dyDescent="0.2">
      <c r="A133" s="19">
        <v>2</v>
      </c>
      <c r="B133" s="22" t="s">
        <v>13</v>
      </c>
      <c r="C133" s="21" t="s">
        <v>97</v>
      </c>
    </row>
    <row r="134" spans="1:3" ht="14.25" customHeight="1" x14ac:dyDescent="0.2">
      <c r="A134" s="19">
        <v>3</v>
      </c>
      <c r="B134" s="22" t="s">
        <v>15</v>
      </c>
      <c r="C134" s="23" t="s">
        <v>16</v>
      </c>
    </row>
    <row r="135" spans="1:3" ht="14.25" customHeight="1" x14ac:dyDescent="0.2">
      <c r="A135" s="19">
        <v>4</v>
      </c>
      <c r="B135" s="20" t="s">
        <v>17</v>
      </c>
      <c r="C135" s="21" t="s">
        <v>109</v>
      </c>
    </row>
    <row r="136" spans="1:3" ht="14.25" customHeight="1" x14ac:dyDescent="0.2">
      <c r="A136" s="19">
        <v>5</v>
      </c>
      <c r="B136" s="20" t="s">
        <v>19</v>
      </c>
      <c r="C136" s="21" t="s">
        <v>110</v>
      </c>
    </row>
    <row r="137" spans="1:3" ht="14.25" customHeight="1" x14ac:dyDescent="0.2">
      <c r="A137" s="19">
        <v>6</v>
      </c>
      <c r="B137" s="20" t="s">
        <v>21</v>
      </c>
      <c r="C137" s="24" t="s">
        <v>22</v>
      </c>
    </row>
    <row r="138" spans="1:3" ht="14.25" customHeight="1" x14ac:dyDescent="0.2">
      <c r="A138" s="19">
        <v>7</v>
      </c>
      <c r="B138" s="20" t="s">
        <v>23</v>
      </c>
      <c r="C138" s="21" t="s">
        <v>100</v>
      </c>
    </row>
    <row r="139" spans="1:3" ht="14.25" customHeight="1" x14ac:dyDescent="0.2">
      <c r="A139" s="19">
        <v>8</v>
      </c>
      <c r="B139" s="20" t="s">
        <v>25</v>
      </c>
      <c r="C139" s="21" t="s">
        <v>111</v>
      </c>
    </row>
    <row r="140" spans="1:3" ht="14.25" customHeight="1" x14ac:dyDescent="0.2">
      <c r="A140" s="19">
        <v>9</v>
      </c>
      <c r="B140" s="20" t="s">
        <v>27</v>
      </c>
      <c r="C140" s="21" t="s">
        <v>112</v>
      </c>
    </row>
    <row r="141" spans="1:3" ht="14.25" customHeight="1" x14ac:dyDescent="0.2">
      <c r="A141" s="19">
        <v>10</v>
      </c>
      <c r="B141" s="20" t="s">
        <v>29</v>
      </c>
      <c r="C141" s="21" t="s">
        <v>113</v>
      </c>
    </row>
    <row r="142" spans="1:3" ht="14.25" customHeight="1" x14ac:dyDescent="0.2">
      <c r="A142" s="19">
        <v>11</v>
      </c>
      <c r="B142" s="20" t="s">
        <v>31</v>
      </c>
      <c r="C142" s="21" t="s">
        <v>114</v>
      </c>
    </row>
    <row r="143" spans="1:3" ht="14.25" customHeight="1" x14ac:dyDescent="0.2">
      <c r="A143" s="19">
        <v>12</v>
      </c>
      <c r="B143" s="20" t="s">
        <v>33</v>
      </c>
      <c r="C143" s="21" t="s">
        <v>115</v>
      </c>
    </row>
    <row r="144" spans="1:3" ht="14.25" customHeight="1" x14ac:dyDescent="0.2">
      <c r="A144" s="19">
        <v>13</v>
      </c>
      <c r="B144" s="20" t="s">
        <v>35</v>
      </c>
      <c r="C144" s="21" t="s">
        <v>80</v>
      </c>
    </row>
    <row r="145" spans="1:3" ht="14.25" customHeight="1" x14ac:dyDescent="0.2">
      <c r="A145" s="19">
        <v>14</v>
      </c>
      <c r="B145" s="20" t="s">
        <v>36</v>
      </c>
      <c r="C145" s="24" t="s">
        <v>22</v>
      </c>
    </row>
    <row r="146" spans="1:3" ht="15" customHeight="1" thickBot="1" x14ac:dyDescent="0.25">
      <c r="A146" s="25">
        <v>15</v>
      </c>
      <c r="B146" s="26" t="s">
        <v>37</v>
      </c>
      <c r="C146" s="27" t="s">
        <v>38</v>
      </c>
    </row>
    <row r="147" spans="1:3" ht="15.75" customHeight="1" x14ac:dyDescent="0.25">
      <c r="A147" s="13"/>
      <c r="B147" s="14"/>
      <c r="C147" s="15"/>
    </row>
    <row r="148" spans="1:3" ht="27.2" customHeight="1" x14ac:dyDescent="0.25">
      <c r="A148" s="16" t="s">
        <v>116</v>
      </c>
      <c r="B148" s="17" t="s">
        <v>9</v>
      </c>
      <c r="C148" s="18" t="s">
        <v>117</v>
      </c>
    </row>
    <row r="149" spans="1:3" ht="38.25" customHeight="1" x14ac:dyDescent="0.2">
      <c r="A149" s="19">
        <v>1</v>
      </c>
      <c r="B149" s="20" t="s">
        <v>11</v>
      </c>
      <c r="C149" s="21" t="s">
        <v>118</v>
      </c>
    </row>
    <row r="150" spans="1:3" ht="14.25" customHeight="1" x14ac:dyDescent="0.2">
      <c r="A150" s="19">
        <v>2</v>
      </c>
      <c r="B150" s="22" t="s">
        <v>13</v>
      </c>
      <c r="C150" s="21" t="s">
        <v>119</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120</v>
      </c>
    </row>
    <row r="157" spans="1:3" ht="14.25" customHeight="1" x14ac:dyDescent="0.2">
      <c r="A157" s="19">
        <v>9</v>
      </c>
      <c r="B157" s="20" t="s">
        <v>27</v>
      </c>
      <c r="C157" s="21" t="s">
        <v>121</v>
      </c>
    </row>
    <row r="158" spans="1:3" ht="14.25" customHeight="1" x14ac:dyDescent="0.2">
      <c r="A158" s="19">
        <v>10</v>
      </c>
      <c r="B158" s="20" t="s">
        <v>29</v>
      </c>
      <c r="C158" s="21" t="s">
        <v>122</v>
      </c>
    </row>
    <row r="159" spans="1:3" ht="14.25" customHeight="1" x14ac:dyDescent="0.2">
      <c r="A159" s="19">
        <v>11</v>
      </c>
      <c r="B159" s="20" t="s">
        <v>31</v>
      </c>
      <c r="C159" s="21" t="s">
        <v>123</v>
      </c>
    </row>
    <row r="160" spans="1:3" ht="14.25" customHeight="1" x14ac:dyDescent="0.2">
      <c r="A160" s="19">
        <v>12</v>
      </c>
      <c r="B160" s="20" t="s">
        <v>33</v>
      </c>
      <c r="C160" s="21" t="s">
        <v>124</v>
      </c>
    </row>
    <row r="161" spans="1:3" ht="14.25" customHeight="1" x14ac:dyDescent="0.2">
      <c r="A161" s="19">
        <v>13</v>
      </c>
      <c r="B161" s="20" t="s">
        <v>35</v>
      </c>
      <c r="C161" s="21" t="s">
        <v>20</v>
      </c>
    </row>
    <row r="162" spans="1:3" ht="14.25" customHeight="1" x14ac:dyDescent="0.2">
      <c r="A162" s="19">
        <v>14</v>
      </c>
      <c r="B162" s="20" t="s">
        <v>36</v>
      </c>
      <c r="C162" s="24" t="s">
        <v>22</v>
      </c>
    </row>
    <row r="163" spans="1:3" ht="15" customHeight="1" thickBot="1" x14ac:dyDescent="0.25">
      <c r="A163" s="25">
        <v>15</v>
      </c>
      <c r="B163" s="26" t="s">
        <v>37</v>
      </c>
      <c r="C163" s="27" t="s">
        <v>125</v>
      </c>
    </row>
    <row r="164" spans="1:3" ht="15.75" customHeight="1" x14ac:dyDescent="0.25">
      <c r="A164" s="13"/>
      <c r="B164" s="14"/>
      <c r="C164" s="15"/>
    </row>
    <row r="165" spans="1:3" ht="27.2" customHeight="1" x14ac:dyDescent="0.25">
      <c r="A165" s="16" t="s">
        <v>126</v>
      </c>
      <c r="B165" s="17" t="s">
        <v>9</v>
      </c>
      <c r="C165" s="18" t="s">
        <v>127</v>
      </c>
    </row>
    <row r="166" spans="1:3" ht="38.25" customHeight="1" x14ac:dyDescent="0.2">
      <c r="A166" s="19">
        <v>1</v>
      </c>
      <c r="B166" s="20" t="s">
        <v>11</v>
      </c>
      <c r="C166" s="21" t="s">
        <v>128</v>
      </c>
    </row>
    <row r="167" spans="1:3" ht="14.25" customHeight="1" x14ac:dyDescent="0.2">
      <c r="A167" s="19">
        <v>2</v>
      </c>
      <c r="B167" s="22" t="s">
        <v>13</v>
      </c>
      <c r="C167" s="21" t="s">
        <v>97</v>
      </c>
    </row>
    <row r="168" spans="1:3" ht="14.25" customHeight="1" x14ac:dyDescent="0.2">
      <c r="A168" s="19">
        <v>3</v>
      </c>
      <c r="B168" s="22" t="s">
        <v>15</v>
      </c>
      <c r="C168" s="23" t="s">
        <v>16</v>
      </c>
    </row>
    <row r="169" spans="1:3" ht="14.25" customHeight="1" x14ac:dyDescent="0.2">
      <c r="A169" s="19">
        <v>4</v>
      </c>
      <c r="B169" s="20" t="s">
        <v>17</v>
      </c>
      <c r="C169" s="21" t="s">
        <v>129</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38</v>
      </c>
    </row>
    <row r="173" spans="1:3" ht="14.25" customHeight="1" x14ac:dyDescent="0.2">
      <c r="A173" s="19">
        <v>8</v>
      </c>
      <c r="B173" s="20" t="s">
        <v>25</v>
      </c>
      <c r="C173" s="21" t="s">
        <v>130</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58</v>
      </c>
    </row>
    <row r="177" spans="1:3" ht="14.25" customHeight="1" x14ac:dyDescent="0.2">
      <c r="A177" s="19">
        <v>12</v>
      </c>
      <c r="B177" s="20" t="s">
        <v>33</v>
      </c>
      <c r="C177" s="21" t="s">
        <v>59</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38</v>
      </c>
    </row>
    <row r="181" spans="1:3" ht="15.75" customHeight="1" x14ac:dyDescent="0.25">
      <c r="A181" s="13"/>
      <c r="B181" s="14"/>
      <c r="C181" s="15"/>
    </row>
    <row r="182" spans="1:3" ht="27.2" customHeight="1" x14ac:dyDescent="0.25">
      <c r="A182" s="16" t="s">
        <v>131</v>
      </c>
      <c r="B182" s="17" t="s">
        <v>9</v>
      </c>
      <c r="C182" s="18" t="s">
        <v>132</v>
      </c>
    </row>
    <row r="183" spans="1:3" ht="38.25" customHeight="1" x14ac:dyDescent="0.2">
      <c r="A183" s="19">
        <v>1</v>
      </c>
      <c r="B183" s="20" t="s">
        <v>11</v>
      </c>
      <c r="C183" s="21" t="s">
        <v>133</v>
      </c>
    </row>
    <row r="184" spans="1:3" ht="14.25" customHeight="1" x14ac:dyDescent="0.2">
      <c r="A184" s="19">
        <v>2</v>
      </c>
      <c r="B184" s="22" t="s">
        <v>13</v>
      </c>
      <c r="C184" s="21" t="s">
        <v>134</v>
      </c>
    </row>
    <row r="185" spans="1:3" ht="14.25" customHeight="1" x14ac:dyDescent="0.2">
      <c r="A185" s="19">
        <v>3</v>
      </c>
      <c r="B185" s="22" t="s">
        <v>15</v>
      </c>
      <c r="C185" s="23" t="s">
        <v>16</v>
      </c>
    </row>
    <row r="186" spans="1:3" ht="14.25" customHeight="1" x14ac:dyDescent="0.2">
      <c r="A186" s="19">
        <v>4</v>
      </c>
      <c r="B186" s="20" t="s">
        <v>17</v>
      </c>
      <c r="C186" s="21" t="s">
        <v>135</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136</v>
      </c>
    </row>
    <row r="191" spans="1:3" ht="14.25" customHeight="1" x14ac:dyDescent="0.2">
      <c r="A191" s="19">
        <v>9</v>
      </c>
      <c r="B191" s="20" t="s">
        <v>27</v>
      </c>
      <c r="C191" s="21" t="s">
        <v>137</v>
      </c>
    </row>
    <row r="192" spans="1:3" ht="14.25" customHeight="1" x14ac:dyDescent="0.2">
      <c r="A192" s="19">
        <v>10</v>
      </c>
      <c r="B192" s="20" t="s">
        <v>29</v>
      </c>
      <c r="C192" s="21" t="s">
        <v>138</v>
      </c>
    </row>
    <row r="193" spans="1:3" ht="14.25" customHeight="1" x14ac:dyDescent="0.2">
      <c r="A193" s="19">
        <v>11</v>
      </c>
      <c r="B193" s="20" t="s">
        <v>31</v>
      </c>
      <c r="C193" s="21" t="s">
        <v>66</v>
      </c>
    </row>
    <row r="194" spans="1:3" ht="14.25" customHeight="1" x14ac:dyDescent="0.2">
      <c r="A194" s="19">
        <v>12</v>
      </c>
      <c r="B194" s="20" t="s">
        <v>33</v>
      </c>
      <c r="C194" s="21" t="s">
        <v>139</v>
      </c>
    </row>
    <row r="195" spans="1:3" ht="14.25" customHeight="1" x14ac:dyDescent="0.2">
      <c r="A195" s="19">
        <v>13</v>
      </c>
      <c r="B195" s="20" t="s">
        <v>35</v>
      </c>
      <c r="C195" s="21" t="s">
        <v>140</v>
      </c>
    </row>
    <row r="196" spans="1:3" ht="14.25" customHeight="1" x14ac:dyDescent="0.2">
      <c r="A196" s="19">
        <v>14</v>
      </c>
      <c r="B196" s="20" t="s">
        <v>36</v>
      </c>
      <c r="C196" s="24" t="s">
        <v>22</v>
      </c>
    </row>
    <row r="197" spans="1:3" ht="15" customHeight="1" thickBot="1" x14ac:dyDescent="0.25">
      <c r="A197" s="25">
        <v>15</v>
      </c>
      <c r="B197" s="26" t="s">
        <v>37</v>
      </c>
      <c r="C197" s="27" t="s">
        <v>24</v>
      </c>
    </row>
    <row r="198" spans="1:3" ht="15.75" customHeight="1" x14ac:dyDescent="0.25">
      <c r="A198" s="13"/>
      <c r="B198" s="14"/>
      <c r="C198" s="15"/>
    </row>
    <row r="199" spans="1:3" ht="27.2" customHeight="1" x14ac:dyDescent="0.25">
      <c r="A199" s="16" t="s">
        <v>141</v>
      </c>
      <c r="B199" s="17" t="s">
        <v>9</v>
      </c>
      <c r="C199" s="18" t="s">
        <v>142</v>
      </c>
    </row>
    <row r="200" spans="1:3" ht="38.25" customHeight="1" x14ac:dyDescent="0.2">
      <c r="A200" s="19">
        <v>1</v>
      </c>
      <c r="B200" s="20" t="s">
        <v>11</v>
      </c>
      <c r="C200" s="21" t="s">
        <v>143</v>
      </c>
    </row>
    <row r="201" spans="1:3" ht="14.25" customHeight="1" x14ac:dyDescent="0.2">
      <c r="A201" s="19">
        <v>2</v>
      </c>
      <c r="B201" s="22" t="s">
        <v>13</v>
      </c>
      <c r="C201" s="21" t="s">
        <v>144</v>
      </c>
    </row>
    <row r="202" spans="1:3" ht="14.25" customHeight="1" x14ac:dyDescent="0.2">
      <c r="A202" s="19">
        <v>3</v>
      </c>
      <c r="B202" s="22" t="s">
        <v>15</v>
      </c>
      <c r="C202" s="23" t="s">
        <v>16</v>
      </c>
    </row>
    <row r="203" spans="1:3" ht="14.25" customHeight="1" x14ac:dyDescent="0.2">
      <c r="A203" s="19">
        <v>4</v>
      </c>
      <c r="B203" s="20" t="s">
        <v>17</v>
      </c>
      <c r="C203" s="21" t="s">
        <v>145</v>
      </c>
    </row>
    <row r="204" spans="1:3" ht="14.25" customHeight="1" x14ac:dyDescent="0.2">
      <c r="A204" s="19">
        <v>5</v>
      </c>
      <c r="B204" s="20" t="s">
        <v>19</v>
      </c>
      <c r="C204" s="21" t="s">
        <v>80</v>
      </c>
    </row>
    <row r="205" spans="1:3" ht="14.25" customHeight="1" x14ac:dyDescent="0.2">
      <c r="A205" s="19">
        <v>6</v>
      </c>
      <c r="B205" s="20" t="s">
        <v>21</v>
      </c>
      <c r="C205" s="24" t="s">
        <v>22</v>
      </c>
    </row>
    <row r="206" spans="1:3" ht="14.25" customHeight="1" x14ac:dyDescent="0.2">
      <c r="A206" s="19">
        <v>7</v>
      </c>
      <c r="B206" s="20" t="s">
        <v>23</v>
      </c>
      <c r="C206" s="21" t="s">
        <v>38</v>
      </c>
    </row>
    <row r="207" spans="1:3" ht="14.25" customHeight="1" x14ac:dyDescent="0.2">
      <c r="A207" s="19">
        <v>8</v>
      </c>
      <c r="B207" s="20" t="s">
        <v>25</v>
      </c>
      <c r="C207" s="21" t="s">
        <v>146</v>
      </c>
    </row>
    <row r="208" spans="1:3" ht="14.25" customHeight="1" x14ac:dyDescent="0.2">
      <c r="A208" s="19">
        <v>9</v>
      </c>
      <c r="B208" s="20" t="s">
        <v>27</v>
      </c>
      <c r="C208" s="21" t="s">
        <v>147</v>
      </c>
    </row>
    <row r="209" spans="1:3" ht="14.25" customHeight="1" x14ac:dyDescent="0.2">
      <c r="A209" s="19">
        <v>10</v>
      </c>
      <c r="B209" s="20" t="s">
        <v>29</v>
      </c>
      <c r="C209" s="21" t="s">
        <v>148</v>
      </c>
    </row>
    <row r="210" spans="1:3" ht="14.25" customHeight="1" x14ac:dyDescent="0.2">
      <c r="A210" s="19">
        <v>11</v>
      </c>
      <c r="B210" s="20" t="s">
        <v>31</v>
      </c>
      <c r="C210" s="21" t="s">
        <v>149</v>
      </c>
    </row>
    <row r="211" spans="1:3" ht="14.25" customHeight="1" x14ac:dyDescent="0.2">
      <c r="A211" s="19">
        <v>12</v>
      </c>
      <c r="B211" s="20" t="s">
        <v>33</v>
      </c>
      <c r="C211" s="21" t="s">
        <v>150</v>
      </c>
    </row>
    <row r="212" spans="1:3" ht="14.25" customHeight="1" x14ac:dyDescent="0.2">
      <c r="A212" s="19">
        <v>13</v>
      </c>
      <c r="B212" s="20" t="s">
        <v>35</v>
      </c>
      <c r="C212" s="21" t="s">
        <v>80</v>
      </c>
    </row>
    <row r="213" spans="1:3" ht="14.25" customHeight="1" x14ac:dyDescent="0.2">
      <c r="A213" s="19">
        <v>14</v>
      </c>
      <c r="B213" s="20" t="s">
        <v>36</v>
      </c>
      <c r="C213" s="24" t="s">
        <v>22</v>
      </c>
    </row>
    <row r="214" spans="1:3" ht="15" customHeight="1" thickBot="1" x14ac:dyDescent="0.25">
      <c r="A214" s="25">
        <v>15</v>
      </c>
      <c r="B214" s="26" t="s">
        <v>37</v>
      </c>
      <c r="C214" s="27" t="s">
        <v>38</v>
      </c>
    </row>
    <row r="215" spans="1:3" ht="15.75" customHeight="1" x14ac:dyDescent="0.25">
      <c r="A215" s="13"/>
      <c r="B215" s="14"/>
      <c r="C215" s="15"/>
    </row>
    <row r="216" spans="1:3" ht="27.2" customHeight="1" x14ac:dyDescent="0.25">
      <c r="A216" s="16" t="s">
        <v>151</v>
      </c>
      <c r="B216" s="17" t="s">
        <v>9</v>
      </c>
      <c r="C216" s="18" t="s">
        <v>152</v>
      </c>
    </row>
    <row r="217" spans="1:3" ht="38.25" customHeight="1" x14ac:dyDescent="0.2">
      <c r="A217" s="19">
        <v>1</v>
      </c>
      <c r="B217" s="20" t="s">
        <v>11</v>
      </c>
      <c r="C217" s="21" t="s">
        <v>153</v>
      </c>
    </row>
    <row r="218" spans="1:3" ht="14.25" customHeight="1" x14ac:dyDescent="0.2">
      <c r="A218" s="19">
        <v>2</v>
      </c>
      <c r="B218" s="22" t="s">
        <v>13</v>
      </c>
      <c r="C218" s="21" t="s">
        <v>85</v>
      </c>
    </row>
    <row r="219" spans="1:3" ht="14.25" customHeight="1" x14ac:dyDescent="0.2">
      <c r="A219" s="19">
        <v>3</v>
      </c>
      <c r="B219" s="22" t="s">
        <v>15</v>
      </c>
      <c r="C219" s="23" t="s">
        <v>16</v>
      </c>
    </row>
    <row r="220" spans="1:3" ht="14.25" customHeight="1" x14ac:dyDescent="0.2">
      <c r="A220" s="19">
        <v>4</v>
      </c>
      <c r="B220" s="20" t="s">
        <v>17</v>
      </c>
      <c r="C220" s="21" t="s">
        <v>154</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155</v>
      </c>
    </row>
    <row r="224" spans="1:3" ht="14.25" customHeight="1" x14ac:dyDescent="0.2">
      <c r="A224" s="19">
        <v>8</v>
      </c>
      <c r="B224" s="20" t="s">
        <v>25</v>
      </c>
      <c r="C224" s="21" t="s">
        <v>156</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66</v>
      </c>
    </row>
    <row r="228" spans="1:3" ht="14.25" customHeight="1" x14ac:dyDescent="0.2">
      <c r="A228" s="19">
        <v>12</v>
      </c>
      <c r="B228" s="20" t="s">
        <v>33</v>
      </c>
      <c r="C228" s="21" t="s">
        <v>157</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158</v>
      </c>
      <c r="B233" s="17" t="s">
        <v>9</v>
      </c>
      <c r="C233" s="18" t="s">
        <v>159</v>
      </c>
    </row>
    <row r="234" spans="1:3" ht="38.25" customHeight="1" x14ac:dyDescent="0.2">
      <c r="A234" s="19">
        <v>1</v>
      </c>
      <c r="B234" s="20" t="s">
        <v>11</v>
      </c>
      <c r="C234" s="21" t="s">
        <v>160</v>
      </c>
    </row>
    <row r="235" spans="1:3" ht="14.25" customHeight="1" x14ac:dyDescent="0.2">
      <c r="A235" s="19">
        <v>2</v>
      </c>
      <c r="B235" s="22" t="s">
        <v>13</v>
      </c>
      <c r="C235" s="21" t="s">
        <v>14</v>
      </c>
    </row>
    <row r="236" spans="1:3" ht="14.25" customHeight="1" x14ac:dyDescent="0.2">
      <c r="A236" s="19">
        <v>3</v>
      </c>
      <c r="B236" s="22" t="s">
        <v>15</v>
      </c>
      <c r="C236" s="23" t="s">
        <v>16</v>
      </c>
    </row>
    <row r="237" spans="1:3" ht="14.25" customHeight="1" x14ac:dyDescent="0.2">
      <c r="A237" s="19">
        <v>4</v>
      </c>
      <c r="B237" s="20" t="s">
        <v>17</v>
      </c>
      <c r="C237" s="21" t="s">
        <v>161</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162</v>
      </c>
    </row>
    <row r="242" spans="1:3" ht="14.25" customHeight="1" x14ac:dyDescent="0.2">
      <c r="A242" s="19">
        <v>9</v>
      </c>
      <c r="B242" s="20" t="s">
        <v>27</v>
      </c>
      <c r="C242" s="21" t="s">
        <v>163</v>
      </c>
    </row>
    <row r="243" spans="1:3" ht="14.25" customHeight="1" x14ac:dyDescent="0.2">
      <c r="A243" s="19">
        <v>10</v>
      </c>
      <c r="B243" s="20" t="s">
        <v>29</v>
      </c>
      <c r="C243" s="21" t="s">
        <v>138</v>
      </c>
    </row>
    <row r="244" spans="1:3" ht="14.25" customHeight="1" x14ac:dyDescent="0.2">
      <c r="A244" s="19">
        <v>11</v>
      </c>
      <c r="B244" s="20" t="s">
        <v>31</v>
      </c>
      <c r="C244" s="21" t="s">
        <v>66</v>
      </c>
    </row>
    <row r="245" spans="1:3" ht="14.25" customHeight="1" x14ac:dyDescent="0.2">
      <c r="A245" s="19">
        <v>12</v>
      </c>
      <c r="B245" s="20" t="s">
        <v>33</v>
      </c>
      <c r="C245" s="21" t="s">
        <v>164</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24</v>
      </c>
    </row>
    <row r="249" spans="1:3" ht="15.75" customHeight="1" x14ac:dyDescent="0.25">
      <c r="A249" s="13"/>
      <c r="B249" s="14"/>
      <c r="C249" s="15"/>
    </row>
    <row r="250" spans="1:3" ht="27.2" customHeight="1" x14ac:dyDescent="0.25">
      <c r="A250" s="16" t="s">
        <v>165</v>
      </c>
      <c r="B250" s="17" t="s">
        <v>9</v>
      </c>
      <c r="C250" s="18" t="s">
        <v>166</v>
      </c>
    </row>
    <row r="251" spans="1:3" ht="38.25" customHeight="1" x14ac:dyDescent="0.2">
      <c r="A251" s="19">
        <v>1</v>
      </c>
      <c r="B251" s="20" t="s">
        <v>11</v>
      </c>
      <c r="C251" s="21" t="s">
        <v>167</v>
      </c>
    </row>
    <row r="252" spans="1:3" ht="14.25" customHeight="1" x14ac:dyDescent="0.2">
      <c r="A252" s="19">
        <v>2</v>
      </c>
      <c r="B252" s="22" t="s">
        <v>13</v>
      </c>
      <c r="C252" s="21" t="s">
        <v>168</v>
      </c>
    </row>
    <row r="253" spans="1:3" ht="14.25" customHeight="1" x14ac:dyDescent="0.2">
      <c r="A253" s="19">
        <v>3</v>
      </c>
      <c r="B253" s="22" t="s">
        <v>15</v>
      </c>
      <c r="C253" s="23" t="s">
        <v>43</v>
      </c>
    </row>
    <row r="254" spans="1:3" ht="14.25" customHeight="1" x14ac:dyDescent="0.2">
      <c r="A254" s="19">
        <v>4</v>
      </c>
      <c r="B254" s="20" t="s">
        <v>17</v>
      </c>
      <c r="C254" s="21" t="s">
        <v>18</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169</v>
      </c>
    </row>
    <row r="259" spans="1:3" ht="14.25" customHeight="1" x14ac:dyDescent="0.2">
      <c r="A259" s="19">
        <v>9</v>
      </c>
      <c r="B259" s="20" t="s">
        <v>27</v>
      </c>
      <c r="C259" s="21" t="s">
        <v>28</v>
      </c>
    </row>
    <row r="260" spans="1:3" ht="14.25" customHeight="1" x14ac:dyDescent="0.2">
      <c r="A260" s="19">
        <v>10</v>
      </c>
      <c r="B260" s="20" t="s">
        <v>29</v>
      </c>
      <c r="C260" s="21" t="s">
        <v>170</v>
      </c>
    </row>
    <row r="261" spans="1:3" ht="14.25" customHeight="1" x14ac:dyDescent="0.2">
      <c r="A261" s="19">
        <v>11</v>
      </c>
      <c r="B261" s="20" t="s">
        <v>31</v>
      </c>
      <c r="C261" s="21" t="s">
        <v>170</v>
      </c>
    </row>
    <row r="262" spans="1:3" ht="14.25" customHeight="1" x14ac:dyDescent="0.2">
      <c r="A262" s="19">
        <v>12</v>
      </c>
      <c r="B262" s="20" t="s">
        <v>33</v>
      </c>
      <c r="C262" s="21" t="s">
        <v>171</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172</v>
      </c>
    </row>
    <row r="266" spans="1:3" ht="15.75" customHeight="1" x14ac:dyDescent="0.25">
      <c r="A266" s="13"/>
      <c r="B266" s="14"/>
      <c r="C266" s="15"/>
    </row>
    <row r="267" spans="1:3" ht="27.2" customHeight="1" x14ac:dyDescent="0.25">
      <c r="A267" s="16" t="s">
        <v>173</v>
      </c>
      <c r="B267" s="17" t="s">
        <v>9</v>
      </c>
      <c r="C267" s="18" t="s">
        <v>174</v>
      </c>
    </row>
    <row r="268" spans="1:3" ht="38.25" customHeight="1" x14ac:dyDescent="0.2">
      <c r="A268" s="19">
        <v>1</v>
      </c>
      <c r="B268" s="20" t="s">
        <v>11</v>
      </c>
      <c r="C268" s="21" t="s">
        <v>175</v>
      </c>
    </row>
    <row r="269" spans="1:3" ht="14.25" customHeight="1" x14ac:dyDescent="0.2">
      <c r="A269" s="19">
        <v>2</v>
      </c>
      <c r="B269" s="22" t="s">
        <v>13</v>
      </c>
      <c r="C269" s="21" t="s">
        <v>176</v>
      </c>
    </row>
    <row r="270" spans="1:3" ht="14.25" customHeight="1" x14ac:dyDescent="0.2">
      <c r="A270" s="19">
        <v>3</v>
      </c>
      <c r="B270" s="22" t="s">
        <v>15</v>
      </c>
      <c r="C270" s="23" t="s">
        <v>43</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177</v>
      </c>
    </row>
    <row r="276" spans="1:3" ht="14.25" customHeight="1" x14ac:dyDescent="0.2">
      <c r="A276" s="19">
        <v>9</v>
      </c>
      <c r="B276" s="20" t="s">
        <v>27</v>
      </c>
      <c r="C276" s="21" t="s">
        <v>28</v>
      </c>
    </row>
    <row r="277" spans="1:3" ht="14.25" customHeight="1" x14ac:dyDescent="0.2">
      <c r="A277" s="19">
        <v>10</v>
      </c>
      <c r="B277" s="20" t="s">
        <v>29</v>
      </c>
      <c r="C277" s="21" t="s">
        <v>178</v>
      </c>
    </row>
    <row r="278" spans="1:3" ht="14.25" customHeight="1" x14ac:dyDescent="0.2">
      <c r="A278" s="19">
        <v>11</v>
      </c>
      <c r="B278" s="20" t="s">
        <v>31</v>
      </c>
      <c r="C278" s="21" t="s">
        <v>179</v>
      </c>
    </row>
    <row r="279" spans="1:3" ht="14.25" customHeight="1" x14ac:dyDescent="0.2">
      <c r="A279" s="19">
        <v>12</v>
      </c>
      <c r="B279" s="20" t="s">
        <v>33</v>
      </c>
      <c r="C279" s="21" t="s">
        <v>104</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125</v>
      </c>
    </row>
    <row r="283" spans="1:3" ht="15.75" customHeight="1" x14ac:dyDescent="0.25">
      <c r="A283" s="13"/>
      <c r="B283" s="14"/>
      <c r="C283" s="15"/>
    </row>
    <row r="284" spans="1:3" ht="27.2" customHeight="1" x14ac:dyDescent="0.25">
      <c r="A284" s="16" t="s">
        <v>180</v>
      </c>
      <c r="B284" s="17" t="s">
        <v>9</v>
      </c>
      <c r="C284" s="18" t="s">
        <v>181</v>
      </c>
    </row>
    <row r="285" spans="1:3" ht="38.25" customHeight="1" x14ac:dyDescent="0.2">
      <c r="A285" s="19">
        <v>1</v>
      </c>
      <c r="B285" s="20" t="s">
        <v>11</v>
      </c>
      <c r="C285" s="21" t="s">
        <v>182</v>
      </c>
    </row>
    <row r="286" spans="1:3" ht="14.25" customHeight="1" x14ac:dyDescent="0.2">
      <c r="A286" s="19">
        <v>2</v>
      </c>
      <c r="B286" s="22" t="s">
        <v>13</v>
      </c>
      <c r="C286" s="21" t="s">
        <v>85</v>
      </c>
    </row>
    <row r="287" spans="1:3" ht="14.25" customHeight="1" x14ac:dyDescent="0.2">
      <c r="A287" s="19">
        <v>3</v>
      </c>
      <c r="B287" s="22" t="s">
        <v>15</v>
      </c>
      <c r="C287" s="23" t="s">
        <v>43</v>
      </c>
    </row>
    <row r="288" spans="1:3" ht="14.25" customHeight="1" x14ac:dyDescent="0.2">
      <c r="A288" s="19">
        <v>4</v>
      </c>
      <c r="B288" s="20" t="s">
        <v>17</v>
      </c>
      <c r="C288" s="21" t="s">
        <v>65</v>
      </c>
    </row>
    <row r="289" spans="1:4" ht="14.25" customHeight="1" x14ac:dyDescent="0.2">
      <c r="A289" s="19">
        <v>5</v>
      </c>
      <c r="B289" s="20" t="s">
        <v>19</v>
      </c>
      <c r="C289" s="21" t="s">
        <v>20</v>
      </c>
    </row>
    <row r="290" spans="1:4" ht="14.25" customHeight="1" x14ac:dyDescent="0.2">
      <c r="A290" s="19">
        <v>6</v>
      </c>
      <c r="B290" s="20" t="s">
        <v>21</v>
      </c>
      <c r="C290" s="24" t="s">
        <v>22</v>
      </c>
    </row>
    <row r="291" spans="1:4" ht="14.25" customHeight="1" x14ac:dyDescent="0.2">
      <c r="A291" s="19">
        <v>7</v>
      </c>
      <c r="B291" s="20" t="s">
        <v>23</v>
      </c>
      <c r="C291" s="21" t="s">
        <v>38</v>
      </c>
    </row>
    <row r="292" spans="1:4" ht="14.25" customHeight="1" x14ac:dyDescent="0.2">
      <c r="A292" s="19">
        <v>8</v>
      </c>
      <c r="B292" s="20" t="s">
        <v>25</v>
      </c>
      <c r="C292" s="21" t="s">
        <v>57</v>
      </c>
    </row>
    <row r="293" spans="1:4" ht="14.25" customHeight="1" x14ac:dyDescent="0.2">
      <c r="A293" s="19">
        <v>9</v>
      </c>
      <c r="B293" s="20" t="s">
        <v>27</v>
      </c>
      <c r="C293" s="21" t="s">
        <v>28</v>
      </c>
    </row>
    <row r="294" spans="1:4" ht="14.25" customHeight="1" x14ac:dyDescent="0.2">
      <c r="A294" s="19">
        <v>10</v>
      </c>
      <c r="B294" s="20" t="s">
        <v>29</v>
      </c>
      <c r="C294" s="21" t="s">
        <v>30</v>
      </c>
    </row>
    <row r="295" spans="1:4" ht="14.25" customHeight="1" x14ac:dyDescent="0.2">
      <c r="A295" s="19">
        <v>11</v>
      </c>
      <c r="B295" s="20" t="s">
        <v>31</v>
      </c>
      <c r="C295" s="21" t="s">
        <v>32</v>
      </c>
    </row>
    <row r="296" spans="1:4" ht="14.25" customHeight="1" x14ac:dyDescent="0.2">
      <c r="A296" s="19">
        <v>12</v>
      </c>
      <c r="B296" s="20" t="s">
        <v>33</v>
      </c>
      <c r="C296" s="21" t="s">
        <v>59</v>
      </c>
    </row>
    <row r="297" spans="1:4" ht="14.25" customHeight="1" x14ac:dyDescent="0.2">
      <c r="A297" s="19">
        <v>13</v>
      </c>
      <c r="B297" s="20" t="s">
        <v>35</v>
      </c>
      <c r="C297" s="21" t="s">
        <v>20</v>
      </c>
    </row>
    <row r="298" spans="1:4" ht="14.25" customHeight="1" x14ac:dyDescent="0.2">
      <c r="A298" s="19">
        <v>14</v>
      </c>
      <c r="B298" s="20" t="s">
        <v>36</v>
      </c>
      <c r="C298" s="24" t="s">
        <v>22</v>
      </c>
    </row>
    <row r="299" spans="1:4" ht="15" customHeight="1" thickBot="1" x14ac:dyDescent="0.25">
      <c r="A299" s="25">
        <v>15</v>
      </c>
      <c r="B299" s="26" t="s">
        <v>37</v>
      </c>
      <c r="C299" s="27" t="s">
        <v>38</v>
      </c>
    </row>
    <row r="300" spans="1:4" ht="15.75" x14ac:dyDescent="0.25">
      <c r="A300" s="28" t="s">
        <v>183</v>
      </c>
      <c r="B300" s="28"/>
      <c r="C300" s="28" t="s">
        <v>184</v>
      </c>
      <c r="D30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REPORTING&amp;RYALE-NEW HAVEN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185</v>
      </c>
      <c r="B4" s="517"/>
      <c r="C4" s="517"/>
    </row>
    <row r="5" spans="1:3" ht="15.75" x14ac:dyDescent="0.25">
      <c r="A5" s="517" t="s">
        <v>572</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573</v>
      </c>
    </row>
    <row r="9" spans="1:3" ht="15.75" customHeight="1" x14ac:dyDescent="0.25">
      <c r="A9" s="316"/>
      <c r="B9" s="317"/>
      <c r="C9" s="318"/>
    </row>
    <row r="10" spans="1:3" ht="15.75" customHeight="1" thickBot="1" x14ac:dyDescent="0.25">
      <c r="A10" s="319" t="s">
        <v>260</v>
      </c>
      <c r="B10" s="320" t="s">
        <v>574</v>
      </c>
      <c r="C10" s="315"/>
    </row>
    <row r="11" spans="1:3" s="324" customFormat="1" ht="75" customHeight="1" x14ac:dyDescent="0.2">
      <c r="A11" s="321" t="s">
        <v>229</v>
      </c>
      <c r="B11" s="322" t="s">
        <v>575</v>
      </c>
      <c r="C11" s="323" t="s">
        <v>576</v>
      </c>
    </row>
    <row r="12" spans="1:3" s="324" customFormat="1" ht="30" x14ac:dyDescent="0.2">
      <c r="A12" s="325" t="s">
        <v>247</v>
      </c>
      <c r="B12" s="322" t="s">
        <v>577</v>
      </c>
      <c r="C12" s="326" t="s">
        <v>578</v>
      </c>
    </row>
    <row r="13" spans="1:3" s="324" customFormat="1" ht="30" x14ac:dyDescent="0.2">
      <c r="A13" s="327" t="s">
        <v>250</v>
      </c>
      <c r="B13" s="328" t="s">
        <v>579</v>
      </c>
      <c r="C13" s="329">
        <v>0.16500000000000001</v>
      </c>
    </row>
    <row r="14" spans="1:3" ht="13.5" customHeight="1" thickBot="1" x14ac:dyDescent="0.25">
      <c r="A14" s="330"/>
      <c r="B14" s="331"/>
      <c r="C14" s="332"/>
    </row>
    <row r="15" spans="1:3" s="324" customFormat="1" ht="16.5" customHeight="1" thickBot="1" x14ac:dyDescent="0.25">
      <c r="A15" s="333" t="s">
        <v>580</v>
      </c>
      <c r="B15" s="334" t="s">
        <v>581</v>
      </c>
      <c r="C15" s="335"/>
    </row>
    <row r="16" spans="1:3" s="324" customFormat="1" ht="15.75" x14ac:dyDescent="0.2">
      <c r="A16" s="336" t="s">
        <v>582</v>
      </c>
      <c r="B16" s="337" t="s">
        <v>583</v>
      </c>
      <c r="C16" s="338"/>
    </row>
    <row r="17" spans="1:3" s="324" customFormat="1" x14ac:dyDescent="0.2">
      <c r="A17" s="339">
        <v>1</v>
      </c>
      <c r="B17" s="322" t="s">
        <v>584</v>
      </c>
      <c r="C17" s="340" t="s">
        <v>585</v>
      </c>
    </row>
    <row r="18" spans="1:3" s="324" customFormat="1" x14ac:dyDescent="0.2">
      <c r="A18" s="339">
        <v>2</v>
      </c>
      <c r="B18" s="341" t="s">
        <v>586</v>
      </c>
      <c r="C18" s="340" t="s">
        <v>587</v>
      </c>
    </row>
    <row r="19" spans="1:3" s="324" customFormat="1" x14ac:dyDescent="0.2">
      <c r="A19" s="339">
        <v>3</v>
      </c>
      <c r="B19" s="341" t="s">
        <v>588</v>
      </c>
      <c r="C19" s="340" t="s">
        <v>589</v>
      </c>
    </row>
    <row r="20" spans="1:3" s="324" customFormat="1" ht="75" customHeight="1" x14ac:dyDescent="0.2">
      <c r="A20" s="339">
        <v>4</v>
      </c>
      <c r="B20" s="341" t="s">
        <v>590</v>
      </c>
      <c r="C20" s="340" t="s">
        <v>576</v>
      </c>
    </row>
    <row r="21" spans="1:3" s="324" customFormat="1" ht="75" customHeight="1" x14ac:dyDescent="0.2">
      <c r="A21" s="339">
        <v>5</v>
      </c>
      <c r="B21" s="341" t="s">
        <v>591</v>
      </c>
      <c r="C21" s="340" t="s">
        <v>578</v>
      </c>
    </row>
    <row r="22" spans="1:3" s="324" customFormat="1" ht="30" x14ac:dyDescent="0.2">
      <c r="A22" s="342">
        <v>6</v>
      </c>
      <c r="B22" s="341" t="s">
        <v>592</v>
      </c>
      <c r="C22" s="343">
        <v>0.26500000000000001</v>
      </c>
    </row>
    <row r="23" spans="1:3" s="347" customFormat="1" x14ac:dyDescent="0.2">
      <c r="A23" s="344"/>
      <c r="B23" s="345"/>
      <c r="C23" s="346"/>
    </row>
    <row r="24" spans="1:3" s="324" customFormat="1" ht="15.75" x14ac:dyDescent="0.2">
      <c r="A24" s="336" t="s">
        <v>593</v>
      </c>
      <c r="B24" s="337" t="s">
        <v>583</v>
      </c>
      <c r="C24" s="338"/>
    </row>
    <row r="25" spans="1:3" s="324" customFormat="1" x14ac:dyDescent="0.2">
      <c r="A25" s="339">
        <v>1</v>
      </c>
      <c r="B25" s="322" t="s">
        <v>584</v>
      </c>
      <c r="C25" s="340" t="s">
        <v>594</v>
      </c>
    </row>
    <row r="26" spans="1:3" s="324" customFormat="1" x14ac:dyDescent="0.2">
      <c r="A26" s="339">
        <v>2</v>
      </c>
      <c r="B26" s="341" t="s">
        <v>586</v>
      </c>
      <c r="C26" s="340" t="s">
        <v>587</v>
      </c>
    </row>
    <row r="27" spans="1:3" s="324" customFormat="1" x14ac:dyDescent="0.2">
      <c r="A27" s="339">
        <v>3</v>
      </c>
      <c r="B27" s="341" t="s">
        <v>588</v>
      </c>
      <c r="C27" s="340" t="s">
        <v>595</v>
      </c>
    </row>
    <row r="28" spans="1:3" s="324" customFormat="1" ht="75" customHeight="1" x14ac:dyDescent="0.2">
      <c r="A28" s="339">
        <v>4</v>
      </c>
      <c r="B28" s="341" t="s">
        <v>590</v>
      </c>
      <c r="C28" s="340" t="s">
        <v>576</v>
      </c>
    </row>
    <row r="29" spans="1:3" s="324" customFormat="1" ht="75" customHeight="1" x14ac:dyDescent="0.2">
      <c r="A29" s="339">
        <v>5</v>
      </c>
      <c r="B29" s="341" t="s">
        <v>591</v>
      </c>
      <c r="C29" s="340" t="s">
        <v>578</v>
      </c>
    </row>
    <row r="30" spans="1:3" s="324" customFormat="1" ht="30" x14ac:dyDescent="0.2">
      <c r="A30" s="342">
        <v>6</v>
      </c>
      <c r="B30" s="341" t="s">
        <v>592</v>
      </c>
      <c r="C30" s="343">
        <v>0.27800000000000002</v>
      </c>
    </row>
    <row r="31" spans="1:3" s="347" customFormat="1" x14ac:dyDescent="0.2">
      <c r="A31" s="344"/>
      <c r="B31" s="345"/>
      <c r="C31" s="346"/>
    </row>
    <row r="32" spans="1:3" s="324" customFormat="1" ht="15.75" x14ac:dyDescent="0.2">
      <c r="A32" s="336" t="s">
        <v>596</v>
      </c>
      <c r="B32" s="337" t="s">
        <v>583</v>
      </c>
      <c r="C32" s="338"/>
    </row>
    <row r="33" spans="1:3" s="324" customFormat="1" x14ac:dyDescent="0.2">
      <c r="A33" s="339">
        <v>1</v>
      </c>
      <c r="B33" s="322" t="s">
        <v>584</v>
      </c>
      <c r="C33" s="340" t="s">
        <v>50</v>
      </c>
    </row>
    <row r="34" spans="1:3" s="324" customFormat="1" x14ac:dyDescent="0.2">
      <c r="A34" s="339">
        <v>2</v>
      </c>
      <c r="B34" s="341" t="s">
        <v>586</v>
      </c>
      <c r="C34" s="340" t="s">
        <v>42</v>
      </c>
    </row>
    <row r="35" spans="1:3" s="324" customFormat="1" x14ac:dyDescent="0.2">
      <c r="A35" s="339">
        <v>3</v>
      </c>
      <c r="B35" s="341" t="s">
        <v>588</v>
      </c>
      <c r="C35" s="340" t="s">
        <v>595</v>
      </c>
    </row>
    <row r="36" spans="1:3" s="324" customFormat="1" ht="75" customHeight="1" x14ac:dyDescent="0.2">
      <c r="A36" s="339">
        <v>4</v>
      </c>
      <c r="B36" s="341" t="s">
        <v>590</v>
      </c>
      <c r="C36" s="340" t="s">
        <v>576</v>
      </c>
    </row>
    <row r="37" spans="1:3" s="324" customFormat="1" ht="75" customHeight="1" x14ac:dyDescent="0.2">
      <c r="A37" s="339">
        <v>5</v>
      </c>
      <c r="B37" s="341" t="s">
        <v>591</v>
      </c>
      <c r="C37" s="340" t="s">
        <v>578</v>
      </c>
    </row>
    <row r="38" spans="1:3" s="324" customFormat="1" ht="30" x14ac:dyDescent="0.2">
      <c r="A38" s="342">
        <v>6</v>
      </c>
      <c r="B38" s="341" t="s">
        <v>592</v>
      </c>
      <c r="C38" s="343">
        <v>0.158</v>
      </c>
    </row>
    <row r="39" spans="1:3" ht="15.75" customHeight="1" thickBot="1" x14ac:dyDescent="0.25">
      <c r="A39" s="319"/>
      <c r="B39" s="320"/>
      <c r="C39"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REPORTING&amp;R&amp;10YALE-NEW HAVEN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50" style="351" bestFit="1" customWidth="1"/>
    <col min="3" max="3" width="24.140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0</v>
      </c>
      <c r="B4" s="517"/>
      <c r="C4" s="517"/>
      <c r="D4" s="517"/>
      <c r="E4" s="517"/>
      <c r="F4" s="517"/>
    </row>
    <row r="5" spans="1:8" ht="15.75" customHeight="1" x14ac:dyDescent="0.25">
      <c r="A5" s="517" t="s">
        <v>597</v>
      </c>
      <c r="B5" s="517"/>
      <c r="C5" s="517"/>
      <c r="D5" s="517"/>
      <c r="E5" s="517"/>
      <c r="F5" s="517"/>
    </row>
    <row r="6" spans="1:8" ht="15.75" customHeight="1" x14ac:dyDescent="0.25">
      <c r="A6" s="517" t="s">
        <v>185</v>
      </c>
      <c r="B6" s="517"/>
      <c r="C6" s="517"/>
      <c r="D6" s="517"/>
      <c r="E6" s="517"/>
      <c r="F6" s="517"/>
    </row>
    <row r="7" spans="1:8" ht="15.75" customHeight="1" x14ac:dyDescent="0.25">
      <c r="A7" s="517" t="s">
        <v>598</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599</v>
      </c>
      <c r="C9" s="354" t="s">
        <v>600</v>
      </c>
      <c r="D9" s="355" t="s">
        <v>601</v>
      </c>
      <c r="E9" s="355" t="s">
        <v>602</v>
      </c>
      <c r="F9" s="356" t="s">
        <v>603</v>
      </c>
      <c r="G9" s="357"/>
      <c r="H9" s="357"/>
    </row>
    <row r="10" spans="1:8" ht="15.75" customHeight="1" x14ac:dyDescent="0.25">
      <c r="A10" s="358"/>
      <c r="B10" s="359"/>
      <c r="C10" s="359"/>
      <c r="D10" s="360"/>
      <c r="E10" s="360"/>
      <c r="F10" s="361"/>
      <c r="G10" s="357"/>
      <c r="H10" s="357"/>
    </row>
    <row r="11" spans="1:8" ht="15.75" customHeight="1" x14ac:dyDescent="0.25">
      <c r="A11" s="362" t="s">
        <v>604</v>
      </c>
      <c r="B11" s="363" t="s">
        <v>605</v>
      </c>
      <c r="C11" s="363" t="s">
        <v>606</v>
      </c>
      <c r="D11" s="364">
        <v>2749681</v>
      </c>
      <c r="E11" s="364">
        <v>860669</v>
      </c>
      <c r="F11" s="365">
        <f>D11+E11</f>
        <v>3610350</v>
      </c>
      <c r="G11" s="366"/>
      <c r="H11" s="367"/>
    </row>
    <row r="12" spans="1:8" ht="15.75" customHeight="1" x14ac:dyDescent="0.25">
      <c r="A12" s="519"/>
      <c r="B12" s="520"/>
      <c r="C12" s="520"/>
      <c r="D12" s="520"/>
      <c r="E12" s="520"/>
      <c r="F12" s="521"/>
      <c r="G12" s="366"/>
      <c r="H12" s="367"/>
    </row>
    <row r="13" spans="1:8" ht="15.75" customHeight="1" x14ac:dyDescent="0.25">
      <c r="A13" s="362" t="s">
        <v>607</v>
      </c>
      <c r="B13" s="363" t="s">
        <v>28</v>
      </c>
      <c r="C13" s="363" t="s">
        <v>608</v>
      </c>
      <c r="D13" s="364">
        <v>1800904</v>
      </c>
      <c r="E13" s="364">
        <v>447095</v>
      </c>
      <c r="F13" s="365">
        <f>D13+E13</f>
        <v>2247999</v>
      </c>
      <c r="G13" s="366"/>
      <c r="H13" s="367"/>
    </row>
    <row r="14" spans="1:8" ht="15.75" customHeight="1" x14ac:dyDescent="0.25">
      <c r="A14" s="519"/>
      <c r="B14" s="520"/>
      <c r="C14" s="520"/>
      <c r="D14" s="520"/>
      <c r="E14" s="520"/>
      <c r="F14" s="521"/>
      <c r="G14" s="366"/>
      <c r="H14" s="367"/>
    </row>
    <row r="15" spans="1:8" ht="15.75" customHeight="1" x14ac:dyDescent="0.25">
      <c r="A15" s="362" t="s">
        <v>609</v>
      </c>
      <c r="B15" s="363" t="s">
        <v>610</v>
      </c>
      <c r="C15" s="363" t="s">
        <v>611</v>
      </c>
      <c r="D15" s="364">
        <v>785264</v>
      </c>
      <c r="E15" s="364">
        <v>215770</v>
      </c>
      <c r="F15" s="365">
        <f>D15+E15</f>
        <v>1001034</v>
      </c>
      <c r="G15" s="366"/>
      <c r="H15" s="367"/>
    </row>
    <row r="16" spans="1:8" ht="15.75" customHeight="1" x14ac:dyDescent="0.25">
      <c r="A16" s="519"/>
      <c r="B16" s="520"/>
      <c r="C16" s="520"/>
      <c r="D16" s="520"/>
      <c r="E16" s="520"/>
      <c r="F16" s="521"/>
      <c r="G16" s="366"/>
      <c r="H16" s="367"/>
    </row>
    <row r="17" spans="1:8" ht="15.75" customHeight="1" x14ac:dyDescent="0.25">
      <c r="A17" s="362" t="s">
        <v>612</v>
      </c>
      <c r="B17" s="363" t="s">
        <v>613</v>
      </c>
      <c r="C17" s="363" t="s">
        <v>614</v>
      </c>
      <c r="D17" s="364">
        <v>750912</v>
      </c>
      <c r="E17" s="364">
        <v>243702</v>
      </c>
      <c r="F17" s="365">
        <f>D17+E17</f>
        <v>994614</v>
      </c>
      <c r="G17" s="366"/>
      <c r="H17" s="367"/>
    </row>
    <row r="18" spans="1:8" ht="15.75" customHeight="1" x14ac:dyDescent="0.25">
      <c r="A18" s="519"/>
      <c r="B18" s="520"/>
      <c r="C18" s="520"/>
      <c r="D18" s="520"/>
      <c r="E18" s="520"/>
      <c r="F18" s="521"/>
      <c r="G18" s="366"/>
      <c r="H18" s="367"/>
    </row>
    <row r="19" spans="1:8" ht="15.75" customHeight="1" x14ac:dyDescent="0.25">
      <c r="A19" s="362" t="s">
        <v>615</v>
      </c>
      <c r="B19" s="363" t="s">
        <v>616</v>
      </c>
      <c r="C19" s="363" t="s">
        <v>617</v>
      </c>
      <c r="D19" s="364">
        <v>767195</v>
      </c>
      <c r="E19" s="364">
        <v>123482</v>
      </c>
      <c r="F19" s="365">
        <f>D19+E19</f>
        <v>890677</v>
      </c>
      <c r="G19" s="366"/>
      <c r="H19" s="367"/>
    </row>
    <row r="20" spans="1:8" ht="15.75" customHeight="1" x14ac:dyDescent="0.25">
      <c r="A20" s="519"/>
      <c r="B20" s="520"/>
      <c r="C20" s="520"/>
      <c r="D20" s="520"/>
      <c r="E20" s="520"/>
      <c r="F20" s="521"/>
      <c r="G20" s="366"/>
      <c r="H20" s="367"/>
    </row>
    <row r="21" spans="1:8" ht="15.75" customHeight="1" x14ac:dyDescent="0.25">
      <c r="A21" s="362" t="s">
        <v>618</v>
      </c>
      <c r="B21" s="363" t="s">
        <v>619</v>
      </c>
      <c r="C21" s="363" t="s">
        <v>620</v>
      </c>
      <c r="D21" s="364">
        <v>625624</v>
      </c>
      <c r="E21" s="364">
        <v>198361</v>
      </c>
      <c r="F21" s="365">
        <f>D21+E21</f>
        <v>823985</v>
      </c>
      <c r="G21" s="366"/>
      <c r="H21" s="367"/>
    </row>
    <row r="22" spans="1:8" ht="15.75" customHeight="1" x14ac:dyDescent="0.25">
      <c r="A22" s="519"/>
      <c r="B22" s="520"/>
      <c r="C22" s="520"/>
      <c r="D22" s="520"/>
      <c r="E22" s="520"/>
      <c r="F22" s="521"/>
      <c r="G22" s="366"/>
      <c r="H22" s="367"/>
    </row>
    <row r="23" spans="1:8" ht="15.75" customHeight="1" x14ac:dyDescent="0.25">
      <c r="A23" s="362" t="s">
        <v>621</v>
      </c>
      <c r="B23" s="363" t="s">
        <v>622</v>
      </c>
      <c r="C23" s="363" t="s">
        <v>623</v>
      </c>
      <c r="D23" s="364">
        <v>735487</v>
      </c>
      <c r="E23" s="364">
        <v>37891</v>
      </c>
      <c r="F23" s="365">
        <f>D23+E23</f>
        <v>773378</v>
      </c>
      <c r="G23" s="366"/>
      <c r="H23" s="367"/>
    </row>
    <row r="24" spans="1:8" ht="15.75" customHeight="1" x14ac:dyDescent="0.25">
      <c r="A24" s="519"/>
      <c r="B24" s="520"/>
      <c r="C24" s="520"/>
      <c r="D24" s="520"/>
      <c r="E24" s="520"/>
      <c r="F24" s="521"/>
      <c r="G24" s="366"/>
      <c r="H24" s="367"/>
    </row>
    <row r="25" spans="1:8" ht="15.75" customHeight="1" x14ac:dyDescent="0.25">
      <c r="A25" s="362" t="s">
        <v>624</v>
      </c>
      <c r="B25" s="363" t="s">
        <v>625</v>
      </c>
      <c r="C25" s="363" t="s">
        <v>626</v>
      </c>
      <c r="D25" s="364">
        <v>542199</v>
      </c>
      <c r="E25" s="364">
        <v>160510</v>
      </c>
      <c r="F25" s="365">
        <f>D25+E25</f>
        <v>702709</v>
      </c>
      <c r="G25" s="366"/>
      <c r="H25" s="367"/>
    </row>
    <row r="26" spans="1:8" ht="15.75" customHeight="1" x14ac:dyDescent="0.25">
      <c r="A26" s="519"/>
      <c r="B26" s="520"/>
      <c r="C26" s="520"/>
      <c r="D26" s="520"/>
      <c r="E26" s="520"/>
      <c r="F26" s="521"/>
      <c r="G26" s="366"/>
      <c r="H26" s="367"/>
    </row>
    <row r="27" spans="1:8" ht="15.75" customHeight="1" x14ac:dyDescent="0.25">
      <c r="A27" s="362" t="s">
        <v>627</v>
      </c>
      <c r="B27" s="363" t="s">
        <v>628</v>
      </c>
      <c r="C27" s="363" t="s">
        <v>629</v>
      </c>
      <c r="D27" s="364">
        <v>514696</v>
      </c>
      <c r="E27" s="364">
        <v>187790</v>
      </c>
      <c r="F27" s="365">
        <f>D27+E27</f>
        <v>702486</v>
      </c>
      <c r="G27" s="366"/>
      <c r="H27" s="367"/>
    </row>
    <row r="28" spans="1:8" ht="15.75" customHeight="1" x14ac:dyDescent="0.25">
      <c r="A28" s="519"/>
      <c r="B28" s="520"/>
      <c r="C28" s="520"/>
      <c r="D28" s="520"/>
      <c r="E28" s="520"/>
      <c r="F28" s="521"/>
      <c r="G28" s="366"/>
      <c r="H28" s="367"/>
    </row>
    <row r="29" spans="1:8" ht="15.75" customHeight="1" x14ac:dyDescent="0.25">
      <c r="A29" s="362" t="s">
        <v>630</v>
      </c>
      <c r="B29" s="363" t="s">
        <v>631</v>
      </c>
      <c r="C29" s="363" t="s">
        <v>632</v>
      </c>
      <c r="D29" s="364">
        <v>572861</v>
      </c>
      <c r="E29" s="364">
        <v>88723</v>
      </c>
      <c r="F29" s="365">
        <f>D29+E29</f>
        <v>661584</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272</v>
      </c>
      <c r="D31" s="370">
        <f>SUM(D11+D13+D15+D17+D19+D21+D23+D25+D27+D29)</f>
        <v>9844823</v>
      </c>
      <c r="E31" s="370">
        <f>SUM(E11+E13+E15+E17+E19+E21+E23+E25+E27+E29)</f>
        <v>2563993</v>
      </c>
      <c r="F31" s="371">
        <f>D31+E31</f>
        <v>12408816</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9" fitToHeight="0" orientation="landscape" horizontalDpi="1200" verticalDpi="1200" r:id="rId1"/>
  <headerFooter>
    <oddHeader>_x000D_
                &amp;L&amp;10OFFICE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51" customWidth="1"/>
    <col min="2" max="2" width="56.28515625" style="351" bestFit="1" customWidth="1"/>
    <col min="3" max="3" width="67.140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7" t="s">
        <v>10</v>
      </c>
      <c r="B4" s="517"/>
      <c r="C4" s="517"/>
      <c r="D4" s="517"/>
      <c r="E4" s="517"/>
      <c r="F4" s="517"/>
    </row>
    <row r="5" spans="1:8" ht="15.75" customHeight="1" x14ac:dyDescent="0.25">
      <c r="A5" s="517" t="s">
        <v>597</v>
      </c>
      <c r="B5" s="517"/>
      <c r="C5" s="517"/>
      <c r="D5" s="517"/>
      <c r="E5" s="517"/>
      <c r="F5" s="517"/>
    </row>
    <row r="6" spans="1:8" ht="15.75" customHeight="1" x14ac:dyDescent="0.25">
      <c r="A6" s="517" t="s">
        <v>185</v>
      </c>
      <c r="B6" s="517"/>
      <c r="C6" s="517"/>
      <c r="D6" s="517"/>
      <c r="E6" s="517"/>
      <c r="F6" s="517"/>
    </row>
    <row r="7" spans="1:8" ht="15.75" customHeight="1" x14ac:dyDescent="0.25">
      <c r="A7" s="517" t="s">
        <v>633</v>
      </c>
      <c r="B7" s="517"/>
      <c r="C7" s="517"/>
      <c r="D7" s="517"/>
      <c r="E7" s="517"/>
      <c r="F7" s="517"/>
    </row>
    <row r="8" spans="1:8" ht="16.5" customHeight="1" thickBot="1" x14ac:dyDescent="0.3">
      <c r="A8" s="348"/>
      <c r="B8" s="348"/>
      <c r="C8" s="348"/>
      <c r="D8" s="352"/>
      <c r="E8" s="349"/>
      <c r="F8" s="350"/>
      <c r="G8" s="350"/>
      <c r="H8" s="350"/>
    </row>
    <row r="9" spans="1:8" ht="16.5" customHeight="1" thickBot="1" x14ac:dyDescent="0.3">
      <c r="A9" s="353" t="s">
        <v>5</v>
      </c>
      <c r="B9" s="354" t="s">
        <v>599</v>
      </c>
      <c r="C9" s="354" t="s">
        <v>634</v>
      </c>
      <c r="D9" s="355" t="s">
        <v>601</v>
      </c>
      <c r="E9" s="355" t="s">
        <v>602</v>
      </c>
      <c r="F9" s="356" t="s">
        <v>603</v>
      </c>
      <c r="G9" s="357"/>
      <c r="H9" s="357"/>
    </row>
    <row r="10" spans="1:8" ht="15.75" customHeight="1" x14ac:dyDescent="0.25">
      <c r="A10" s="358"/>
      <c r="B10" s="359"/>
      <c r="C10" s="359"/>
      <c r="D10" s="360"/>
      <c r="E10" s="360"/>
      <c r="F10" s="361"/>
      <c r="G10" s="357"/>
      <c r="H10" s="357"/>
    </row>
    <row r="11" spans="1:8" ht="15.75" customHeight="1" x14ac:dyDescent="0.25">
      <c r="A11" s="362" t="s">
        <v>604</v>
      </c>
      <c r="B11" s="363" t="s">
        <v>635</v>
      </c>
      <c r="C11" s="363" t="s">
        <v>636</v>
      </c>
      <c r="D11" s="364">
        <v>2749681</v>
      </c>
      <c r="E11" s="364">
        <v>860669</v>
      </c>
      <c r="F11" s="365">
        <f>D11+E11</f>
        <v>3610350</v>
      </c>
      <c r="G11" s="366"/>
      <c r="H11" s="367"/>
    </row>
    <row r="12" spans="1:8" ht="15.75" customHeight="1" x14ac:dyDescent="0.25">
      <c r="A12" s="519"/>
      <c r="B12" s="520"/>
      <c r="C12" s="520"/>
      <c r="D12" s="520"/>
      <c r="E12" s="520"/>
      <c r="F12" s="521"/>
      <c r="G12" s="366"/>
      <c r="H12" s="367"/>
    </row>
    <row r="13" spans="1:8" ht="15.75" customHeight="1" x14ac:dyDescent="0.25">
      <c r="A13" s="362" t="s">
        <v>607</v>
      </c>
      <c r="B13" s="363" t="s">
        <v>637</v>
      </c>
      <c r="C13" s="363" t="s">
        <v>638</v>
      </c>
      <c r="D13" s="364">
        <v>2716866</v>
      </c>
      <c r="E13" s="364">
        <v>136478</v>
      </c>
      <c r="F13" s="365">
        <f>D13+E13</f>
        <v>2853344</v>
      </c>
      <c r="G13" s="366"/>
      <c r="H13" s="367"/>
    </row>
    <row r="14" spans="1:8" ht="15.75" customHeight="1" x14ac:dyDescent="0.25">
      <c r="A14" s="519"/>
      <c r="B14" s="520"/>
      <c r="C14" s="520"/>
      <c r="D14" s="520"/>
      <c r="E14" s="520"/>
      <c r="F14" s="521"/>
      <c r="G14" s="366"/>
      <c r="H14" s="367"/>
    </row>
    <row r="15" spans="1:8" ht="15.75" customHeight="1" x14ac:dyDescent="0.25">
      <c r="A15" s="362" t="s">
        <v>609</v>
      </c>
      <c r="B15" s="363" t="s">
        <v>639</v>
      </c>
      <c r="C15" s="363" t="s">
        <v>640</v>
      </c>
      <c r="D15" s="364">
        <v>1800904</v>
      </c>
      <c r="E15" s="364">
        <v>447095</v>
      </c>
      <c r="F15" s="365">
        <f>D15+E15</f>
        <v>2247999</v>
      </c>
      <c r="G15" s="366"/>
      <c r="H15" s="367"/>
    </row>
    <row r="16" spans="1:8" ht="15.75" customHeight="1" x14ac:dyDescent="0.25">
      <c r="A16" s="519"/>
      <c r="B16" s="520"/>
      <c r="C16" s="520"/>
      <c r="D16" s="520"/>
      <c r="E16" s="520"/>
      <c r="F16" s="521"/>
      <c r="G16" s="366"/>
      <c r="H16" s="367"/>
    </row>
    <row r="17" spans="1:8" ht="15.75" customHeight="1" x14ac:dyDescent="0.25">
      <c r="A17" s="362" t="s">
        <v>612</v>
      </c>
      <c r="B17" s="363" t="s">
        <v>641</v>
      </c>
      <c r="C17" s="363" t="s">
        <v>642</v>
      </c>
      <c r="D17" s="364">
        <v>2037031</v>
      </c>
      <c r="E17" s="364">
        <v>108962</v>
      </c>
      <c r="F17" s="365">
        <f>D17+E17</f>
        <v>2145993</v>
      </c>
      <c r="G17" s="366"/>
      <c r="H17" s="367"/>
    </row>
    <row r="18" spans="1:8" ht="15.75" customHeight="1" x14ac:dyDescent="0.25">
      <c r="A18" s="519"/>
      <c r="B18" s="520"/>
      <c r="C18" s="520"/>
      <c r="D18" s="520"/>
      <c r="E18" s="520"/>
      <c r="F18" s="521"/>
      <c r="G18" s="366"/>
      <c r="H18" s="367"/>
    </row>
    <row r="19" spans="1:8" ht="15.75" customHeight="1" x14ac:dyDescent="0.25">
      <c r="A19" s="362" t="s">
        <v>615</v>
      </c>
      <c r="B19" s="363" t="s">
        <v>643</v>
      </c>
      <c r="C19" s="363" t="s">
        <v>644</v>
      </c>
      <c r="D19" s="364">
        <v>1402979</v>
      </c>
      <c r="E19" s="364">
        <v>412372</v>
      </c>
      <c r="F19" s="365">
        <f>D19+E19</f>
        <v>1815351</v>
      </c>
      <c r="G19" s="366"/>
      <c r="H19" s="367"/>
    </row>
    <row r="20" spans="1:8" ht="15.75" customHeight="1" x14ac:dyDescent="0.25">
      <c r="A20" s="519"/>
      <c r="B20" s="520"/>
      <c r="C20" s="520"/>
      <c r="D20" s="520"/>
      <c r="E20" s="520"/>
      <c r="F20" s="521"/>
      <c r="G20" s="366"/>
      <c r="H20" s="367"/>
    </row>
    <row r="21" spans="1:8" ht="15.75" customHeight="1" x14ac:dyDescent="0.25">
      <c r="A21" s="362" t="s">
        <v>618</v>
      </c>
      <c r="B21" s="363" t="s">
        <v>645</v>
      </c>
      <c r="C21" s="363" t="s">
        <v>646</v>
      </c>
      <c r="D21" s="364">
        <v>1193994</v>
      </c>
      <c r="E21" s="364">
        <v>405048</v>
      </c>
      <c r="F21" s="365">
        <f>D21+E21</f>
        <v>1599042</v>
      </c>
      <c r="G21" s="366"/>
      <c r="H21" s="367"/>
    </row>
    <row r="22" spans="1:8" ht="15.75" customHeight="1" x14ac:dyDescent="0.25">
      <c r="A22" s="519"/>
      <c r="B22" s="520"/>
      <c r="C22" s="520"/>
      <c r="D22" s="520"/>
      <c r="E22" s="520"/>
      <c r="F22" s="521"/>
      <c r="G22" s="366"/>
      <c r="H22" s="367"/>
    </row>
    <row r="23" spans="1:8" ht="15.75" customHeight="1" x14ac:dyDescent="0.25">
      <c r="A23" s="362" t="s">
        <v>621</v>
      </c>
      <c r="B23" s="363" t="s">
        <v>647</v>
      </c>
      <c r="C23" s="363" t="s">
        <v>648</v>
      </c>
      <c r="D23" s="364">
        <v>1067175</v>
      </c>
      <c r="E23" s="364">
        <v>337633</v>
      </c>
      <c r="F23" s="365">
        <f>D23+E23</f>
        <v>1404808</v>
      </c>
      <c r="G23" s="366"/>
      <c r="H23" s="367"/>
    </row>
    <row r="24" spans="1:8" ht="15.75" customHeight="1" x14ac:dyDescent="0.25">
      <c r="A24" s="519"/>
      <c r="B24" s="520"/>
      <c r="C24" s="520"/>
      <c r="D24" s="520"/>
      <c r="E24" s="520"/>
      <c r="F24" s="521"/>
      <c r="G24" s="366"/>
      <c r="H24" s="367"/>
    </row>
    <row r="25" spans="1:8" ht="15.75" customHeight="1" x14ac:dyDescent="0.25">
      <c r="A25" s="362" t="s">
        <v>624</v>
      </c>
      <c r="B25" s="363" t="s">
        <v>649</v>
      </c>
      <c r="C25" s="363" t="s">
        <v>650</v>
      </c>
      <c r="D25" s="364">
        <v>1184276</v>
      </c>
      <c r="E25" s="364">
        <v>83476</v>
      </c>
      <c r="F25" s="365">
        <f>D25+E25</f>
        <v>1267752</v>
      </c>
      <c r="G25" s="366"/>
      <c r="H25" s="367"/>
    </row>
    <row r="26" spans="1:8" ht="15.75" customHeight="1" x14ac:dyDescent="0.25">
      <c r="A26" s="519"/>
      <c r="B26" s="520"/>
      <c r="C26" s="520"/>
      <c r="D26" s="520"/>
      <c r="E26" s="520"/>
      <c r="F26" s="521"/>
      <c r="G26" s="366"/>
      <c r="H26" s="367"/>
    </row>
    <row r="27" spans="1:8" ht="15.75" customHeight="1" x14ac:dyDescent="0.25">
      <c r="A27" s="362" t="s">
        <v>627</v>
      </c>
      <c r="B27" s="363" t="s">
        <v>651</v>
      </c>
      <c r="C27" s="363" t="s">
        <v>652</v>
      </c>
      <c r="D27" s="364">
        <v>864218</v>
      </c>
      <c r="E27" s="364">
        <v>301075</v>
      </c>
      <c r="F27" s="365">
        <f>D27+E27</f>
        <v>1165293</v>
      </c>
      <c r="G27" s="366"/>
      <c r="H27" s="367"/>
    </row>
    <row r="28" spans="1:8" ht="15.75" customHeight="1" x14ac:dyDescent="0.25">
      <c r="A28" s="519"/>
      <c r="B28" s="520"/>
      <c r="C28" s="520"/>
      <c r="D28" s="520"/>
      <c r="E28" s="520"/>
      <c r="F28" s="521"/>
      <c r="G28" s="366"/>
      <c r="H28" s="367"/>
    </row>
    <row r="29" spans="1:8" ht="15.75" customHeight="1" x14ac:dyDescent="0.25">
      <c r="A29" s="362" t="s">
        <v>630</v>
      </c>
      <c r="B29" s="363" t="s">
        <v>653</v>
      </c>
      <c r="C29" s="363" t="s">
        <v>654</v>
      </c>
      <c r="D29" s="364">
        <v>850187</v>
      </c>
      <c r="E29" s="364">
        <v>312124</v>
      </c>
      <c r="F29" s="365">
        <f>D29+E29</f>
        <v>1162311</v>
      </c>
      <c r="G29" s="366"/>
      <c r="H29" s="367"/>
    </row>
    <row r="30" spans="1:8" ht="15.75" customHeight="1" thickBot="1" x14ac:dyDescent="0.3">
      <c r="A30" s="519"/>
      <c r="B30" s="520"/>
      <c r="C30" s="520"/>
      <c r="D30" s="520"/>
      <c r="E30" s="520"/>
      <c r="F30" s="521"/>
      <c r="G30" s="366"/>
      <c r="H30" s="367"/>
    </row>
    <row r="31" spans="1:8" ht="18.75" customHeight="1" thickBot="1" x14ac:dyDescent="0.3">
      <c r="A31" s="368"/>
      <c r="B31" s="369"/>
      <c r="C31" s="369" t="s">
        <v>272</v>
      </c>
      <c r="D31" s="370">
        <f>SUM(D11+D13+D15+D17+D19+D21+D23+D25+D27+D29)</f>
        <v>15867311</v>
      </c>
      <c r="E31" s="370">
        <f>SUM(E11+E13+E15+E17+E19+E21+E23+E25+E27+E29)</f>
        <v>3404932</v>
      </c>
      <c r="F31" s="371">
        <f>D31+E31</f>
        <v>19272243</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68" fitToHeight="0" orientation="landscape" horizontalDpi="1200" verticalDpi="1200" r:id="rId1"/>
  <headerFooter>
    <oddHeader>_x000D_
                &amp;L&amp;10OFFICE OF HEALTH CARE ACCESS&amp;C&amp;10ANNUAL REPORTING&amp;R&amp;10YALE-NEW HAVEN HEALTH SERVICES CORP. (YNHHSC)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597</v>
      </c>
      <c r="B3" s="523"/>
      <c r="C3" s="523"/>
      <c r="D3" s="523"/>
      <c r="E3" s="523"/>
    </row>
    <row r="4" spans="1:5" ht="15" customHeight="1" x14ac:dyDescent="0.25">
      <c r="A4" s="523" t="s">
        <v>185</v>
      </c>
      <c r="B4" s="523"/>
      <c r="C4" s="523"/>
      <c r="D4" s="523"/>
      <c r="E4" s="523"/>
    </row>
    <row r="5" spans="1:5" ht="15" customHeight="1" x14ac:dyDescent="0.25">
      <c r="A5" s="524" t="s">
        <v>655</v>
      </c>
      <c r="B5" s="524"/>
      <c r="C5" s="524"/>
      <c r="D5" s="524"/>
      <c r="E5" s="524"/>
    </row>
    <row r="6" spans="1:5" ht="25.5" customHeight="1" x14ac:dyDescent="0.25">
      <c r="A6" s="524" t="s">
        <v>656</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657</v>
      </c>
      <c r="D9" s="380" t="s">
        <v>658</v>
      </c>
      <c r="E9" s="381" t="s">
        <v>603</v>
      </c>
    </row>
    <row r="10" spans="1:5" s="382" customFormat="1" ht="15.75" x14ac:dyDescent="0.25">
      <c r="A10" s="383"/>
      <c r="B10" s="384"/>
      <c r="C10" s="385"/>
      <c r="D10" s="385"/>
      <c r="E10" s="386"/>
    </row>
    <row r="11" spans="1:5" s="382" customFormat="1" ht="15.75" x14ac:dyDescent="0.25">
      <c r="A11" s="387" t="s">
        <v>196</v>
      </c>
      <c r="B11" s="388" t="s">
        <v>10</v>
      </c>
      <c r="C11" s="389"/>
      <c r="D11" s="389"/>
      <c r="E11" s="390"/>
    </row>
    <row r="12" spans="1:5" ht="14.25" customHeight="1" x14ac:dyDescent="0.2">
      <c r="A12" s="391">
        <v>1</v>
      </c>
      <c r="B12" s="392" t="s">
        <v>659</v>
      </c>
      <c r="C12" s="393">
        <v>1815632</v>
      </c>
      <c r="D12" s="393">
        <v>539268</v>
      </c>
      <c r="E12" s="393">
        <f>D12+ C12</f>
        <v>2354900</v>
      </c>
    </row>
    <row r="13" spans="1:5" ht="14.25" customHeight="1" x14ac:dyDescent="0.2">
      <c r="A13" s="391">
        <v>2</v>
      </c>
      <c r="B13" s="392" t="s">
        <v>660</v>
      </c>
      <c r="C13" s="393">
        <v>124796876</v>
      </c>
      <c r="D13" s="393">
        <v>35553458</v>
      </c>
      <c r="E13" s="393">
        <f>D13+ C13</f>
        <v>160350334</v>
      </c>
    </row>
    <row r="14" spans="1:5" ht="15.75" x14ac:dyDescent="0.25">
      <c r="A14" s="383"/>
      <c r="B14" s="384"/>
      <c r="C14" s="385"/>
      <c r="D14" s="385"/>
      <c r="E14" s="394"/>
    </row>
    <row r="15" spans="1:5" s="382" customFormat="1" ht="31.5" x14ac:dyDescent="0.25">
      <c r="A15" s="387" t="s">
        <v>203</v>
      </c>
      <c r="B15" s="388" t="s">
        <v>40</v>
      </c>
      <c r="C15" s="389"/>
      <c r="D15" s="389"/>
      <c r="E15" s="390"/>
    </row>
    <row r="16" spans="1:5" ht="14.25" customHeight="1" x14ac:dyDescent="0.2">
      <c r="A16" s="391">
        <v>1</v>
      </c>
      <c r="B16" s="392" t="s">
        <v>659</v>
      </c>
      <c r="C16" s="393">
        <v>0</v>
      </c>
      <c r="D16" s="393">
        <v>0</v>
      </c>
      <c r="E16" s="393">
        <f>D16+ C16</f>
        <v>0</v>
      </c>
    </row>
    <row r="17" spans="1:5" ht="14.25" customHeight="1" x14ac:dyDescent="0.2">
      <c r="A17" s="391">
        <v>2</v>
      </c>
      <c r="B17" s="392" t="s">
        <v>660</v>
      </c>
      <c r="C17" s="393">
        <v>0</v>
      </c>
      <c r="D17" s="393">
        <v>0</v>
      </c>
      <c r="E17" s="393">
        <f>D17+ C17</f>
        <v>0</v>
      </c>
    </row>
    <row r="18" spans="1:5" ht="15.75" x14ac:dyDescent="0.25">
      <c r="A18" s="383"/>
      <c r="B18" s="384"/>
      <c r="C18" s="385"/>
      <c r="D18" s="385"/>
      <c r="E18" s="394"/>
    </row>
    <row r="19" spans="1:5" s="382" customFormat="1" ht="31.5" x14ac:dyDescent="0.25">
      <c r="A19" s="387" t="s">
        <v>204</v>
      </c>
      <c r="B19" s="388" t="s">
        <v>52</v>
      </c>
      <c r="C19" s="389"/>
      <c r="D19" s="389"/>
      <c r="E19" s="390"/>
    </row>
    <row r="20" spans="1:5" ht="14.25" customHeight="1" x14ac:dyDescent="0.2">
      <c r="A20" s="391">
        <v>1</v>
      </c>
      <c r="B20" s="392" t="s">
        <v>659</v>
      </c>
      <c r="C20" s="393">
        <v>0</v>
      </c>
      <c r="D20" s="393">
        <v>0</v>
      </c>
      <c r="E20" s="393">
        <f>D20+ C20</f>
        <v>0</v>
      </c>
    </row>
    <row r="21" spans="1:5" ht="14.25" customHeight="1" x14ac:dyDescent="0.2">
      <c r="A21" s="391">
        <v>2</v>
      </c>
      <c r="B21" s="392" t="s">
        <v>660</v>
      </c>
      <c r="C21" s="393">
        <v>0</v>
      </c>
      <c r="D21" s="393">
        <v>0</v>
      </c>
      <c r="E21" s="393">
        <f>D21+ C21</f>
        <v>0</v>
      </c>
    </row>
    <row r="22" spans="1:5" ht="15.75" x14ac:dyDescent="0.25">
      <c r="A22" s="383"/>
      <c r="B22" s="384"/>
      <c r="C22" s="385"/>
      <c r="D22" s="385"/>
      <c r="E22" s="394"/>
    </row>
    <row r="23" spans="1:5" s="382" customFormat="1" ht="15.75" x14ac:dyDescent="0.25">
      <c r="A23" s="387" t="s">
        <v>205</v>
      </c>
      <c r="B23" s="388" t="s">
        <v>62</v>
      </c>
      <c r="C23" s="389"/>
      <c r="D23" s="389"/>
      <c r="E23" s="390"/>
    </row>
    <row r="24" spans="1:5" ht="14.25" customHeight="1" x14ac:dyDescent="0.2">
      <c r="A24" s="391">
        <v>1</v>
      </c>
      <c r="B24" s="392" t="s">
        <v>659</v>
      </c>
      <c r="C24" s="393">
        <v>0</v>
      </c>
      <c r="D24" s="393">
        <v>0</v>
      </c>
      <c r="E24" s="393">
        <f>D24+ C24</f>
        <v>0</v>
      </c>
    </row>
    <row r="25" spans="1:5" ht="14.25" customHeight="1" x14ac:dyDescent="0.2">
      <c r="A25" s="391">
        <v>2</v>
      </c>
      <c r="B25" s="392" t="s">
        <v>660</v>
      </c>
      <c r="C25" s="393">
        <v>0</v>
      </c>
      <c r="D25" s="393">
        <v>0</v>
      </c>
      <c r="E25" s="393">
        <f>D25+ C25</f>
        <v>0</v>
      </c>
    </row>
    <row r="26" spans="1:5" ht="15.75" x14ac:dyDescent="0.25">
      <c r="A26" s="383"/>
      <c r="B26" s="384"/>
      <c r="C26" s="385"/>
      <c r="D26" s="385"/>
      <c r="E26" s="394"/>
    </row>
    <row r="27" spans="1:5" s="382" customFormat="1" ht="15.75" x14ac:dyDescent="0.25">
      <c r="A27" s="387" t="s">
        <v>206</v>
      </c>
      <c r="B27" s="388" t="s">
        <v>69</v>
      </c>
      <c r="C27" s="389"/>
      <c r="D27" s="389"/>
      <c r="E27" s="390"/>
    </row>
    <row r="28" spans="1:5" ht="14.25" customHeight="1" x14ac:dyDescent="0.2">
      <c r="A28" s="391">
        <v>1</v>
      </c>
      <c r="B28" s="392" t="s">
        <v>659</v>
      </c>
      <c r="C28" s="393">
        <v>0</v>
      </c>
      <c r="D28" s="393">
        <v>0</v>
      </c>
      <c r="E28" s="393">
        <f>D28+ C28</f>
        <v>0</v>
      </c>
    </row>
    <row r="29" spans="1:5" ht="14.25" customHeight="1" x14ac:dyDescent="0.2">
      <c r="A29" s="391">
        <v>2</v>
      </c>
      <c r="B29" s="392" t="s">
        <v>660</v>
      </c>
      <c r="C29" s="393">
        <v>0</v>
      </c>
      <c r="D29" s="393">
        <v>0</v>
      </c>
      <c r="E29" s="393">
        <f>D29+ C29</f>
        <v>0</v>
      </c>
    </row>
    <row r="30" spans="1:5" ht="15.75" x14ac:dyDescent="0.25">
      <c r="A30" s="383"/>
      <c r="B30" s="384"/>
      <c r="C30" s="385"/>
      <c r="D30" s="385"/>
      <c r="E30" s="394"/>
    </row>
    <row r="31" spans="1:5" s="382" customFormat="1" ht="15.75" x14ac:dyDescent="0.25">
      <c r="A31" s="387" t="s">
        <v>207</v>
      </c>
      <c r="B31" s="388" t="s">
        <v>83</v>
      </c>
      <c r="C31" s="389"/>
      <c r="D31" s="389"/>
      <c r="E31" s="390"/>
    </row>
    <row r="32" spans="1:5" ht="14.25" customHeight="1" x14ac:dyDescent="0.2">
      <c r="A32" s="391">
        <v>1</v>
      </c>
      <c r="B32" s="392" t="s">
        <v>659</v>
      </c>
      <c r="C32" s="393">
        <v>0</v>
      </c>
      <c r="D32" s="393">
        <v>0</v>
      </c>
      <c r="E32" s="393">
        <f>D32+ C32</f>
        <v>0</v>
      </c>
    </row>
    <row r="33" spans="1:5" ht="14.25" customHeight="1" x14ac:dyDescent="0.2">
      <c r="A33" s="391">
        <v>2</v>
      </c>
      <c r="B33" s="392" t="s">
        <v>660</v>
      </c>
      <c r="C33" s="393">
        <v>0</v>
      </c>
      <c r="D33" s="393">
        <v>0</v>
      </c>
      <c r="E33" s="393">
        <f>D33+ C33</f>
        <v>0</v>
      </c>
    </row>
    <row r="34" spans="1:5" ht="15.75" x14ac:dyDescent="0.25">
      <c r="A34" s="383"/>
      <c r="B34" s="384"/>
      <c r="C34" s="385"/>
      <c r="D34" s="385"/>
      <c r="E34" s="394"/>
    </row>
    <row r="35" spans="1:5" s="382" customFormat="1" ht="15.75" x14ac:dyDescent="0.25">
      <c r="A35" s="387" t="s">
        <v>208</v>
      </c>
      <c r="B35" s="388" t="s">
        <v>95</v>
      </c>
      <c r="C35" s="389"/>
      <c r="D35" s="389"/>
      <c r="E35" s="390"/>
    </row>
    <row r="36" spans="1:5" ht="14.25" customHeight="1" x14ac:dyDescent="0.2">
      <c r="A36" s="391">
        <v>1</v>
      </c>
      <c r="B36" s="392" t="s">
        <v>659</v>
      </c>
      <c r="C36" s="393">
        <v>0</v>
      </c>
      <c r="D36" s="393">
        <v>0</v>
      </c>
      <c r="E36" s="393">
        <f>D36+ C36</f>
        <v>0</v>
      </c>
    </row>
    <row r="37" spans="1:5" ht="14.25" customHeight="1" x14ac:dyDescent="0.2">
      <c r="A37" s="391">
        <v>2</v>
      </c>
      <c r="B37" s="392" t="s">
        <v>660</v>
      </c>
      <c r="C37" s="393">
        <v>0</v>
      </c>
      <c r="D37" s="393">
        <v>0</v>
      </c>
      <c r="E37" s="393">
        <f>D37+ C37</f>
        <v>0</v>
      </c>
    </row>
    <row r="38" spans="1:5" ht="15.75" x14ac:dyDescent="0.25">
      <c r="A38" s="383"/>
      <c r="B38" s="384"/>
      <c r="C38" s="385"/>
      <c r="D38" s="385"/>
      <c r="E38" s="394"/>
    </row>
    <row r="39" spans="1:5" s="382" customFormat="1" ht="15.75" x14ac:dyDescent="0.25">
      <c r="A39" s="387" t="s">
        <v>209</v>
      </c>
      <c r="B39" s="388" t="s">
        <v>107</v>
      </c>
      <c r="C39" s="389"/>
      <c r="D39" s="389"/>
      <c r="E39" s="390"/>
    </row>
    <row r="40" spans="1:5" ht="14.25" customHeight="1" x14ac:dyDescent="0.2">
      <c r="A40" s="391">
        <v>1</v>
      </c>
      <c r="B40" s="392" t="s">
        <v>659</v>
      </c>
      <c r="C40" s="393">
        <v>0</v>
      </c>
      <c r="D40" s="393">
        <v>0</v>
      </c>
      <c r="E40" s="393">
        <f>D40+ C40</f>
        <v>0</v>
      </c>
    </row>
    <row r="41" spans="1:5" ht="14.25" customHeight="1" x14ac:dyDescent="0.2">
      <c r="A41" s="391">
        <v>2</v>
      </c>
      <c r="B41" s="392" t="s">
        <v>660</v>
      </c>
      <c r="C41" s="393">
        <v>0</v>
      </c>
      <c r="D41" s="393">
        <v>0</v>
      </c>
      <c r="E41" s="393">
        <f>D41+ C41</f>
        <v>0</v>
      </c>
    </row>
    <row r="42" spans="1:5" ht="15.75" x14ac:dyDescent="0.25">
      <c r="A42" s="383"/>
      <c r="B42" s="384"/>
      <c r="C42" s="385"/>
      <c r="D42" s="385"/>
      <c r="E42" s="394"/>
    </row>
    <row r="43" spans="1:5" s="382" customFormat="1" ht="31.5" x14ac:dyDescent="0.25">
      <c r="A43" s="387" t="s">
        <v>210</v>
      </c>
      <c r="B43" s="388" t="s">
        <v>117</v>
      </c>
      <c r="C43" s="389"/>
      <c r="D43" s="389"/>
      <c r="E43" s="390"/>
    </row>
    <row r="44" spans="1:5" ht="14.25" customHeight="1" x14ac:dyDescent="0.2">
      <c r="A44" s="391">
        <v>1</v>
      </c>
      <c r="B44" s="392" t="s">
        <v>659</v>
      </c>
      <c r="C44" s="393">
        <v>0</v>
      </c>
      <c r="D44" s="393">
        <v>0</v>
      </c>
      <c r="E44" s="393">
        <f>D44+ C44</f>
        <v>0</v>
      </c>
    </row>
    <row r="45" spans="1:5" ht="14.25" customHeight="1" x14ac:dyDescent="0.2">
      <c r="A45" s="391">
        <v>2</v>
      </c>
      <c r="B45" s="392" t="s">
        <v>660</v>
      </c>
      <c r="C45" s="393">
        <v>0</v>
      </c>
      <c r="D45" s="393">
        <v>0</v>
      </c>
      <c r="E45" s="393">
        <f>D45+ C45</f>
        <v>0</v>
      </c>
    </row>
    <row r="46" spans="1:5" ht="15.75" x14ac:dyDescent="0.25">
      <c r="A46" s="383"/>
      <c r="B46" s="384"/>
      <c r="C46" s="385"/>
      <c r="D46" s="385"/>
      <c r="E46" s="394"/>
    </row>
    <row r="47" spans="1:5" s="382" customFormat="1" ht="15.75" x14ac:dyDescent="0.25">
      <c r="A47" s="387" t="s">
        <v>211</v>
      </c>
      <c r="B47" s="388" t="s">
        <v>127</v>
      </c>
      <c r="C47" s="389"/>
      <c r="D47" s="389"/>
      <c r="E47" s="390"/>
    </row>
    <row r="48" spans="1:5" ht="14.25" customHeight="1" x14ac:dyDescent="0.2">
      <c r="A48" s="391">
        <v>1</v>
      </c>
      <c r="B48" s="392" t="s">
        <v>659</v>
      </c>
      <c r="C48" s="393">
        <v>0</v>
      </c>
      <c r="D48" s="393">
        <v>0</v>
      </c>
      <c r="E48" s="393">
        <f>D48+ C48</f>
        <v>0</v>
      </c>
    </row>
    <row r="49" spans="1:5" ht="14.25" customHeight="1" x14ac:dyDescent="0.2">
      <c r="A49" s="391">
        <v>2</v>
      </c>
      <c r="B49" s="392" t="s">
        <v>660</v>
      </c>
      <c r="C49" s="393">
        <v>0</v>
      </c>
      <c r="D49" s="393">
        <v>0</v>
      </c>
      <c r="E49" s="393">
        <f>D49+ C49</f>
        <v>0</v>
      </c>
    </row>
    <row r="50" spans="1:5" ht="15.75" x14ac:dyDescent="0.25">
      <c r="A50" s="383"/>
      <c r="B50" s="384"/>
      <c r="C50" s="385"/>
      <c r="D50" s="385"/>
      <c r="E50" s="394"/>
    </row>
    <row r="51" spans="1:5" s="382" customFormat="1" ht="15.75" x14ac:dyDescent="0.25">
      <c r="A51" s="387" t="s">
        <v>212</v>
      </c>
      <c r="B51" s="388" t="s">
        <v>132</v>
      </c>
      <c r="C51" s="389"/>
      <c r="D51" s="389"/>
      <c r="E51" s="390"/>
    </row>
    <row r="52" spans="1:5" ht="14.25" customHeight="1" x14ac:dyDescent="0.2">
      <c r="A52" s="391">
        <v>1</v>
      </c>
      <c r="B52" s="392" t="s">
        <v>659</v>
      </c>
      <c r="C52" s="393">
        <v>0</v>
      </c>
      <c r="D52" s="393">
        <v>0</v>
      </c>
      <c r="E52" s="393">
        <f>D52+ C52</f>
        <v>0</v>
      </c>
    </row>
    <row r="53" spans="1:5" ht="14.25" customHeight="1" x14ac:dyDescent="0.2">
      <c r="A53" s="391">
        <v>2</v>
      </c>
      <c r="B53" s="392" t="s">
        <v>660</v>
      </c>
      <c r="C53" s="393">
        <v>0</v>
      </c>
      <c r="D53" s="393">
        <v>0</v>
      </c>
      <c r="E53" s="393">
        <f>D53+ C53</f>
        <v>0</v>
      </c>
    </row>
    <row r="54" spans="1:5" ht="15.75" x14ac:dyDescent="0.25">
      <c r="A54" s="383"/>
      <c r="B54" s="384"/>
      <c r="C54" s="385"/>
      <c r="D54" s="385"/>
      <c r="E54" s="394"/>
    </row>
    <row r="55" spans="1:5" s="382" customFormat="1" ht="15.75" x14ac:dyDescent="0.25">
      <c r="A55" s="387" t="s">
        <v>213</v>
      </c>
      <c r="B55" s="388" t="s">
        <v>142</v>
      </c>
      <c r="C55" s="389"/>
      <c r="D55" s="389"/>
      <c r="E55" s="390"/>
    </row>
    <row r="56" spans="1:5" ht="14.25" customHeight="1" x14ac:dyDescent="0.2">
      <c r="A56" s="391">
        <v>1</v>
      </c>
      <c r="B56" s="392" t="s">
        <v>659</v>
      </c>
      <c r="C56" s="393">
        <v>0</v>
      </c>
      <c r="D56" s="393">
        <v>0</v>
      </c>
      <c r="E56" s="393">
        <f>D56+ C56</f>
        <v>0</v>
      </c>
    </row>
    <row r="57" spans="1:5" ht="14.25" customHeight="1" x14ac:dyDescent="0.2">
      <c r="A57" s="391">
        <v>2</v>
      </c>
      <c r="B57" s="392" t="s">
        <v>660</v>
      </c>
      <c r="C57" s="393">
        <v>0</v>
      </c>
      <c r="D57" s="393">
        <v>0</v>
      </c>
      <c r="E57" s="393">
        <f>D57+ C57</f>
        <v>0</v>
      </c>
    </row>
    <row r="58" spans="1:5" ht="15.75" x14ac:dyDescent="0.25">
      <c r="A58" s="383"/>
      <c r="B58" s="384"/>
      <c r="C58" s="385"/>
      <c r="D58" s="385"/>
      <c r="E58" s="394"/>
    </row>
    <row r="59" spans="1:5" s="382" customFormat="1" ht="31.5" x14ac:dyDescent="0.25">
      <c r="A59" s="387" t="s">
        <v>214</v>
      </c>
      <c r="B59" s="388" t="s">
        <v>152</v>
      </c>
      <c r="C59" s="389"/>
      <c r="D59" s="389"/>
      <c r="E59" s="390"/>
    </row>
    <row r="60" spans="1:5" ht="14.25" customHeight="1" x14ac:dyDescent="0.2">
      <c r="A60" s="391">
        <v>1</v>
      </c>
      <c r="B60" s="392" t="s">
        <v>659</v>
      </c>
      <c r="C60" s="393">
        <v>0</v>
      </c>
      <c r="D60" s="393">
        <v>0</v>
      </c>
      <c r="E60" s="393">
        <f>D60+ C60</f>
        <v>0</v>
      </c>
    </row>
    <row r="61" spans="1:5" ht="14.25" customHeight="1" x14ac:dyDescent="0.2">
      <c r="A61" s="391">
        <v>2</v>
      </c>
      <c r="B61" s="392" t="s">
        <v>660</v>
      </c>
      <c r="C61" s="393">
        <v>0</v>
      </c>
      <c r="D61" s="393">
        <v>0</v>
      </c>
      <c r="E61" s="393">
        <f>D61+ C61</f>
        <v>0</v>
      </c>
    </row>
    <row r="62" spans="1:5" ht="15.75" x14ac:dyDescent="0.25">
      <c r="A62" s="383"/>
      <c r="B62" s="384"/>
      <c r="C62" s="385"/>
      <c r="D62" s="385"/>
      <c r="E62" s="394"/>
    </row>
    <row r="63" spans="1:5" s="382" customFormat="1" ht="15.75" x14ac:dyDescent="0.25">
      <c r="A63" s="387" t="s">
        <v>215</v>
      </c>
      <c r="B63" s="388" t="s">
        <v>159</v>
      </c>
      <c r="C63" s="389"/>
      <c r="D63" s="389"/>
      <c r="E63" s="390"/>
    </row>
    <row r="64" spans="1:5" ht="14.25" customHeight="1" x14ac:dyDescent="0.2">
      <c r="A64" s="391">
        <v>1</v>
      </c>
      <c r="B64" s="392" t="s">
        <v>659</v>
      </c>
      <c r="C64" s="393">
        <v>0</v>
      </c>
      <c r="D64" s="393">
        <v>0</v>
      </c>
      <c r="E64" s="393">
        <f>D64+ C64</f>
        <v>0</v>
      </c>
    </row>
    <row r="65" spans="1:6" ht="14.25" customHeight="1" x14ac:dyDescent="0.2">
      <c r="A65" s="391">
        <v>2</v>
      </c>
      <c r="B65" s="392" t="s">
        <v>660</v>
      </c>
      <c r="C65" s="393">
        <v>0</v>
      </c>
      <c r="D65" s="393">
        <v>0</v>
      </c>
      <c r="E65" s="393">
        <f>D65+ C65</f>
        <v>0</v>
      </c>
    </row>
    <row r="66" spans="1:6" ht="15.75" x14ac:dyDescent="0.25">
      <c r="A66" s="383"/>
      <c r="B66" s="384"/>
      <c r="C66" s="385"/>
      <c r="D66" s="385"/>
      <c r="E66" s="394"/>
    </row>
    <row r="67" spans="1:6" s="382" customFormat="1" ht="15.75" x14ac:dyDescent="0.25">
      <c r="A67" s="387" t="s">
        <v>216</v>
      </c>
      <c r="B67" s="388" t="s">
        <v>166</v>
      </c>
      <c r="C67" s="389"/>
      <c r="D67" s="389"/>
      <c r="E67" s="390"/>
    </row>
    <row r="68" spans="1:6" ht="14.25" customHeight="1" x14ac:dyDescent="0.2">
      <c r="A68" s="391">
        <v>1</v>
      </c>
      <c r="B68" s="392" t="s">
        <v>659</v>
      </c>
      <c r="C68" s="393">
        <v>0</v>
      </c>
      <c r="D68" s="393">
        <v>0</v>
      </c>
      <c r="E68" s="393">
        <f>D68+ C68</f>
        <v>0</v>
      </c>
    </row>
    <row r="69" spans="1:6" ht="14.25" customHeight="1" x14ac:dyDescent="0.2">
      <c r="A69" s="391">
        <v>2</v>
      </c>
      <c r="B69" s="392" t="s">
        <v>660</v>
      </c>
      <c r="C69" s="393">
        <v>0</v>
      </c>
      <c r="D69" s="393">
        <v>0</v>
      </c>
      <c r="E69" s="393">
        <f>D69+ C69</f>
        <v>0</v>
      </c>
    </row>
    <row r="70" spans="1:6" ht="15.75" x14ac:dyDescent="0.25">
      <c r="A70" s="383"/>
      <c r="B70" s="384"/>
      <c r="C70" s="385"/>
      <c r="D70" s="385"/>
      <c r="E70" s="394"/>
    </row>
    <row r="71" spans="1:6" s="382" customFormat="1" ht="15.75" x14ac:dyDescent="0.25">
      <c r="A71" s="387" t="s">
        <v>217</v>
      </c>
      <c r="B71" s="388" t="s">
        <v>174</v>
      </c>
      <c r="C71" s="389"/>
      <c r="D71" s="389"/>
      <c r="E71" s="390"/>
    </row>
    <row r="72" spans="1:6" ht="14.25" customHeight="1" x14ac:dyDescent="0.2">
      <c r="A72" s="391">
        <v>1</v>
      </c>
      <c r="B72" s="392" t="s">
        <v>659</v>
      </c>
      <c r="C72" s="393">
        <v>0</v>
      </c>
      <c r="D72" s="393">
        <v>0</v>
      </c>
      <c r="E72" s="393">
        <f>D72+ C72</f>
        <v>0</v>
      </c>
    </row>
    <row r="73" spans="1:6" ht="14.25" customHeight="1" x14ac:dyDescent="0.2">
      <c r="A73" s="391">
        <v>2</v>
      </c>
      <c r="B73" s="392" t="s">
        <v>660</v>
      </c>
      <c r="C73" s="393">
        <v>0</v>
      </c>
      <c r="D73" s="393">
        <v>0</v>
      </c>
      <c r="E73" s="393">
        <f>D73+ C73</f>
        <v>0</v>
      </c>
    </row>
    <row r="74" spans="1:6" ht="15.75" x14ac:dyDescent="0.25">
      <c r="A74" s="383"/>
      <c r="B74" s="384"/>
      <c r="C74" s="385"/>
      <c r="D74" s="385"/>
      <c r="E74" s="394"/>
    </row>
    <row r="75" spans="1:6" s="382" customFormat="1" ht="15.75" x14ac:dyDescent="0.25">
      <c r="A75" s="387" t="s">
        <v>218</v>
      </c>
      <c r="B75" s="388" t="s">
        <v>181</v>
      </c>
      <c r="C75" s="389"/>
      <c r="D75" s="389"/>
      <c r="E75" s="390"/>
    </row>
    <row r="76" spans="1:6" ht="14.25" customHeight="1" x14ac:dyDescent="0.2">
      <c r="A76" s="391">
        <v>1</v>
      </c>
      <c r="B76" s="392" t="s">
        <v>659</v>
      </c>
      <c r="C76" s="393">
        <v>0</v>
      </c>
      <c r="D76" s="393">
        <v>0</v>
      </c>
      <c r="E76" s="393">
        <f>D76+ C76</f>
        <v>0</v>
      </c>
    </row>
    <row r="77" spans="1:6" ht="14.25" customHeight="1" x14ac:dyDescent="0.2">
      <c r="A77" s="391">
        <v>2</v>
      </c>
      <c r="B77" s="392" t="s">
        <v>660</v>
      </c>
      <c r="C77" s="393">
        <v>0</v>
      </c>
      <c r="D77" s="393">
        <v>0</v>
      </c>
      <c r="E77" s="393">
        <f>D77+ C77</f>
        <v>0</v>
      </c>
    </row>
    <row r="78" spans="1:6" ht="15.75" x14ac:dyDescent="0.25">
      <c r="A78" s="383"/>
      <c r="B78" s="384"/>
      <c r="C78" s="385"/>
      <c r="D78" s="385"/>
      <c r="E78" s="394"/>
    </row>
    <row r="79" spans="1:6" ht="13.5" customHeight="1" x14ac:dyDescent="0.2">
      <c r="A79" s="395"/>
      <c r="B79" s="525"/>
      <c r="C79" s="525"/>
      <c r="D79" s="525"/>
      <c r="E79" s="396"/>
    </row>
    <row r="80" spans="1:6" ht="15" customHeight="1" x14ac:dyDescent="0.2">
      <c r="A80" s="397"/>
      <c r="B80" s="522" t="s">
        <v>661</v>
      </c>
      <c r="C80" s="522"/>
      <c r="D80" s="522"/>
      <c r="E80" s="522"/>
      <c r="F80" s="395"/>
    </row>
    <row r="81" spans="1:6" ht="13.5" customHeight="1" x14ac:dyDescent="0.2">
      <c r="A81" s="397"/>
      <c r="B81" s="398"/>
      <c r="C81" s="398"/>
      <c r="D81" s="398"/>
      <c r="E81" s="398"/>
      <c r="F81" s="395"/>
    </row>
    <row r="82" spans="1:6" ht="32.1" customHeight="1" x14ac:dyDescent="0.2">
      <c r="A82" s="397"/>
      <c r="B82" s="522" t="s">
        <v>662</v>
      </c>
      <c r="C82" s="522"/>
      <c r="D82" s="522"/>
      <c r="E82" s="522"/>
      <c r="F82" s="395"/>
    </row>
    <row r="83" spans="1:6" ht="15" customHeight="1" x14ac:dyDescent="0.2">
      <c r="A83" s="395"/>
      <c r="B83" s="522" t="s">
        <v>663</v>
      </c>
      <c r="C83" s="522"/>
      <c r="D83" s="522"/>
      <c r="E83" s="522"/>
      <c r="F83" s="395"/>
    </row>
    <row r="84" spans="1:6" ht="15" customHeight="1" x14ac:dyDescent="0.2">
      <c r="A84" s="395"/>
      <c r="B84" s="522" t="s">
        <v>664</v>
      </c>
      <c r="C84" s="522"/>
      <c r="D84" s="522"/>
      <c r="E84" s="522"/>
      <c r="F84" s="395"/>
    </row>
  </sheetData>
  <mergeCells count="10">
    <mergeCell ref="B80:E80"/>
    <mergeCell ref="B82:E82"/>
    <mergeCell ref="B83:E83"/>
    <mergeCell ref="B84:E84"/>
    <mergeCell ref="A2:E2"/>
    <mergeCell ref="A3:E3"/>
    <mergeCell ref="A4:E4"/>
    <mergeCell ref="A5:E5"/>
    <mergeCell ref="A6:E6"/>
    <mergeCell ref="B79:D79"/>
  </mergeCells>
  <pageMargins left="0.25" right="0.25" top="0.5" bottom="0.5" header="0.25" footer="0.25"/>
  <pageSetup paperSize="9" scale="72" fitToHeight="0" orientation="portrait" horizontalDpi="1200" verticalDpi="1200" r:id="rId1"/>
  <headerFooter>
    <oddHeader>&amp;LOFFICE OF HEALTH CARE ACCESS&amp;CANNUAL REPORTING&amp;RYALE-NEW HAVEN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185</v>
      </c>
      <c r="B4" s="475"/>
      <c r="C4" s="475"/>
    </row>
    <row r="5" spans="1:4" ht="15.75" customHeight="1" x14ac:dyDescent="0.25">
      <c r="A5" s="475" t="s">
        <v>665</v>
      </c>
      <c r="B5" s="475"/>
      <c r="C5" s="475"/>
    </row>
    <row r="6" spans="1:4" ht="15.75" customHeight="1" x14ac:dyDescent="0.25">
      <c r="A6" s="475" t="s">
        <v>666</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667</v>
      </c>
    </row>
    <row r="10" spans="1:4" ht="15.75" customHeight="1" x14ac:dyDescent="0.25">
      <c r="A10" s="408"/>
      <c r="B10" s="409"/>
      <c r="C10" s="410"/>
    </row>
    <row r="11" spans="1:4" ht="30" customHeight="1" x14ac:dyDescent="0.25">
      <c r="A11" s="411" t="s">
        <v>582</v>
      </c>
      <c r="B11" s="412" t="s">
        <v>668</v>
      </c>
      <c r="C11" s="413"/>
    </row>
    <row r="12" spans="1:4" ht="45" customHeight="1" x14ac:dyDescent="0.2">
      <c r="A12" s="414" t="s">
        <v>669</v>
      </c>
      <c r="B12" s="415" t="s">
        <v>670</v>
      </c>
      <c r="C12" s="416" t="s">
        <v>671</v>
      </c>
    </row>
    <row r="13" spans="1:4" ht="15" customHeight="1" x14ac:dyDescent="0.2">
      <c r="A13" s="417"/>
      <c r="B13" s="418"/>
      <c r="C13" s="419"/>
    </row>
    <row r="14" spans="1:4" ht="30" customHeight="1" x14ac:dyDescent="0.2">
      <c r="A14" s="420" t="s">
        <v>672</v>
      </c>
      <c r="B14" s="421" t="s">
        <v>673</v>
      </c>
      <c r="C14" s="422" t="s">
        <v>671</v>
      </c>
    </row>
    <row r="15" spans="1:4" ht="15" customHeight="1" x14ac:dyDescent="0.2">
      <c r="A15" s="423"/>
      <c r="B15" s="418"/>
      <c r="C15" s="419"/>
    </row>
    <row r="16" spans="1:4" ht="30" customHeight="1" x14ac:dyDescent="0.2">
      <c r="A16" s="420" t="s">
        <v>674</v>
      </c>
      <c r="B16" s="421" t="s">
        <v>675</v>
      </c>
      <c r="C16" s="422" t="s">
        <v>671</v>
      </c>
    </row>
    <row r="17" spans="1:3" ht="15" customHeight="1" x14ac:dyDescent="0.2">
      <c r="A17" s="423"/>
      <c r="B17" s="418"/>
      <c r="C17" s="419"/>
    </row>
    <row r="18" spans="1:3" ht="30" customHeight="1" x14ac:dyDescent="0.2">
      <c r="A18" s="420" t="s">
        <v>676</v>
      </c>
      <c r="B18" s="421" t="s">
        <v>677</v>
      </c>
      <c r="C18" s="422" t="s">
        <v>671</v>
      </c>
    </row>
    <row r="19" spans="1:3" ht="15" customHeight="1" x14ac:dyDescent="0.2">
      <c r="A19" s="424"/>
      <c r="B19" s="425"/>
      <c r="C19" s="419"/>
    </row>
    <row r="20" spans="1:3" ht="30" customHeight="1" x14ac:dyDescent="0.2">
      <c r="A20" s="426" t="s">
        <v>678</v>
      </c>
      <c r="B20" s="427" t="s">
        <v>679</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597</v>
      </c>
      <c r="B2" s="527"/>
      <c r="C2" s="527"/>
      <c r="D2" s="527"/>
      <c r="E2" s="527"/>
      <c r="F2" s="528"/>
    </row>
    <row r="3" spans="1:6" ht="15" customHeight="1" x14ac:dyDescent="0.25">
      <c r="A3" s="469" t="s">
        <v>680</v>
      </c>
      <c r="B3" s="469"/>
      <c r="C3" s="469"/>
      <c r="D3" s="469"/>
      <c r="E3" s="469"/>
      <c r="F3" s="469"/>
    </row>
    <row r="4" spans="1:6" ht="15" customHeight="1" x14ac:dyDescent="0.25">
      <c r="A4" s="469" t="s">
        <v>681</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682</v>
      </c>
      <c r="D7" s="2" t="s">
        <v>683</v>
      </c>
      <c r="E7" s="432" t="s">
        <v>276</v>
      </c>
      <c r="F7" s="432" t="s">
        <v>684</v>
      </c>
    </row>
    <row r="8" spans="1:6" ht="15" customHeight="1" x14ac:dyDescent="0.25">
      <c r="A8" s="434" t="s">
        <v>5</v>
      </c>
      <c r="B8" s="435" t="s">
        <v>6</v>
      </c>
      <c r="C8" s="434" t="s">
        <v>276</v>
      </c>
      <c r="D8" s="434" t="s">
        <v>276</v>
      </c>
      <c r="E8" s="434" t="s">
        <v>685</v>
      </c>
      <c r="F8" s="434" t="s">
        <v>685</v>
      </c>
    </row>
    <row r="9" spans="1:6" ht="15" customHeight="1" x14ac:dyDescent="0.25">
      <c r="A9" s="433"/>
      <c r="B9" s="433"/>
      <c r="C9" s="433"/>
      <c r="D9" s="433"/>
      <c r="E9" s="433"/>
      <c r="F9" s="433"/>
    </row>
    <row r="10" spans="1:6" ht="15" customHeight="1" x14ac:dyDescent="0.25">
      <c r="A10" s="434" t="s">
        <v>229</v>
      </c>
      <c r="B10" s="436" t="s">
        <v>686</v>
      </c>
      <c r="C10" s="436"/>
      <c r="D10" s="436"/>
      <c r="E10" s="436"/>
      <c r="F10" s="437"/>
    </row>
    <row r="11" spans="1:6" ht="15" customHeight="1" x14ac:dyDescent="0.25">
      <c r="A11" s="434"/>
      <c r="B11" s="436"/>
      <c r="C11" s="436"/>
      <c r="D11" s="436"/>
      <c r="E11" s="436"/>
      <c r="F11" s="437"/>
    </row>
    <row r="12" spans="1:6" x14ac:dyDescent="0.2">
      <c r="A12" s="438" t="s">
        <v>687</v>
      </c>
      <c r="B12" s="439" t="s">
        <v>688</v>
      </c>
      <c r="C12" s="440">
        <v>6495</v>
      </c>
      <c r="D12" s="440">
        <v>11919</v>
      </c>
      <c r="E12" s="440">
        <f>+D12-C12</f>
        <v>5424</v>
      </c>
      <c r="F12" s="437">
        <f>IF(C12=0,0,E12/C12)</f>
        <v>0.83510392609699768</v>
      </c>
    </row>
    <row r="13" spans="1:6" ht="15" customHeight="1" x14ac:dyDescent="0.25">
      <c r="A13" s="438" t="s">
        <v>689</v>
      </c>
      <c r="B13" s="439" t="s">
        <v>690</v>
      </c>
      <c r="C13" s="440">
        <v>5558</v>
      </c>
      <c r="D13" s="440">
        <v>8699</v>
      </c>
      <c r="E13" s="440">
        <f>+D13-C13</f>
        <v>3141</v>
      </c>
      <c r="F13" s="441">
        <f>IF(C13=0,0,E13/C13)</f>
        <v>0.56513134220942784</v>
      </c>
    </row>
    <row r="14" spans="1:6" ht="15" customHeight="1" x14ac:dyDescent="0.25">
      <c r="A14" s="442"/>
      <c r="B14" s="442"/>
      <c r="C14" s="442"/>
      <c r="D14" s="442"/>
      <c r="E14" s="442"/>
    </row>
    <row r="15" spans="1:6" x14ac:dyDescent="0.2">
      <c r="A15" s="438" t="s">
        <v>691</v>
      </c>
      <c r="B15" s="439" t="s">
        <v>692</v>
      </c>
      <c r="C15" s="443">
        <v>129377000</v>
      </c>
      <c r="D15" s="443">
        <v>126360000</v>
      </c>
      <c r="E15" s="443">
        <f>+D15-C15</f>
        <v>-3017000</v>
      </c>
      <c r="F15" s="437">
        <f>IF(C15=0,0,E15/C15)</f>
        <v>-2.3319446269429653E-2</v>
      </c>
    </row>
    <row r="16" spans="1:6" ht="15" customHeight="1" x14ac:dyDescent="0.25">
      <c r="A16" s="444"/>
      <c r="B16" s="442" t="s">
        <v>693</v>
      </c>
      <c r="C16" s="445">
        <f>IF(C13=0,0,C15/C13)</f>
        <v>23277.617848146816</v>
      </c>
      <c r="D16" s="445">
        <f>IF(D13=0,0,D15/D13)</f>
        <v>14525.807564087827</v>
      </c>
      <c r="E16" s="445">
        <f>+D16-C16</f>
        <v>-8751.8102840589891</v>
      </c>
      <c r="F16" s="441">
        <f>IF(C16=0,0,E16/C16)</f>
        <v>-0.37597533996614435</v>
      </c>
    </row>
    <row r="17" spans="1:6" ht="15" customHeight="1" x14ac:dyDescent="0.25">
      <c r="A17" s="442"/>
      <c r="B17" s="442"/>
      <c r="C17" s="442"/>
      <c r="D17" s="442"/>
      <c r="E17" s="442"/>
      <c r="F17" s="437"/>
    </row>
    <row r="18" spans="1:6" x14ac:dyDescent="0.2">
      <c r="A18" s="438" t="s">
        <v>694</v>
      </c>
      <c r="B18" s="439" t="s">
        <v>695</v>
      </c>
      <c r="C18" s="439">
        <v>0.271233</v>
      </c>
      <c r="D18" s="439">
        <v>0.27030100000000001</v>
      </c>
      <c r="E18" s="446">
        <f>+D18-C18</f>
        <v>-9.3199999999998839E-4</v>
      </c>
      <c r="F18" s="437">
        <f>IF(C18=0,0,E18/C18)</f>
        <v>-3.4361600542706398E-3</v>
      </c>
    </row>
    <row r="19" spans="1:6" ht="15" customHeight="1" x14ac:dyDescent="0.25">
      <c r="A19" s="444"/>
      <c r="B19" s="442" t="s">
        <v>696</v>
      </c>
      <c r="C19" s="445">
        <f>+C15*C18</f>
        <v>35091311.840999998</v>
      </c>
      <c r="D19" s="445">
        <f>+D15*D18</f>
        <v>34155234.359999999</v>
      </c>
      <c r="E19" s="445">
        <f>+D19-C19</f>
        <v>-936077.48099999875</v>
      </c>
      <c r="F19" s="441">
        <f>IF(C19=0,0,E19/C19)</f>
        <v>-2.6675476973941573E-2</v>
      </c>
    </row>
    <row r="20" spans="1:6" ht="15" customHeight="1" x14ac:dyDescent="0.25">
      <c r="A20" s="444"/>
      <c r="B20" s="442" t="s">
        <v>697</v>
      </c>
      <c r="C20" s="445">
        <f>IF(C13=0,0,C19/C13)</f>
        <v>6313.6581218064048</v>
      </c>
      <c r="D20" s="445">
        <f>IF(D13=0,0,D19/D13)</f>
        <v>3926.3403103805035</v>
      </c>
      <c r="E20" s="445">
        <f>+D20-C20</f>
        <v>-2387.3178114259013</v>
      </c>
      <c r="F20" s="441">
        <f>IF(C20=0,0,E20/C20)</f>
        <v>-0.3781195885758325</v>
      </c>
    </row>
    <row r="21" spans="1:6" ht="15" customHeight="1" x14ac:dyDescent="0.25">
      <c r="A21" s="433"/>
      <c r="B21" s="442"/>
      <c r="C21" s="447"/>
      <c r="D21" s="447"/>
      <c r="E21" s="447"/>
      <c r="F21" s="437"/>
    </row>
    <row r="22" spans="1:6" x14ac:dyDescent="0.2">
      <c r="A22" s="438" t="s">
        <v>698</v>
      </c>
      <c r="B22" s="439" t="s">
        <v>699</v>
      </c>
      <c r="C22" s="443">
        <v>59283426</v>
      </c>
      <c r="D22" s="443">
        <v>58506520</v>
      </c>
      <c r="E22" s="443">
        <f>+D22-C22</f>
        <v>-776906</v>
      </c>
      <c r="F22" s="437">
        <f>IF(C22=0,0,E22/C22)</f>
        <v>-1.3104944373491505E-2</v>
      </c>
    </row>
    <row r="23" spans="1:6" ht="30" x14ac:dyDescent="0.2">
      <c r="A23" s="438" t="s">
        <v>700</v>
      </c>
      <c r="B23" s="439" t="s">
        <v>701</v>
      </c>
      <c r="C23" s="448">
        <v>21048802</v>
      </c>
      <c r="D23" s="448">
        <v>23797083</v>
      </c>
      <c r="E23" s="448">
        <f>+D23-C23</f>
        <v>2748281</v>
      </c>
      <c r="F23" s="437">
        <f>IF(C23=0,0,E23/C23)</f>
        <v>0.13056709830801771</v>
      </c>
    </row>
    <row r="24" spans="1:6" ht="30" x14ac:dyDescent="0.2">
      <c r="A24" s="438" t="s">
        <v>702</v>
      </c>
      <c r="B24" s="439" t="s">
        <v>703</v>
      </c>
      <c r="C24" s="448">
        <v>49044772</v>
      </c>
      <c r="D24" s="448">
        <v>44056397</v>
      </c>
      <c r="E24" s="448">
        <f>+D24-C24</f>
        <v>-4988375</v>
      </c>
      <c r="F24" s="437">
        <f>IF(C24=0,0,E24/C24)</f>
        <v>-0.10171063696656597</v>
      </c>
    </row>
    <row r="25" spans="1:6" ht="15" customHeight="1" x14ac:dyDescent="0.25">
      <c r="A25" s="433"/>
      <c r="B25" s="442" t="s">
        <v>692</v>
      </c>
      <c r="C25" s="445">
        <f>+C22+C23+C24</f>
        <v>129377000</v>
      </c>
      <c r="D25" s="445">
        <f>+D22+D23+D24</f>
        <v>126360000</v>
      </c>
      <c r="E25" s="445">
        <f>+E22+E23+E24</f>
        <v>-3017000</v>
      </c>
      <c r="F25" s="441">
        <f>IF(C25=0,0,E25/C25)</f>
        <v>-2.3319446269429653E-2</v>
      </c>
    </row>
    <row r="26" spans="1:6" ht="15" customHeight="1" x14ac:dyDescent="0.25">
      <c r="A26" s="434"/>
      <c r="B26" s="442"/>
      <c r="C26" s="449"/>
      <c r="D26" s="449"/>
      <c r="E26" s="449"/>
      <c r="F26" s="437"/>
    </row>
    <row r="27" spans="1:6" x14ac:dyDescent="0.2">
      <c r="A27" s="438" t="s">
        <v>704</v>
      </c>
      <c r="B27" s="439" t="s">
        <v>705</v>
      </c>
      <c r="C27" s="448">
        <v>21833</v>
      </c>
      <c r="D27" s="448">
        <v>17038</v>
      </c>
      <c r="E27" s="448">
        <f>+D27-C27</f>
        <v>-4795</v>
      </c>
      <c r="F27" s="437">
        <f>IF(C27=0,0,E27/C27)</f>
        <v>-0.21962167361333762</v>
      </c>
    </row>
    <row r="28" spans="1:6" x14ac:dyDescent="0.2">
      <c r="A28" s="438" t="s">
        <v>706</v>
      </c>
      <c r="B28" s="439" t="s">
        <v>707</v>
      </c>
      <c r="C28" s="448">
        <v>3699</v>
      </c>
      <c r="D28" s="448">
        <v>3406</v>
      </c>
      <c r="E28" s="448">
        <f>+D28-C28</f>
        <v>-293</v>
      </c>
      <c r="F28" s="437">
        <f>IF(C28=0,0,E28/C28)</f>
        <v>-7.9210597458772639E-2</v>
      </c>
    </row>
    <row r="29" spans="1:6" x14ac:dyDescent="0.2">
      <c r="A29" s="438" t="s">
        <v>708</v>
      </c>
      <c r="B29" s="439" t="s">
        <v>709</v>
      </c>
      <c r="C29" s="448">
        <v>17368</v>
      </c>
      <c r="D29" s="448">
        <v>19636</v>
      </c>
      <c r="E29" s="448">
        <f>+D29-C29</f>
        <v>2268</v>
      </c>
      <c r="F29" s="437">
        <f>IF(C29=0,0,E29/C29)</f>
        <v>0.13058498387839707</v>
      </c>
    </row>
    <row r="30" spans="1:6" ht="30" x14ac:dyDescent="0.2">
      <c r="A30" s="438" t="s">
        <v>710</v>
      </c>
      <c r="B30" s="439" t="s">
        <v>711</v>
      </c>
      <c r="C30" s="448">
        <v>19744</v>
      </c>
      <c r="D30" s="448">
        <v>40437</v>
      </c>
      <c r="E30" s="448">
        <f>+D30-C30</f>
        <v>20693</v>
      </c>
      <c r="F30" s="437">
        <f>IF(C30=0,0,E30/C30)</f>
        <v>1.0480652350081037</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712</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247</v>
      </c>
      <c r="B36" s="436" t="s">
        <v>713</v>
      </c>
      <c r="C36" s="433"/>
      <c r="D36" s="433"/>
      <c r="E36" s="433"/>
      <c r="F36" s="433"/>
    </row>
    <row r="37" spans="1:6" ht="15" customHeight="1" x14ac:dyDescent="0.25">
      <c r="A37" s="434"/>
      <c r="B37" s="450"/>
      <c r="C37" s="433"/>
      <c r="D37" s="433"/>
      <c r="E37" s="433"/>
      <c r="F37" s="433"/>
    </row>
    <row r="38" spans="1:6" x14ac:dyDescent="0.2">
      <c r="A38" s="438" t="s">
        <v>687</v>
      </c>
      <c r="B38" s="439" t="s">
        <v>688</v>
      </c>
      <c r="C38" s="440">
        <v>91</v>
      </c>
      <c r="D38" s="440">
        <v>86</v>
      </c>
      <c r="E38" s="440">
        <f>+D38-C38</f>
        <v>-5</v>
      </c>
      <c r="F38" s="437">
        <f>IF(C38=0,0,E38/C38)</f>
        <v>-5.4945054945054944E-2</v>
      </c>
    </row>
    <row r="39" spans="1:6" ht="15" customHeight="1" x14ac:dyDescent="0.25">
      <c r="A39" s="438" t="s">
        <v>689</v>
      </c>
      <c r="B39" s="439" t="s">
        <v>690</v>
      </c>
      <c r="C39" s="440">
        <v>91</v>
      </c>
      <c r="D39" s="440">
        <v>86</v>
      </c>
      <c r="E39" s="440">
        <f>+D39-C39</f>
        <v>-5</v>
      </c>
      <c r="F39" s="441">
        <f>IF(C39=0,0,E39/C39)</f>
        <v>-5.4945054945054944E-2</v>
      </c>
    </row>
    <row r="40" spans="1:6" ht="15" customHeight="1" x14ac:dyDescent="0.25">
      <c r="A40" s="439"/>
      <c r="B40" s="439"/>
      <c r="C40" s="442"/>
      <c r="D40" s="442"/>
      <c r="E40" s="442"/>
    </row>
    <row r="41" spans="1:6" x14ac:dyDescent="0.2">
      <c r="A41" s="438" t="s">
        <v>691</v>
      </c>
      <c r="B41" s="439" t="s">
        <v>714</v>
      </c>
      <c r="C41" s="443">
        <v>612000</v>
      </c>
      <c r="D41" s="443">
        <v>596000</v>
      </c>
      <c r="E41" s="443">
        <f>+D41-C41</f>
        <v>-16000</v>
      </c>
      <c r="F41" s="437">
        <f>IF(C41=0,0,E41/C41)</f>
        <v>-2.6143790849673203E-2</v>
      </c>
    </row>
    <row r="42" spans="1:6" ht="15" customHeight="1" x14ac:dyDescent="0.25">
      <c r="A42" s="433"/>
      <c r="B42" s="442" t="s">
        <v>693</v>
      </c>
      <c r="C42" s="445">
        <f>IF(C39=0,0,C41/C39)</f>
        <v>6725.2747252747249</v>
      </c>
      <c r="D42" s="445">
        <f>IF(D39=0,0,D41/D39)</f>
        <v>6930.2325581395353</v>
      </c>
      <c r="E42" s="445">
        <f>+D42-C42</f>
        <v>204.95783286481037</v>
      </c>
      <c r="F42" s="441">
        <f>IF(C42=0,0,E42/C42)</f>
        <v>3.0475756193950564E-2</v>
      </c>
    </row>
    <row r="43" spans="1:6" ht="15" customHeight="1" x14ac:dyDescent="0.25">
      <c r="A43" s="442"/>
      <c r="B43" s="442"/>
      <c r="C43" s="442"/>
      <c r="D43" s="442"/>
      <c r="E43" s="442"/>
      <c r="F43" s="437"/>
    </row>
    <row r="44" spans="1:6" x14ac:dyDescent="0.2">
      <c r="A44" s="438" t="s">
        <v>694</v>
      </c>
      <c r="B44" s="439" t="s">
        <v>695</v>
      </c>
      <c r="C44" s="439">
        <v>0.271233</v>
      </c>
      <c r="D44" s="439">
        <v>0.27030100000000001</v>
      </c>
      <c r="E44" s="446">
        <f>+D44-C44</f>
        <v>-9.3199999999998839E-4</v>
      </c>
      <c r="F44" s="437">
        <f>IF(C44=0,0,E44/C44)</f>
        <v>-3.4361600542706398E-3</v>
      </c>
    </row>
    <row r="45" spans="1:6" ht="15" customHeight="1" x14ac:dyDescent="0.25">
      <c r="A45" s="433"/>
      <c r="B45" s="442" t="s">
        <v>696</v>
      </c>
      <c r="C45" s="445">
        <f>+C41*C44</f>
        <v>165994.59599999999</v>
      </c>
      <c r="D45" s="445">
        <f>+D41*D44</f>
        <v>161099.39600000001</v>
      </c>
      <c r="E45" s="445">
        <f>+D45-C45</f>
        <v>-4895.1999999999825</v>
      </c>
      <c r="F45" s="441">
        <f>IF(C45=0,0,E45/C45)</f>
        <v>-2.9490116654158929E-2</v>
      </c>
    </row>
    <row r="46" spans="1:6" ht="15" customHeight="1" x14ac:dyDescent="0.25">
      <c r="A46" s="433"/>
      <c r="B46" s="442" t="s">
        <v>697</v>
      </c>
      <c r="C46" s="445">
        <f>IF(C39=0,0,C45/C39)</f>
        <v>1824.1164395604394</v>
      </c>
      <c r="D46" s="445">
        <f>IF(D39=0,0,D45/D39)</f>
        <v>1873.2487906976746</v>
      </c>
      <c r="E46" s="445">
        <f>+D46-C46</f>
        <v>49.132351137235219</v>
      </c>
      <c r="F46" s="441">
        <f>IF(C46=0,0,E46/C46)</f>
        <v>2.6934876563622621E-2</v>
      </c>
    </row>
    <row r="47" spans="1:6" ht="15" customHeight="1" x14ac:dyDescent="0.25">
      <c r="A47" s="433"/>
      <c r="B47" s="442"/>
      <c r="C47" s="447"/>
      <c r="D47" s="447"/>
      <c r="E47" s="447"/>
      <c r="F47" s="441"/>
    </row>
    <row r="48" spans="1:6" x14ac:dyDescent="0.2">
      <c r="A48" s="438" t="s">
        <v>698</v>
      </c>
      <c r="B48" s="439" t="s">
        <v>715</v>
      </c>
      <c r="C48" s="443">
        <v>254951</v>
      </c>
      <c r="D48" s="443">
        <v>275957</v>
      </c>
      <c r="E48" s="443">
        <f>+D48-C48</f>
        <v>21006</v>
      </c>
      <c r="F48" s="437">
        <f>IF(C48=0,0,E48/C48)</f>
        <v>8.2392302834662354E-2</v>
      </c>
    </row>
    <row r="49" spans="1:7" ht="30" x14ac:dyDescent="0.2">
      <c r="A49" s="438" t="s">
        <v>700</v>
      </c>
      <c r="B49" s="439" t="s">
        <v>716</v>
      </c>
      <c r="C49" s="448">
        <v>159233</v>
      </c>
      <c r="D49" s="448">
        <v>112243</v>
      </c>
      <c r="E49" s="448">
        <f>+D49-C49</f>
        <v>-46990</v>
      </c>
      <c r="F49" s="437">
        <f>IF(C49=0,0,E49/C49)</f>
        <v>-0.29510214591196549</v>
      </c>
    </row>
    <row r="50" spans="1:7" ht="30" x14ac:dyDescent="0.2">
      <c r="A50" s="438" t="s">
        <v>702</v>
      </c>
      <c r="B50" s="439" t="s">
        <v>717</v>
      </c>
      <c r="C50" s="448">
        <v>197816</v>
      </c>
      <c r="D50" s="448">
        <v>207800</v>
      </c>
      <c r="E50" s="448">
        <f>+D50-C50</f>
        <v>9984</v>
      </c>
      <c r="F50" s="437">
        <f>IF(C50=0,0,E50/C50)</f>
        <v>5.0471144902333481E-2</v>
      </c>
    </row>
    <row r="51" spans="1:7" ht="15" customHeight="1" x14ac:dyDescent="0.25">
      <c r="A51" s="433"/>
      <c r="B51" s="442" t="s">
        <v>714</v>
      </c>
      <c r="C51" s="445">
        <f>+C48+C49+C50</f>
        <v>612000</v>
      </c>
      <c r="D51" s="445">
        <f>+D48+D49+D50</f>
        <v>596000</v>
      </c>
      <c r="E51" s="445">
        <f>+E48+E49+E50</f>
        <v>-16000</v>
      </c>
      <c r="F51" s="441">
        <f>IF(C51=0,0,E51/C51)</f>
        <v>-2.6143790849673203E-2</v>
      </c>
    </row>
    <row r="52" spans="1:7" ht="15" customHeight="1" x14ac:dyDescent="0.25">
      <c r="A52" s="434"/>
      <c r="B52" s="442"/>
      <c r="C52" s="449"/>
      <c r="D52" s="449"/>
      <c r="E52" s="449"/>
      <c r="F52" s="437"/>
    </row>
    <row r="53" spans="1:7" x14ac:dyDescent="0.2">
      <c r="A53" s="438" t="s">
        <v>704</v>
      </c>
      <c r="B53" s="439" t="s">
        <v>718</v>
      </c>
      <c r="C53" s="448">
        <v>75</v>
      </c>
      <c r="D53" s="448">
        <v>81</v>
      </c>
      <c r="E53" s="448">
        <f>+D53-C53</f>
        <v>6</v>
      </c>
      <c r="F53" s="437">
        <f>IF(C53=0,0,E53/C53)</f>
        <v>0.08</v>
      </c>
    </row>
    <row r="54" spans="1:7" x14ac:dyDescent="0.2">
      <c r="A54" s="438" t="s">
        <v>706</v>
      </c>
      <c r="B54" s="439" t="s">
        <v>719</v>
      </c>
      <c r="C54" s="448">
        <v>15</v>
      </c>
      <c r="D54" s="448">
        <v>16</v>
      </c>
      <c r="E54" s="448">
        <f>+D54-C54</f>
        <v>1</v>
      </c>
      <c r="F54" s="437">
        <f>IF(C54=0,0,E54/C54)</f>
        <v>6.6666666666666666E-2</v>
      </c>
    </row>
    <row r="55" spans="1:7" x14ac:dyDescent="0.2">
      <c r="A55" s="438" t="s">
        <v>708</v>
      </c>
      <c r="B55" s="439" t="s">
        <v>720</v>
      </c>
      <c r="C55" s="448">
        <v>110</v>
      </c>
      <c r="D55" s="448">
        <v>93</v>
      </c>
      <c r="E55" s="448">
        <f>+D55-C55</f>
        <v>-17</v>
      </c>
      <c r="F55" s="437">
        <f>IF(C55=0,0,E55/C55)</f>
        <v>-0.15454545454545454</v>
      </c>
    </row>
    <row r="56" spans="1:7" ht="30" x14ac:dyDescent="0.2">
      <c r="A56" s="438" t="s">
        <v>710</v>
      </c>
      <c r="B56" s="439" t="s">
        <v>721</v>
      </c>
      <c r="C56" s="448">
        <v>182</v>
      </c>
      <c r="D56" s="448">
        <v>192</v>
      </c>
      <c r="E56" s="448">
        <f>+D56-C56</f>
        <v>10</v>
      </c>
      <c r="F56" s="437">
        <f>IF(C56=0,0,E56/C56)</f>
        <v>5.4945054945054944E-2</v>
      </c>
    </row>
    <row r="57" spans="1:7" ht="15" customHeight="1" x14ac:dyDescent="0.25">
      <c r="A57" s="452"/>
      <c r="B57" s="2"/>
      <c r="C57" s="2"/>
      <c r="D57" s="2"/>
      <c r="E57" s="2"/>
      <c r="F57" s="453"/>
    </row>
    <row r="58" spans="1:7" ht="15" customHeight="1" x14ac:dyDescent="0.25">
      <c r="A58" s="450" t="s">
        <v>722</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REPORTING&amp;RYALE-NEW HAVEN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185</v>
      </c>
      <c r="B4" s="475"/>
      <c r="C4" s="475"/>
      <c r="D4" s="475"/>
    </row>
    <row r="5" spans="1:8" s="30" customFormat="1" ht="15.75" customHeight="1" x14ac:dyDescent="0.25">
      <c r="A5" s="475" t="s">
        <v>186</v>
      </c>
      <c r="B5" s="475"/>
      <c r="C5" s="475"/>
      <c r="D5" s="475"/>
    </row>
    <row r="6" spans="1:8" s="30" customFormat="1" ht="16.5" customHeight="1" thickBot="1" x14ac:dyDescent="0.3">
      <c r="A6" s="32"/>
      <c r="B6" s="472"/>
      <c r="C6" s="472"/>
    </row>
    <row r="7" spans="1:8" ht="15.75" customHeight="1" x14ac:dyDescent="0.25">
      <c r="A7" s="33" t="s">
        <v>187</v>
      </c>
      <c r="B7" s="34" t="s">
        <v>188</v>
      </c>
      <c r="C7" s="35" t="s">
        <v>189</v>
      </c>
      <c r="D7" s="36" t="s">
        <v>190</v>
      </c>
      <c r="E7" s="37"/>
      <c r="F7" s="37"/>
      <c r="G7" s="37"/>
      <c r="H7" s="38"/>
    </row>
    <row r="8" spans="1:8" ht="15.75" customHeight="1" x14ac:dyDescent="0.25">
      <c r="A8" s="40"/>
      <c r="B8" s="41"/>
      <c r="C8" s="42" t="s">
        <v>191</v>
      </c>
      <c r="D8" s="43" t="s">
        <v>192</v>
      </c>
    </row>
    <row r="9" spans="1:8" ht="16.5" customHeight="1" thickBot="1" x14ac:dyDescent="0.3">
      <c r="A9" s="44" t="s">
        <v>5</v>
      </c>
      <c r="B9" s="45" t="s">
        <v>193</v>
      </c>
      <c r="C9" s="46" t="s">
        <v>194</v>
      </c>
      <c r="D9" s="47" t="s">
        <v>195</v>
      </c>
    </row>
    <row r="10" spans="1:8" ht="15.75" customHeight="1" x14ac:dyDescent="0.25">
      <c r="A10" s="48"/>
      <c r="B10" s="49"/>
      <c r="C10" s="49"/>
      <c r="D10" s="50"/>
    </row>
    <row r="11" spans="1:8" ht="15.75" x14ac:dyDescent="0.25">
      <c r="A11" s="51" t="s">
        <v>196</v>
      </c>
      <c r="B11" s="52" t="s">
        <v>0</v>
      </c>
      <c r="C11" s="53"/>
      <c r="D11" s="54"/>
    </row>
    <row r="12" spans="1:8" x14ac:dyDescent="0.2">
      <c r="A12" s="55">
        <v>1</v>
      </c>
      <c r="B12" s="38"/>
      <c r="C12" s="56" t="s">
        <v>197</v>
      </c>
      <c r="D12" s="57">
        <v>0</v>
      </c>
    </row>
    <row r="13" spans="1:8" x14ac:dyDescent="0.2">
      <c r="A13" s="55">
        <v>2</v>
      </c>
      <c r="B13" s="38"/>
      <c r="C13" s="56" t="s">
        <v>198</v>
      </c>
      <c r="D13" s="57">
        <v>0</v>
      </c>
    </row>
    <row r="14" spans="1:8" x14ac:dyDescent="0.2">
      <c r="A14" s="55">
        <v>3</v>
      </c>
      <c r="B14" s="38"/>
      <c r="C14" s="56" t="s">
        <v>199</v>
      </c>
      <c r="D14" s="57">
        <v>0</v>
      </c>
    </row>
    <row r="15" spans="1:8" x14ac:dyDescent="0.2">
      <c r="A15" s="55">
        <v>4</v>
      </c>
      <c r="B15" s="38"/>
      <c r="C15" s="56" t="s">
        <v>200</v>
      </c>
      <c r="D15" s="57">
        <v>0</v>
      </c>
    </row>
    <row r="16" spans="1:8" ht="15.75" thickBot="1" x14ac:dyDescent="0.25">
      <c r="A16" s="55">
        <v>5</v>
      </c>
      <c r="B16" s="38"/>
      <c r="C16" s="56" t="s">
        <v>201</v>
      </c>
      <c r="D16" s="57">
        <v>0</v>
      </c>
    </row>
    <row r="17" spans="1:4" ht="16.5" customHeight="1" thickBot="1" x14ac:dyDescent="0.25">
      <c r="A17" s="58"/>
      <c r="B17" s="59"/>
      <c r="C17" s="60" t="s">
        <v>202</v>
      </c>
      <c r="D17" s="61">
        <f>+D16+D15+D14+D13+D12</f>
        <v>0</v>
      </c>
    </row>
    <row r="18" spans="1:4" ht="16.5" customHeight="1" x14ac:dyDescent="0.25">
      <c r="A18" s="62"/>
      <c r="B18" s="63"/>
      <c r="C18" s="64"/>
      <c r="D18" s="65"/>
    </row>
    <row r="19" spans="1:4" ht="15.75" x14ac:dyDescent="0.25">
      <c r="A19" s="51" t="s">
        <v>203</v>
      </c>
      <c r="B19" s="52" t="s">
        <v>10</v>
      </c>
      <c r="C19" s="53"/>
      <c r="D19" s="54"/>
    </row>
    <row r="20" spans="1:4" x14ac:dyDescent="0.2">
      <c r="A20" s="55">
        <v>1</v>
      </c>
      <c r="B20" s="38"/>
      <c r="C20" s="56" t="s">
        <v>197</v>
      </c>
      <c r="D20" s="57">
        <v>155894000</v>
      </c>
    </row>
    <row r="21" spans="1:4" x14ac:dyDescent="0.2">
      <c r="A21" s="55">
        <v>2</v>
      </c>
      <c r="B21" s="38"/>
      <c r="C21" s="56" t="s">
        <v>198</v>
      </c>
      <c r="D21" s="57">
        <v>0</v>
      </c>
    </row>
    <row r="22" spans="1:4" x14ac:dyDescent="0.2">
      <c r="A22" s="55">
        <v>3</v>
      </c>
      <c r="B22" s="38"/>
      <c r="C22" s="56" t="s">
        <v>199</v>
      </c>
      <c r="D22" s="57">
        <v>0</v>
      </c>
    </row>
    <row r="23" spans="1:4" x14ac:dyDescent="0.2">
      <c r="A23" s="55">
        <v>4</v>
      </c>
      <c r="B23" s="38"/>
      <c r="C23" s="56" t="s">
        <v>200</v>
      </c>
      <c r="D23" s="57">
        <v>0</v>
      </c>
    </row>
    <row r="24" spans="1:4" ht="15.75" thickBot="1" x14ac:dyDescent="0.25">
      <c r="A24" s="55">
        <v>5</v>
      </c>
      <c r="B24" s="38"/>
      <c r="C24" s="56" t="s">
        <v>201</v>
      </c>
      <c r="D24" s="57">
        <v>-12641865</v>
      </c>
    </row>
    <row r="25" spans="1:4" ht="16.5" customHeight="1" thickBot="1" x14ac:dyDescent="0.25">
      <c r="A25" s="58"/>
      <c r="B25" s="59"/>
      <c r="C25" s="60" t="s">
        <v>202</v>
      </c>
      <c r="D25" s="61">
        <f>+D24+D23+D22+D21+D20</f>
        <v>143252135</v>
      </c>
    </row>
    <row r="26" spans="1:4" ht="16.5" customHeight="1" x14ac:dyDescent="0.25">
      <c r="A26" s="62"/>
      <c r="B26" s="63"/>
      <c r="C26" s="64"/>
      <c r="D26" s="65"/>
    </row>
    <row r="27" spans="1:4" ht="31.5" x14ac:dyDescent="0.25">
      <c r="A27" s="51" t="s">
        <v>204</v>
      </c>
      <c r="B27" s="52" t="s">
        <v>40</v>
      </c>
      <c r="C27" s="53"/>
      <c r="D27" s="54"/>
    </row>
    <row r="28" spans="1:4" x14ac:dyDescent="0.2">
      <c r="A28" s="55">
        <v>1</v>
      </c>
      <c r="B28" s="38"/>
      <c r="C28" s="56" t="s">
        <v>197</v>
      </c>
      <c r="D28" s="57">
        <v>0</v>
      </c>
    </row>
    <row r="29" spans="1:4" x14ac:dyDescent="0.2">
      <c r="A29" s="55">
        <v>2</v>
      </c>
      <c r="B29" s="38"/>
      <c r="C29" s="56" t="s">
        <v>198</v>
      </c>
      <c r="D29" s="57">
        <v>0</v>
      </c>
    </row>
    <row r="30" spans="1:4" x14ac:dyDescent="0.2">
      <c r="A30" s="55">
        <v>3</v>
      </c>
      <c r="B30" s="38"/>
      <c r="C30" s="56" t="s">
        <v>199</v>
      </c>
      <c r="D30" s="57">
        <v>0</v>
      </c>
    </row>
    <row r="31" spans="1:4" x14ac:dyDescent="0.2">
      <c r="A31" s="55">
        <v>4</v>
      </c>
      <c r="B31" s="38"/>
      <c r="C31" s="56" t="s">
        <v>200</v>
      </c>
      <c r="D31" s="57">
        <v>0</v>
      </c>
    </row>
    <row r="32" spans="1:4" ht="15.75" thickBot="1" x14ac:dyDescent="0.25">
      <c r="A32" s="55">
        <v>5</v>
      </c>
      <c r="B32" s="38"/>
      <c r="C32" s="56" t="s">
        <v>201</v>
      </c>
      <c r="D32" s="57">
        <v>0</v>
      </c>
    </row>
    <row r="33" spans="1:4" ht="16.5" customHeight="1" thickBot="1" x14ac:dyDescent="0.25">
      <c r="A33" s="58"/>
      <c r="B33" s="59"/>
      <c r="C33" s="60" t="s">
        <v>202</v>
      </c>
      <c r="D33" s="61">
        <f>+D32+D31+D30+D29+D28</f>
        <v>0</v>
      </c>
    </row>
    <row r="34" spans="1:4" ht="16.5" customHeight="1" x14ac:dyDescent="0.25">
      <c r="A34" s="62"/>
      <c r="B34" s="63"/>
      <c r="C34" s="64"/>
      <c r="D34" s="65"/>
    </row>
    <row r="35" spans="1:4" ht="31.5" x14ac:dyDescent="0.25">
      <c r="A35" s="51" t="s">
        <v>205</v>
      </c>
      <c r="B35" s="52" t="s">
        <v>52</v>
      </c>
      <c r="C35" s="53"/>
      <c r="D35" s="54"/>
    </row>
    <row r="36" spans="1:4" x14ac:dyDescent="0.2">
      <c r="A36" s="55">
        <v>1</v>
      </c>
      <c r="B36" s="38"/>
      <c r="C36" s="56" t="s">
        <v>197</v>
      </c>
      <c r="D36" s="57">
        <v>3968993</v>
      </c>
    </row>
    <row r="37" spans="1:4" x14ac:dyDescent="0.2">
      <c r="A37" s="55">
        <v>2</v>
      </c>
      <c r="B37" s="38"/>
      <c r="C37" s="56" t="s">
        <v>198</v>
      </c>
      <c r="D37" s="57">
        <v>0</v>
      </c>
    </row>
    <row r="38" spans="1:4" x14ac:dyDescent="0.2">
      <c r="A38" s="55">
        <v>3</v>
      </c>
      <c r="B38" s="38"/>
      <c r="C38" s="56" t="s">
        <v>199</v>
      </c>
      <c r="D38" s="57">
        <v>0</v>
      </c>
    </row>
    <row r="39" spans="1:4" x14ac:dyDescent="0.2">
      <c r="A39" s="55">
        <v>4</v>
      </c>
      <c r="B39" s="38"/>
      <c r="C39" s="56" t="s">
        <v>200</v>
      </c>
      <c r="D39" s="57">
        <v>0</v>
      </c>
    </row>
    <row r="40" spans="1:4" ht="15.75" thickBot="1" x14ac:dyDescent="0.25">
      <c r="A40" s="55">
        <v>5</v>
      </c>
      <c r="B40" s="38"/>
      <c r="C40" s="56" t="s">
        <v>201</v>
      </c>
      <c r="D40" s="57">
        <v>0</v>
      </c>
    </row>
    <row r="41" spans="1:4" ht="16.5" customHeight="1" thickBot="1" x14ac:dyDescent="0.25">
      <c r="A41" s="58"/>
      <c r="B41" s="59"/>
      <c r="C41" s="60" t="s">
        <v>202</v>
      </c>
      <c r="D41" s="61">
        <f>+D40+D39+D38+D37+D36</f>
        <v>3968993</v>
      </c>
    </row>
    <row r="42" spans="1:4" ht="16.5" customHeight="1" x14ac:dyDescent="0.25">
      <c r="A42" s="62"/>
      <c r="B42" s="63"/>
      <c r="C42" s="64"/>
      <c r="D42" s="65"/>
    </row>
    <row r="43" spans="1:4" ht="15.75" x14ac:dyDescent="0.25">
      <c r="A43" s="51" t="s">
        <v>206</v>
      </c>
      <c r="B43" s="52" t="s">
        <v>62</v>
      </c>
      <c r="C43" s="53"/>
      <c r="D43" s="54"/>
    </row>
    <row r="44" spans="1:4" x14ac:dyDescent="0.2">
      <c r="A44" s="55">
        <v>1</v>
      </c>
      <c r="B44" s="38"/>
      <c r="C44" s="56" t="s">
        <v>197</v>
      </c>
      <c r="D44" s="57">
        <v>-709262</v>
      </c>
    </row>
    <row r="45" spans="1:4" x14ac:dyDescent="0.2">
      <c r="A45" s="55">
        <v>2</v>
      </c>
      <c r="B45" s="38"/>
      <c r="C45" s="56" t="s">
        <v>198</v>
      </c>
      <c r="D45" s="57">
        <v>0</v>
      </c>
    </row>
    <row r="46" spans="1:4" x14ac:dyDescent="0.2">
      <c r="A46" s="55">
        <v>3</v>
      </c>
      <c r="B46" s="38"/>
      <c r="C46" s="56" t="s">
        <v>199</v>
      </c>
      <c r="D46" s="57">
        <v>0</v>
      </c>
    </row>
    <row r="47" spans="1:4" x14ac:dyDescent="0.2">
      <c r="A47" s="55">
        <v>4</v>
      </c>
      <c r="B47" s="38"/>
      <c r="C47" s="56" t="s">
        <v>200</v>
      </c>
      <c r="D47" s="57">
        <v>0</v>
      </c>
    </row>
    <row r="48" spans="1:4" ht="15.75" thickBot="1" x14ac:dyDescent="0.25">
      <c r="A48" s="55">
        <v>5</v>
      </c>
      <c r="B48" s="38"/>
      <c r="C48" s="56" t="s">
        <v>201</v>
      </c>
      <c r="D48" s="57">
        <v>0</v>
      </c>
    </row>
    <row r="49" spans="1:4" ht="16.5" customHeight="1" thickBot="1" x14ac:dyDescent="0.25">
      <c r="A49" s="58"/>
      <c r="B49" s="59"/>
      <c r="C49" s="60" t="s">
        <v>202</v>
      </c>
      <c r="D49" s="61">
        <f>+D48+D47+D46+D45+D44</f>
        <v>-709262</v>
      </c>
    </row>
    <row r="50" spans="1:4" ht="16.5" customHeight="1" x14ac:dyDescent="0.25">
      <c r="A50" s="62"/>
      <c r="B50" s="63"/>
      <c r="C50" s="64"/>
      <c r="D50" s="65"/>
    </row>
    <row r="51" spans="1:4" ht="15.75" x14ac:dyDescent="0.25">
      <c r="A51" s="51" t="s">
        <v>207</v>
      </c>
      <c r="B51" s="52" t="s">
        <v>69</v>
      </c>
      <c r="C51" s="53"/>
      <c r="D51" s="54"/>
    </row>
    <row r="52" spans="1:4" x14ac:dyDescent="0.2">
      <c r="A52" s="55">
        <v>1</v>
      </c>
      <c r="B52" s="38"/>
      <c r="C52" s="56" t="s">
        <v>197</v>
      </c>
      <c r="D52" s="57">
        <v>4131054</v>
      </c>
    </row>
    <row r="53" spans="1:4" x14ac:dyDescent="0.2">
      <c r="A53" s="55">
        <v>2</v>
      </c>
      <c r="B53" s="38"/>
      <c r="C53" s="56" t="s">
        <v>198</v>
      </c>
      <c r="D53" s="57">
        <v>0</v>
      </c>
    </row>
    <row r="54" spans="1:4" x14ac:dyDescent="0.2">
      <c r="A54" s="55">
        <v>3</v>
      </c>
      <c r="B54" s="38"/>
      <c r="C54" s="56" t="s">
        <v>199</v>
      </c>
      <c r="D54" s="57">
        <v>0</v>
      </c>
    </row>
    <row r="55" spans="1:4" x14ac:dyDescent="0.2">
      <c r="A55" s="55">
        <v>4</v>
      </c>
      <c r="B55" s="38"/>
      <c r="C55" s="56" t="s">
        <v>200</v>
      </c>
      <c r="D55" s="57">
        <v>0</v>
      </c>
    </row>
    <row r="56" spans="1:4" ht="15.75" thickBot="1" x14ac:dyDescent="0.25">
      <c r="A56" s="55">
        <v>5</v>
      </c>
      <c r="B56" s="38"/>
      <c r="C56" s="56" t="s">
        <v>201</v>
      </c>
      <c r="D56" s="57">
        <v>0</v>
      </c>
    </row>
    <row r="57" spans="1:4" ht="16.5" customHeight="1" thickBot="1" x14ac:dyDescent="0.25">
      <c r="A57" s="58"/>
      <c r="B57" s="59"/>
      <c r="C57" s="60" t="s">
        <v>202</v>
      </c>
      <c r="D57" s="61">
        <f>+D56+D55+D54+D53+D52</f>
        <v>4131054</v>
      </c>
    </row>
    <row r="58" spans="1:4" ht="16.5" customHeight="1" x14ac:dyDescent="0.25">
      <c r="A58" s="62"/>
      <c r="B58" s="63"/>
      <c r="C58" s="64"/>
      <c r="D58" s="65"/>
    </row>
    <row r="59" spans="1:4" ht="15.75" x14ac:dyDescent="0.25">
      <c r="A59" s="51" t="s">
        <v>208</v>
      </c>
      <c r="B59" s="52" t="s">
        <v>83</v>
      </c>
      <c r="C59" s="53"/>
      <c r="D59" s="54"/>
    </row>
    <row r="60" spans="1:4" x14ac:dyDescent="0.2">
      <c r="A60" s="55">
        <v>1</v>
      </c>
      <c r="B60" s="38"/>
      <c r="C60" s="56" t="s">
        <v>197</v>
      </c>
      <c r="D60" s="57">
        <v>0</v>
      </c>
    </row>
    <row r="61" spans="1:4" x14ac:dyDescent="0.2">
      <c r="A61" s="55">
        <v>2</v>
      </c>
      <c r="B61" s="38"/>
      <c r="C61" s="56" t="s">
        <v>198</v>
      </c>
      <c r="D61" s="57">
        <v>0</v>
      </c>
    </row>
    <row r="62" spans="1:4" x14ac:dyDescent="0.2">
      <c r="A62" s="55">
        <v>3</v>
      </c>
      <c r="B62" s="38"/>
      <c r="C62" s="56" t="s">
        <v>199</v>
      </c>
      <c r="D62" s="57">
        <v>0</v>
      </c>
    </row>
    <row r="63" spans="1:4" x14ac:dyDescent="0.2">
      <c r="A63" s="55">
        <v>4</v>
      </c>
      <c r="B63" s="38"/>
      <c r="C63" s="56" t="s">
        <v>200</v>
      </c>
      <c r="D63" s="57">
        <v>0</v>
      </c>
    </row>
    <row r="64" spans="1:4" ht="15.75" thickBot="1" x14ac:dyDescent="0.25">
      <c r="A64" s="55">
        <v>5</v>
      </c>
      <c r="B64" s="38"/>
      <c r="C64" s="56" t="s">
        <v>201</v>
      </c>
      <c r="D64" s="57">
        <v>0</v>
      </c>
    </row>
    <row r="65" spans="1:4" ht="16.5" customHeight="1" thickBot="1" x14ac:dyDescent="0.25">
      <c r="A65" s="58"/>
      <c r="B65" s="59"/>
      <c r="C65" s="60" t="s">
        <v>202</v>
      </c>
      <c r="D65" s="61">
        <f>+D64+D63+D62+D61+D60</f>
        <v>0</v>
      </c>
    </row>
    <row r="66" spans="1:4" ht="16.5" customHeight="1" x14ac:dyDescent="0.25">
      <c r="A66" s="62"/>
      <c r="B66" s="63"/>
      <c r="C66" s="64"/>
      <c r="D66" s="65"/>
    </row>
    <row r="67" spans="1:4" ht="15.75" x14ac:dyDescent="0.25">
      <c r="A67" s="51" t="s">
        <v>209</v>
      </c>
      <c r="B67" s="52" t="s">
        <v>95</v>
      </c>
      <c r="C67" s="53"/>
      <c r="D67" s="54"/>
    </row>
    <row r="68" spans="1:4" x14ac:dyDescent="0.2">
      <c r="A68" s="55">
        <v>1</v>
      </c>
      <c r="B68" s="38"/>
      <c r="C68" s="56" t="s">
        <v>197</v>
      </c>
      <c r="D68" s="57">
        <v>2036861</v>
      </c>
    </row>
    <row r="69" spans="1:4" x14ac:dyDescent="0.2">
      <c r="A69" s="55">
        <v>2</v>
      </c>
      <c r="B69" s="38"/>
      <c r="C69" s="56" t="s">
        <v>198</v>
      </c>
      <c r="D69" s="57">
        <v>0</v>
      </c>
    </row>
    <row r="70" spans="1:4" x14ac:dyDescent="0.2">
      <c r="A70" s="55">
        <v>3</v>
      </c>
      <c r="B70" s="38"/>
      <c r="C70" s="56" t="s">
        <v>199</v>
      </c>
      <c r="D70" s="57">
        <v>0</v>
      </c>
    </row>
    <row r="71" spans="1:4" x14ac:dyDescent="0.2">
      <c r="A71" s="55">
        <v>4</v>
      </c>
      <c r="B71" s="38"/>
      <c r="C71" s="56" t="s">
        <v>200</v>
      </c>
      <c r="D71" s="57">
        <v>0</v>
      </c>
    </row>
    <row r="72" spans="1:4" ht="15.75" thickBot="1" x14ac:dyDescent="0.25">
      <c r="A72" s="55">
        <v>5</v>
      </c>
      <c r="B72" s="38"/>
      <c r="C72" s="56" t="s">
        <v>201</v>
      </c>
      <c r="D72" s="57">
        <v>0</v>
      </c>
    </row>
    <row r="73" spans="1:4" ht="16.5" customHeight="1" thickBot="1" x14ac:dyDescent="0.25">
      <c r="A73" s="58"/>
      <c r="B73" s="59"/>
      <c r="C73" s="60" t="s">
        <v>202</v>
      </c>
      <c r="D73" s="61">
        <f>+D72+D71+D70+D69+D68</f>
        <v>2036861</v>
      </c>
    </row>
    <row r="74" spans="1:4" ht="16.5" customHeight="1" x14ac:dyDescent="0.25">
      <c r="A74" s="62"/>
      <c r="B74" s="63"/>
      <c r="C74" s="64"/>
      <c r="D74" s="65"/>
    </row>
    <row r="75" spans="1:4" ht="15.75" x14ac:dyDescent="0.25">
      <c r="A75" s="51" t="s">
        <v>210</v>
      </c>
      <c r="B75" s="52" t="s">
        <v>107</v>
      </c>
      <c r="C75" s="53"/>
      <c r="D75" s="54"/>
    </row>
    <row r="76" spans="1:4" x14ac:dyDescent="0.2">
      <c r="A76" s="55">
        <v>1</v>
      </c>
      <c r="B76" s="38"/>
      <c r="C76" s="56" t="s">
        <v>197</v>
      </c>
      <c r="D76" s="57">
        <v>2105435</v>
      </c>
    </row>
    <row r="77" spans="1:4" x14ac:dyDescent="0.2">
      <c r="A77" s="55">
        <v>2</v>
      </c>
      <c r="B77" s="38"/>
      <c r="C77" s="56" t="s">
        <v>198</v>
      </c>
      <c r="D77" s="57">
        <v>0</v>
      </c>
    </row>
    <row r="78" spans="1:4" x14ac:dyDescent="0.2">
      <c r="A78" s="55">
        <v>3</v>
      </c>
      <c r="B78" s="38"/>
      <c r="C78" s="56" t="s">
        <v>199</v>
      </c>
      <c r="D78" s="57">
        <v>0</v>
      </c>
    </row>
    <row r="79" spans="1:4" x14ac:dyDescent="0.2">
      <c r="A79" s="55">
        <v>4</v>
      </c>
      <c r="B79" s="38"/>
      <c r="C79" s="56" t="s">
        <v>200</v>
      </c>
      <c r="D79" s="57">
        <v>0</v>
      </c>
    </row>
    <row r="80" spans="1:4" ht="15.75" thickBot="1" x14ac:dyDescent="0.25">
      <c r="A80" s="55">
        <v>5</v>
      </c>
      <c r="B80" s="38"/>
      <c r="C80" s="56" t="s">
        <v>201</v>
      </c>
      <c r="D80" s="57">
        <v>0</v>
      </c>
    </row>
    <row r="81" spans="1:4" ht="16.5" customHeight="1" thickBot="1" x14ac:dyDescent="0.25">
      <c r="A81" s="58"/>
      <c r="B81" s="59"/>
      <c r="C81" s="60" t="s">
        <v>202</v>
      </c>
      <c r="D81" s="61">
        <f>+D80+D79+D78+D77+D76</f>
        <v>2105435</v>
      </c>
    </row>
    <row r="82" spans="1:4" ht="16.5" customHeight="1" x14ac:dyDescent="0.25">
      <c r="A82" s="62"/>
      <c r="B82" s="63"/>
      <c r="C82" s="64"/>
      <c r="D82" s="65"/>
    </row>
    <row r="83" spans="1:4" ht="31.5" x14ac:dyDescent="0.25">
      <c r="A83" s="51" t="s">
        <v>211</v>
      </c>
      <c r="B83" s="52" t="s">
        <v>117</v>
      </c>
      <c r="C83" s="53"/>
      <c r="D83" s="54"/>
    </row>
    <row r="84" spans="1:4" x14ac:dyDescent="0.2">
      <c r="A84" s="55">
        <v>1</v>
      </c>
      <c r="B84" s="38"/>
      <c r="C84" s="56" t="s">
        <v>197</v>
      </c>
      <c r="D84" s="57">
        <v>7292</v>
      </c>
    </row>
    <row r="85" spans="1:4" x14ac:dyDescent="0.2">
      <c r="A85" s="55">
        <v>2</v>
      </c>
      <c r="B85" s="38"/>
      <c r="C85" s="56" t="s">
        <v>198</v>
      </c>
      <c r="D85" s="57">
        <v>0</v>
      </c>
    </row>
    <row r="86" spans="1:4" x14ac:dyDescent="0.2">
      <c r="A86" s="55">
        <v>3</v>
      </c>
      <c r="B86" s="38"/>
      <c r="C86" s="56" t="s">
        <v>199</v>
      </c>
      <c r="D86" s="57">
        <v>-2292</v>
      </c>
    </row>
    <row r="87" spans="1:4" x14ac:dyDescent="0.2">
      <c r="A87" s="55">
        <v>4</v>
      </c>
      <c r="B87" s="38"/>
      <c r="C87" s="56" t="s">
        <v>200</v>
      </c>
      <c r="D87" s="57">
        <v>0</v>
      </c>
    </row>
    <row r="88" spans="1:4" ht="15.75" thickBot="1" x14ac:dyDescent="0.25">
      <c r="A88" s="55">
        <v>5</v>
      </c>
      <c r="B88" s="38"/>
      <c r="C88" s="56" t="s">
        <v>201</v>
      </c>
      <c r="D88" s="57">
        <v>0</v>
      </c>
    </row>
    <row r="89" spans="1:4" ht="16.5" customHeight="1" thickBot="1" x14ac:dyDescent="0.25">
      <c r="A89" s="58"/>
      <c r="B89" s="59"/>
      <c r="C89" s="60" t="s">
        <v>202</v>
      </c>
      <c r="D89" s="61">
        <f>+D88+D87+D86+D85+D84</f>
        <v>5000</v>
      </c>
    </row>
    <row r="90" spans="1:4" ht="16.5" customHeight="1" x14ac:dyDescent="0.25">
      <c r="A90" s="62"/>
      <c r="B90" s="63"/>
      <c r="C90" s="64"/>
      <c r="D90" s="65"/>
    </row>
    <row r="91" spans="1:4" ht="15.75" x14ac:dyDescent="0.25">
      <c r="A91" s="51" t="s">
        <v>212</v>
      </c>
      <c r="B91" s="52" t="s">
        <v>127</v>
      </c>
      <c r="C91" s="53"/>
      <c r="D91" s="54"/>
    </row>
    <row r="92" spans="1:4" x14ac:dyDescent="0.2">
      <c r="A92" s="55">
        <v>1</v>
      </c>
      <c r="B92" s="38"/>
      <c r="C92" s="56" t="s">
        <v>197</v>
      </c>
      <c r="D92" s="57">
        <v>9118161</v>
      </c>
    </row>
    <row r="93" spans="1:4" x14ac:dyDescent="0.2">
      <c r="A93" s="55">
        <v>2</v>
      </c>
      <c r="B93" s="38"/>
      <c r="C93" s="56" t="s">
        <v>198</v>
      </c>
      <c r="D93" s="57">
        <v>0</v>
      </c>
    </row>
    <row r="94" spans="1:4" x14ac:dyDescent="0.2">
      <c r="A94" s="55">
        <v>3</v>
      </c>
      <c r="B94" s="38"/>
      <c r="C94" s="56" t="s">
        <v>199</v>
      </c>
      <c r="D94" s="57">
        <v>0</v>
      </c>
    </row>
    <row r="95" spans="1:4" x14ac:dyDescent="0.2">
      <c r="A95" s="55">
        <v>4</v>
      </c>
      <c r="B95" s="38"/>
      <c r="C95" s="56" t="s">
        <v>200</v>
      </c>
      <c r="D95" s="57">
        <v>0</v>
      </c>
    </row>
    <row r="96" spans="1:4" ht="15.75" thickBot="1" x14ac:dyDescent="0.25">
      <c r="A96" s="55">
        <v>5</v>
      </c>
      <c r="B96" s="38"/>
      <c r="C96" s="56" t="s">
        <v>201</v>
      </c>
      <c r="D96" s="57">
        <v>2028000</v>
      </c>
    </row>
    <row r="97" spans="1:4" ht="16.5" customHeight="1" thickBot="1" x14ac:dyDescent="0.25">
      <c r="A97" s="58"/>
      <c r="B97" s="59"/>
      <c r="C97" s="60" t="s">
        <v>202</v>
      </c>
      <c r="D97" s="61">
        <f>+D96+D95+D94+D93+D92</f>
        <v>11146161</v>
      </c>
    </row>
    <row r="98" spans="1:4" ht="16.5" customHeight="1" x14ac:dyDescent="0.25">
      <c r="A98" s="62"/>
      <c r="B98" s="63"/>
      <c r="C98" s="64"/>
      <c r="D98" s="65"/>
    </row>
    <row r="99" spans="1:4" ht="15.75" x14ac:dyDescent="0.25">
      <c r="A99" s="51" t="s">
        <v>213</v>
      </c>
      <c r="B99" s="52" t="s">
        <v>132</v>
      </c>
      <c r="C99" s="53"/>
      <c r="D99" s="54"/>
    </row>
    <row r="100" spans="1:4" x14ac:dyDescent="0.2">
      <c r="A100" s="55">
        <v>1</v>
      </c>
      <c r="B100" s="38"/>
      <c r="C100" s="56" t="s">
        <v>197</v>
      </c>
      <c r="D100" s="57">
        <v>-4815992</v>
      </c>
    </row>
    <row r="101" spans="1:4" x14ac:dyDescent="0.2">
      <c r="A101" s="55">
        <v>2</v>
      </c>
      <c r="B101" s="38"/>
      <c r="C101" s="56" t="s">
        <v>198</v>
      </c>
      <c r="D101" s="57">
        <v>0</v>
      </c>
    </row>
    <row r="102" spans="1:4" x14ac:dyDescent="0.2">
      <c r="A102" s="55">
        <v>3</v>
      </c>
      <c r="B102" s="38"/>
      <c r="C102" s="56" t="s">
        <v>199</v>
      </c>
      <c r="D102" s="57">
        <v>0</v>
      </c>
    </row>
    <row r="103" spans="1:4" x14ac:dyDescent="0.2">
      <c r="A103" s="55">
        <v>4</v>
      </c>
      <c r="B103" s="38"/>
      <c r="C103" s="56" t="s">
        <v>200</v>
      </c>
      <c r="D103" s="57">
        <v>0</v>
      </c>
    </row>
    <row r="104" spans="1:4" ht="15.75" thickBot="1" x14ac:dyDescent="0.25">
      <c r="A104" s="55">
        <v>5</v>
      </c>
      <c r="B104" s="38"/>
      <c r="C104" s="56" t="s">
        <v>201</v>
      </c>
      <c r="D104" s="57">
        <v>0</v>
      </c>
    </row>
    <row r="105" spans="1:4" ht="16.5" customHeight="1" thickBot="1" x14ac:dyDescent="0.25">
      <c r="A105" s="58"/>
      <c r="B105" s="59"/>
      <c r="C105" s="60" t="s">
        <v>202</v>
      </c>
      <c r="D105" s="61">
        <f>+D104+D103+D102+D101+D100</f>
        <v>-4815992</v>
      </c>
    </row>
    <row r="106" spans="1:4" ht="16.5" customHeight="1" x14ac:dyDescent="0.25">
      <c r="A106" s="62"/>
      <c r="B106" s="63"/>
      <c r="C106" s="64"/>
      <c r="D106" s="65"/>
    </row>
    <row r="107" spans="1:4" ht="15.75" x14ac:dyDescent="0.25">
      <c r="A107" s="51" t="s">
        <v>214</v>
      </c>
      <c r="B107" s="52" t="s">
        <v>142</v>
      </c>
      <c r="C107" s="53"/>
      <c r="D107" s="54"/>
    </row>
    <row r="108" spans="1:4" x14ac:dyDescent="0.2">
      <c r="A108" s="55">
        <v>1</v>
      </c>
      <c r="B108" s="38"/>
      <c r="C108" s="56" t="s">
        <v>197</v>
      </c>
      <c r="D108" s="57">
        <v>1102351000</v>
      </c>
    </row>
    <row r="109" spans="1:4" x14ac:dyDescent="0.2">
      <c r="A109" s="55">
        <v>2</v>
      </c>
      <c r="B109" s="38"/>
      <c r="C109" s="56" t="s">
        <v>198</v>
      </c>
      <c r="D109" s="57">
        <v>70941000</v>
      </c>
    </row>
    <row r="110" spans="1:4" x14ac:dyDescent="0.2">
      <c r="A110" s="55">
        <v>3</v>
      </c>
      <c r="B110" s="38"/>
      <c r="C110" s="56" t="s">
        <v>199</v>
      </c>
      <c r="D110" s="57">
        <v>0</v>
      </c>
    </row>
    <row r="111" spans="1:4" x14ac:dyDescent="0.2">
      <c r="A111" s="55">
        <v>4</v>
      </c>
      <c r="B111" s="38"/>
      <c r="C111" s="56" t="s">
        <v>200</v>
      </c>
      <c r="D111" s="57">
        <v>46886000</v>
      </c>
    </row>
    <row r="112" spans="1:4" ht="15.75" thickBot="1" x14ac:dyDescent="0.25">
      <c r="A112" s="55">
        <v>5</v>
      </c>
      <c r="B112" s="38"/>
      <c r="C112" s="56" t="s">
        <v>201</v>
      </c>
      <c r="D112" s="57">
        <v>2028000</v>
      </c>
    </row>
    <row r="113" spans="1:4" ht="16.5" customHeight="1" thickBot="1" x14ac:dyDescent="0.25">
      <c r="A113" s="58"/>
      <c r="B113" s="59"/>
      <c r="C113" s="60" t="s">
        <v>202</v>
      </c>
      <c r="D113" s="61">
        <f>+D112+D111+D110+D109+D108</f>
        <v>1222206000</v>
      </c>
    </row>
    <row r="114" spans="1:4" ht="16.5" customHeight="1" x14ac:dyDescent="0.25">
      <c r="A114" s="62"/>
      <c r="B114" s="63"/>
      <c r="C114" s="64"/>
      <c r="D114" s="65"/>
    </row>
    <row r="115" spans="1:4" ht="31.5" x14ac:dyDescent="0.25">
      <c r="A115" s="51" t="s">
        <v>215</v>
      </c>
      <c r="B115" s="52" t="s">
        <v>152</v>
      </c>
      <c r="C115" s="53"/>
      <c r="D115" s="54"/>
    </row>
    <row r="116" spans="1:4" x14ac:dyDescent="0.2">
      <c r="A116" s="55">
        <v>1</v>
      </c>
      <c r="B116" s="38"/>
      <c r="C116" s="56" t="s">
        <v>197</v>
      </c>
      <c r="D116" s="57">
        <v>2564719</v>
      </c>
    </row>
    <row r="117" spans="1:4" x14ac:dyDescent="0.2">
      <c r="A117" s="55">
        <v>2</v>
      </c>
      <c r="B117" s="38"/>
      <c r="C117" s="56" t="s">
        <v>198</v>
      </c>
      <c r="D117" s="57">
        <v>0</v>
      </c>
    </row>
    <row r="118" spans="1:4" x14ac:dyDescent="0.2">
      <c r="A118" s="55">
        <v>3</v>
      </c>
      <c r="B118" s="38"/>
      <c r="C118" s="56" t="s">
        <v>199</v>
      </c>
      <c r="D118" s="57">
        <v>0</v>
      </c>
    </row>
    <row r="119" spans="1:4" x14ac:dyDescent="0.2">
      <c r="A119" s="55">
        <v>4</v>
      </c>
      <c r="B119" s="38"/>
      <c r="C119" s="56" t="s">
        <v>200</v>
      </c>
      <c r="D119" s="57">
        <v>0</v>
      </c>
    </row>
    <row r="120" spans="1:4" ht="15.75" thickBot="1" x14ac:dyDescent="0.25">
      <c r="A120" s="55">
        <v>5</v>
      </c>
      <c r="B120" s="38"/>
      <c r="C120" s="56" t="s">
        <v>201</v>
      </c>
      <c r="D120" s="57">
        <v>0</v>
      </c>
    </row>
    <row r="121" spans="1:4" ht="16.5" customHeight="1" thickBot="1" x14ac:dyDescent="0.25">
      <c r="A121" s="58"/>
      <c r="B121" s="59"/>
      <c r="C121" s="60" t="s">
        <v>202</v>
      </c>
      <c r="D121" s="61">
        <f>+D120+D119+D118+D117+D116</f>
        <v>2564719</v>
      </c>
    </row>
    <row r="122" spans="1:4" ht="16.5" customHeight="1" x14ac:dyDescent="0.25">
      <c r="A122" s="62"/>
      <c r="B122" s="63"/>
      <c r="C122" s="64"/>
      <c r="D122" s="65"/>
    </row>
    <row r="123" spans="1:4" ht="15.75" x14ac:dyDescent="0.25">
      <c r="A123" s="51" t="s">
        <v>216</v>
      </c>
      <c r="B123" s="52" t="s">
        <v>159</v>
      </c>
      <c r="C123" s="53"/>
      <c r="D123" s="54"/>
    </row>
    <row r="124" spans="1:4" x14ac:dyDescent="0.2">
      <c r="A124" s="55">
        <v>1</v>
      </c>
      <c r="B124" s="38"/>
      <c r="C124" s="56" t="s">
        <v>197</v>
      </c>
      <c r="D124" s="57">
        <v>0</v>
      </c>
    </row>
    <row r="125" spans="1:4" x14ac:dyDescent="0.2">
      <c r="A125" s="55">
        <v>2</v>
      </c>
      <c r="B125" s="38"/>
      <c r="C125" s="56" t="s">
        <v>198</v>
      </c>
      <c r="D125" s="57">
        <v>0</v>
      </c>
    </row>
    <row r="126" spans="1:4" x14ac:dyDescent="0.2">
      <c r="A126" s="55">
        <v>3</v>
      </c>
      <c r="B126" s="38"/>
      <c r="C126" s="56" t="s">
        <v>199</v>
      </c>
      <c r="D126" s="57">
        <v>0</v>
      </c>
    </row>
    <row r="127" spans="1:4" x14ac:dyDescent="0.2">
      <c r="A127" s="55">
        <v>4</v>
      </c>
      <c r="B127" s="38"/>
      <c r="C127" s="56" t="s">
        <v>200</v>
      </c>
      <c r="D127" s="57">
        <v>0</v>
      </c>
    </row>
    <row r="128" spans="1:4" ht="15.75" thickBot="1" x14ac:dyDescent="0.25">
      <c r="A128" s="55">
        <v>5</v>
      </c>
      <c r="B128" s="38"/>
      <c r="C128" s="56" t="s">
        <v>201</v>
      </c>
      <c r="D128" s="57">
        <v>0</v>
      </c>
    </row>
    <row r="129" spans="1:4" ht="16.5" customHeight="1" thickBot="1" x14ac:dyDescent="0.25">
      <c r="A129" s="58"/>
      <c r="B129" s="59"/>
      <c r="C129" s="60" t="s">
        <v>202</v>
      </c>
      <c r="D129" s="61">
        <f>+D128+D127+D126+D125+D124</f>
        <v>0</v>
      </c>
    </row>
    <row r="130" spans="1:4" ht="16.5" customHeight="1" x14ac:dyDescent="0.25">
      <c r="A130" s="62"/>
      <c r="B130" s="63"/>
      <c r="C130" s="64"/>
      <c r="D130" s="65"/>
    </row>
    <row r="131" spans="1:4" ht="15.75" x14ac:dyDescent="0.25">
      <c r="A131" s="51" t="s">
        <v>217</v>
      </c>
      <c r="B131" s="52" t="s">
        <v>166</v>
      </c>
      <c r="C131" s="53"/>
      <c r="D131" s="54"/>
    </row>
    <row r="132" spans="1:4" x14ac:dyDescent="0.2">
      <c r="A132" s="55">
        <v>1</v>
      </c>
      <c r="B132" s="38"/>
      <c r="C132" s="56" t="s">
        <v>197</v>
      </c>
      <c r="D132" s="57">
        <v>73593</v>
      </c>
    </row>
    <row r="133" spans="1:4" x14ac:dyDescent="0.2">
      <c r="A133" s="55">
        <v>2</v>
      </c>
      <c r="B133" s="38"/>
      <c r="C133" s="56" t="s">
        <v>198</v>
      </c>
      <c r="D133" s="57">
        <v>0</v>
      </c>
    </row>
    <row r="134" spans="1:4" x14ac:dyDescent="0.2">
      <c r="A134" s="55">
        <v>3</v>
      </c>
      <c r="B134" s="38"/>
      <c r="C134" s="56" t="s">
        <v>199</v>
      </c>
      <c r="D134" s="57">
        <v>0</v>
      </c>
    </row>
    <row r="135" spans="1:4" x14ac:dyDescent="0.2">
      <c r="A135" s="55">
        <v>4</v>
      </c>
      <c r="B135" s="38"/>
      <c r="C135" s="56" t="s">
        <v>200</v>
      </c>
      <c r="D135" s="57">
        <v>0</v>
      </c>
    </row>
    <row r="136" spans="1:4" ht="15.75" thickBot="1" x14ac:dyDescent="0.25">
      <c r="A136" s="55">
        <v>5</v>
      </c>
      <c r="B136" s="38"/>
      <c r="C136" s="56" t="s">
        <v>201</v>
      </c>
      <c r="D136" s="57">
        <v>0</v>
      </c>
    </row>
    <row r="137" spans="1:4" ht="16.5" customHeight="1" thickBot="1" x14ac:dyDescent="0.25">
      <c r="A137" s="58"/>
      <c r="B137" s="59"/>
      <c r="C137" s="60" t="s">
        <v>202</v>
      </c>
      <c r="D137" s="61">
        <f>+D136+D135+D134+D133+D132</f>
        <v>73593</v>
      </c>
    </row>
    <row r="138" spans="1:4" ht="16.5" customHeight="1" x14ac:dyDescent="0.25">
      <c r="A138" s="62"/>
      <c r="B138" s="63"/>
      <c r="C138" s="64"/>
      <c r="D138" s="65"/>
    </row>
    <row r="139" spans="1:4" ht="15.75" x14ac:dyDescent="0.25">
      <c r="A139" s="51" t="s">
        <v>218</v>
      </c>
      <c r="B139" s="52" t="s">
        <v>174</v>
      </c>
      <c r="C139" s="53"/>
      <c r="D139" s="54"/>
    </row>
    <row r="140" spans="1:4" x14ac:dyDescent="0.2">
      <c r="A140" s="55">
        <v>1</v>
      </c>
      <c r="B140" s="38"/>
      <c r="C140" s="56" t="s">
        <v>197</v>
      </c>
      <c r="D140" s="57">
        <v>0</v>
      </c>
    </row>
    <row r="141" spans="1:4" x14ac:dyDescent="0.2">
      <c r="A141" s="55">
        <v>2</v>
      </c>
      <c r="B141" s="38"/>
      <c r="C141" s="56" t="s">
        <v>198</v>
      </c>
      <c r="D141" s="57">
        <v>0</v>
      </c>
    </row>
    <row r="142" spans="1:4" x14ac:dyDescent="0.2">
      <c r="A142" s="55">
        <v>3</v>
      </c>
      <c r="B142" s="38"/>
      <c r="C142" s="56" t="s">
        <v>199</v>
      </c>
      <c r="D142" s="57">
        <v>0</v>
      </c>
    </row>
    <row r="143" spans="1:4" x14ac:dyDescent="0.2">
      <c r="A143" s="55">
        <v>4</v>
      </c>
      <c r="B143" s="38"/>
      <c r="C143" s="56" t="s">
        <v>200</v>
      </c>
      <c r="D143" s="57">
        <v>0</v>
      </c>
    </row>
    <row r="144" spans="1:4" ht="15.75" thickBot="1" x14ac:dyDescent="0.25">
      <c r="A144" s="55">
        <v>5</v>
      </c>
      <c r="B144" s="38"/>
      <c r="C144" s="56" t="s">
        <v>201</v>
      </c>
      <c r="D144" s="57">
        <v>0</v>
      </c>
    </row>
    <row r="145" spans="1:4" ht="16.5" customHeight="1" thickBot="1" x14ac:dyDescent="0.25">
      <c r="A145" s="58"/>
      <c r="B145" s="59"/>
      <c r="C145" s="60" t="s">
        <v>202</v>
      </c>
      <c r="D145" s="61">
        <f>+D144+D143+D142+D141+D140</f>
        <v>0</v>
      </c>
    </row>
    <row r="146" spans="1:4" ht="16.5" customHeight="1" x14ac:dyDescent="0.25">
      <c r="A146" s="62"/>
      <c r="B146" s="63"/>
      <c r="C146" s="64"/>
      <c r="D146" s="65"/>
    </row>
    <row r="147" spans="1:4" ht="15.75" x14ac:dyDescent="0.25">
      <c r="A147" s="51" t="s">
        <v>219</v>
      </c>
      <c r="B147" s="52" t="s">
        <v>181</v>
      </c>
      <c r="C147" s="53"/>
      <c r="D147" s="54"/>
    </row>
    <row r="148" spans="1:4" x14ac:dyDescent="0.2">
      <c r="A148" s="55">
        <v>1</v>
      </c>
      <c r="B148" s="38"/>
      <c r="C148" s="56" t="s">
        <v>197</v>
      </c>
      <c r="D148" s="57">
        <v>3237992</v>
      </c>
    </row>
    <row r="149" spans="1:4" x14ac:dyDescent="0.2">
      <c r="A149" s="55">
        <v>2</v>
      </c>
      <c r="B149" s="38"/>
      <c r="C149" s="56" t="s">
        <v>198</v>
      </c>
      <c r="D149" s="57">
        <v>0</v>
      </c>
    </row>
    <row r="150" spans="1:4" x14ac:dyDescent="0.2">
      <c r="A150" s="55">
        <v>3</v>
      </c>
      <c r="B150" s="38"/>
      <c r="C150" s="56" t="s">
        <v>199</v>
      </c>
      <c r="D150" s="57">
        <v>0</v>
      </c>
    </row>
    <row r="151" spans="1:4" x14ac:dyDescent="0.2">
      <c r="A151" s="55">
        <v>4</v>
      </c>
      <c r="B151" s="38"/>
      <c r="C151" s="56" t="s">
        <v>200</v>
      </c>
      <c r="D151" s="57">
        <v>0</v>
      </c>
    </row>
    <row r="152" spans="1:4" ht="15.75" thickBot="1" x14ac:dyDescent="0.25">
      <c r="A152" s="55">
        <v>5</v>
      </c>
      <c r="B152" s="38"/>
      <c r="C152" s="56" t="s">
        <v>201</v>
      </c>
      <c r="D152" s="57">
        <v>-52262</v>
      </c>
    </row>
    <row r="153" spans="1:4" ht="16.5" customHeight="1" thickBot="1" x14ac:dyDescent="0.25">
      <c r="A153" s="58"/>
      <c r="B153" s="59"/>
      <c r="C153" s="60" t="s">
        <v>202</v>
      </c>
      <c r="D153" s="61">
        <f>+D152+D151+D150+D149+D148</f>
        <v>3185730</v>
      </c>
    </row>
    <row r="154" spans="1:4" ht="16.5" customHeight="1" thickBot="1" x14ac:dyDescent="0.3">
      <c r="A154" s="62"/>
      <c r="B154" s="63"/>
      <c r="C154" s="64"/>
      <c r="D154" s="65"/>
    </row>
    <row r="155" spans="1:4" ht="16.5" customHeight="1" thickBot="1" x14ac:dyDescent="0.3">
      <c r="A155" s="66"/>
      <c r="B155" s="67" t="s">
        <v>220</v>
      </c>
      <c r="C155" s="60" t="s">
        <v>221</v>
      </c>
      <c r="D155" s="61">
        <f>+D153-D152+D145-D144+D137-D136+D129-D128+D121-D120+D113-D112+D105-D104+D97-D96+D89-D88+D81-D80+D73-D72+D65-D64+D57-D56+D49-D48+D41-D40+D33-D32+D25-D24+D17-D16</f>
        <v>1397788554</v>
      </c>
    </row>
    <row r="156" spans="1:4" ht="16.5" customHeight="1" thickBot="1" x14ac:dyDescent="0.3">
      <c r="A156" s="66"/>
      <c r="B156" s="67" t="s">
        <v>201</v>
      </c>
      <c r="C156" s="60"/>
      <c r="D156" s="61">
        <f>+D152+D144+D136+D128+D120+D112+D104+D96+D88+D80+D72+D64+D56+D48+D40+D32+D24+D16</f>
        <v>-8638127</v>
      </c>
    </row>
    <row r="157" spans="1:4" ht="16.5" customHeight="1" thickBot="1" x14ac:dyDescent="0.3">
      <c r="A157" s="66"/>
      <c r="B157" s="67" t="s">
        <v>222</v>
      </c>
      <c r="C157" s="60" t="s">
        <v>221</v>
      </c>
      <c r="D157" s="61">
        <f>SUM(D155:D156)</f>
        <v>1389150427</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185</v>
      </c>
      <c r="B4" s="475"/>
      <c r="C4" s="475"/>
      <c r="D4" s="475"/>
      <c r="E4" s="475"/>
    </row>
    <row r="5" spans="1:5" ht="15.75" customHeight="1" x14ac:dyDescent="0.25">
      <c r="A5" s="475" t="s">
        <v>223</v>
      </c>
      <c r="B5" s="475"/>
      <c r="C5" s="475"/>
      <c r="D5" s="475"/>
      <c r="E5" s="475"/>
    </row>
    <row r="6" spans="1:5" ht="16.5" customHeight="1" thickBot="1" x14ac:dyDescent="0.3">
      <c r="A6" s="69"/>
      <c r="B6" s="69"/>
      <c r="C6" s="31"/>
    </row>
    <row r="7" spans="1:5" ht="15.75" customHeight="1" x14ac:dyDescent="0.25">
      <c r="A7" s="70" t="s">
        <v>187</v>
      </c>
      <c r="B7" s="71" t="s">
        <v>188</v>
      </c>
      <c r="C7" s="72" t="s">
        <v>189</v>
      </c>
      <c r="D7" s="72" t="s">
        <v>190</v>
      </c>
      <c r="E7" s="72" t="s">
        <v>224</v>
      </c>
    </row>
    <row r="8" spans="1:5" ht="31.5" customHeight="1" x14ac:dyDescent="0.25">
      <c r="A8" s="73"/>
      <c r="B8" s="74"/>
      <c r="C8" s="75"/>
      <c r="D8" s="76"/>
      <c r="E8" s="77" t="s">
        <v>225</v>
      </c>
    </row>
    <row r="9" spans="1:5" ht="16.5" customHeight="1" thickBot="1" x14ac:dyDescent="0.3">
      <c r="A9" s="78" t="s">
        <v>5</v>
      </c>
      <c r="B9" s="79" t="s">
        <v>193</v>
      </c>
      <c r="C9" s="80" t="s">
        <v>226</v>
      </c>
      <c r="D9" s="80" t="s">
        <v>227</v>
      </c>
      <c r="E9" s="81" t="s">
        <v>228</v>
      </c>
    </row>
    <row r="10" spans="1:5" ht="15.75" customHeight="1" x14ac:dyDescent="0.25">
      <c r="A10" s="82"/>
      <c r="B10" s="83"/>
      <c r="C10" s="84"/>
      <c r="D10" s="83"/>
      <c r="E10" s="85"/>
    </row>
    <row r="11" spans="1:5" ht="15.75" x14ac:dyDescent="0.25">
      <c r="A11" s="86" t="s">
        <v>229</v>
      </c>
      <c r="B11" s="87" t="s">
        <v>10</v>
      </c>
      <c r="C11" s="53"/>
      <c r="D11" s="53"/>
      <c r="E11" s="88"/>
    </row>
    <row r="12" spans="1:5" ht="31.5" x14ac:dyDescent="0.25">
      <c r="A12" s="89"/>
      <c r="B12" s="90"/>
      <c r="C12" s="91" t="s">
        <v>230</v>
      </c>
      <c r="D12" s="92" t="s">
        <v>231</v>
      </c>
      <c r="E12" s="93">
        <v>-33387899</v>
      </c>
    </row>
    <row r="13" spans="1:5" x14ac:dyDescent="0.2">
      <c r="A13" s="94">
        <v>1</v>
      </c>
      <c r="B13" s="95"/>
      <c r="C13" s="96" t="s">
        <v>232</v>
      </c>
      <c r="D13" s="97" t="s">
        <v>233</v>
      </c>
      <c r="E13" s="98">
        <v>-29760442</v>
      </c>
    </row>
    <row r="14" spans="1:5" x14ac:dyDescent="0.2">
      <c r="A14" s="94">
        <v>2</v>
      </c>
      <c r="B14" s="95"/>
      <c r="C14" s="96" t="s">
        <v>234</v>
      </c>
      <c r="D14" s="97" t="s">
        <v>233</v>
      </c>
      <c r="E14" s="98">
        <v>-69769337</v>
      </c>
    </row>
    <row r="15" spans="1:5" x14ac:dyDescent="0.2">
      <c r="A15" s="94">
        <v>3</v>
      </c>
      <c r="B15" s="95"/>
      <c r="C15" s="96" t="s">
        <v>235</v>
      </c>
      <c r="D15" s="97" t="s">
        <v>233</v>
      </c>
      <c r="E15" s="98">
        <v>-65421254</v>
      </c>
    </row>
    <row r="16" spans="1:5" x14ac:dyDescent="0.2">
      <c r="A16" s="94">
        <v>4</v>
      </c>
      <c r="B16" s="95"/>
      <c r="C16" s="96" t="s">
        <v>236</v>
      </c>
      <c r="D16" s="97" t="s">
        <v>233</v>
      </c>
      <c r="E16" s="98">
        <v>-20470410</v>
      </c>
    </row>
    <row r="17" spans="1:5" x14ac:dyDescent="0.2">
      <c r="A17" s="94">
        <v>5</v>
      </c>
      <c r="B17" s="95"/>
      <c r="C17" s="96" t="s">
        <v>237</v>
      </c>
      <c r="D17" s="97" t="s">
        <v>233</v>
      </c>
      <c r="E17" s="98">
        <v>-43398143</v>
      </c>
    </row>
    <row r="18" spans="1:5" x14ac:dyDescent="0.2">
      <c r="A18" s="94">
        <v>6</v>
      </c>
      <c r="B18" s="95"/>
      <c r="C18" s="96" t="s">
        <v>238</v>
      </c>
      <c r="D18" s="97" t="s">
        <v>233</v>
      </c>
      <c r="E18" s="98">
        <v>-11482754</v>
      </c>
    </row>
    <row r="19" spans="1:5" x14ac:dyDescent="0.2">
      <c r="A19" s="94">
        <v>7</v>
      </c>
      <c r="B19" s="95"/>
      <c r="C19" s="96" t="s">
        <v>239</v>
      </c>
      <c r="D19" s="97" t="s">
        <v>233</v>
      </c>
      <c r="E19" s="98">
        <v>-4014851</v>
      </c>
    </row>
    <row r="20" spans="1:5" x14ac:dyDescent="0.2">
      <c r="A20" s="94">
        <v>8</v>
      </c>
      <c r="B20" s="95"/>
      <c r="C20" s="96" t="s">
        <v>240</v>
      </c>
      <c r="D20" s="97" t="s">
        <v>233</v>
      </c>
      <c r="E20" s="98">
        <v>7917499</v>
      </c>
    </row>
    <row r="21" spans="1:5" x14ac:dyDescent="0.2">
      <c r="A21" s="94">
        <v>9</v>
      </c>
      <c r="B21" s="95"/>
      <c r="C21" s="96" t="s">
        <v>241</v>
      </c>
      <c r="D21" s="97" t="s">
        <v>233</v>
      </c>
      <c r="E21" s="98">
        <v>5325341</v>
      </c>
    </row>
    <row r="22" spans="1:5" x14ac:dyDescent="0.2">
      <c r="A22" s="94">
        <v>10</v>
      </c>
      <c r="B22" s="95"/>
      <c r="C22" s="96" t="s">
        <v>242</v>
      </c>
      <c r="D22" s="97" t="s">
        <v>233</v>
      </c>
      <c r="E22" s="98">
        <v>4414407</v>
      </c>
    </row>
    <row r="23" spans="1:5" x14ac:dyDescent="0.2">
      <c r="A23" s="94">
        <v>11</v>
      </c>
      <c r="B23" s="95"/>
      <c r="C23" s="96" t="s">
        <v>243</v>
      </c>
      <c r="D23" s="97" t="s">
        <v>233</v>
      </c>
      <c r="E23" s="98">
        <v>3214000</v>
      </c>
    </row>
    <row r="24" spans="1:5" ht="15.75" thickBot="1" x14ac:dyDescent="0.25">
      <c r="A24" s="94">
        <v>12</v>
      </c>
      <c r="B24" s="95"/>
      <c r="C24" s="96" t="s">
        <v>244</v>
      </c>
      <c r="D24" s="97" t="s">
        <v>233</v>
      </c>
      <c r="E24" s="98">
        <v>227119520</v>
      </c>
    </row>
    <row r="25" spans="1:5" s="68" customFormat="1" ht="16.5" customHeight="1" thickBot="1" x14ac:dyDescent="0.3">
      <c r="A25" s="99"/>
      <c r="B25" s="100"/>
      <c r="C25" s="101" t="s">
        <v>245</v>
      </c>
      <c r="D25" s="92" t="s">
        <v>246</v>
      </c>
      <c r="E25" s="102">
        <f>SUM(E12:E24)</f>
        <v>-29714323</v>
      </c>
    </row>
    <row r="26" spans="1:5" s="68" customFormat="1" ht="15.75" customHeight="1" x14ac:dyDescent="0.2">
      <c r="A26" s="103"/>
      <c r="B26" s="104"/>
      <c r="C26" s="105"/>
      <c r="D26" s="106"/>
      <c r="E26" s="107"/>
    </row>
    <row r="27" spans="1:5" ht="15.75" x14ac:dyDescent="0.25">
      <c r="A27" s="86" t="s">
        <v>247</v>
      </c>
      <c r="B27" s="87" t="s">
        <v>248</v>
      </c>
      <c r="C27" s="53"/>
      <c r="D27" s="53"/>
      <c r="E27" s="88"/>
    </row>
    <row r="28" spans="1:5" ht="31.5" x14ac:dyDescent="0.25">
      <c r="A28" s="89"/>
      <c r="B28" s="90"/>
      <c r="C28" s="91" t="s">
        <v>230</v>
      </c>
      <c r="D28" s="92" t="s">
        <v>231</v>
      </c>
      <c r="E28" s="93">
        <v>0</v>
      </c>
    </row>
    <row r="29" spans="1:5" ht="15.75" thickBot="1" x14ac:dyDescent="0.25">
      <c r="A29" s="94" t="s">
        <v>149</v>
      </c>
      <c r="B29" s="95"/>
      <c r="C29" s="96" t="s">
        <v>249</v>
      </c>
      <c r="D29" s="97" t="s">
        <v>149</v>
      </c>
      <c r="E29" s="98">
        <v>0</v>
      </c>
    </row>
    <row r="30" spans="1:5" s="68" customFormat="1" ht="16.5" customHeight="1" thickBot="1" x14ac:dyDescent="0.3">
      <c r="A30" s="99"/>
      <c r="B30" s="100"/>
      <c r="C30" s="101" t="s">
        <v>245</v>
      </c>
      <c r="D30" s="92" t="s">
        <v>246</v>
      </c>
      <c r="E30" s="102">
        <f>SUM(E28)</f>
        <v>0</v>
      </c>
    </row>
    <row r="31" spans="1:5" s="68" customFormat="1" ht="15.75" customHeight="1" x14ac:dyDescent="0.2">
      <c r="A31" s="103"/>
      <c r="B31" s="104"/>
      <c r="C31" s="105"/>
      <c r="D31" s="106"/>
      <c r="E31" s="107"/>
    </row>
    <row r="32" spans="1:5" ht="31.5" x14ac:dyDescent="0.25">
      <c r="A32" s="86" t="s">
        <v>250</v>
      </c>
      <c r="B32" s="87" t="s">
        <v>40</v>
      </c>
      <c r="C32" s="53"/>
      <c r="D32" s="53"/>
      <c r="E32" s="88"/>
    </row>
    <row r="33" spans="1:5" ht="31.5" x14ac:dyDescent="0.25">
      <c r="A33" s="89"/>
      <c r="B33" s="90"/>
      <c r="C33" s="91" t="s">
        <v>230</v>
      </c>
      <c r="D33" s="92" t="s">
        <v>231</v>
      </c>
      <c r="E33" s="93">
        <v>0</v>
      </c>
    </row>
    <row r="34" spans="1:5" x14ac:dyDescent="0.2">
      <c r="A34" s="94">
        <v>1</v>
      </c>
      <c r="B34" s="95"/>
      <c r="C34" s="96" t="s">
        <v>251</v>
      </c>
      <c r="D34" s="97" t="s">
        <v>233</v>
      </c>
      <c r="E34" s="98">
        <v>2414540</v>
      </c>
    </row>
    <row r="35" spans="1:5" ht="15.75" thickBot="1" x14ac:dyDescent="0.25">
      <c r="A35" s="94">
        <v>2</v>
      </c>
      <c r="B35" s="95"/>
      <c r="C35" s="96" t="s">
        <v>244</v>
      </c>
      <c r="D35" s="97" t="s">
        <v>233</v>
      </c>
      <c r="E35" s="98">
        <v>-2414540</v>
      </c>
    </row>
    <row r="36" spans="1:5" s="68" customFormat="1" ht="16.5" customHeight="1" thickBot="1" x14ac:dyDescent="0.3">
      <c r="A36" s="99"/>
      <c r="B36" s="100"/>
      <c r="C36" s="101" t="s">
        <v>245</v>
      </c>
      <c r="D36" s="92" t="s">
        <v>246</v>
      </c>
      <c r="E36" s="102">
        <f>SUM(E33:E35)</f>
        <v>0</v>
      </c>
    </row>
    <row r="37" spans="1:5" s="68" customFormat="1" ht="15.75" customHeight="1" x14ac:dyDescent="0.2">
      <c r="A37" s="103"/>
      <c r="B37" s="104"/>
      <c r="C37" s="105"/>
      <c r="D37" s="106"/>
      <c r="E37" s="107"/>
    </row>
    <row r="38" spans="1:5" ht="15.75" x14ac:dyDescent="0.25">
      <c r="A38" s="86" t="s">
        <v>252</v>
      </c>
      <c r="B38" s="87" t="s">
        <v>253</v>
      </c>
      <c r="C38" s="53"/>
      <c r="D38" s="53"/>
      <c r="E38" s="88"/>
    </row>
    <row r="39" spans="1:5" ht="31.5" x14ac:dyDescent="0.25">
      <c r="A39" s="89"/>
      <c r="B39" s="90"/>
      <c r="C39" s="91" t="s">
        <v>230</v>
      </c>
      <c r="D39" s="92" t="s">
        <v>231</v>
      </c>
      <c r="E39" s="93">
        <v>173855</v>
      </c>
    </row>
    <row r="40" spans="1:5" ht="15.75" thickBot="1" x14ac:dyDescent="0.25">
      <c r="A40" s="94">
        <v>1</v>
      </c>
      <c r="B40" s="95"/>
      <c r="C40" s="96" t="s">
        <v>254</v>
      </c>
      <c r="D40" s="97" t="s">
        <v>233</v>
      </c>
      <c r="E40" s="98">
        <v>-173855</v>
      </c>
    </row>
    <row r="41" spans="1:5" s="68" customFormat="1" ht="16.5" customHeight="1" thickBot="1" x14ac:dyDescent="0.3">
      <c r="A41" s="99"/>
      <c r="B41" s="100"/>
      <c r="C41" s="101" t="s">
        <v>245</v>
      </c>
      <c r="D41" s="92" t="s">
        <v>246</v>
      </c>
      <c r="E41" s="102">
        <f>SUM(E39:E40)</f>
        <v>0</v>
      </c>
    </row>
    <row r="42" spans="1:5" s="68" customFormat="1" ht="15.75" customHeight="1" x14ac:dyDescent="0.2">
      <c r="A42" s="103"/>
      <c r="B42" s="104"/>
      <c r="C42" s="105"/>
      <c r="D42" s="106"/>
      <c r="E42" s="107"/>
    </row>
    <row r="43" spans="1:5" ht="15.75" x14ac:dyDescent="0.25">
      <c r="A43" s="86" t="s">
        <v>255</v>
      </c>
      <c r="B43" s="87" t="s">
        <v>52</v>
      </c>
      <c r="C43" s="53"/>
      <c r="D43" s="53"/>
      <c r="E43" s="88"/>
    </row>
    <row r="44" spans="1:5" ht="31.5" x14ac:dyDescent="0.25">
      <c r="A44" s="89"/>
      <c r="B44" s="90"/>
      <c r="C44" s="91" t="s">
        <v>230</v>
      </c>
      <c r="D44" s="92" t="s">
        <v>231</v>
      </c>
      <c r="E44" s="93">
        <v>3556120</v>
      </c>
    </row>
    <row r="45" spans="1:5" ht="15.75" thickBot="1" x14ac:dyDescent="0.25">
      <c r="A45" s="94">
        <v>1</v>
      </c>
      <c r="B45" s="95"/>
      <c r="C45" s="96" t="s">
        <v>256</v>
      </c>
      <c r="D45" s="97" t="s">
        <v>233</v>
      </c>
      <c r="E45" s="98">
        <v>-2652175</v>
      </c>
    </row>
    <row r="46" spans="1:5" s="68" customFormat="1" ht="16.5" customHeight="1" thickBot="1" x14ac:dyDescent="0.3">
      <c r="A46" s="99"/>
      <c r="B46" s="100"/>
      <c r="C46" s="101" t="s">
        <v>245</v>
      </c>
      <c r="D46" s="92" t="s">
        <v>246</v>
      </c>
      <c r="E46" s="102">
        <f>SUM(E44:E45)</f>
        <v>903945</v>
      </c>
    </row>
    <row r="47" spans="1:5" s="68" customFormat="1" ht="15.75" customHeight="1" x14ac:dyDescent="0.2">
      <c r="A47" s="103"/>
      <c r="B47" s="104"/>
      <c r="C47" s="105"/>
      <c r="D47" s="106"/>
      <c r="E47" s="107"/>
    </row>
    <row r="48" spans="1:5" ht="15.75" x14ac:dyDescent="0.25">
      <c r="A48" s="86" t="s">
        <v>257</v>
      </c>
      <c r="B48" s="87" t="s">
        <v>62</v>
      </c>
      <c r="C48" s="53"/>
      <c r="D48" s="53"/>
      <c r="E48" s="88"/>
    </row>
    <row r="49" spans="1:5" ht="31.5" x14ac:dyDescent="0.25">
      <c r="A49" s="89"/>
      <c r="B49" s="90"/>
      <c r="C49" s="91" t="s">
        <v>230</v>
      </c>
      <c r="D49" s="92" t="s">
        <v>231</v>
      </c>
      <c r="E49" s="93">
        <v>242704</v>
      </c>
    </row>
    <row r="50" spans="1:5" ht="15.75" thickBot="1" x14ac:dyDescent="0.25">
      <c r="A50" s="94">
        <v>1</v>
      </c>
      <c r="B50" s="95"/>
      <c r="C50" s="96" t="s">
        <v>256</v>
      </c>
      <c r="D50" s="97" t="s">
        <v>233</v>
      </c>
      <c r="E50" s="98">
        <v>221451</v>
      </c>
    </row>
    <row r="51" spans="1:5" s="68" customFormat="1" ht="16.5" customHeight="1" thickBot="1" x14ac:dyDescent="0.3">
      <c r="A51" s="99"/>
      <c r="B51" s="100"/>
      <c r="C51" s="101" t="s">
        <v>245</v>
      </c>
      <c r="D51" s="92" t="s">
        <v>246</v>
      </c>
      <c r="E51" s="102">
        <f>SUM(E49:E50)</f>
        <v>464155</v>
      </c>
    </row>
    <row r="52" spans="1:5" s="68" customFormat="1" ht="15.75" customHeight="1" x14ac:dyDescent="0.2">
      <c r="A52" s="103"/>
      <c r="B52" s="104"/>
      <c r="C52" s="105"/>
      <c r="D52" s="106"/>
      <c r="E52" s="107"/>
    </row>
    <row r="53" spans="1:5" ht="15.75" x14ac:dyDescent="0.25">
      <c r="A53" s="86" t="s">
        <v>258</v>
      </c>
      <c r="B53" s="87" t="s">
        <v>69</v>
      </c>
      <c r="C53" s="53"/>
      <c r="D53" s="53"/>
      <c r="E53" s="88"/>
    </row>
    <row r="54" spans="1:5" ht="31.5" x14ac:dyDescent="0.25">
      <c r="A54" s="89"/>
      <c r="B54" s="90"/>
      <c r="C54" s="91" t="s">
        <v>230</v>
      </c>
      <c r="D54" s="92" t="s">
        <v>231</v>
      </c>
      <c r="E54" s="93">
        <v>-2609911</v>
      </c>
    </row>
    <row r="55" spans="1:5" ht="15.75" thickBot="1" x14ac:dyDescent="0.25">
      <c r="A55" s="94">
        <v>1</v>
      </c>
      <c r="B55" s="95"/>
      <c r="C55" s="96" t="s">
        <v>256</v>
      </c>
      <c r="D55" s="97" t="s">
        <v>233</v>
      </c>
      <c r="E55" s="98">
        <v>-5375121</v>
      </c>
    </row>
    <row r="56" spans="1:5" s="68" customFormat="1" ht="16.5" customHeight="1" thickBot="1" x14ac:dyDescent="0.3">
      <c r="A56" s="99"/>
      <c r="B56" s="100"/>
      <c r="C56" s="101" t="s">
        <v>245</v>
      </c>
      <c r="D56" s="92" t="s">
        <v>246</v>
      </c>
      <c r="E56" s="102">
        <f>SUM(E54:E55)</f>
        <v>-7985032</v>
      </c>
    </row>
    <row r="57" spans="1:5" s="68" customFormat="1" ht="15.75" customHeight="1" x14ac:dyDescent="0.2">
      <c r="A57" s="103"/>
      <c r="B57" s="104"/>
      <c r="C57" s="105"/>
      <c r="D57" s="106"/>
      <c r="E57" s="107"/>
    </row>
    <row r="58" spans="1:5" ht="15.75" x14ac:dyDescent="0.25">
      <c r="A58" s="86" t="s">
        <v>259</v>
      </c>
      <c r="B58" s="87" t="s">
        <v>83</v>
      </c>
      <c r="C58" s="53"/>
      <c r="D58" s="53"/>
      <c r="E58" s="88"/>
    </row>
    <row r="59" spans="1:5" ht="31.5" x14ac:dyDescent="0.25">
      <c r="A59" s="89"/>
      <c r="B59" s="90"/>
      <c r="C59" s="91" t="s">
        <v>230</v>
      </c>
      <c r="D59" s="92" t="s">
        <v>231</v>
      </c>
      <c r="E59" s="93">
        <v>815028</v>
      </c>
    </row>
    <row r="60" spans="1:5" ht="15.75" thickBot="1" x14ac:dyDescent="0.25">
      <c r="A60" s="94">
        <v>1</v>
      </c>
      <c r="B60" s="95"/>
      <c r="C60" s="96" t="s">
        <v>256</v>
      </c>
      <c r="D60" s="97" t="s">
        <v>233</v>
      </c>
      <c r="E60" s="98">
        <v>-318980</v>
      </c>
    </row>
    <row r="61" spans="1:5" s="68" customFormat="1" ht="16.5" customHeight="1" thickBot="1" x14ac:dyDescent="0.3">
      <c r="A61" s="99"/>
      <c r="B61" s="100"/>
      <c r="C61" s="101" t="s">
        <v>245</v>
      </c>
      <c r="D61" s="92" t="s">
        <v>246</v>
      </c>
      <c r="E61" s="102">
        <f>SUM(E59:E60)</f>
        <v>496048</v>
      </c>
    </row>
    <row r="62" spans="1:5" s="68" customFormat="1" ht="15.75" customHeight="1" x14ac:dyDescent="0.2">
      <c r="A62" s="103"/>
      <c r="B62" s="104"/>
      <c r="C62" s="105"/>
      <c r="D62" s="106"/>
      <c r="E62" s="107"/>
    </row>
    <row r="63" spans="1:5" ht="15.75" x14ac:dyDescent="0.25">
      <c r="A63" s="86" t="s">
        <v>260</v>
      </c>
      <c r="B63" s="87" t="s">
        <v>95</v>
      </c>
      <c r="C63" s="53"/>
      <c r="D63" s="53"/>
      <c r="E63" s="88"/>
    </row>
    <row r="64" spans="1:5" ht="31.5" x14ac:dyDescent="0.25">
      <c r="A64" s="89"/>
      <c r="B64" s="90"/>
      <c r="C64" s="91" t="s">
        <v>230</v>
      </c>
      <c r="D64" s="92" t="s">
        <v>231</v>
      </c>
      <c r="E64" s="93">
        <v>0</v>
      </c>
    </row>
    <row r="65" spans="1:5" ht="15.75" thickBot="1" x14ac:dyDescent="0.25">
      <c r="A65" s="94" t="s">
        <v>149</v>
      </c>
      <c r="B65" s="95"/>
      <c r="C65" s="96" t="s">
        <v>249</v>
      </c>
      <c r="D65" s="97" t="s">
        <v>149</v>
      </c>
      <c r="E65" s="98">
        <v>0</v>
      </c>
    </row>
    <row r="66" spans="1:5" s="68" customFormat="1" ht="16.5" customHeight="1" thickBot="1" x14ac:dyDescent="0.3">
      <c r="A66" s="99"/>
      <c r="B66" s="100"/>
      <c r="C66" s="101" t="s">
        <v>245</v>
      </c>
      <c r="D66" s="92" t="s">
        <v>246</v>
      </c>
      <c r="E66" s="102">
        <f>SUM(E64)</f>
        <v>0</v>
      </c>
    </row>
    <row r="67" spans="1:5" s="68" customFormat="1" ht="15.75" customHeight="1" x14ac:dyDescent="0.2">
      <c r="A67" s="103"/>
      <c r="B67" s="104"/>
      <c r="C67" s="105"/>
      <c r="D67" s="106"/>
      <c r="E67" s="107"/>
    </row>
    <row r="68" spans="1:5" ht="15.75" x14ac:dyDescent="0.25">
      <c r="A68" s="86" t="s">
        <v>261</v>
      </c>
      <c r="B68" s="87" t="s">
        <v>107</v>
      </c>
      <c r="C68" s="53"/>
      <c r="D68" s="53"/>
      <c r="E68" s="88"/>
    </row>
    <row r="69" spans="1:5" ht="31.5" x14ac:dyDescent="0.25">
      <c r="A69" s="89"/>
      <c r="B69" s="90"/>
      <c r="C69" s="91" t="s">
        <v>230</v>
      </c>
      <c r="D69" s="92" t="s">
        <v>231</v>
      </c>
      <c r="E69" s="93">
        <v>0</v>
      </c>
    </row>
    <row r="70" spans="1:5" ht="15.75" thickBot="1" x14ac:dyDescent="0.25">
      <c r="A70" s="94" t="s">
        <v>149</v>
      </c>
      <c r="B70" s="95"/>
      <c r="C70" s="96" t="s">
        <v>249</v>
      </c>
      <c r="D70" s="97" t="s">
        <v>149</v>
      </c>
      <c r="E70" s="98">
        <v>0</v>
      </c>
    </row>
    <row r="71" spans="1:5" s="68" customFormat="1" ht="16.5" customHeight="1" thickBot="1" x14ac:dyDescent="0.3">
      <c r="A71" s="99"/>
      <c r="B71" s="100"/>
      <c r="C71" s="101" t="s">
        <v>245</v>
      </c>
      <c r="D71" s="92" t="s">
        <v>246</v>
      </c>
      <c r="E71" s="102">
        <f>SUM(E69)</f>
        <v>0</v>
      </c>
    </row>
    <row r="72" spans="1:5" s="68" customFormat="1" ht="15.75" customHeight="1" x14ac:dyDescent="0.2">
      <c r="A72" s="103"/>
      <c r="B72" s="104"/>
      <c r="C72" s="105"/>
      <c r="D72" s="106"/>
      <c r="E72" s="107"/>
    </row>
    <row r="73" spans="1:5" ht="31.5" x14ac:dyDescent="0.25">
      <c r="A73" s="86" t="s">
        <v>262</v>
      </c>
      <c r="B73" s="87" t="s">
        <v>117</v>
      </c>
      <c r="C73" s="53"/>
      <c r="D73" s="53"/>
      <c r="E73" s="88"/>
    </row>
    <row r="74" spans="1:5" ht="31.5" x14ac:dyDescent="0.25">
      <c r="A74" s="89"/>
      <c r="B74" s="90"/>
      <c r="C74" s="91" t="s">
        <v>230</v>
      </c>
      <c r="D74" s="92" t="s">
        <v>231</v>
      </c>
      <c r="E74" s="93">
        <v>0</v>
      </c>
    </row>
    <row r="75" spans="1:5" ht="15.75" thickBot="1" x14ac:dyDescent="0.25">
      <c r="A75" s="94" t="s">
        <v>149</v>
      </c>
      <c r="B75" s="95"/>
      <c r="C75" s="96" t="s">
        <v>249</v>
      </c>
      <c r="D75" s="97" t="s">
        <v>149</v>
      </c>
      <c r="E75" s="98">
        <v>0</v>
      </c>
    </row>
    <row r="76" spans="1:5" s="68" customFormat="1" ht="16.5" customHeight="1" thickBot="1" x14ac:dyDescent="0.3">
      <c r="A76" s="99"/>
      <c r="B76" s="100"/>
      <c r="C76" s="101" t="s">
        <v>245</v>
      </c>
      <c r="D76" s="92" t="s">
        <v>246</v>
      </c>
      <c r="E76" s="102">
        <f>SUM(E74)</f>
        <v>0</v>
      </c>
    </row>
    <row r="77" spans="1:5" s="68" customFormat="1" ht="15.75" customHeight="1" x14ac:dyDescent="0.2">
      <c r="A77" s="103"/>
      <c r="B77" s="104"/>
      <c r="C77" s="105"/>
      <c r="D77" s="106"/>
      <c r="E77" s="107"/>
    </row>
    <row r="78" spans="1:5" ht="15.75" x14ac:dyDescent="0.25">
      <c r="A78" s="86" t="s">
        <v>263</v>
      </c>
      <c r="B78" s="87" t="s">
        <v>127</v>
      </c>
      <c r="C78" s="53"/>
      <c r="D78" s="53"/>
      <c r="E78" s="88"/>
    </row>
    <row r="79" spans="1:5" ht="31.5" x14ac:dyDescent="0.25">
      <c r="A79" s="89"/>
      <c r="B79" s="90"/>
      <c r="C79" s="91" t="s">
        <v>230</v>
      </c>
      <c r="D79" s="92" t="s">
        <v>231</v>
      </c>
      <c r="E79" s="93">
        <v>4635595</v>
      </c>
    </row>
    <row r="80" spans="1:5" ht="15.75" thickBot="1" x14ac:dyDescent="0.25">
      <c r="A80" s="94">
        <v>1</v>
      </c>
      <c r="B80" s="95"/>
      <c r="C80" s="96" t="s">
        <v>256</v>
      </c>
      <c r="D80" s="97" t="s">
        <v>233</v>
      </c>
      <c r="E80" s="98">
        <v>-1478073</v>
      </c>
    </row>
    <row r="81" spans="1:5" s="68" customFormat="1" ht="16.5" customHeight="1" thickBot="1" x14ac:dyDescent="0.3">
      <c r="A81" s="99"/>
      <c r="B81" s="100"/>
      <c r="C81" s="101" t="s">
        <v>245</v>
      </c>
      <c r="D81" s="92" t="s">
        <v>246</v>
      </c>
      <c r="E81" s="102">
        <f>SUM(E79:E80)</f>
        <v>3157522</v>
      </c>
    </row>
    <row r="82" spans="1:5" s="68" customFormat="1" ht="15.75" customHeight="1" x14ac:dyDescent="0.2">
      <c r="A82" s="103"/>
      <c r="B82" s="104"/>
      <c r="C82" s="105"/>
      <c r="D82" s="106"/>
      <c r="E82" s="107"/>
    </row>
    <row r="83" spans="1:5" ht="15.75" x14ac:dyDescent="0.25">
      <c r="A83" s="86" t="s">
        <v>264</v>
      </c>
      <c r="B83" s="87" t="s">
        <v>132</v>
      </c>
      <c r="C83" s="53"/>
      <c r="D83" s="53"/>
      <c r="E83" s="88"/>
    </row>
    <row r="84" spans="1:5" ht="31.5" x14ac:dyDescent="0.25">
      <c r="A84" s="89"/>
      <c r="B84" s="90"/>
      <c r="C84" s="91" t="s">
        <v>230</v>
      </c>
      <c r="D84" s="92" t="s">
        <v>231</v>
      </c>
      <c r="E84" s="93">
        <v>8081565</v>
      </c>
    </row>
    <row r="85" spans="1:5" ht="15.75" thickBot="1" x14ac:dyDescent="0.25">
      <c r="A85" s="94">
        <v>1</v>
      </c>
      <c r="B85" s="95"/>
      <c r="C85" s="96" t="s">
        <v>256</v>
      </c>
      <c r="D85" s="97" t="s">
        <v>233</v>
      </c>
      <c r="E85" s="98">
        <v>-23730</v>
      </c>
    </row>
    <row r="86" spans="1:5" s="68" customFormat="1" ht="16.5" customHeight="1" thickBot="1" x14ac:dyDescent="0.3">
      <c r="A86" s="99"/>
      <c r="B86" s="100"/>
      <c r="C86" s="101" t="s">
        <v>245</v>
      </c>
      <c r="D86" s="92" t="s">
        <v>246</v>
      </c>
      <c r="E86" s="102">
        <f>SUM(E84:E85)</f>
        <v>8057835</v>
      </c>
    </row>
    <row r="87" spans="1:5" s="68" customFormat="1" ht="15.75" customHeight="1" x14ac:dyDescent="0.2">
      <c r="A87" s="103"/>
      <c r="B87" s="104"/>
      <c r="C87" s="105"/>
      <c r="D87" s="106"/>
      <c r="E87" s="107"/>
    </row>
    <row r="88" spans="1:5" ht="15.75" x14ac:dyDescent="0.25">
      <c r="A88" s="86" t="s">
        <v>265</v>
      </c>
      <c r="B88" s="87" t="s">
        <v>142</v>
      </c>
      <c r="C88" s="53"/>
      <c r="D88" s="53"/>
      <c r="E88" s="88"/>
    </row>
    <row r="89" spans="1:5" ht="31.5" x14ac:dyDescent="0.25">
      <c r="A89" s="89"/>
      <c r="B89" s="90"/>
      <c r="C89" s="91" t="s">
        <v>230</v>
      </c>
      <c r="D89" s="92" t="s">
        <v>231</v>
      </c>
      <c r="E89" s="93">
        <v>0</v>
      </c>
    </row>
    <row r="90" spans="1:5" ht="15.75" thickBot="1" x14ac:dyDescent="0.25">
      <c r="A90" s="94" t="s">
        <v>149</v>
      </c>
      <c r="B90" s="95"/>
      <c r="C90" s="96" t="s">
        <v>249</v>
      </c>
      <c r="D90" s="97" t="s">
        <v>149</v>
      </c>
      <c r="E90" s="98">
        <v>0</v>
      </c>
    </row>
    <row r="91" spans="1:5" s="68" customFormat="1" ht="16.5" customHeight="1" thickBot="1" x14ac:dyDescent="0.3">
      <c r="A91" s="99"/>
      <c r="B91" s="100"/>
      <c r="C91" s="101" t="s">
        <v>245</v>
      </c>
      <c r="D91" s="92" t="s">
        <v>246</v>
      </c>
      <c r="E91" s="102">
        <f>SUM(E89)</f>
        <v>0</v>
      </c>
    </row>
    <row r="92" spans="1:5" s="68" customFormat="1" ht="15.75" customHeight="1" x14ac:dyDescent="0.2">
      <c r="A92" s="103"/>
      <c r="B92" s="104"/>
      <c r="C92" s="105"/>
      <c r="D92" s="106"/>
      <c r="E92" s="107"/>
    </row>
    <row r="93" spans="1:5" ht="15.75" x14ac:dyDescent="0.25">
      <c r="A93" s="86" t="s">
        <v>266</v>
      </c>
      <c r="B93" s="87" t="s">
        <v>152</v>
      </c>
      <c r="C93" s="53"/>
      <c r="D93" s="53"/>
      <c r="E93" s="88"/>
    </row>
    <row r="94" spans="1:5" ht="31.5" x14ac:dyDescent="0.25">
      <c r="A94" s="89"/>
      <c r="B94" s="90"/>
      <c r="C94" s="91" t="s">
        <v>230</v>
      </c>
      <c r="D94" s="92" t="s">
        <v>231</v>
      </c>
      <c r="E94" s="93">
        <v>-39414</v>
      </c>
    </row>
    <row r="95" spans="1:5" ht="15.75" thickBot="1" x14ac:dyDescent="0.25">
      <c r="A95" s="94">
        <v>1</v>
      </c>
      <c r="B95" s="95"/>
      <c r="C95" s="96" t="s">
        <v>256</v>
      </c>
      <c r="D95" s="97" t="s">
        <v>233</v>
      </c>
      <c r="E95" s="98">
        <v>13790</v>
      </c>
    </row>
    <row r="96" spans="1:5" s="68" customFormat="1" ht="16.5" customHeight="1" thickBot="1" x14ac:dyDescent="0.3">
      <c r="A96" s="99"/>
      <c r="B96" s="100"/>
      <c r="C96" s="101" t="s">
        <v>245</v>
      </c>
      <c r="D96" s="92" t="s">
        <v>246</v>
      </c>
      <c r="E96" s="102">
        <f>SUM(E94:E95)</f>
        <v>-25624</v>
      </c>
    </row>
    <row r="97" spans="1:5" s="68" customFormat="1" ht="15.75" customHeight="1" x14ac:dyDescent="0.2">
      <c r="A97" s="103"/>
      <c r="B97" s="104"/>
      <c r="C97" s="105"/>
      <c r="D97" s="106"/>
      <c r="E97" s="107"/>
    </row>
    <row r="98" spans="1:5" ht="15.75" x14ac:dyDescent="0.25">
      <c r="A98" s="86" t="s">
        <v>267</v>
      </c>
      <c r="B98" s="87" t="s">
        <v>159</v>
      </c>
      <c r="C98" s="53"/>
      <c r="D98" s="53"/>
      <c r="E98" s="88"/>
    </row>
    <row r="99" spans="1:5" ht="31.5" x14ac:dyDescent="0.25">
      <c r="A99" s="89"/>
      <c r="B99" s="90"/>
      <c r="C99" s="91" t="s">
        <v>230</v>
      </c>
      <c r="D99" s="92" t="s">
        <v>231</v>
      </c>
      <c r="E99" s="93">
        <v>0</v>
      </c>
    </row>
    <row r="100" spans="1:5" ht="15.75" thickBot="1" x14ac:dyDescent="0.25">
      <c r="A100" s="94" t="s">
        <v>149</v>
      </c>
      <c r="B100" s="95"/>
      <c r="C100" s="96" t="s">
        <v>249</v>
      </c>
      <c r="D100" s="97" t="s">
        <v>149</v>
      </c>
      <c r="E100" s="98">
        <v>0</v>
      </c>
    </row>
    <row r="101" spans="1:5" s="68" customFormat="1" ht="16.5" customHeight="1" thickBot="1" x14ac:dyDescent="0.3">
      <c r="A101" s="99"/>
      <c r="B101" s="100"/>
      <c r="C101" s="101" t="s">
        <v>245</v>
      </c>
      <c r="D101" s="92" t="s">
        <v>246</v>
      </c>
      <c r="E101" s="102">
        <f>SUM(E99)</f>
        <v>0</v>
      </c>
    </row>
    <row r="102" spans="1:5" s="68" customFormat="1" ht="15.75" customHeight="1" x14ac:dyDescent="0.2">
      <c r="A102" s="103"/>
      <c r="B102" s="104"/>
      <c r="C102" s="105"/>
      <c r="D102" s="106"/>
      <c r="E102" s="107"/>
    </row>
    <row r="103" spans="1:5" ht="15.75" x14ac:dyDescent="0.25">
      <c r="A103" s="86" t="s">
        <v>268</v>
      </c>
      <c r="B103" s="87" t="s">
        <v>166</v>
      </c>
      <c r="C103" s="53"/>
      <c r="D103" s="53"/>
      <c r="E103" s="88"/>
    </row>
    <row r="104" spans="1:5" ht="31.5" x14ac:dyDescent="0.25">
      <c r="A104" s="89"/>
      <c r="B104" s="90"/>
      <c r="C104" s="91" t="s">
        <v>230</v>
      </c>
      <c r="D104" s="92" t="s">
        <v>231</v>
      </c>
      <c r="E104" s="93">
        <v>0</v>
      </c>
    </row>
    <row r="105" spans="1:5" ht="15.75" thickBot="1" x14ac:dyDescent="0.25">
      <c r="A105" s="94" t="s">
        <v>149</v>
      </c>
      <c r="B105" s="95"/>
      <c r="C105" s="96" t="s">
        <v>249</v>
      </c>
      <c r="D105" s="97" t="s">
        <v>149</v>
      </c>
      <c r="E105" s="98">
        <v>0</v>
      </c>
    </row>
    <row r="106" spans="1:5" s="68" customFormat="1" ht="16.5" customHeight="1" thickBot="1" x14ac:dyDescent="0.3">
      <c r="A106" s="99"/>
      <c r="B106" s="100"/>
      <c r="C106" s="101" t="s">
        <v>245</v>
      </c>
      <c r="D106" s="92" t="s">
        <v>246</v>
      </c>
      <c r="E106" s="102">
        <f>SUM(E104)</f>
        <v>0</v>
      </c>
    </row>
    <row r="107" spans="1:5" s="68" customFormat="1" ht="15.75" customHeight="1" x14ac:dyDescent="0.2">
      <c r="A107" s="103"/>
      <c r="B107" s="104"/>
      <c r="C107" s="105"/>
      <c r="D107" s="106"/>
      <c r="E107" s="107"/>
    </row>
    <row r="108" spans="1:5" ht="15.75" x14ac:dyDescent="0.25">
      <c r="A108" s="86" t="s">
        <v>269</v>
      </c>
      <c r="B108" s="87" t="s">
        <v>174</v>
      </c>
      <c r="C108" s="53"/>
      <c r="D108" s="53"/>
      <c r="E108" s="88"/>
    </row>
    <row r="109" spans="1:5" ht="31.5" x14ac:dyDescent="0.25">
      <c r="A109" s="89"/>
      <c r="B109" s="90"/>
      <c r="C109" s="91" t="s">
        <v>230</v>
      </c>
      <c r="D109" s="92" t="s">
        <v>231</v>
      </c>
      <c r="E109" s="93">
        <v>8</v>
      </c>
    </row>
    <row r="110" spans="1:5" ht="15.75" thickBot="1" x14ac:dyDescent="0.25">
      <c r="A110" s="94">
        <v>1</v>
      </c>
      <c r="B110" s="95"/>
      <c r="C110" s="96" t="s">
        <v>256</v>
      </c>
      <c r="D110" s="97" t="s">
        <v>233</v>
      </c>
      <c r="E110" s="98">
        <v>-8</v>
      </c>
    </row>
    <row r="111" spans="1:5" s="68" customFormat="1" ht="16.5" customHeight="1" thickBot="1" x14ac:dyDescent="0.3">
      <c r="A111" s="99"/>
      <c r="B111" s="100"/>
      <c r="C111" s="101" t="s">
        <v>245</v>
      </c>
      <c r="D111" s="92" t="s">
        <v>246</v>
      </c>
      <c r="E111" s="102">
        <f>SUM(E109:E110)</f>
        <v>0</v>
      </c>
    </row>
    <row r="112" spans="1:5" s="68" customFormat="1" ht="15.75" customHeight="1" x14ac:dyDescent="0.2">
      <c r="A112" s="103"/>
      <c r="B112" s="104"/>
      <c r="C112" s="105"/>
      <c r="D112" s="106"/>
      <c r="E112" s="107"/>
    </row>
    <row r="113" spans="1:5" ht="15.75" x14ac:dyDescent="0.25">
      <c r="A113" s="86" t="s">
        <v>270</v>
      </c>
      <c r="B113" s="87" t="s">
        <v>181</v>
      </c>
      <c r="C113" s="53"/>
      <c r="D113" s="53"/>
      <c r="E113" s="88"/>
    </row>
    <row r="114" spans="1:5" ht="31.5" x14ac:dyDescent="0.25">
      <c r="A114" s="89"/>
      <c r="B114" s="90"/>
      <c r="C114" s="91" t="s">
        <v>230</v>
      </c>
      <c r="D114" s="92" t="s">
        <v>231</v>
      </c>
      <c r="E114" s="93">
        <v>-15912</v>
      </c>
    </row>
    <row r="115" spans="1:5" ht="15.75" thickBot="1" x14ac:dyDescent="0.25">
      <c r="A115" s="94">
        <v>1</v>
      </c>
      <c r="B115" s="95"/>
      <c r="C115" s="96" t="s">
        <v>271</v>
      </c>
      <c r="D115" s="97" t="s">
        <v>233</v>
      </c>
      <c r="E115" s="98">
        <v>-17</v>
      </c>
    </row>
    <row r="116" spans="1:5" s="68" customFormat="1" ht="16.5" customHeight="1" thickBot="1" x14ac:dyDescent="0.3">
      <c r="A116" s="99"/>
      <c r="B116" s="100"/>
      <c r="C116" s="101" t="s">
        <v>245</v>
      </c>
      <c r="D116" s="92" t="s">
        <v>246</v>
      </c>
      <c r="E116" s="102">
        <f>SUM(E114:E115)</f>
        <v>-15929</v>
      </c>
    </row>
    <row r="117" spans="1:5" s="68" customFormat="1" ht="15.75" customHeight="1" thickBot="1" x14ac:dyDescent="0.25">
      <c r="A117" s="103"/>
      <c r="B117" s="104"/>
      <c r="C117" s="105"/>
      <c r="D117" s="106"/>
      <c r="E117" s="107"/>
    </row>
    <row r="118" spans="1:5" s="113" customFormat="1" ht="19.5" customHeight="1" thickBot="1" x14ac:dyDescent="0.3">
      <c r="A118" s="108"/>
      <c r="B118" s="109"/>
      <c r="C118" s="110"/>
      <c r="D118" s="111" t="s">
        <v>272</v>
      </c>
      <c r="E118" s="112">
        <f>+E116+E111+E106+E101+E96+E91+E86+E81+E76+E71+E66+E61+E56+E51+E46+E41+E36+E30+E25</f>
        <v>-24661403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185</v>
      </c>
      <c r="B4" s="477"/>
      <c r="C4" s="477"/>
      <c r="D4" s="477"/>
      <c r="E4" s="477"/>
      <c r="F4" s="477"/>
    </row>
    <row r="5" spans="1:6" ht="15.75" x14ac:dyDescent="0.25">
      <c r="A5" s="477" t="s">
        <v>273</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274</v>
      </c>
      <c r="C9" s="124" t="s">
        <v>275</v>
      </c>
      <c r="D9" s="124" t="s">
        <v>226</v>
      </c>
      <c r="E9" s="124" t="s">
        <v>227</v>
      </c>
      <c r="F9" s="125" t="s">
        <v>276</v>
      </c>
    </row>
    <row r="10" spans="1:6" s="132" customFormat="1" ht="31.5" x14ac:dyDescent="0.25">
      <c r="A10" s="126"/>
      <c r="B10" s="127"/>
      <c r="C10" s="128"/>
      <c r="D10" s="129" t="s">
        <v>277</v>
      </c>
      <c r="E10" s="130" t="s">
        <v>278</v>
      </c>
      <c r="F10" s="131">
        <v>11277812</v>
      </c>
    </row>
    <row r="11" spans="1:6" ht="15.75" x14ac:dyDescent="0.25">
      <c r="A11" s="133" t="s">
        <v>229</v>
      </c>
      <c r="B11" s="134" t="s">
        <v>10</v>
      </c>
      <c r="C11" s="135"/>
      <c r="D11" s="136"/>
      <c r="E11" s="136"/>
      <c r="F11" s="137"/>
    </row>
    <row r="12" spans="1:6" ht="15.75" thickBot="1" x14ac:dyDescent="0.25">
      <c r="A12" s="138"/>
      <c r="B12" s="139"/>
      <c r="C12" s="140" t="s">
        <v>149</v>
      </c>
      <c r="D12" s="140" t="s">
        <v>249</v>
      </c>
      <c r="E12" s="141" t="s">
        <v>149</v>
      </c>
      <c r="F12" s="142">
        <v>0</v>
      </c>
    </row>
    <row r="13" spans="1:6" ht="16.5" thickBot="1" x14ac:dyDescent="0.3">
      <c r="A13" s="143"/>
      <c r="B13" s="144"/>
      <c r="C13" s="145"/>
      <c r="D13" s="146" t="s">
        <v>279</v>
      </c>
      <c r="E13" s="147" t="s">
        <v>280</v>
      </c>
      <c r="F13" s="148">
        <v>0</v>
      </c>
    </row>
    <row r="14" spans="1:6" ht="15.75" x14ac:dyDescent="0.25">
      <c r="A14" s="149"/>
      <c r="B14" s="150"/>
      <c r="C14" s="151"/>
      <c r="D14" s="152"/>
      <c r="E14" s="153"/>
      <c r="F14" s="154"/>
    </row>
    <row r="15" spans="1:6" ht="15.75" x14ac:dyDescent="0.25">
      <c r="A15" s="133" t="s">
        <v>247</v>
      </c>
      <c r="B15" s="134" t="s">
        <v>40</v>
      </c>
      <c r="C15" s="135"/>
      <c r="D15" s="136"/>
      <c r="E15" s="136"/>
      <c r="F15" s="137"/>
    </row>
    <row r="16" spans="1:6" ht="15.75" thickBot="1" x14ac:dyDescent="0.25">
      <c r="A16" s="138"/>
      <c r="B16" s="139"/>
      <c r="C16" s="140" t="s">
        <v>149</v>
      </c>
      <c r="D16" s="140" t="s">
        <v>249</v>
      </c>
      <c r="E16" s="141" t="s">
        <v>149</v>
      </c>
      <c r="F16" s="142">
        <v>0</v>
      </c>
    </row>
    <row r="17" spans="1:6" ht="16.5" thickBot="1" x14ac:dyDescent="0.3">
      <c r="A17" s="143"/>
      <c r="B17" s="144"/>
      <c r="C17" s="145"/>
      <c r="D17" s="146" t="s">
        <v>279</v>
      </c>
      <c r="E17" s="147" t="s">
        <v>280</v>
      </c>
      <c r="F17" s="148">
        <v>0</v>
      </c>
    </row>
    <row r="18" spans="1:6" ht="15.75" x14ac:dyDescent="0.25">
      <c r="A18" s="149"/>
      <c r="B18" s="150"/>
      <c r="C18" s="151"/>
      <c r="D18" s="152"/>
      <c r="E18" s="153"/>
      <c r="F18" s="154"/>
    </row>
    <row r="19" spans="1:6" ht="15.75" x14ac:dyDescent="0.25">
      <c r="A19" s="133" t="s">
        <v>250</v>
      </c>
      <c r="B19" s="134" t="s">
        <v>52</v>
      </c>
      <c r="C19" s="135"/>
      <c r="D19" s="136"/>
      <c r="E19" s="136"/>
      <c r="F19" s="137"/>
    </row>
    <row r="20" spans="1:6" ht="30.75" thickBot="1" x14ac:dyDescent="0.25">
      <c r="A20" s="138">
        <v>1</v>
      </c>
      <c r="B20" s="139"/>
      <c r="C20" s="140" t="s">
        <v>10</v>
      </c>
      <c r="D20" s="140" t="s">
        <v>281</v>
      </c>
      <c r="E20" s="141" t="s">
        <v>233</v>
      </c>
      <c r="F20" s="142">
        <v>-6</v>
      </c>
    </row>
    <row r="21" spans="1:6" ht="16.5" thickBot="1" x14ac:dyDescent="0.3">
      <c r="A21" s="143"/>
      <c r="B21" s="144"/>
      <c r="C21" s="145"/>
      <c r="D21" s="146" t="s">
        <v>279</v>
      </c>
      <c r="E21" s="147" t="s">
        <v>280</v>
      </c>
      <c r="F21" s="148">
        <f>SUM(F20:F20)</f>
        <v>-6</v>
      </c>
    </row>
    <row r="22" spans="1:6" ht="15.75" x14ac:dyDescent="0.25">
      <c r="A22" s="149"/>
      <c r="B22" s="150"/>
      <c r="C22" s="151"/>
      <c r="D22" s="152"/>
      <c r="E22" s="153"/>
      <c r="F22" s="154"/>
    </row>
    <row r="23" spans="1:6" ht="15.75" x14ac:dyDescent="0.25">
      <c r="A23" s="133" t="s">
        <v>252</v>
      </c>
      <c r="B23" s="134" t="s">
        <v>62</v>
      </c>
      <c r="C23" s="135"/>
      <c r="D23" s="136"/>
      <c r="E23" s="136"/>
      <c r="F23" s="137"/>
    </row>
    <row r="24" spans="1:6" ht="30" x14ac:dyDescent="0.2">
      <c r="A24" s="138">
        <v>1</v>
      </c>
      <c r="B24" s="139"/>
      <c r="C24" s="140" t="s">
        <v>10</v>
      </c>
      <c r="D24" s="140" t="s">
        <v>282</v>
      </c>
      <c r="E24" s="141" t="s">
        <v>233</v>
      </c>
      <c r="F24" s="142">
        <v>27732</v>
      </c>
    </row>
    <row r="25" spans="1:6" ht="30.75" thickBot="1" x14ac:dyDescent="0.25">
      <c r="A25" s="138">
        <v>2</v>
      </c>
      <c r="B25" s="139"/>
      <c r="C25" s="140" t="s">
        <v>10</v>
      </c>
      <c r="D25" s="140" t="s">
        <v>281</v>
      </c>
      <c r="E25" s="141" t="s">
        <v>233</v>
      </c>
      <c r="F25" s="142">
        <v>103040</v>
      </c>
    </row>
    <row r="26" spans="1:6" ht="16.5" thickBot="1" x14ac:dyDescent="0.3">
      <c r="A26" s="143"/>
      <c r="B26" s="144"/>
      <c r="C26" s="145"/>
      <c r="D26" s="146" t="s">
        <v>279</v>
      </c>
      <c r="E26" s="147" t="s">
        <v>280</v>
      </c>
      <c r="F26" s="148">
        <f>SUM(F24:F25)</f>
        <v>130772</v>
      </c>
    </row>
    <row r="27" spans="1:6" ht="15.75" x14ac:dyDescent="0.25">
      <c r="A27" s="149"/>
      <c r="B27" s="150"/>
      <c r="C27" s="151"/>
      <c r="D27" s="152"/>
      <c r="E27" s="153"/>
      <c r="F27" s="154"/>
    </row>
    <row r="28" spans="1:6" ht="15.75" x14ac:dyDescent="0.25">
      <c r="A28" s="133" t="s">
        <v>255</v>
      </c>
      <c r="B28" s="134" t="s">
        <v>69</v>
      </c>
      <c r="C28" s="135"/>
      <c r="D28" s="136"/>
      <c r="E28" s="136"/>
      <c r="F28" s="137"/>
    </row>
    <row r="29" spans="1:6" ht="30" x14ac:dyDescent="0.2">
      <c r="A29" s="138">
        <v>1</v>
      </c>
      <c r="B29" s="139"/>
      <c r="C29" s="140" t="s">
        <v>10</v>
      </c>
      <c r="D29" s="140" t="s">
        <v>283</v>
      </c>
      <c r="E29" s="141" t="s">
        <v>233</v>
      </c>
      <c r="F29" s="142">
        <v>2727122</v>
      </c>
    </row>
    <row r="30" spans="1:6" ht="30" x14ac:dyDescent="0.2">
      <c r="A30" s="138">
        <v>2</v>
      </c>
      <c r="B30" s="139"/>
      <c r="C30" s="140" t="s">
        <v>10</v>
      </c>
      <c r="D30" s="140" t="s">
        <v>281</v>
      </c>
      <c r="E30" s="141" t="s">
        <v>233</v>
      </c>
      <c r="F30" s="142">
        <v>-1048652</v>
      </c>
    </row>
    <row r="31" spans="1:6" ht="30.75" thickBot="1" x14ac:dyDescent="0.25">
      <c r="A31" s="138">
        <v>3</v>
      </c>
      <c r="B31" s="139"/>
      <c r="C31" s="140" t="s">
        <v>10</v>
      </c>
      <c r="D31" s="140" t="s">
        <v>282</v>
      </c>
      <c r="E31" s="141" t="s">
        <v>233</v>
      </c>
      <c r="F31" s="142">
        <v>7842339</v>
      </c>
    </row>
    <row r="32" spans="1:6" ht="16.5" thickBot="1" x14ac:dyDescent="0.3">
      <c r="A32" s="143"/>
      <c r="B32" s="144"/>
      <c r="C32" s="145"/>
      <c r="D32" s="146" t="s">
        <v>279</v>
      </c>
      <c r="E32" s="147" t="s">
        <v>280</v>
      </c>
      <c r="F32" s="148">
        <f>SUM(F29:F31)</f>
        <v>9520809</v>
      </c>
    </row>
    <row r="33" spans="1:6" ht="15.75" x14ac:dyDescent="0.25">
      <c r="A33" s="149"/>
      <c r="B33" s="150"/>
      <c r="C33" s="151"/>
      <c r="D33" s="152"/>
      <c r="E33" s="153"/>
      <c r="F33" s="154"/>
    </row>
    <row r="34" spans="1:6" ht="15.75" x14ac:dyDescent="0.25">
      <c r="A34" s="133" t="s">
        <v>257</v>
      </c>
      <c r="B34" s="134" t="s">
        <v>83</v>
      </c>
      <c r="C34" s="135"/>
      <c r="D34" s="136"/>
      <c r="E34" s="136"/>
      <c r="F34" s="137"/>
    </row>
    <row r="35" spans="1:6" ht="15.75" thickBot="1" x14ac:dyDescent="0.25">
      <c r="A35" s="138"/>
      <c r="B35" s="139"/>
      <c r="C35" s="140" t="s">
        <v>149</v>
      </c>
      <c r="D35" s="140" t="s">
        <v>249</v>
      </c>
      <c r="E35" s="141" t="s">
        <v>149</v>
      </c>
      <c r="F35" s="142">
        <v>0</v>
      </c>
    </row>
    <row r="36" spans="1:6" ht="16.5" thickBot="1" x14ac:dyDescent="0.3">
      <c r="A36" s="143"/>
      <c r="B36" s="144"/>
      <c r="C36" s="145"/>
      <c r="D36" s="146" t="s">
        <v>279</v>
      </c>
      <c r="E36" s="147" t="s">
        <v>280</v>
      </c>
      <c r="F36" s="148">
        <v>0</v>
      </c>
    </row>
    <row r="37" spans="1:6" ht="15.75" x14ac:dyDescent="0.25">
      <c r="A37" s="149"/>
      <c r="B37" s="150"/>
      <c r="C37" s="151"/>
      <c r="D37" s="152"/>
      <c r="E37" s="153"/>
      <c r="F37" s="154"/>
    </row>
    <row r="38" spans="1:6" ht="15.75" x14ac:dyDescent="0.25">
      <c r="A38" s="133" t="s">
        <v>258</v>
      </c>
      <c r="B38" s="134" t="s">
        <v>95</v>
      </c>
      <c r="C38" s="135"/>
      <c r="D38" s="136"/>
      <c r="E38" s="136"/>
      <c r="F38" s="137"/>
    </row>
    <row r="39" spans="1:6" ht="30" x14ac:dyDescent="0.2">
      <c r="A39" s="138">
        <v>1</v>
      </c>
      <c r="B39" s="139"/>
      <c r="C39" s="140" t="s">
        <v>10</v>
      </c>
      <c r="D39" s="140" t="s">
        <v>282</v>
      </c>
      <c r="E39" s="141" t="s">
        <v>233</v>
      </c>
      <c r="F39" s="142">
        <v>25418</v>
      </c>
    </row>
    <row r="40" spans="1:6" ht="30.75" thickBot="1" x14ac:dyDescent="0.25">
      <c r="A40" s="138">
        <v>2</v>
      </c>
      <c r="B40" s="139"/>
      <c r="C40" s="140" t="s">
        <v>10</v>
      </c>
      <c r="D40" s="140" t="s">
        <v>281</v>
      </c>
      <c r="E40" s="141" t="s">
        <v>233</v>
      </c>
      <c r="F40" s="142">
        <v>-17299</v>
      </c>
    </row>
    <row r="41" spans="1:6" ht="16.5" thickBot="1" x14ac:dyDescent="0.3">
      <c r="A41" s="143"/>
      <c r="B41" s="144"/>
      <c r="C41" s="145"/>
      <c r="D41" s="146" t="s">
        <v>279</v>
      </c>
      <c r="E41" s="147" t="s">
        <v>280</v>
      </c>
      <c r="F41" s="148">
        <f>SUM(F39:F40)</f>
        <v>8119</v>
      </c>
    </row>
    <row r="42" spans="1:6" ht="15.75" x14ac:dyDescent="0.25">
      <c r="A42" s="149"/>
      <c r="B42" s="150"/>
      <c r="C42" s="151"/>
      <c r="D42" s="152"/>
      <c r="E42" s="153"/>
      <c r="F42" s="154"/>
    </row>
    <row r="43" spans="1:6" ht="15.75" x14ac:dyDescent="0.25">
      <c r="A43" s="133" t="s">
        <v>259</v>
      </c>
      <c r="B43" s="134" t="s">
        <v>107</v>
      </c>
      <c r="C43" s="135"/>
      <c r="D43" s="136"/>
      <c r="E43" s="136"/>
      <c r="F43" s="137"/>
    </row>
    <row r="44" spans="1:6" ht="30" x14ac:dyDescent="0.2">
      <c r="A44" s="138">
        <v>1</v>
      </c>
      <c r="B44" s="139"/>
      <c r="C44" s="140" t="s">
        <v>10</v>
      </c>
      <c r="D44" s="140" t="s">
        <v>282</v>
      </c>
      <c r="E44" s="141" t="s">
        <v>233</v>
      </c>
      <c r="F44" s="142">
        <v>24430</v>
      </c>
    </row>
    <row r="45" spans="1:6" ht="30.75" thickBot="1" x14ac:dyDescent="0.25">
      <c r="A45" s="138">
        <v>2</v>
      </c>
      <c r="B45" s="139"/>
      <c r="C45" s="140" t="s">
        <v>10</v>
      </c>
      <c r="D45" s="140" t="s">
        <v>281</v>
      </c>
      <c r="E45" s="141" t="s">
        <v>233</v>
      </c>
      <c r="F45" s="142">
        <v>-20295</v>
      </c>
    </row>
    <row r="46" spans="1:6" ht="16.5" thickBot="1" x14ac:dyDescent="0.3">
      <c r="A46" s="143"/>
      <c r="B46" s="144"/>
      <c r="C46" s="145"/>
      <c r="D46" s="146" t="s">
        <v>279</v>
      </c>
      <c r="E46" s="147" t="s">
        <v>280</v>
      </c>
      <c r="F46" s="148">
        <f>SUM(F44:F45)</f>
        <v>4135</v>
      </c>
    </row>
    <row r="47" spans="1:6" ht="15.75" x14ac:dyDescent="0.25">
      <c r="A47" s="149"/>
      <c r="B47" s="150"/>
      <c r="C47" s="151"/>
      <c r="D47" s="152"/>
      <c r="E47" s="153"/>
      <c r="F47" s="154"/>
    </row>
    <row r="48" spans="1:6" ht="31.5" x14ac:dyDescent="0.25">
      <c r="A48" s="133" t="s">
        <v>260</v>
      </c>
      <c r="B48" s="134" t="s">
        <v>117</v>
      </c>
      <c r="C48" s="135"/>
      <c r="D48" s="136"/>
      <c r="E48" s="136"/>
      <c r="F48" s="137"/>
    </row>
    <row r="49" spans="1:6" ht="15.75" thickBot="1" x14ac:dyDescent="0.25">
      <c r="A49" s="138"/>
      <c r="B49" s="139"/>
      <c r="C49" s="140" t="s">
        <v>149</v>
      </c>
      <c r="D49" s="140" t="s">
        <v>249</v>
      </c>
      <c r="E49" s="141" t="s">
        <v>149</v>
      </c>
      <c r="F49" s="142">
        <v>0</v>
      </c>
    </row>
    <row r="50" spans="1:6" ht="16.5" thickBot="1" x14ac:dyDescent="0.3">
      <c r="A50" s="143"/>
      <c r="B50" s="144"/>
      <c r="C50" s="145"/>
      <c r="D50" s="146" t="s">
        <v>279</v>
      </c>
      <c r="E50" s="147" t="s">
        <v>280</v>
      </c>
      <c r="F50" s="148">
        <v>0</v>
      </c>
    </row>
    <row r="51" spans="1:6" ht="15.75" x14ac:dyDescent="0.25">
      <c r="A51" s="149"/>
      <c r="B51" s="150"/>
      <c r="C51" s="151"/>
      <c r="D51" s="152"/>
      <c r="E51" s="153"/>
      <c r="F51" s="154"/>
    </row>
    <row r="52" spans="1:6" ht="15.75" x14ac:dyDescent="0.25">
      <c r="A52" s="133" t="s">
        <v>261</v>
      </c>
      <c r="B52" s="134" t="s">
        <v>127</v>
      </c>
      <c r="C52" s="135"/>
      <c r="D52" s="136"/>
      <c r="E52" s="136"/>
      <c r="F52" s="137"/>
    </row>
    <row r="53" spans="1:6" ht="30" x14ac:dyDescent="0.2">
      <c r="A53" s="138">
        <v>1</v>
      </c>
      <c r="B53" s="139"/>
      <c r="C53" s="140" t="s">
        <v>10</v>
      </c>
      <c r="D53" s="140" t="s">
        <v>283</v>
      </c>
      <c r="E53" s="141" t="s">
        <v>233</v>
      </c>
      <c r="F53" s="142">
        <v>2878</v>
      </c>
    </row>
    <row r="54" spans="1:6" ht="30" x14ac:dyDescent="0.2">
      <c r="A54" s="138">
        <v>2</v>
      </c>
      <c r="B54" s="139"/>
      <c r="C54" s="140" t="s">
        <v>10</v>
      </c>
      <c r="D54" s="140" t="s">
        <v>282</v>
      </c>
      <c r="E54" s="141" t="s">
        <v>233</v>
      </c>
      <c r="F54" s="142">
        <v>86608</v>
      </c>
    </row>
    <row r="55" spans="1:6" ht="30.75" thickBot="1" x14ac:dyDescent="0.25">
      <c r="A55" s="138">
        <v>3</v>
      </c>
      <c r="B55" s="139"/>
      <c r="C55" s="140" t="s">
        <v>10</v>
      </c>
      <c r="D55" s="140" t="s">
        <v>281</v>
      </c>
      <c r="E55" s="141" t="s">
        <v>233</v>
      </c>
      <c r="F55" s="142">
        <v>-73935</v>
      </c>
    </row>
    <row r="56" spans="1:6" ht="16.5" thickBot="1" x14ac:dyDescent="0.3">
      <c r="A56" s="143"/>
      <c r="B56" s="144"/>
      <c r="C56" s="145"/>
      <c r="D56" s="146" t="s">
        <v>279</v>
      </c>
      <c r="E56" s="147" t="s">
        <v>280</v>
      </c>
      <c r="F56" s="148">
        <f>SUM(F53:F55)</f>
        <v>15551</v>
      </c>
    </row>
    <row r="57" spans="1:6" ht="15.75" x14ac:dyDescent="0.25">
      <c r="A57" s="149"/>
      <c r="B57" s="150"/>
      <c r="C57" s="151"/>
      <c r="D57" s="152"/>
      <c r="E57" s="153"/>
      <c r="F57" s="154"/>
    </row>
    <row r="58" spans="1:6" ht="15.75" x14ac:dyDescent="0.25">
      <c r="A58" s="133" t="s">
        <v>262</v>
      </c>
      <c r="B58" s="134" t="s">
        <v>132</v>
      </c>
      <c r="C58" s="135"/>
      <c r="D58" s="136"/>
      <c r="E58" s="136"/>
      <c r="F58" s="137"/>
    </row>
    <row r="59" spans="1:6" ht="30" x14ac:dyDescent="0.2">
      <c r="A59" s="138">
        <v>1</v>
      </c>
      <c r="B59" s="139"/>
      <c r="C59" s="140" t="s">
        <v>10</v>
      </c>
      <c r="D59" s="140" t="s">
        <v>283</v>
      </c>
      <c r="E59" s="141" t="s">
        <v>233</v>
      </c>
      <c r="F59" s="142">
        <v>169658</v>
      </c>
    </row>
    <row r="60" spans="1:6" ht="30.75" thickBot="1" x14ac:dyDescent="0.25">
      <c r="A60" s="138">
        <v>2</v>
      </c>
      <c r="B60" s="139"/>
      <c r="C60" s="140" t="s">
        <v>10</v>
      </c>
      <c r="D60" s="140" t="s">
        <v>281</v>
      </c>
      <c r="E60" s="141" t="s">
        <v>233</v>
      </c>
      <c r="F60" s="142">
        <v>163823</v>
      </c>
    </row>
    <row r="61" spans="1:6" ht="16.5" thickBot="1" x14ac:dyDescent="0.3">
      <c r="A61" s="143"/>
      <c r="B61" s="144"/>
      <c r="C61" s="145"/>
      <c r="D61" s="146" t="s">
        <v>279</v>
      </c>
      <c r="E61" s="147" t="s">
        <v>280</v>
      </c>
      <c r="F61" s="148">
        <f>SUM(F59:F60)</f>
        <v>333481</v>
      </c>
    </row>
    <row r="62" spans="1:6" ht="15.75" x14ac:dyDescent="0.25">
      <c r="A62" s="149"/>
      <c r="B62" s="150"/>
      <c r="C62" s="151"/>
      <c r="D62" s="152"/>
      <c r="E62" s="153"/>
      <c r="F62" s="154"/>
    </row>
    <row r="63" spans="1:6" ht="15.75" x14ac:dyDescent="0.25">
      <c r="A63" s="133" t="s">
        <v>263</v>
      </c>
      <c r="B63" s="134" t="s">
        <v>142</v>
      </c>
      <c r="C63" s="135"/>
      <c r="D63" s="136"/>
      <c r="E63" s="136"/>
      <c r="F63" s="137"/>
    </row>
    <row r="64" spans="1:6" ht="15.75" thickBot="1" x14ac:dyDescent="0.25">
      <c r="A64" s="138"/>
      <c r="B64" s="139"/>
      <c r="C64" s="140" t="s">
        <v>149</v>
      </c>
      <c r="D64" s="140" t="s">
        <v>249</v>
      </c>
      <c r="E64" s="141" t="s">
        <v>149</v>
      </c>
      <c r="F64" s="142">
        <v>0</v>
      </c>
    </row>
    <row r="65" spans="1:6" ht="16.5" thickBot="1" x14ac:dyDescent="0.3">
      <c r="A65" s="143"/>
      <c r="B65" s="144"/>
      <c r="C65" s="145"/>
      <c r="D65" s="146" t="s">
        <v>279</v>
      </c>
      <c r="E65" s="147" t="s">
        <v>280</v>
      </c>
      <c r="F65" s="148">
        <v>0</v>
      </c>
    </row>
    <row r="66" spans="1:6" ht="15.75" x14ac:dyDescent="0.25">
      <c r="A66" s="149"/>
      <c r="B66" s="150"/>
      <c r="C66" s="151"/>
      <c r="D66" s="152"/>
      <c r="E66" s="153"/>
      <c r="F66" s="154"/>
    </row>
    <row r="67" spans="1:6" ht="15.75" x14ac:dyDescent="0.25">
      <c r="A67" s="133" t="s">
        <v>264</v>
      </c>
      <c r="B67" s="134" t="s">
        <v>152</v>
      </c>
      <c r="C67" s="135"/>
      <c r="D67" s="136"/>
      <c r="E67" s="136"/>
      <c r="F67" s="137"/>
    </row>
    <row r="68" spans="1:6" ht="30" x14ac:dyDescent="0.2">
      <c r="A68" s="138">
        <v>1</v>
      </c>
      <c r="B68" s="139"/>
      <c r="C68" s="140" t="s">
        <v>10</v>
      </c>
      <c r="D68" s="140" t="s">
        <v>282</v>
      </c>
      <c r="E68" s="141" t="s">
        <v>233</v>
      </c>
      <c r="F68" s="142">
        <v>15652</v>
      </c>
    </row>
    <row r="69" spans="1:6" ht="30.75" thickBot="1" x14ac:dyDescent="0.25">
      <c r="A69" s="138">
        <v>2</v>
      </c>
      <c r="B69" s="139"/>
      <c r="C69" s="140" t="s">
        <v>10</v>
      </c>
      <c r="D69" s="140" t="s">
        <v>281</v>
      </c>
      <c r="E69" s="141" t="s">
        <v>233</v>
      </c>
      <c r="F69" s="142">
        <v>-134864</v>
      </c>
    </row>
    <row r="70" spans="1:6" ht="16.5" thickBot="1" x14ac:dyDescent="0.3">
      <c r="A70" s="143"/>
      <c r="B70" s="144"/>
      <c r="C70" s="145"/>
      <c r="D70" s="146" t="s">
        <v>279</v>
      </c>
      <c r="E70" s="147" t="s">
        <v>280</v>
      </c>
      <c r="F70" s="148">
        <f>SUM(F68:F69)</f>
        <v>-119212</v>
      </c>
    </row>
    <row r="71" spans="1:6" ht="15.75" x14ac:dyDescent="0.25">
      <c r="A71" s="149"/>
      <c r="B71" s="150"/>
      <c r="C71" s="151"/>
      <c r="D71" s="152"/>
      <c r="E71" s="153"/>
      <c r="F71" s="154"/>
    </row>
    <row r="72" spans="1:6" ht="15.75" x14ac:dyDescent="0.25">
      <c r="A72" s="133" t="s">
        <v>265</v>
      </c>
      <c r="B72" s="134" t="s">
        <v>159</v>
      </c>
      <c r="C72" s="135"/>
      <c r="D72" s="136"/>
      <c r="E72" s="136"/>
      <c r="F72" s="137"/>
    </row>
    <row r="73" spans="1:6" ht="30.75" thickBot="1" x14ac:dyDescent="0.25">
      <c r="A73" s="138">
        <v>1</v>
      </c>
      <c r="B73" s="139"/>
      <c r="C73" s="140" t="s">
        <v>10</v>
      </c>
      <c r="D73" s="140" t="s">
        <v>281</v>
      </c>
      <c r="E73" s="141" t="s">
        <v>233</v>
      </c>
      <c r="F73" s="142">
        <v>18907</v>
      </c>
    </row>
    <row r="74" spans="1:6" ht="16.5" thickBot="1" x14ac:dyDescent="0.3">
      <c r="A74" s="143"/>
      <c r="B74" s="144"/>
      <c r="C74" s="145"/>
      <c r="D74" s="146" t="s">
        <v>279</v>
      </c>
      <c r="E74" s="147" t="s">
        <v>280</v>
      </c>
      <c r="F74" s="148">
        <f>SUM(F73:F73)</f>
        <v>18907</v>
      </c>
    </row>
    <row r="75" spans="1:6" ht="15.75" x14ac:dyDescent="0.25">
      <c r="A75" s="149"/>
      <c r="B75" s="150"/>
      <c r="C75" s="151"/>
      <c r="D75" s="152"/>
      <c r="E75" s="153"/>
      <c r="F75" s="154"/>
    </row>
    <row r="76" spans="1:6" ht="15.75" x14ac:dyDescent="0.25">
      <c r="A76" s="133" t="s">
        <v>266</v>
      </c>
      <c r="B76" s="134" t="s">
        <v>166</v>
      </c>
      <c r="C76" s="135"/>
      <c r="D76" s="136"/>
      <c r="E76" s="136"/>
      <c r="F76" s="137"/>
    </row>
    <row r="77" spans="1:6" ht="30.75" thickBot="1" x14ac:dyDescent="0.25">
      <c r="A77" s="138">
        <v>1</v>
      </c>
      <c r="B77" s="139"/>
      <c r="C77" s="140" t="s">
        <v>10</v>
      </c>
      <c r="D77" s="140" t="s">
        <v>281</v>
      </c>
      <c r="E77" s="141" t="s">
        <v>233</v>
      </c>
      <c r="F77" s="142">
        <v>-26534</v>
      </c>
    </row>
    <row r="78" spans="1:6" ht="16.5" thickBot="1" x14ac:dyDescent="0.3">
      <c r="A78" s="143"/>
      <c r="B78" s="144"/>
      <c r="C78" s="145"/>
      <c r="D78" s="146" t="s">
        <v>279</v>
      </c>
      <c r="E78" s="147" t="s">
        <v>280</v>
      </c>
      <c r="F78" s="148">
        <f>SUM(F77:F77)</f>
        <v>-26534</v>
      </c>
    </row>
    <row r="79" spans="1:6" ht="15.75" x14ac:dyDescent="0.25">
      <c r="A79" s="149"/>
      <c r="B79" s="150"/>
      <c r="C79" s="151"/>
      <c r="D79" s="152"/>
      <c r="E79" s="153"/>
      <c r="F79" s="154"/>
    </row>
    <row r="80" spans="1:6" ht="15.75" x14ac:dyDescent="0.25">
      <c r="A80" s="133" t="s">
        <v>267</v>
      </c>
      <c r="B80" s="134" t="s">
        <v>174</v>
      </c>
      <c r="C80" s="135"/>
      <c r="D80" s="136"/>
      <c r="E80" s="136"/>
      <c r="F80" s="137"/>
    </row>
    <row r="81" spans="1:6" ht="30" x14ac:dyDescent="0.2">
      <c r="A81" s="138">
        <v>1</v>
      </c>
      <c r="B81" s="139"/>
      <c r="C81" s="140" t="s">
        <v>10</v>
      </c>
      <c r="D81" s="140" t="s">
        <v>282</v>
      </c>
      <c r="E81" s="141" t="s">
        <v>233</v>
      </c>
      <c r="F81" s="142">
        <v>3425</v>
      </c>
    </row>
    <row r="82" spans="1:6" ht="30.75" thickBot="1" x14ac:dyDescent="0.25">
      <c r="A82" s="138">
        <v>2</v>
      </c>
      <c r="B82" s="139"/>
      <c r="C82" s="140" t="s">
        <v>10</v>
      </c>
      <c r="D82" s="140" t="s">
        <v>281</v>
      </c>
      <c r="E82" s="141" t="s">
        <v>233</v>
      </c>
      <c r="F82" s="142">
        <v>-1415</v>
      </c>
    </row>
    <row r="83" spans="1:6" ht="16.5" thickBot="1" x14ac:dyDescent="0.3">
      <c r="A83" s="143"/>
      <c r="B83" s="144"/>
      <c r="C83" s="145"/>
      <c r="D83" s="146" t="s">
        <v>279</v>
      </c>
      <c r="E83" s="147" t="s">
        <v>280</v>
      </c>
      <c r="F83" s="148">
        <f>SUM(F81:F82)</f>
        <v>2010</v>
      </c>
    </row>
    <row r="84" spans="1:6" ht="15.75" x14ac:dyDescent="0.25">
      <c r="A84" s="149"/>
      <c r="B84" s="150"/>
      <c r="C84" s="151"/>
      <c r="D84" s="152"/>
      <c r="E84" s="153"/>
      <c r="F84" s="154"/>
    </row>
    <row r="85" spans="1:6" ht="15.75" x14ac:dyDescent="0.25">
      <c r="A85" s="133" t="s">
        <v>268</v>
      </c>
      <c r="B85" s="134" t="s">
        <v>181</v>
      </c>
      <c r="C85" s="135"/>
      <c r="D85" s="136"/>
      <c r="E85" s="136"/>
      <c r="F85" s="137"/>
    </row>
    <row r="86" spans="1:6" ht="30" x14ac:dyDescent="0.2">
      <c r="A86" s="138">
        <v>1</v>
      </c>
      <c r="B86" s="139"/>
      <c r="C86" s="140" t="s">
        <v>10</v>
      </c>
      <c r="D86" s="140" t="s">
        <v>283</v>
      </c>
      <c r="E86" s="141" t="s">
        <v>233</v>
      </c>
      <c r="F86" s="142">
        <v>73630</v>
      </c>
    </row>
    <row r="87" spans="1:6" ht="30" x14ac:dyDescent="0.2">
      <c r="A87" s="138">
        <v>2</v>
      </c>
      <c r="B87" s="139"/>
      <c r="C87" s="140" t="s">
        <v>10</v>
      </c>
      <c r="D87" s="140" t="s">
        <v>282</v>
      </c>
      <c r="E87" s="141" t="s">
        <v>233</v>
      </c>
      <c r="F87" s="142">
        <v>157498</v>
      </c>
    </row>
    <row r="88" spans="1:6" ht="30.75" thickBot="1" x14ac:dyDescent="0.25">
      <c r="A88" s="138">
        <v>3</v>
      </c>
      <c r="B88" s="139"/>
      <c r="C88" s="140" t="s">
        <v>10</v>
      </c>
      <c r="D88" s="140" t="s">
        <v>281</v>
      </c>
      <c r="E88" s="141" t="s">
        <v>233</v>
      </c>
      <c r="F88" s="142">
        <v>9432</v>
      </c>
    </row>
    <row r="89" spans="1:6" ht="16.5" thickBot="1" x14ac:dyDescent="0.3">
      <c r="A89" s="143"/>
      <c r="B89" s="144"/>
      <c r="C89" s="145"/>
      <c r="D89" s="146" t="s">
        <v>279</v>
      </c>
      <c r="E89" s="147" t="s">
        <v>280</v>
      </c>
      <c r="F89" s="148">
        <f>SUM(F86:F88)</f>
        <v>240560</v>
      </c>
    </row>
    <row r="90" spans="1:6" ht="15.75" x14ac:dyDescent="0.25">
      <c r="A90" s="149"/>
      <c r="B90" s="150"/>
      <c r="C90" s="151"/>
      <c r="D90" s="152"/>
      <c r="E90" s="153"/>
      <c r="F90" s="154"/>
    </row>
    <row r="91" spans="1:6" ht="32.25" thickBot="1" x14ac:dyDescent="0.3">
      <c r="A91" s="155"/>
      <c r="B91" s="156"/>
      <c r="C91" s="156"/>
      <c r="D91" s="157" t="s">
        <v>284</v>
      </c>
      <c r="E91" s="158" t="s">
        <v>280</v>
      </c>
      <c r="F91" s="159">
        <f>+F89+F83+F78+F74+F70+F65+F61+F56+F50+F46+F41+F36+F32+F26+F21+F17+F13+F10</f>
        <v>21406404</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185</v>
      </c>
      <c r="B4" s="479"/>
      <c r="C4" s="479"/>
      <c r="D4" s="479"/>
    </row>
    <row r="5" spans="1:5" x14ac:dyDescent="0.2">
      <c r="A5" s="479" t="s">
        <v>285</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286</v>
      </c>
      <c r="C8" s="169"/>
      <c r="D8" s="170"/>
    </row>
    <row r="9" spans="1:5" ht="14.25" customHeight="1" thickBot="1" x14ac:dyDescent="0.25">
      <c r="A9" s="172" t="s">
        <v>5</v>
      </c>
      <c r="B9" s="173" t="s">
        <v>287</v>
      </c>
      <c r="C9" s="174" t="s">
        <v>276</v>
      </c>
      <c r="D9" s="175" t="s">
        <v>227</v>
      </c>
    </row>
    <row r="10" spans="1:5" x14ac:dyDescent="0.2">
      <c r="A10" s="176"/>
      <c r="B10" s="177"/>
      <c r="C10" s="178"/>
      <c r="D10" s="179"/>
    </row>
    <row r="11" spans="1:5" x14ac:dyDescent="0.2">
      <c r="A11" s="180" t="s">
        <v>229</v>
      </c>
      <c r="B11" s="181" t="s">
        <v>10</v>
      </c>
      <c r="C11" s="182"/>
      <c r="D11" s="183"/>
    </row>
    <row r="12" spans="1:5" ht="15.75" thickBot="1" x14ac:dyDescent="0.25">
      <c r="A12" s="184">
        <v>0</v>
      </c>
      <c r="B12" s="185" t="s">
        <v>249</v>
      </c>
      <c r="C12" s="186">
        <v>0</v>
      </c>
      <c r="D12" s="187" t="s">
        <v>149</v>
      </c>
    </row>
    <row r="13" spans="1:5" ht="13.5" customHeight="1" thickBot="1" x14ac:dyDescent="0.25">
      <c r="A13" s="188"/>
      <c r="B13" s="189" t="s">
        <v>288</v>
      </c>
      <c r="C13" s="190">
        <v>0</v>
      </c>
      <c r="D13" s="191" t="s">
        <v>280</v>
      </c>
    </row>
    <row r="14" spans="1:5" ht="14.25" customHeight="1" x14ac:dyDescent="0.2">
      <c r="A14" s="192"/>
      <c r="B14" s="193"/>
      <c r="C14" s="194"/>
      <c r="D14" s="195"/>
    </row>
    <row r="15" spans="1:5" x14ac:dyDescent="0.2">
      <c r="A15" s="180" t="s">
        <v>247</v>
      </c>
      <c r="B15" s="181" t="s">
        <v>40</v>
      </c>
      <c r="C15" s="182"/>
      <c r="D15" s="183"/>
    </row>
    <row r="16" spans="1:5" ht="15.75" thickBot="1" x14ac:dyDescent="0.25">
      <c r="A16" s="184">
        <v>0</v>
      </c>
      <c r="B16" s="185" t="s">
        <v>249</v>
      </c>
      <c r="C16" s="186">
        <v>0</v>
      </c>
      <c r="D16" s="187" t="s">
        <v>149</v>
      </c>
    </row>
    <row r="17" spans="1:4" ht="13.5" customHeight="1" thickBot="1" x14ac:dyDescent="0.25">
      <c r="A17" s="188"/>
      <c r="B17" s="189" t="s">
        <v>288</v>
      </c>
      <c r="C17" s="190">
        <v>0</v>
      </c>
      <c r="D17" s="191" t="s">
        <v>280</v>
      </c>
    </row>
    <row r="18" spans="1:4" ht="14.25" customHeight="1" x14ac:dyDescent="0.2">
      <c r="A18" s="192"/>
      <c r="B18" s="193"/>
      <c r="C18" s="194"/>
      <c r="D18" s="195"/>
    </row>
    <row r="19" spans="1:4" x14ac:dyDescent="0.2">
      <c r="A19" s="180" t="s">
        <v>250</v>
      </c>
      <c r="B19" s="181" t="s">
        <v>52</v>
      </c>
      <c r="C19" s="182"/>
      <c r="D19" s="183"/>
    </row>
    <row r="20" spans="1:4" ht="15.75" thickBot="1" x14ac:dyDescent="0.25">
      <c r="A20" s="184">
        <v>0</v>
      </c>
      <c r="B20" s="185" t="s">
        <v>249</v>
      </c>
      <c r="C20" s="186">
        <v>0</v>
      </c>
      <c r="D20" s="187" t="s">
        <v>149</v>
      </c>
    </row>
    <row r="21" spans="1:4" ht="13.5" customHeight="1" thickBot="1" x14ac:dyDescent="0.25">
      <c r="A21" s="188"/>
      <c r="B21" s="189" t="s">
        <v>288</v>
      </c>
      <c r="C21" s="190">
        <v>0</v>
      </c>
      <c r="D21" s="191" t="s">
        <v>280</v>
      </c>
    </row>
    <row r="22" spans="1:4" ht="14.25" customHeight="1" x14ac:dyDescent="0.2">
      <c r="A22" s="192"/>
      <c r="B22" s="193"/>
      <c r="C22" s="194"/>
      <c r="D22" s="195"/>
    </row>
    <row r="23" spans="1:4" x14ac:dyDescent="0.2">
      <c r="A23" s="180" t="s">
        <v>252</v>
      </c>
      <c r="B23" s="181" t="s">
        <v>62</v>
      </c>
      <c r="C23" s="182"/>
      <c r="D23" s="183"/>
    </row>
    <row r="24" spans="1:4" ht="15.75" thickBot="1" x14ac:dyDescent="0.25">
      <c r="A24" s="184">
        <v>0</v>
      </c>
      <c r="B24" s="185" t="s">
        <v>249</v>
      </c>
      <c r="C24" s="186">
        <v>0</v>
      </c>
      <c r="D24" s="187" t="s">
        <v>149</v>
      </c>
    </row>
    <row r="25" spans="1:4" ht="13.5" customHeight="1" thickBot="1" x14ac:dyDescent="0.25">
      <c r="A25" s="188"/>
      <c r="B25" s="189" t="s">
        <v>288</v>
      </c>
      <c r="C25" s="190">
        <v>0</v>
      </c>
      <c r="D25" s="191" t="s">
        <v>280</v>
      </c>
    </row>
    <row r="26" spans="1:4" ht="14.25" customHeight="1" x14ac:dyDescent="0.2">
      <c r="A26" s="192"/>
      <c r="B26" s="193"/>
      <c r="C26" s="194"/>
      <c r="D26" s="195"/>
    </row>
    <row r="27" spans="1:4" x14ac:dyDescent="0.2">
      <c r="A27" s="180" t="s">
        <v>255</v>
      </c>
      <c r="B27" s="181" t="s">
        <v>69</v>
      </c>
      <c r="C27" s="182"/>
      <c r="D27" s="183"/>
    </row>
    <row r="28" spans="1:4" ht="15.75" thickBot="1" x14ac:dyDescent="0.25">
      <c r="A28" s="184">
        <v>0</v>
      </c>
      <c r="B28" s="185" t="s">
        <v>249</v>
      </c>
      <c r="C28" s="186">
        <v>0</v>
      </c>
      <c r="D28" s="187" t="s">
        <v>149</v>
      </c>
    </row>
    <row r="29" spans="1:4" ht="13.5" customHeight="1" thickBot="1" x14ac:dyDescent="0.25">
      <c r="A29" s="188"/>
      <c r="B29" s="189" t="s">
        <v>288</v>
      </c>
      <c r="C29" s="190">
        <v>0</v>
      </c>
      <c r="D29" s="191" t="s">
        <v>280</v>
      </c>
    </row>
    <row r="30" spans="1:4" ht="14.25" customHeight="1" x14ac:dyDescent="0.2">
      <c r="A30" s="192"/>
      <c r="B30" s="193"/>
      <c r="C30" s="194"/>
      <c r="D30" s="195"/>
    </row>
    <row r="31" spans="1:4" x14ac:dyDescent="0.2">
      <c r="A31" s="180" t="s">
        <v>257</v>
      </c>
      <c r="B31" s="181" t="s">
        <v>83</v>
      </c>
      <c r="C31" s="182"/>
      <c r="D31" s="183"/>
    </row>
    <row r="32" spans="1:4" ht="15.75" thickBot="1" x14ac:dyDescent="0.25">
      <c r="A32" s="184">
        <v>0</v>
      </c>
      <c r="B32" s="185" t="s">
        <v>249</v>
      </c>
      <c r="C32" s="186">
        <v>0</v>
      </c>
      <c r="D32" s="187" t="s">
        <v>149</v>
      </c>
    </row>
    <row r="33" spans="1:4" ht="13.5" customHeight="1" thickBot="1" x14ac:dyDescent="0.25">
      <c r="A33" s="188"/>
      <c r="B33" s="189" t="s">
        <v>288</v>
      </c>
      <c r="C33" s="190">
        <v>0</v>
      </c>
      <c r="D33" s="191" t="s">
        <v>280</v>
      </c>
    </row>
    <row r="34" spans="1:4" ht="14.25" customHeight="1" x14ac:dyDescent="0.2">
      <c r="A34" s="192"/>
      <c r="B34" s="193"/>
      <c r="C34" s="194"/>
      <c r="D34" s="195"/>
    </row>
    <row r="35" spans="1:4" x14ac:dyDescent="0.2">
      <c r="A35" s="180" t="s">
        <v>258</v>
      </c>
      <c r="B35" s="181" t="s">
        <v>95</v>
      </c>
      <c r="C35" s="182"/>
      <c r="D35" s="183"/>
    </row>
    <row r="36" spans="1:4" ht="15.75" thickBot="1" x14ac:dyDescent="0.25">
      <c r="A36" s="184">
        <v>0</v>
      </c>
      <c r="B36" s="185" t="s">
        <v>249</v>
      </c>
      <c r="C36" s="186">
        <v>0</v>
      </c>
      <c r="D36" s="187" t="s">
        <v>149</v>
      </c>
    </row>
    <row r="37" spans="1:4" ht="13.5" customHeight="1" thickBot="1" x14ac:dyDescent="0.25">
      <c r="A37" s="188"/>
      <c r="B37" s="189" t="s">
        <v>288</v>
      </c>
      <c r="C37" s="190">
        <v>0</v>
      </c>
      <c r="D37" s="191" t="s">
        <v>280</v>
      </c>
    </row>
    <row r="38" spans="1:4" ht="14.25" customHeight="1" x14ac:dyDescent="0.2">
      <c r="A38" s="192"/>
      <c r="B38" s="193"/>
      <c r="C38" s="194"/>
      <c r="D38" s="195"/>
    </row>
    <row r="39" spans="1:4" x14ac:dyDescent="0.2">
      <c r="A39" s="180" t="s">
        <v>259</v>
      </c>
      <c r="B39" s="181" t="s">
        <v>107</v>
      </c>
      <c r="C39" s="182"/>
      <c r="D39" s="183"/>
    </row>
    <row r="40" spans="1:4" ht="15.75" thickBot="1" x14ac:dyDescent="0.25">
      <c r="A40" s="184">
        <v>0</v>
      </c>
      <c r="B40" s="185" t="s">
        <v>249</v>
      </c>
      <c r="C40" s="186">
        <v>0</v>
      </c>
      <c r="D40" s="187" t="s">
        <v>149</v>
      </c>
    </row>
    <row r="41" spans="1:4" ht="13.5" customHeight="1" thickBot="1" x14ac:dyDescent="0.25">
      <c r="A41" s="188"/>
      <c r="B41" s="189" t="s">
        <v>288</v>
      </c>
      <c r="C41" s="190">
        <v>0</v>
      </c>
      <c r="D41" s="191" t="s">
        <v>280</v>
      </c>
    </row>
    <row r="42" spans="1:4" ht="14.25" customHeight="1" x14ac:dyDescent="0.2">
      <c r="A42" s="192"/>
      <c r="B42" s="193"/>
      <c r="C42" s="194"/>
      <c r="D42" s="195"/>
    </row>
    <row r="43" spans="1:4" x14ac:dyDescent="0.2">
      <c r="A43" s="180" t="s">
        <v>260</v>
      </c>
      <c r="B43" s="181" t="s">
        <v>117</v>
      </c>
      <c r="C43" s="182"/>
      <c r="D43" s="183"/>
    </row>
    <row r="44" spans="1:4" ht="15.75" thickBot="1" x14ac:dyDescent="0.25">
      <c r="A44" s="184">
        <v>0</v>
      </c>
      <c r="B44" s="185" t="s">
        <v>249</v>
      </c>
      <c r="C44" s="186">
        <v>0</v>
      </c>
      <c r="D44" s="187" t="s">
        <v>149</v>
      </c>
    </row>
    <row r="45" spans="1:4" ht="13.5" customHeight="1" thickBot="1" x14ac:dyDescent="0.25">
      <c r="A45" s="188"/>
      <c r="B45" s="189" t="s">
        <v>288</v>
      </c>
      <c r="C45" s="190">
        <v>0</v>
      </c>
      <c r="D45" s="191" t="s">
        <v>280</v>
      </c>
    </row>
    <row r="46" spans="1:4" ht="14.25" customHeight="1" x14ac:dyDescent="0.2">
      <c r="A46" s="192"/>
      <c r="B46" s="193"/>
      <c r="C46" s="194"/>
      <c r="D46" s="195"/>
    </row>
    <row r="47" spans="1:4" x14ac:dyDescent="0.2">
      <c r="A47" s="180" t="s">
        <v>261</v>
      </c>
      <c r="B47" s="181" t="s">
        <v>127</v>
      </c>
      <c r="C47" s="182"/>
      <c r="D47" s="183"/>
    </row>
    <row r="48" spans="1:4" ht="15.75" thickBot="1" x14ac:dyDescent="0.25">
      <c r="A48" s="184">
        <v>0</v>
      </c>
      <c r="B48" s="185" t="s">
        <v>249</v>
      </c>
      <c r="C48" s="186">
        <v>0</v>
      </c>
      <c r="D48" s="187" t="s">
        <v>149</v>
      </c>
    </row>
    <row r="49" spans="1:4" ht="13.5" customHeight="1" thickBot="1" x14ac:dyDescent="0.25">
      <c r="A49" s="188"/>
      <c r="B49" s="189" t="s">
        <v>288</v>
      </c>
      <c r="C49" s="190">
        <v>0</v>
      </c>
      <c r="D49" s="191" t="s">
        <v>280</v>
      </c>
    </row>
    <row r="50" spans="1:4" ht="14.25" customHeight="1" x14ac:dyDescent="0.2">
      <c r="A50" s="192"/>
      <c r="B50" s="193"/>
      <c r="C50" s="194"/>
      <c r="D50" s="195"/>
    </row>
    <row r="51" spans="1:4" x14ac:dyDescent="0.2">
      <c r="A51" s="180" t="s">
        <v>262</v>
      </c>
      <c r="B51" s="181" t="s">
        <v>132</v>
      </c>
      <c r="C51" s="182"/>
      <c r="D51" s="183"/>
    </row>
    <row r="52" spans="1:4" ht="15.75" thickBot="1" x14ac:dyDescent="0.25">
      <c r="A52" s="184">
        <v>0</v>
      </c>
      <c r="B52" s="185" t="s">
        <v>249</v>
      </c>
      <c r="C52" s="186">
        <v>0</v>
      </c>
      <c r="D52" s="187" t="s">
        <v>149</v>
      </c>
    </row>
    <row r="53" spans="1:4" ht="13.5" customHeight="1" thickBot="1" x14ac:dyDescent="0.25">
      <c r="A53" s="188"/>
      <c r="B53" s="189" t="s">
        <v>288</v>
      </c>
      <c r="C53" s="190">
        <v>0</v>
      </c>
      <c r="D53" s="191" t="s">
        <v>280</v>
      </c>
    </row>
    <row r="54" spans="1:4" ht="14.25" customHeight="1" x14ac:dyDescent="0.2">
      <c r="A54" s="192"/>
      <c r="B54" s="193"/>
      <c r="C54" s="194"/>
      <c r="D54" s="195"/>
    </row>
    <row r="55" spans="1:4" x14ac:dyDescent="0.2">
      <c r="A55" s="180" t="s">
        <v>263</v>
      </c>
      <c r="B55" s="181" t="s">
        <v>142</v>
      </c>
      <c r="C55" s="182"/>
      <c r="D55" s="183"/>
    </row>
    <row r="56" spans="1:4" ht="15.75" thickBot="1" x14ac:dyDescent="0.25">
      <c r="A56" s="184">
        <v>0</v>
      </c>
      <c r="B56" s="185" t="s">
        <v>249</v>
      </c>
      <c r="C56" s="186">
        <v>0</v>
      </c>
      <c r="D56" s="187" t="s">
        <v>149</v>
      </c>
    </row>
    <row r="57" spans="1:4" ht="13.5" customHeight="1" thickBot="1" x14ac:dyDescent="0.25">
      <c r="A57" s="188"/>
      <c r="B57" s="189" t="s">
        <v>288</v>
      </c>
      <c r="C57" s="190">
        <v>0</v>
      </c>
      <c r="D57" s="191" t="s">
        <v>280</v>
      </c>
    </row>
    <row r="58" spans="1:4" ht="14.25" customHeight="1" x14ac:dyDescent="0.2">
      <c r="A58" s="192"/>
      <c r="B58" s="193"/>
      <c r="C58" s="194"/>
      <c r="D58" s="195"/>
    </row>
    <row r="59" spans="1:4" x14ac:dyDescent="0.2">
      <c r="A59" s="180" t="s">
        <v>264</v>
      </c>
      <c r="B59" s="181" t="s">
        <v>152</v>
      </c>
      <c r="C59" s="182"/>
      <c r="D59" s="183"/>
    </row>
    <row r="60" spans="1:4" ht="15.75" thickBot="1" x14ac:dyDescent="0.25">
      <c r="A60" s="184">
        <v>0</v>
      </c>
      <c r="B60" s="185" t="s">
        <v>249</v>
      </c>
      <c r="C60" s="186">
        <v>0</v>
      </c>
      <c r="D60" s="187" t="s">
        <v>149</v>
      </c>
    </row>
    <row r="61" spans="1:4" ht="13.5" customHeight="1" thickBot="1" x14ac:dyDescent="0.25">
      <c r="A61" s="188"/>
      <c r="B61" s="189" t="s">
        <v>288</v>
      </c>
      <c r="C61" s="190">
        <v>0</v>
      </c>
      <c r="D61" s="191" t="s">
        <v>280</v>
      </c>
    </row>
    <row r="62" spans="1:4" ht="14.25" customHeight="1" x14ac:dyDescent="0.2">
      <c r="A62" s="192"/>
      <c r="B62" s="193"/>
      <c r="C62" s="194"/>
      <c r="D62" s="195"/>
    </row>
    <row r="63" spans="1:4" x14ac:dyDescent="0.2">
      <c r="A63" s="180" t="s">
        <v>265</v>
      </c>
      <c r="B63" s="181" t="s">
        <v>159</v>
      </c>
      <c r="C63" s="182"/>
      <c r="D63" s="183"/>
    </row>
    <row r="64" spans="1:4" ht="15.75" thickBot="1" x14ac:dyDescent="0.25">
      <c r="A64" s="184">
        <v>0</v>
      </c>
      <c r="B64" s="185" t="s">
        <v>249</v>
      </c>
      <c r="C64" s="186">
        <v>0</v>
      </c>
      <c r="D64" s="187" t="s">
        <v>149</v>
      </c>
    </row>
    <row r="65" spans="1:4" ht="13.5" customHeight="1" thickBot="1" x14ac:dyDescent="0.25">
      <c r="A65" s="188"/>
      <c r="B65" s="189" t="s">
        <v>288</v>
      </c>
      <c r="C65" s="190">
        <v>0</v>
      </c>
      <c r="D65" s="191" t="s">
        <v>280</v>
      </c>
    </row>
    <row r="66" spans="1:4" ht="14.25" customHeight="1" x14ac:dyDescent="0.2">
      <c r="A66" s="192"/>
      <c r="B66" s="193"/>
      <c r="C66" s="194"/>
      <c r="D66" s="195"/>
    </row>
    <row r="67" spans="1:4" x14ac:dyDescent="0.2">
      <c r="A67" s="180" t="s">
        <v>266</v>
      </c>
      <c r="B67" s="181" t="s">
        <v>166</v>
      </c>
      <c r="C67" s="182"/>
      <c r="D67" s="183"/>
    </row>
    <row r="68" spans="1:4" ht="15.75" thickBot="1" x14ac:dyDescent="0.25">
      <c r="A68" s="184">
        <v>0</v>
      </c>
      <c r="B68" s="185" t="s">
        <v>249</v>
      </c>
      <c r="C68" s="186">
        <v>0</v>
      </c>
      <c r="D68" s="187" t="s">
        <v>149</v>
      </c>
    </row>
    <row r="69" spans="1:4" ht="13.5" customHeight="1" thickBot="1" x14ac:dyDescent="0.25">
      <c r="A69" s="188"/>
      <c r="B69" s="189" t="s">
        <v>288</v>
      </c>
      <c r="C69" s="190">
        <v>0</v>
      </c>
      <c r="D69" s="191" t="s">
        <v>280</v>
      </c>
    </row>
    <row r="70" spans="1:4" ht="14.25" customHeight="1" x14ac:dyDescent="0.2">
      <c r="A70" s="192"/>
      <c r="B70" s="193"/>
      <c r="C70" s="194"/>
      <c r="D70" s="195"/>
    </row>
    <row r="71" spans="1:4" x14ac:dyDescent="0.2">
      <c r="A71" s="180" t="s">
        <v>267</v>
      </c>
      <c r="B71" s="181" t="s">
        <v>174</v>
      </c>
      <c r="C71" s="182"/>
      <c r="D71" s="183"/>
    </row>
    <row r="72" spans="1:4" ht="15.75" thickBot="1" x14ac:dyDescent="0.25">
      <c r="A72" s="184">
        <v>0</v>
      </c>
      <c r="B72" s="185" t="s">
        <v>249</v>
      </c>
      <c r="C72" s="186">
        <v>0</v>
      </c>
      <c r="D72" s="187" t="s">
        <v>149</v>
      </c>
    </row>
    <row r="73" spans="1:4" ht="13.5" customHeight="1" thickBot="1" x14ac:dyDescent="0.25">
      <c r="A73" s="188"/>
      <c r="B73" s="189" t="s">
        <v>288</v>
      </c>
      <c r="C73" s="190">
        <v>0</v>
      </c>
      <c r="D73" s="191" t="s">
        <v>280</v>
      </c>
    </row>
    <row r="74" spans="1:4" ht="14.25" customHeight="1" x14ac:dyDescent="0.2">
      <c r="A74" s="192"/>
      <c r="B74" s="193"/>
      <c r="C74" s="194"/>
      <c r="D74" s="195"/>
    </row>
    <row r="75" spans="1:4" x14ac:dyDescent="0.2">
      <c r="A75" s="180" t="s">
        <v>268</v>
      </c>
      <c r="B75" s="181" t="s">
        <v>181</v>
      </c>
      <c r="C75" s="182"/>
      <c r="D75" s="183"/>
    </row>
    <row r="76" spans="1:4" ht="15.75" thickBot="1" x14ac:dyDescent="0.25">
      <c r="A76" s="184">
        <v>0</v>
      </c>
      <c r="B76" s="185" t="s">
        <v>249</v>
      </c>
      <c r="C76" s="186">
        <v>0</v>
      </c>
      <c r="D76" s="187" t="s">
        <v>149</v>
      </c>
    </row>
    <row r="77" spans="1:4" ht="13.5" customHeight="1" thickBot="1" x14ac:dyDescent="0.25">
      <c r="A77" s="188"/>
      <c r="B77" s="189" t="s">
        <v>288</v>
      </c>
      <c r="C77" s="190">
        <v>0</v>
      </c>
      <c r="D77" s="191" t="s">
        <v>280</v>
      </c>
    </row>
    <row r="78" spans="1:4" ht="14.25" customHeight="1" x14ac:dyDescent="0.2">
      <c r="A78" s="192"/>
      <c r="B78" s="193"/>
      <c r="C78" s="194"/>
      <c r="D78" s="195"/>
    </row>
    <row r="79" spans="1:4" ht="13.5" customHeight="1" thickBot="1" x14ac:dyDescent="0.25">
      <c r="B79" s="196" t="s">
        <v>289</v>
      </c>
      <c r="C79" s="197">
        <f>+C77+C73+C69+C65+C61+C57+C53+C49+C45+C41+C37+C33+C29+C25+C21+C17+C13</f>
        <v>0</v>
      </c>
      <c r="D79" s="198" t="s">
        <v>280</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185</v>
      </c>
      <c r="B4" s="479"/>
      <c r="C4" s="479"/>
      <c r="D4" s="479"/>
    </row>
    <row r="5" spans="1:4" x14ac:dyDescent="0.2">
      <c r="A5" s="479" t="s">
        <v>290</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286</v>
      </c>
      <c r="C8" s="204"/>
      <c r="D8" s="205"/>
    </row>
    <row r="9" spans="1:4" ht="14.25" customHeight="1" thickBot="1" x14ac:dyDescent="0.25">
      <c r="A9" s="206" t="s">
        <v>5</v>
      </c>
      <c r="B9" s="207" t="s">
        <v>291</v>
      </c>
      <c r="C9" s="208" t="s">
        <v>276</v>
      </c>
      <c r="D9" s="209" t="s">
        <v>292</v>
      </c>
    </row>
    <row r="10" spans="1:4" x14ac:dyDescent="0.2">
      <c r="A10" s="176"/>
      <c r="B10" s="179"/>
      <c r="C10" s="179"/>
      <c r="D10" s="178"/>
    </row>
    <row r="11" spans="1:4" x14ac:dyDescent="0.2">
      <c r="A11" s="210" t="s">
        <v>229</v>
      </c>
      <c r="B11" s="181" t="s">
        <v>10</v>
      </c>
      <c r="C11" s="179"/>
      <c r="D11" s="211"/>
    </row>
    <row r="12" spans="1:4" ht="13.5" thickBot="1" x14ac:dyDescent="0.25">
      <c r="A12" s="212">
        <v>1</v>
      </c>
      <c r="B12" s="213" t="s">
        <v>293</v>
      </c>
      <c r="C12" s="214">
        <v>55455778</v>
      </c>
      <c r="D12" s="215" t="s">
        <v>294</v>
      </c>
    </row>
    <row r="13" spans="1:4" ht="13.5" customHeight="1" thickBot="1" x14ac:dyDescent="0.25">
      <c r="A13" s="216"/>
      <c r="B13" s="217" t="s">
        <v>202</v>
      </c>
      <c r="C13" s="218">
        <f>SUM(C12:C12)</f>
        <v>55455778</v>
      </c>
      <c r="D13" s="219"/>
    </row>
    <row r="14" spans="1:4" ht="14.25" customHeight="1" x14ac:dyDescent="0.2">
      <c r="A14" s="220"/>
      <c r="B14" s="221"/>
      <c r="C14" s="222"/>
      <c r="D14" s="223"/>
    </row>
    <row r="15" spans="1:4" x14ac:dyDescent="0.2">
      <c r="A15" s="210" t="s">
        <v>247</v>
      </c>
      <c r="B15" s="181" t="s">
        <v>248</v>
      </c>
      <c r="C15" s="179"/>
      <c r="D15" s="211"/>
    </row>
    <row r="16" spans="1:4" ht="13.5" thickBot="1" x14ac:dyDescent="0.25">
      <c r="A16" s="212">
        <v>0</v>
      </c>
      <c r="B16" s="213" t="s">
        <v>249</v>
      </c>
      <c r="C16" s="214">
        <v>0</v>
      </c>
      <c r="D16" s="215" t="s">
        <v>295</v>
      </c>
    </row>
    <row r="17" spans="1:4" ht="13.5" customHeight="1" thickBot="1" x14ac:dyDescent="0.25">
      <c r="A17" s="216"/>
      <c r="B17" s="217" t="s">
        <v>202</v>
      </c>
      <c r="C17" s="218">
        <v>0</v>
      </c>
      <c r="D17" s="219"/>
    </row>
    <row r="18" spans="1:4" ht="14.25" customHeight="1" x14ac:dyDescent="0.2">
      <c r="A18" s="220"/>
      <c r="B18" s="221"/>
      <c r="C18" s="222"/>
      <c r="D18" s="223"/>
    </row>
    <row r="19" spans="1:4" x14ac:dyDescent="0.2">
      <c r="A19" s="210" t="s">
        <v>250</v>
      </c>
      <c r="B19" s="181" t="s">
        <v>40</v>
      </c>
      <c r="C19" s="179"/>
      <c r="D19" s="211"/>
    </row>
    <row r="20" spans="1:4" ht="13.5" thickBot="1" x14ac:dyDescent="0.25">
      <c r="A20" s="212">
        <v>0</v>
      </c>
      <c r="B20" s="213" t="s">
        <v>249</v>
      </c>
      <c r="C20" s="214">
        <v>0</v>
      </c>
      <c r="D20" s="215" t="s">
        <v>295</v>
      </c>
    </row>
    <row r="21" spans="1:4" ht="13.5" customHeight="1" thickBot="1" x14ac:dyDescent="0.25">
      <c r="A21" s="216"/>
      <c r="B21" s="217" t="s">
        <v>202</v>
      </c>
      <c r="C21" s="218">
        <v>0</v>
      </c>
      <c r="D21" s="219"/>
    </row>
    <row r="22" spans="1:4" ht="14.25" customHeight="1" x14ac:dyDescent="0.2">
      <c r="A22" s="220"/>
      <c r="B22" s="221"/>
      <c r="C22" s="222"/>
      <c r="D22" s="223"/>
    </row>
    <row r="23" spans="1:4" x14ac:dyDescent="0.2">
      <c r="A23" s="210" t="s">
        <v>252</v>
      </c>
      <c r="B23" s="181" t="s">
        <v>253</v>
      </c>
      <c r="C23" s="179"/>
      <c r="D23" s="211"/>
    </row>
    <row r="24" spans="1:4" ht="13.5" thickBot="1" x14ac:dyDescent="0.25">
      <c r="A24" s="212">
        <v>0</v>
      </c>
      <c r="B24" s="213" t="s">
        <v>249</v>
      </c>
      <c r="C24" s="214">
        <v>0</v>
      </c>
      <c r="D24" s="215" t="s">
        <v>295</v>
      </c>
    </row>
    <row r="25" spans="1:4" ht="13.5" customHeight="1" thickBot="1" x14ac:dyDescent="0.25">
      <c r="A25" s="216"/>
      <c r="B25" s="217" t="s">
        <v>202</v>
      </c>
      <c r="C25" s="218">
        <v>0</v>
      </c>
      <c r="D25" s="219"/>
    </row>
    <row r="26" spans="1:4" ht="14.25" customHeight="1" x14ac:dyDescent="0.2">
      <c r="A26" s="220"/>
      <c r="B26" s="221"/>
      <c r="C26" s="222"/>
      <c r="D26" s="223"/>
    </row>
    <row r="27" spans="1:4" x14ac:dyDescent="0.2">
      <c r="A27" s="210" t="s">
        <v>255</v>
      </c>
      <c r="B27" s="181" t="s">
        <v>52</v>
      </c>
      <c r="C27" s="179"/>
      <c r="D27" s="211"/>
    </row>
    <row r="28" spans="1:4" ht="13.5" thickBot="1" x14ac:dyDescent="0.25">
      <c r="A28" s="212">
        <v>0</v>
      </c>
      <c r="B28" s="213" t="s">
        <v>249</v>
      </c>
      <c r="C28" s="214">
        <v>0</v>
      </c>
      <c r="D28" s="215" t="s">
        <v>295</v>
      </c>
    </row>
    <row r="29" spans="1:4" ht="13.5" customHeight="1" thickBot="1" x14ac:dyDescent="0.25">
      <c r="A29" s="216"/>
      <c r="B29" s="217" t="s">
        <v>202</v>
      </c>
      <c r="C29" s="218">
        <v>0</v>
      </c>
      <c r="D29" s="219"/>
    </row>
    <row r="30" spans="1:4" ht="14.25" customHeight="1" x14ac:dyDescent="0.2">
      <c r="A30" s="220"/>
      <c r="B30" s="221"/>
      <c r="C30" s="222"/>
      <c r="D30" s="223"/>
    </row>
    <row r="31" spans="1:4" x14ac:dyDescent="0.2">
      <c r="A31" s="210" t="s">
        <v>257</v>
      </c>
      <c r="B31" s="181" t="s">
        <v>62</v>
      </c>
      <c r="C31" s="179"/>
      <c r="D31" s="211"/>
    </row>
    <row r="32" spans="1:4" ht="13.5" thickBot="1" x14ac:dyDescent="0.25">
      <c r="A32" s="212">
        <v>0</v>
      </c>
      <c r="B32" s="213" t="s">
        <v>249</v>
      </c>
      <c r="C32" s="214">
        <v>0</v>
      </c>
      <c r="D32" s="215" t="s">
        <v>295</v>
      </c>
    </row>
    <row r="33" spans="1:4" ht="13.5" customHeight="1" thickBot="1" x14ac:dyDescent="0.25">
      <c r="A33" s="216"/>
      <c r="B33" s="217" t="s">
        <v>202</v>
      </c>
      <c r="C33" s="218">
        <v>0</v>
      </c>
      <c r="D33" s="219"/>
    </row>
    <row r="34" spans="1:4" ht="14.25" customHeight="1" x14ac:dyDescent="0.2">
      <c r="A34" s="220"/>
      <c r="B34" s="221"/>
      <c r="C34" s="222"/>
      <c r="D34" s="223"/>
    </row>
    <row r="35" spans="1:4" x14ac:dyDescent="0.2">
      <c r="A35" s="210" t="s">
        <v>258</v>
      </c>
      <c r="B35" s="181" t="s">
        <v>69</v>
      </c>
      <c r="C35" s="179"/>
      <c r="D35" s="211"/>
    </row>
    <row r="36" spans="1:4" ht="13.5" thickBot="1" x14ac:dyDescent="0.25">
      <c r="A36" s="212">
        <v>0</v>
      </c>
      <c r="B36" s="213" t="s">
        <v>249</v>
      </c>
      <c r="C36" s="214">
        <v>0</v>
      </c>
      <c r="D36" s="215" t="s">
        <v>295</v>
      </c>
    </row>
    <row r="37" spans="1:4" ht="13.5" customHeight="1" thickBot="1" x14ac:dyDescent="0.25">
      <c r="A37" s="216"/>
      <c r="B37" s="217" t="s">
        <v>202</v>
      </c>
      <c r="C37" s="218">
        <v>0</v>
      </c>
      <c r="D37" s="219"/>
    </row>
    <row r="38" spans="1:4" ht="14.25" customHeight="1" x14ac:dyDescent="0.2">
      <c r="A38" s="220"/>
      <c r="B38" s="221"/>
      <c r="C38" s="222"/>
      <c r="D38" s="223"/>
    </row>
    <row r="39" spans="1:4" x14ac:dyDescent="0.2">
      <c r="A39" s="210" t="s">
        <v>259</v>
      </c>
      <c r="B39" s="181" t="s">
        <v>83</v>
      </c>
      <c r="C39" s="179"/>
      <c r="D39" s="211"/>
    </row>
    <row r="40" spans="1:4" ht="13.5" thickBot="1" x14ac:dyDescent="0.25">
      <c r="A40" s="212">
        <v>0</v>
      </c>
      <c r="B40" s="213" t="s">
        <v>249</v>
      </c>
      <c r="C40" s="214">
        <v>0</v>
      </c>
      <c r="D40" s="215" t="s">
        <v>295</v>
      </c>
    </row>
    <row r="41" spans="1:4" ht="13.5" customHeight="1" thickBot="1" x14ac:dyDescent="0.25">
      <c r="A41" s="216"/>
      <c r="B41" s="217" t="s">
        <v>202</v>
      </c>
      <c r="C41" s="218">
        <v>0</v>
      </c>
      <c r="D41" s="219"/>
    </row>
    <row r="42" spans="1:4" ht="14.25" customHeight="1" x14ac:dyDescent="0.2">
      <c r="A42" s="220"/>
      <c r="B42" s="221"/>
      <c r="C42" s="222"/>
      <c r="D42" s="223"/>
    </row>
    <row r="43" spans="1:4" x14ac:dyDescent="0.2">
      <c r="A43" s="210" t="s">
        <v>260</v>
      </c>
      <c r="B43" s="181" t="s">
        <v>95</v>
      </c>
      <c r="C43" s="179"/>
      <c r="D43" s="211"/>
    </row>
    <row r="44" spans="1:4" ht="13.5" thickBot="1" x14ac:dyDescent="0.25">
      <c r="A44" s="212">
        <v>0</v>
      </c>
      <c r="B44" s="213" t="s">
        <v>249</v>
      </c>
      <c r="C44" s="214">
        <v>0</v>
      </c>
      <c r="D44" s="215" t="s">
        <v>295</v>
      </c>
    </row>
    <row r="45" spans="1:4" ht="13.5" customHeight="1" thickBot="1" x14ac:dyDescent="0.25">
      <c r="A45" s="216"/>
      <c r="B45" s="217" t="s">
        <v>202</v>
      </c>
      <c r="C45" s="218">
        <v>0</v>
      </c>
      <c r="D45" s="219"/>
    </row>
    <row r="46" spans="1:4" ht="14.25" customHeight="1" x14ac:dyDescent="0.2">
      <c r="A46" s="220"/>
      <c r="B46" s="221"/>
      <c r="C46" s="222"/>
      <c r="D46" s="223"/>
    </row>
    <row r="47" spans="1:4" x14ac:dyDescent="0.2">
      <c r="A47" s="210" t="s">
        <v>261</v>
      </c>
      <c r="B47" s="181" t="s">
        <v>107</v>
      </c>
      <c r="C47" s="179"/>
      <c r="D47" s="211"/>
    </row>
    <row r="48" spans="1:4" ht="13.5" thickBot="1" x14ac:dyDescent="0.25">
      <c r="A48" s="212">
        <v>0</v>
      </c>
      <c r="B48" s="213" t="s">
        <v>249</v>
      </c>
      <c r="C48" s="214">
        <v>0</v>
      </c>
      <c r="D48" s="215" t="s">
        <v>295</v>
      </c>
    </row>
    <row r="49" spans="1:4" ht="13.5" customHeight="1" thickBot="1" x14ac:dyDescent="0.25">
      <c r="A49" s="216"/>
      <c r="B49" s="217" t="s">
        <v>202</v>
      </c>
      <c r="C49" s="218">
        <v>0</v>
      </c>
      <c r="D49" s="219"/>
    </row>
    <row r="50" spans="1:4" ht="14.25" customHeight="1" x14ac:dyDescent="0.2">
      <c r="A50" s="220"/>
      <c r="B50" s="221"/>
      <c r="C50" s="222"/>
      <c r="D50" s="223"/>
    </row>
    <row r="51" spans="1:4" x14ac:dyDescent="0.2">
      <c r="A51" s="210" t="s">
        <v>262</v>
      </c>
      <c r="B51" s="181" t="s">
        <v>117</v>
      </c>
      <c r="C51" s="179"/>
      <c r="D51" s="211"/>
    </row>
    <row r="52" spans="1:4" ht="13.5" thickBot="1" x14ac:dyDescent="0.25">
      <c r="A52" s="212">
        <v>0</v>
      </c>
      <c r="B52" s="213" t="s">
        <v>249</v>
      </c>
      <c r="C52" s="214">
        <v>0</v>
      </c>
      <c r="D52" s="215" t="s">
        <v>295</v>
      </c>
    </row>
    <row r="53" spans="1:4" ht="13.5" customHeight="1" thickBot="1" x14ac:dyDescent="0.25">
      <c r="A53" s="216"/>
      <c r="B53" s="217" t="s">
        <v>202</v>
      </c>
      <c r="C53" s="218">
        <v>0</v>
      </c>
      <c r="D53" s="219"/>
    </row>
    <row r="54" spans="1:4" ht="14.25" customHeight="1" x14ac:dyDescent="0.2">
      <c r="A54" s="220"/>
      <c r="B54" s="221"/>
      <c r="C54" s="222"/>
      <c r="D54" s="223"/>
    </row>
    <row r="55" spans="1:4" x14ac:dyDescent="0.2">
      <c r="A55" s="210" t="s">
        <v>263</v>
      </c>
      <c r="B55" s="181" t="s">
        <v>127</v>
      </c>
      <c r="C55" s="179"/>
      <c r="D55" s="211"/>
    </row>
    <row r="56" spans="1:4" ht="13.5" thickBot="1" x14ac:dyDescent="0.25">
      <c r="A56" s="212">
        <v>0</v>
      </c>
      <c r="B56" s="213" t="s">
        <v>249</v>
      </c>
      <c r="C56" s="214">
        <v>0</v>
      </c>
      <c r="D56" s="215" t="s">
        <v>295</v>
      </c>
    </row>
    <row r="57" spans="1:4" ht="13.5" customHeight="1" thickBot="1" x14ac:dyDescent="0.25">
      <c r="A57" s="216"/>
      <c r="B57" s="217" t="s">
        <v>202</v>
      </c>
      <c r="C57" s="218">
        <v>0</v>
      </c>
      <c r="D57" s="219"/>
    </row>
    <row r="58" spans="1:4" ht="14.25" customHeight="1" x14ac:dyDescent="0.2">
      <c r="A58" s="220"/>
      <c r="B58" s="221"/>
      <c r="C58" s="222"/>
      <c r="D58" s="223"/>
    </row>
    <row r="59" spans="1:4" x14ac:dyDescent="0.2">
      <c r="A59" s="210" t="s">
        <v>264</v>
      </c>
      <c r="B59" s="181" t="s">
        <v>132</v>
      </c>
      <c r="C59" s="179"/>
      <c r="D59" s="211"/>
    </row>
    <row r="60" spans="1:4" ht="13.5" thickBot="1" x14ac:dyDescent="0.25">
      <c r="A60" s="212">
        <v>0</v>
      </c>
      <c r="B60" s="213" t="s">
        <v>249</v>
      </c>
      <c r="C60" s="214">
        <v>0</v>
      </c>
      <c r="D60" s="215" t="s">
        <v>295</v>
      </c>
    </row>
    <row r="61" spans="1:4" ht="13.5" customHeight="1" thickBot="1" x14ac:dyDescent="0.25">
      <c r="A61" s="216"/>
      <c r="B61" s="217" t="s">
        <v>202</v>
      </c>
      <c r="C61" s="218">
        <v>0</v>
      </c>
      <c r="D61" s="219"/>
    </row>
    <row r="62" spans="1:4" ht="14.25" customHeight="1" x14ac:dyDescent="0.2">
      <c r="A62" s="220"/>
      <c r="B62" s="221"/>
      <c r="C62" s="222"/>
      <c r="D62" s="223"/>
    </row>
    <row r="63" spans="1:4" x14ac:dyDescent="0.2">
      <c r="A63" s="210" t="s">
        <v>265</v>
      </c>
      <c r="B63" s="181" t="s">
        <v>142</v>
      </c>
      <c r="C63" s="179"/>
      <c r="D63" s="211"/>
    </row>
    <row r="64" spans="1:4" ht="13.5" thickBot="1" x14ac:dyDescent="0.25">
      <c r="A64" s="212">
        <v>0</v>
      </c>
      <c r="B64" s="213" t="s">
        <v>249</v>
      </c>
      <c r="C64" s="214">
        <v>0</v>
      </c>
      <c r="D64" s="215" t="s">
        <v>295</v>
      </c>
    </row>
    <row r="65" spans="1:4" ht="13.5" customHeight="1" thickBot="1" x14ac:dyDescent="0.25">
      <c r="A65" s="216"/>
      <c r="B65" s="217" t="s">
        <v>202</v>
      </c>
      <c r="C65" s="218">
        <v>0</v>
      </c>
      <c r="D65" s="219"/>
    </row>
    <row r="66" spans="1:4" ht="14.25" customHeight="1" x14ac:dyDescent="0.2">
      <c r="A66" s="220"/>
      <c r="B66" s="221"/>
      <c r="C66" s="222"/>
      <c r="D66" s="223"/>
    </row>
    <row r="67" spans="1:4" x14ac:dyDescent="0.2">
      <c r="A67" s="210" t="s">
        <v>266</v>
      </c>
      <c r="B67" s="181" t="s">
        <v>152</v>
      </c>
      <c r="C67" s="179"/>
      <c r="D67" s="211"/>
    </row>
    <row r="68" spans="1:4" ht="13.5" thickBot="1" x14ac:dyDescent="0.25">
      <c r="A68" s="212">
        <v>0</v>
      </c>
      <c r="B68" s="213" t="s">
        <v>249</v>
      </c>
      <c r="C68" s="214">
        <v>0</v>
      </c>
      <c r="D68" s="215" t="s">
        <v>295</v>
      </c>
    </row>
    <row r="69" spans="1:4" ht="13.5" customHeight="1" thickBot="1" x14ac:dyDescent="0.25">
      <c r="A69" s="216"/>
      <c r="B69" s="217" t="s">
        <v>202</v>
      </c>
      <c r="C69" s="218">
        <v>0</v>
      </c>
      <c r="D69" s="219"/>
    </row>
    <row r="70" spans="1:4" ht="14.25" customHeight="1" x14ac:dyDescent="0.2">
      <c r="A70" s="220"/>
      <c r="B70" s="221"/>
      <c r="C70" s="222"/>
      <c r="D70" s="223"/>
    </row>
    <row r="71" spans="1:4" x14ac:dyDescent="0.2">
      <c r="A71" s="210" t="s">
        <v>267</v>
      </c>
      <c r="B71" s="181" t="s">
        <v>159</v>
      </c>
      <c r="C71" s="179"/>
      <c r="D71" s="211"/>
    </row>
    <row r="72" spans="1:4" ht="13.5" thickBot="1" x14ac:dyDescent="0.25">
      <c r="A72" s="212">
        <v>0</v>
      </c>
      <c r="B72" s="213" t="s">
        <v>249</v>
      </c>
      <c r="C72" s="214">
        <v>0</v>
      </c>
      <c r="D72" s="215" t="s">
        <v>295</v>
      </c>
    </row>
    <row r="73" spans="1:4" ht="13.5" customHeight="1" thickBot="1" x14ac:dyDescent="0.25">
      <c r="A73" s="216"/>
      <c r="B73" s="217" t="s">
        <v>202</v>
      </c>
      <c r="C73" s="218">
        <v>0</v>
      </c>
      <c r="D73" s="219"/>
    </row>
    <row r="74" spans="1:4" ht="14.25" customHeight="1" x14ac:dyDescent="0.2">
      <c r="A74" s="220"/>
      <c r="B74" s="221"/>
      <c r="C74" s="222"/>
      <c r="D74" s="223"/>
    </row>
    <row r="75" spans="1:4" x14ac:dyDescent="0.2">
      <c r="A75" s="210" t="s">
        <v>268</v>
      </c>
      <c r="B75" s="181" t="s">
        <v>166</v>
      </c>
      <c r="C75" s="179"/>
      <c r="D75" s="211"/>
    </row>
    <row r="76" spans="1:4" ht="13.5" thickBot="1" x14ac:dyDescent="0.25">
      <c r="A76" s="212">
        <v>0</v>
      </c>
      <c r="B76" s="213" t="s">
        <v>249</v>
      </c>
      <c r="C76" s="214">
        <v>0</v>
      </c>
      <c r="D76" s="215" t="s">
        <v>295</v>
      </c>
    </row>
    <row r="77" spans="1:4" ht="13.5" customHeight="1" thickBot="1" x14ac:dyDescent="0.25">
      <c r="A77" s="216"/>
      <c r="B77" s="217" t="s">
        <v>202</v>
      </c>
      <c r="C77" s="218">
        <v>0</v>
      </c>
      <c r="D77" s="219"/>
    </row>
    <row r="78" spans="1:4" ht="14.25" customHeight="1" x14ac:dyDescent="0.2">
      <c r="A78" s="220"/>
      <c r="B78" s="221"/>
      <c r="C78" s="222"/>
      <c r="D78" s="223"/>
    </row>
    <row r="79" spans="1:4" x14ac:dyDescent="0.2">
      <c r="A79" s="210" t="s">
        <v>269</v>
      </c>
      <c r="B79" s="181" t="s">
        <v>174</v>
      </c>
      <c r="C79" s="179"/>
      <c r="D79" s="211"/>
    </row>
    <row r="80" spans="1:4" ht="13.5" thickBot="1" x14ac:dyDescent="0.25">
      <c r="A80" s="212">
        <v>0</v>
      </c>
      <c r="B80" s="213" t="s">
        <v>249</v>
      </c>
      <c r="C80" s="214">
        <v>0</v>
      </c>
      <c r="D80" s="215" t="s">
        <v>295</v>
      </c>
    </row>
    <row r="81" spans="1:4" ht="13.5" customHeight="1" thickBot="1" x14ac:dyDescent="0.25">
      <c r="A81" s="216"/>
      <c r="B81" s="217" t="s">
        <v>202</v>
      </c>
      <c r="C81" s="218">
        <v>0</v>
      </c>
      <c r="D81" s="219"/>
    </row>
    <row r="82" spans="1:4" ht="14.25" customHeight="1" x14ac:dyDescent="0.2">
      <c r="A82" s="220"/>
      <c r="B82" s="221"/>
      <c r="C82" s="222"/>
      <c r="D82" s="223"/>
    </row>
    <row r="83" spans="1:4" x14ac:dyDescent="0.2">
      <c r="A83" s="210" t="s">
        <v>270</v>
      </c>
      <c r="B83" s="181" t="s">
        <v>181</v>
      </c>
      <c r="C83" s="179"/>
      <c r="D83" s="211"/>
    </row>
    <row r="84" spans="1:4" ht="13.5" thickBot="1" x14ac:dyDescent="0.25">
      <c r="A84" s="212">
        <v>0</v>
      </c>
      <c r="B84" s="213" t="s">
        <v>249</v>
      </c>
      <c r="C84" s="214">
        <v>0</v>
      </c>
      <c r="D84" s="215" t="s">
        <v>295</v>
      </c>
    </row>
    <row r="85" spans="1:4" ht="13.5" customHeight="1" thickBot="1" x14ac:dyDescent="0.25">
      <c r="A85" s="216"/>
      <c r="B85" s="217" t="s">
        <v>202</v>
      </c>
      <c r="C85" s="218">
        <v>0</v>
      </c>
      <c r="D85" s="219"/>
    </row>
    <row r="86" spans="1:4" ht="14.25" customHeight="1" x14ac:dyDescent="0.2">
      <c r="A86" s="220"/>
      <c r="B86" s="221"/>
      <c r="C86" s="222"/>
      <c r="D86" s="223"/>
    </row>
    <row r="87" spans="1:4" ht="13.5" customHeight="1" thickBot="1" x14ac:dyDescent="0.25">
      <c r="A87" s="224"/>
      <c r="B87" s="225" t="s">
        <v>272</v>
      </c>
      <c r="C87" s="226">
        <f>+C85+C81+C77+C73+C69+C65+C61+C57+C53+C49+C45+C41+C37+C33+C29+C25+C21+C17+C13</f>
        <v>55455778</v>
      </c>
      <c r="D8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185</v>
      </c>
      <c r="B4" s="482"/>
      <c r="C4" s="482"/>
      <c r="D4" s="482"/>
      <c r="E4" s="482"/>
      <c r="F4" s="482"/>
    </row>
    <row r="5" spans="1:6" s="229" customFormat="1" x14ac:dyDescent="0.2">
      <c r="A5" s="482" t="s">
        <v>296</v>
      </c>
      <c r="B5" s="482"/>
      <c r="C5" s="482"/>
      <c r="D5" s="482"/>
      <c r="E5" s="482"/>
      <c r="F5" s="482"/>
    </row>
    <row r="6" spans="1:6" s="229" customFormat="1" x14ac:dyDescent="0.2">
      <c r="A6" s="482" t="s">
        <v>297</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298</v>
      </c>
      <c r="D9" s="238" t="s">
        <v>299</v>
      </c>
      <c r="E9" s="239" t="s">
        <v>300</v>
      </c>
      <c r="F9" s="240" t="s">
        <v>301</v>
      </c>
    </row>
    <row r="10" spans="1:6" x14ac:dyDescent="0.2">
      <c r="A10" s="242"/>
      <c r="B10" s="243"/>
      <c r="C10" s="244"/>
      <c r="D10" s="245"/>
      <c r="E10" s="179"/>
      <c r="F10" s="178"/>
    </row>
    <row r="11" spans="1:6" ht="17.25" customHeight="1" thickBot="1" x14ac:dyDescent="0.25">
      <c r="A11" s="172" t="s">
        <v>196</v>
      </c>
      <c r="B11" s="246" t="s">
        <v>302</v>
      </c>
      <c r="C11" s="247"/>
      <c r="D11" s="247"/>
      <c r="E11" s="247"/>
      <c r="F11" s="248"/>
    </row>
    <row r="12" spans="1:6" ht="15.75" customHeight="1" x14ac:dyDescent="0.2">
      <c r="A12" s="249"/>
      <c r="B12" s="250" t="s">
        <v>303</v>
      </c>
      <c r="C12" s="251">
        <v>0</v>
      </c>
      <c r="D12" s="251">
        <v>0</v>
      </c>
      <c r="E12" s="251">
        <f t="shared" ref="E12:E18" si="0">D12-C12</f>
        <v>0</v>
      </c>
      <c r="F12" s="252">
        <f t="shared" ref="F12:F18" si="1">IF(C12=0,0,E12/C12)</f>
        <v>0</v>
      </c>
    </row>
    <row r="13" spans="1:6" x14ac:dyDescent="0.2">
      <c r="A13" s="253">
        <v>1</v>
      </c>
      <c r="B13" s="254" t="s">
        <v>304</v>
      </c>
      <c r="C13" s="255">
        <v>0</v>
      </c>
      <c r="D13" s="255">
        <v>0</v>
      </c>
      <c r="E13" s="255">
        <f t="shared" si="0"/>
        <v>0</v>
      </c>
      <c r="F13" s="256">
        <f t="shared" si="1"/>
        <v>0</v>
      </c>
    </row>
    <row r="14" spans="1:6" x14ac:dyDescent="0.2">
      <c r="A14" s="253">
        <v>2</v>
      </c>
      <c r="B14" s="254" t="s">
        <v>305</v>
      </c>
      <c r="C14" s="255">
        <v>0</v>
      </c>
      <c r="D14" s="255">
        <v>0</v>
      </c>
      <c r="E14" s="255">
        <f t="shared" si="0"/>
        <v>0</v>
      </c>
      <c r="F14" s="256">
        <f t="shared" si="1"/>
        <v>0</v>
      </c>
    </row>
    <row r="15" spans="1:6" x14ac:dyDescent="0.2">
      <c r="A15" s="253">
        <v>3</v>
      </c>
      <c r="B15" s="254" t="s">
        <v>306</v>
      </c>
      <c r="C15" s="255">
        <v>0</v>
      </c>
      <c r="D15" s="255">
        <v>0</v>
      </c>
      <c r="E15" s="255">
        <f t="shared" si="0"/>
        <v>0</v>
      </c>
      <c r="F15" s="256">
        <f t="shared" si="1"/>
        <v>0</v>
      </c>
    </row>
    <row r="16" spans="1:6" x14ac:dyDescent="0.2">
      <c r="A16" s="253">
        <v>4</v>
      </c>
      <c r="B16" s="254" t="s">
        <v>307</v>
      </c>
      <c r="C16" s="255">
        <v>0</v>
      </c>
      <c r="D16" s="255">
        <v>0</v>
      </c>
      <c r="E16" s="255">
        <f t="shared" si="0"/>
        <v>0</v>
      </c>
      <c r="F16" s="256">
        <f t="shared" si="1"/>
        <v>0</v>
      </c>
    </row>
    <row r="17" spans="1:6" x14ac:dyDescent="0.2">
      <c r="A17" s="257"/>
      <c r="B17" s="258" t="s">
        <v>308</v>
      </c>
      <c r="C17" s="259">
        <f>C12+(C13+C14-C15+C16)</f>
        <v>0</v>
      </c>
      <c r="D17" s="259">
        <f>D12+(D13+D14-D15+D16)</f>
        <v>0</v>
      </c>
      <c r="E17" s="259">
        <f t="shared" si="0"/>
        <v>0</v>
      </c>
      <c r="F17" s="260">
        <f t="shared" si="1"/>
        <v>0</v>
      </c>
    </row>
    <row r="18" spans="1:6" x14ac:dyDescent="0.2">
      <c r="A18" s="261">
        <v>5</v>
      </c>
      <c r="B18" s="262" t="s">
        <v>309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203</v>
      </c>
      <c r="B20" s="246" t="s">
        <v>310</v>
      </c>
      <c r="C20" s="247"/>
      <c r="D20" s="247"/>
      <c r="E20" s="247"/>
      <c r="F20" s="248"/>
    </row>
    <row r="21" spans="1:6" ht="15.75" customHeight="1" x14ac:dyDescent="0.2">
      <c r="A21" s="249"/>
      <c r="B21" s="250" t="s">
        <v>303</v>
      </c>
      <c r="C21" s="251">
        <v>9950415</v>
      </c>
      <c r="D21" s="251">
        <v>10425630</v>
      </c>
      <c r="E21" s="251">
        <f t="shared" ref="E21:E27" si="2">D21-C21</f>
        <v>475215</v>
      </c>
      <c r="F21" s="252">
        <f t="shared" ref="F21:F27" si="3">IF(C21=0,0,E21/C21)</f>
        <v>4.7758309578042724E-2</v>
      </c>
    </row>
    <row r="22" spans="1:6" x14ac:dyDescent="0.2">
      <c r="A22" s="253">
        <v>1</v>
      </c>
      <c r="B22" s="254" t="s">
        <v>304</v>
      </c>
      <c r="C22" s="255">
        <v>0</v>
      </c>
      <c r="D22" s="255">
        <v>0</v>
      </c>
      <c r="E22" s="255">
        <f t="shared" si="2"/>
        <v>0</v>
      </c>
      <c r="F22" s="256">
        <f t="shared" si="3"/>
        <v>0</v>
      </c>
    </row>
    <row r="23" spans="1:6" x14ac:dyDescent="0.2">
      <c r="A23" s="253">
        <v>2</v>
      </c>
      <c r="B23" s="254" t="s">
        <v>305</v>
      </c>
      <c r="C23" s="255">
        <v>136551</v>
      </c>
      <c r="D23" s="255">
        <v>96155</v>
      </c>
      <c r="E23" s="255">
        <f t="shared" si="2"/>
        <v>-40396</v>
      </c>
      <c r="F23" s="256">
        <f t="shared" si="3"/>
        <v>-0.29583086172931727</v>
      </c>
    </row>
    <row r="24" spans="1:6" x14ac:dyDescent="0.2">
      <c r="A24" s="253">
        <v>3</v>
      </c>
      <c r="B24" s="254" t="s">
        <v>306</v>
      </c>
      <c r="C24" s="255">
        <v>612000</v>
      </c>
      <c r="D24" s="255">
        <v>596000</v>
      </c>
      <c r="E24" s="255">
        <f t="shared" si="2"/>
        <v>-16000</v>
      </c>
      <c r="F24" s="256">
        <f t="shared" si="3"/>
        <v>-2.6143790849673203E-2</v>
      </c>
    </row>
    <row r="25" spans="1:6" x14ac:dyDescent="0.2">
      <c r="A25" s="253">
        <v>4</v>
      </c>
      <c r="B25" s="254" t="s">
        <v>307</v>
      </c>
      <c r="C25" s="255">
        <v>950664</v>
      </c>
      <c r="D25" s="255">
        <v>316124</v>
      </c>
      <c r="E25" s="255">
        <f t="shared" si="2"/>
        <v>-634540</v>
      </c>
      <c r="F25" s="256">
        <f t="shared" si="3"/>
        <v>-0.66747031548475588</v>
      </c>
    </row>
    <row r="26" spans="1:6" x14ac:dyDescent="0.2">
      <c r="A26" s="257"/>
      <c r="B26" s="258" t="s">
        <v>308</v>
      </c>
      <c r="C26" s="259">
        <f>C21+(C22+C23-C24+C25)</f>
        <v>10425630</v>
      </c>
      <c r="D26" s="259">
        <f>D21+(D22+D23-D24+D25)</f>
        <v>10241909</v>
      </c>
      <c r="E26" s="259">
        <f t="shared" si="2"/>
        <v>-183721</v>
      </c>
      <c r="F26" s="260">
        <f t="shared" si="3"/>
        <v>-1.7622052576199233E-2</v>
      </c>
    </row>
    <row r="27" spans="1:6" x14ac:dyDescent="0.2">
      <c r="A27" s="261">
        <v>5</v>
      </c>
      <c r="B27" s="262" t="s">
        <v>309</v>
      </c>
      <c r="C27" s="263">
        <v>150000</v>
      </c>
      <c r="D27" s="263">
        <v>370000</v>
      </c>
      <c r="E27" s="263">
        <f t="shared" si="2"/>
        <v>220000</v>
      </c>
      <c r="F27" s="264">
        <f t="shared" si="3"/>
        <v>1.4666666666666666</v>
      </c>
    </row>
    <row r="28" spans="1:6" ht="13.5" thickBot="1" x14ac:dyDescent="0.25">
      <c r="A28" s="265"/>
      <c r="B28" s="266"/>
      <c r="C28" s="267"/>
      <c r="D28" s="267"/>
      <c r="E28" s="267"/>
      <c r="F28" s="268"/>
    </row>
    <row r="29" spans="1:6" ht="17.25" customHeight="1" thickBot="1" x14ac:dyDescent="0.25">
      <c r="A29" s="172" t="s">
        <v>204</v>
      </c>
      <c r="B29" s="246" t="s">
        <v>311</v>
      </c>
      <c r="C29" s="247"/>
      <c r="D29" s="247"/>
      <c r="E29" s="247"/>
      <c r="F29" s="248"/>
    </row>
    <row r="30" spans="1:6" ht="15.75" customHeight="1" x14ac:dyDescent="0.2">
      <c r="A30" s="249"/>
      <c r="B30" s="250" t="s">
        <v>303</v>
      </c>
      <c r="C30" s="251">
        <v>0</v>
      </c>
      <c r="D30" s="251">
        <v>0</v>
      </c>
      <c r="E30" s="251">
        <f t="shared" ref="E30:E36" si="4">D30-C30</f>
        <v>0</v>
      </c>
      <c r="F30" s="252">
        <f t="shared" ref="F30:F36" si="5">IF(C30=0,0,E30/C30)</f>
        <v>0</v>
      </c>
    </row>
    <row r="31" spans="1:6" x14ac:dyDescent="0.2">
      <c r="A31" s="253">
        <v>1</v>
      </c>
      <c r="B31" s="254" t="s">
        <v>304</v>
      </c>
      <c r="C31" s="255">
        <v>0</v>
      </c>
      <c r="D31" s="255">
        <v>0</v>
      </c>
      <c r="E31" s="255">
        <f t="shared" si="4"/>
        <v>0</v>
      </c>
      <c r="F31" s="256">
        <f t="shared" si="5"/>
        <v>0</v>
      </c>
    </row>
    <row r="32" spans="1:6" x14ac:dyDescent="0.2">
      <c r="A32" s="253">
        <v>2</v>
      </c>
      <c r="B32" s="254" t="s">
        <v>305</v>
      </c>
      <c r="C32" s="255">
        <v>0</v>
      </c>
      <c r="D32" s="255">
        <v>0</v>
      </c>
      <c r="E32" s="255">
        <f t="shared" si="4"/>
        <v>0</v>
      </c>
      <c r="F32" s="256">
        <f t="shared" si="5"/>
        <v>0</v>
      </c>
    </row>
    <row r="33" spans="1:6" x14ac:dyDescent="0.2">
      <c r="A33" s="253">
        <v>3</v>
      </c>
      <c r="B33" s="254" t="s">
        <v>306</v>
      </c>
      <c r="C33" s="255">
        <v>0</v>
      </c>
      <c r="D33" s="255">
        <v>0</v>
      </c>
      <c r="E33" s="255">
        <f t="shared" si="4"/>
        <v>0</v>
      </c>
      <c r="F33" s="256">
        <f t="shared" si="5"/>
        <v>0</v>
      </c>
    </row>
    <row r="34" spans="1:6" x14ac:dyDescent="0.2">
      <c r="A34" s="253">
        <v>4</v>
      </c>
      <c r="B34" s="254" t="s">
        <v>307</v>
      </c>
      <c r="C34" s="255">
        <v>0</v>
      </c>
      <c r="D34" s="255">
        <v>0</v>
      </c>
      <c r="E34" s="255">
        <f t="shared" si="4"/>
        <v>0</v>
      </c>
      <c r="F34" s="256">
        <f t="shared" si="5"/>
        <v>0</v>
      </c>
    </row>
    <row r="35" spans="1:6" x14ac:dyDescent="0.2">
      <c r="A35" s="257"/>
      <c r="B35" s="258" t="s">
        <v>308</v>
      </c>
      <c r="C35" s="259">
        <f>C30+(C31+C32-C33+C34)</f>
        <v>0</v>
      </c>
      <c r="D35" s="259">
        <f>D30+(D31+D32-D33+D34)</f>
        <v>0</v>
      </c>
      <c r="E35" s="259">
        <f t="shared" si="4"/>
        <v>0</v>
      </c>
      <c r="F35" s="260">
        <f t="shared" si="5"/>
        <v>0</v>
      </c>
    </row>
    <row r="36" spans="1:6" x14ac:dyDescent="0.2">
      <c r="A36" s="261">
        <v>5</v>
      </c>
      <c r="B36" s="262" t="s">
        <v>309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6"/>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312</v>
      </c>
      <c r="B4" s="493"/>
      <c r="C4" s="494"/>
    </row>
    <row r="5" spans="1:4" ht="12.75" customHeight="1" thickBot="1" x14ac:dyDescent="0.3">
      <c r="A5" s="495"/>
      <c r="B5" s="496"/>
      <c r="C5" s="497"/>
    </row>
    <row r="6" spans="1:4" ht="15.75" customHeight="1" thickBot="1" x14ac:dyDescent="0.3">
      <c r="A6" s="498" t="s">
        <v>313</v>
      </c>
      <c r="B6" s="499"/>
      <c r="C6" s="500"/>
    </row>
    <row r="7" spans="1:4" ht="15.75" customHeight="1" thickBot="1" x14ac:dyDescent="0.3">
      <c r="A7" s="271">
        <v>-1</v>
      </c>
      <c r="B7" s="272">
        <v>-2</v>
      </c>
      <c r="C7" s="272">
        <v>-3</v>
      </c>
    </row>
    <row r="8" spans="1:4" ht="16.5" thickBot="1" x14ac:dyDescent="0.3">
      <c r="A8" s="273" t="s">
        <v>314</v>
      </c>
      <c r="B8" s="274" t="s">
        <v>315</v>
      </c>
      <c r="C8" s="275" t="s">
        <v>316</v>
      </c>
    </row>
    <row r="9" spans="1:4" s="277" customFormat="1" ht="12.75" customHeight="1" x14ac:dyDescent="0.25">
      <c r="A9" s="483" t="s">
        <v>317</v>
      </c>
      <c r="B9" s="484"/>
      <c r="C9" s="276">
        <v>86</v>
      </c>
    </row>
    <row r="10" spans="1:4" s="277" customFormat="1" ht="15.75" customHeight="1" x14ac:dyDescent="0.25">
      <c r="A10" s="485" t="s">
        <v>318</v>
      </c>
      <c r="B10" s="486"/>
      <c r="C10" s="276">
        <v>86</v>
      </c>
      <c r="D10" s="278"/>
    </row>
    <row r="11" spans="1:4" s="277" customFormat="1" ht="12.75" customHeight="1" thickBot="1" x14ac:dyDescent="0.3">
      <c r="A11" s="487" t="s">
        <v>319</v>
      </c>
      <c r="B11" s="488"/>
      <c r="C11" s="279">
        <v>596000.01</v>
      </c>
      <c r="D11" s="278"/>
    </row>
    <row r="12" spans="1:4" s="277" customFormat="1" ht="15.75" customHeight="1" thickBot="1" x14ac:dyDescent="0.3">
      <c r="A12" s="489"/>
      <c r="B12" s="490"/>
      <c r="C12" s="491"/>
      <c r="D12" s="278"/>
    </row>
    <row r="13" spans="1:4" s="277" customFormat="1" ht="15.75" customHeight="1" x14ac:dyDescent="0.25">
      <c r="A13" s="280" t="s">
        <v>320</v>
      </c>
      <c r="B13" s="281" t="s">
        <v>321</v>
      </c>
      <c r="C13" s="282">
        <v>4125.9399999999996</v>
      </c>
    </row>
    <row r="14" spans="1:4" s="277" customFormat="1" ht="12.75" customHeight="1" x14ac:dyDescent="0.25">
      <c r="A14" s="280" t="s">
        <v>320</v>
      </c>
      <c r="B14" s="281" t="s">
        <v>322</v>
      </c>
      <c r="C14" s="282">
        <v>1121.32</v>
      </c>
    </row>
    <row r="15" spans="1:4" s="277" customFormat="1" ht="12.75" customHeight="1" x14ac:dyDescent="0.25">
      <c r="A15" s="280" t="s">
        <v>323</v>
      </c>
      <c r="B15" s="281" t="s">
        <v>322</v>
      </c>
      <c r="C15" s="282">
        <v>3920.29</v>
      </c>
    </row>
    <row r="16" spans="1:4" s="277" customFormat="1" ht="12.75" customHeight="1" x14ac:dyDescent="0.25">
      <c r="A16" s="280" t="s">
        <v>324</v>
      </c>
      <c r="B16" s="281" t="s">
        <v>322</v>
      </c>
      <c r="C16" s="282">
        <v>3874.28</v>
      </c>
    </row>
    <row r="17" spans="1:3" s="277" customFormat="1" ht="12.75" customHeight="1" x14ac:dyDescent="0.25">
      <c r="A17" s="280" t="s">
        <v>325</v>
      </c>
      <c r="B17" s="281" t="s">
        <v>322</v>
      </c>
      <c r="C17" s="282">
        <v>1912.18</v>
      </c>
    </row>
    <row r="18" spans="1:3" s="277" customFormat="1" ht="12.75" customHeight="1" x14ac:dyDescent="0.25">
      <c r="A18" s="280" t="s">
        <v>325</v>
      </c>
      <c r="B18" s="281" t="s">
        <v>326</v>
      </c>
      <c r="C18" s="282">
        <v>6665.35</v>
      </c>
    </row>
    <row r="19" spans="1:3" s="277" customFormat="1" ht="12.75" customHeight="1" x14ac:dyDescent="0.25">
      <c r="A19" s="280" t="s">
        <v>327</v>
      </c>
      <c r="B19" s="281" t="s">
        <v>326</v>
      </c>
      <c r="C19" s="282">
        <v>3291.55</v>
      </c>
    </row>
    <row r="20" spans="1:3" s="277" customFormat="1" ht="12.75" customHeight="1" x14ac:dyDescent="0.25">
      <c r="A20" s="280" t="s">
        <v>327</v>
      </c>
      <c r="B20" s="281" t="s">
        <v>328</v>
      </c>
      <c r="C20" s="282">
        <v>5332.36</v>
      </c>
    </row>
    <row r="21" spans="1:3" s="277" customFormat="1" ht="12.75" customHeight="1" x14ac:dyDescent="0.25">
      <c r="A21" s="280" t="s">
        <v>327</v>
      </c>
      <c r="B21" s="281" t="s">
        <v>329</v>
      </c>
      <c r="C21" s="282">
        <v>5073.74</v>
      </c>
    </row>
    <row r="22" spans="1:3" s="277" customFormat="1" ht="12.75" customHeight="1" x14ac:dyDescent="0.25">
      <c r="A22" s="280" t="s">
        <v>330</v>
      </c>
      <c r="B22" s="281" t="s">
        <v>329</v>
      </c>
      <c r="C22" s="282">
        <v>2601.65</v>
      </c>
    </row>
    <row r="23" spans="1:3" s="277" customFormat="1" ht="12.75" customHeight="1" x14ac:dyDescent="0.25">
      <c r="A23" s="280" t="s">
        <v>331</v>
      </c>
      <c r="B23" s="281" t="s">
        <v>329</v>
      </c>
      <c r="C23" s="282">
        <v>3007.36</v>
      </c>
    </row>
    <row r="24" spans="1:3" s="277" customFormat="1" ht="12.75" customHeight="1" x14ac:dyDescent="0.25">
      <c r="A24" s="280" t="s">
        <v>331</v>
      </c>
      <c r="B24" s="281" t="s">
        <v>332</v>
      </c>
      <c r="C24" s="282">
        <v>2451.1</v>
      </c>
    </row>
    <row r="25" spans="1:3" s="277" customFormat="1" ht="12.75" customHeight="1" x14ac:dyDescent="0.25">
      <c r="A25" s="280" t="s">
        <v>331</v>
      </c>
      <c r="B25" s="281" t="s">
        <v>333</v>
      </c>
      <c r="C25" s="282">
        <v>8520.24</v>
      </c>
    </row>
    <row r="26" spans="1:3" s="277" customFormat="1" ht="12.75" customHeight="1" x14ac:dyDescent="0.25">
      <c r="A26" s="280" t="s">
        <v>334</v>
      </c>
      <c r="B26" s="281" t="s">
        <v>333</v>
      </c>
      <c r="C26" s="282">
        <v>2162.5100000000002</v>
      </c>
    </row>
    <row r="27" spans="1:3" s="277" customFormat="1" ht="12.75" customHeight="1" x14ac:dyDescent="0.25">
      <c r="A27" s="280" t="s">
        <v>334</v>
      </c>
      <c r="B27" s="281" t="s">
        <v>335</v>
      </c>
      <c r="C27" s="282">
        <v>5341.38</v>
      </c>
    </row>
    <row r="28" spans="1:3" s="277" customFormat="1" ht="12.75" customHeight="1" x14ac:dyDescent="0.25">
      <c r="A28" s="280" t="s">
        <v>334</v>
      </c>
      <c r="B28" s="281" t="s">
        <v>336</v>
      </c>
      <c r="C28" s="282">
        <v>3149.11</v>
      </c>
    </row>
    <row r="29" spans="1:3" s="277" customFormat="1" ht="12.75" customHeight="1" x14ac:dyDescent="0.25">
      <c r="A29" s="280" t="s">
        <v>337</v>
      </c>
      <c r="B29" s="281" t="s">
        <v>336</v>
      </c>
      <c r="C29" s="282">
        <v>2710.55</v>
      </c>
    </row>
    <row r="30" spans="1:3" s="277" customFormat="1" ht="12.75" customHeight="1" x14ac:dyDescent="0.25">
      <c r="A30" s="280" t="s">
        <v>338</v>
      </c>
      <c r="B30" s="281" t="s">
        <v>336</v>
      </c>
      <c r="C30" s="282">
        <v>1517.62</v>
      </c>
    </row>
    <row r="31" spans="1:3" s="277" customFormat="1" ht="12.75" customHeight="1" x14ac:dyDescent="0.25">
      <c r="A31" s="280" t="s">
        <v>338</v>
      </c>
      <c r="B31" s="281" t="s">
        <v>339</v>
      </c>
      <c r="C31" s="282">
        <v>10664.78</v>
      </c>
    </row>
    <row r="32" spans="1:3" s="277" customFormat="1" ht="12.75" customHeight="1" x14ac:dyDescent="0.25">
      <c r="A32" s="280" t="s">
        <v>338</v>
      </c>
      <c r="B32" s="281" t="s">
        <v>340</v>
      </c>
      <c r="C32" s="282">
        <v>4271.6000000000004</v>
      </c>
    </row>
    <row r="33" spans="1:3" s="277" customFormat="1" ht="12.75" customHeight="1" x14ac:dyDescent="0.25">
      <c r="A33" s="280" t="s">
        <v>341</v>
      </c>
      <c r="B33" s="281" t="s">
        <v>340</v>
      </c>
      <c r="C33" s="282">
        <v>5044.55</v>
      </c>
    </row>
    <row r="34" spans="1:3" s="277" customFormat="1" ht="12.75" customHeight="1" x14ac:dyDescent="0.25">
      <c r="A34" s="280" t="s">
        <v>342</v>
      </c>
      <c r="B34" s="281" t="s">
        <v>340</v>
      </c>
      <c r="C34" s="282">
        <v>1348.63</v>
      </c>
    </row>
    <row r="35" spans="1:3" s="277" customFormat="1" ht="12.75" customHeight="1" x14ac:dyDescent="0.25">
      <c r="A35" s="280" t="s">
        <v>342</v>
      </c>
      <c r="B35" s="281" t="s">
        <v>343</v>
      </c>
      <c r="C35" s="282">
        <v>5971.48</v>
      </c>
    </row>
    <row r="36" spans="1:3" s="277" customFormat="1" ht="12.75" customHeight="1" x14ac:dyDescent="0.25">
      <c r="A36" s="280" t="s">
        <v>344</v>
      </c>
      <c r="B36" s="281" t="s">
        <v>343</v>
      </c>
      <c r="C36" s="282">
        <v>5376.69</v>
      </c>
    </row>
    <row r="37" spans="1:3" s="277" customFormat="1" ht="12.75" customHeight="1" x14ac:dyDescent="0.25">
      <c r="A37" s="280" t="s">
        <v>345</v>
      </c>
      <c r="B37" s="281" t="s">
        <v>343</v>
      </c>
      <c r="C37" s="282">
        <v>3935.75</v>
      </c>
    </row>
    <row r="38" spans="1:3" s="277" customFormat="1" ht="12.75" customHeight="1" x14ac:dyDescent="0.25">
      <c r="A38" s="280" t="s">
        <v>345</v>
      </c>
      <c r="B38" s="281" t="s">
        <v>346</v>
      </c>
      <c r="C38" s="282">
        <v>4747.42</v>
      </c>
    </row>
    <row r="39" spans="1:3" s="277" customFormat="1" ht="12.75" customHeight="1" x14ac:dyDescent="0.25">
      <c r="A39" s="280" t="s">
        <v>347</v>
      </c>
      <c r="B39" s="281" t="s">
        <v>346</v>
      </c>
      <c r="C39" s="282">
        <v>6424.06</v>
      </c>
    </row>
    <row r="40" spans="1:3" s="277" customFormat="1" ht="12.75" customHeight="1" x14ac:dyDescent="0.25">
      <c r="A40" s="280" t="s">
        <v>348</v>
      </c>
      <c r="B40" s="281" t="s">
        <v>346</v>
      </c>
      <c r="C40" s="282">
        <v>16328</v>
      </c>
    </row>
    <row r="41" spans="1:3" s="277" customFormat="1" ht="12.75" customHeight="1" x14ac:dyDescent="0.25">
      <c r="A41" s="280" t="s">
        <v>349</v>
      </c>
      <c r="B41" s="281" t="s">
        <v>346</v>
      </c>
      <c r="C41" s="282">
        <v>8518.57</v>
      </c>
    </row>
    <row r="42" spans="1:3" s="277" customFormat="1" ht="12.75" customHeight="1" x14ac:dyDescent="0.25">
      <c r="A42" s="280" t="s">
        <v>350</v>
      </c>
      <c r="B42" s="281" t="s">
        <v>346</v>
      </c>
      <c r="C42" s="282">
        <v>10485.25</v>
      </c>
    </row>
    <row r="43" spans="1:3" s="277" customFormat="1" ht="12.75" customHeight="1" x14ac:dyDescent="0.25">
      <c r="A43" s="280" t="s">
        <v>351</v>
      </c>
      <c r="B43" s="281" t="s">
        <v>346</v>
      </c>
      <c r="C43" s="282">
        <v>91.89</v>
      </c>
    </row>
    <row r="44" spans="1:3" s="277" customFormat="1" ht="12.75" customHeight="1" x14ac:dyDescent="0.25">
      <c r="A44" s="280" t="s">
        <v>352</v>
      </c>
      <c r="B44" s="281" t="s">
        <v>346</v>
      </c>
      <c r="C44" s="282">
        <v>10774.43</v>
      </c>
    </row>
    <row r="45" spans="1:3" s="277" customFormat="1" ht="12.75" customHeight="1" x14ac:dyDescent="0.25">
      <c r="A45" s="280" t="s">
        <v>353</v>
      </c>
      <c r="B45" s="281" t="s">
        <v>346</v>
      </c>
      <c r="C45" s="282">
        <v>3583.67</v>
      </c>
    </row>
    <row r="46" spans="1:3" s="277" customFormat="1" ht="12.75" customHeight="1" x14ac:dyDescent="0.25">
      <c r="A46" s="280" t="s">
        <v>294</v>
      </c>
      <c r="B46" s="281" t="s">
        <v>346</v>
      </c>
      <c r="C46" s="282">
        <v>7129.99</v>
      </c>
    </row>
    <row r="47" spans="1:3" s="277" customFormat="1" ht="12.75" customHeight="1" x14ac:dyDescent="0.25">
      <c r="A47" s="280" t="s">
        <v>294</v>
      </c>
      <c r="B47" s="281" t="s">
        <v>354</v>
      </c>
      <c r="C47" s="282">
        <v>5572.87</v>
      </c>
    </row>
    <row r="48" spans="1:3" s="277" customFormat="1" ht="12.75" customHeight="1" x14ac:dyDescent="0.25">
      <c r="A48" s="280" t="s">
        <v>294</v>
      </c>
      <c r="B48" s="281" t="s">
        <v>355</v>
      </c>
      <c r="C48" s="282">
        <v>5572.87</v>
      </c>
    </row>
    <row r="49" spans="1:3" s="277" customFormat="1" ht="12.75" customHeight="1" x14ac:dyDescent="0.25">
      <c r="A49" s="280" t="s">
        <v>294</v>
      </c>
      <c r="B49" s="281" t="s">
        <v>356</v>
      </c>
      <c r="C49" s="282">
        <v>270.77</v>
      </c>
    </row>
    <row r="50" spans="1:3" s="277" customFormat="1" ht="12.75" customHeight="1" x14ac:dyDescent="0.25">
      <c r="A50" s="280" t="s">
        <v>294</v>
      </c>
      <c r="B50" s="281" t="s">
        <v>357</v>
      </c>
      <c r="C50" s="282">
        <v>6943.02</v>
      </c>
    </row>
    <row r="51" spans="1:3" s="277" customFormat="1" ht="12.75" customHeight="1" x14ac:dyDescent="0.25">
      <c r="A51" s="280" t="s">
        <v>358</v>
      </c>
      <c r="B51" s="281" t="s">
        <v>357</v>
      </c>
      <c r="C51" s="282">
        <v>4214.0200000000004</v>
      </c>
    </row>
    <row r="52" spans="1:3" s="277" customFormat="1" ht="12.75" customHeight="1" x14ac:dyDescent="0.25">
      <c r="A52" s="280" t="s">
        <v>358</v>
      </c>
      <c r="B52" s="281" t="s">
        <v>359</v>
      </c>
      <c r="C52" s="282">
        <v>914.6</v>
      </c>
    </row>
    <row r="53" spans="1:3" s="277" customFormat="1" ht="12.75" customHeight="1" x14ac:dyDescent="0.25">
      <c r="A53" s="280" t="s">
        <v>360</v>
      </c>
      <c r="B53" s="281" t="s">
        <v>359</v>
      </c>
      <c r="C53" s="282">
        <v>3339.84</v>
      </c>
    </row>
    <row r="54" spans="1:3" s="277" customFormat="1" ht="12.75" customHeight="1" x14ac:dyDescent="0.25">
      <c r="A54" s="280" t="s">
        <v>361</v>
      </c>
      <c r="B54" s="281" t="s">
        <v>359</v>
      </c>
      <c r="C54" s="282">
        <v>5023.8100000000004</v>
      </c>
    </row>
    <row r="55" spans="1:3" s="277" customFormat="1" ht="12.75" customHeight="1" x14ac:dyDescent="0.25">
      <c r="A55" s="280" t="s">
        <v>362</v>
      </c>
      <c r="B55" s="281" t="s">
        <v>359</v>
      </c>
      <c r="C55" s="282">
        <v>1955.94</v>
      </c>
    </row>
    <row r="56" spans="1:3" s="277" customFormat="1" ht="12.75" customHeight="1" x14ac:dyDescent="0.25">
      <c r="A56" s="280" t="s">
        <v>362</v>
      </c>
      <c r="B56" s="281" t="s">
        <v>363</v>
      </c>
      <c r="C56" s="282">
        <v>16874.14</v>
      </c>
    </row>
    <row r="57" spans="1:3" s="277" customFormat="1" ht="12.75" customHeight="1" x14ac:dyDescent="0.25">
      <c r="A57" s="280" t="s">
        <v>362</v>
      </c>
      <c r="B57" s="281" t="s">
        <v>364</v>
      </c>
      <c r="C57" s="282">
        <v>7516.06</v>
      </c>
    </row>
    <row r="58" spans="1:3" s="277" customFormat="1" ht="12.75" customHeight="1" x14ac:dyDescent="0.25">
      <c r="A58" s="280" t="s">
        <v>365</v>
      </c>
      <c r="B58" s="281" t="s">
        <v>364</v>
      </c>
      <c r="C58" s="282">
        <v>5814.59</v>
      </c>
    </row>
    <row r="59" spans="1:3" s="277" customFormat="1" ht="12.75" customHeight="1" x14ac:dyDescent="0.25">
      <c r="A59" s="280" t="s">
        <v>366</v>
      </c>
      <c r="B59" s="281" t="s">
        <v>364</v>
      </c>
      <c r="C59" s="282">
        <v>3246.52</v>
      </c>
    </row>
    <row r="60" spans="1:3" s="277" customFormat="1" ht="12.75" customHeight="1" x14ac:dyDescent="0.25">
      <c r="A60" s="280" t="s">
        <v>367</v>
      </c>
      <c r="B60" s="281" t="s">
        <v>364</v>
      </c>
      <c r="C60" s="282">
        <v>2521.7399999999998</v>
      </c>
    </row>
    <row r="61" spans="1:3" s="277" customFormat="1" ht="12.75" customHeight="1" x14ac:dyDescent="0.25">
      <c r="A61" s="280" t="s">
        <v>367</v>
      </c>
      <c r="B61" s="281" t="s">
        <v>368</v>
      </c>
      <c r="C61" s="282">
        <v>3558.29</v>
      </c>
    </row>
    <row r="62" spans="1:3" s="277" customFormat="1" ht="12.75" customHeight="1" x14ac:dyDescent="0.25">
      <c r="A62" s="280" t="s">
        <v>369</v>
      </c>
      <c r="B62" s="281" t="s">
        <v>368</v>
      </c>
      <c r="C62" s="282">
        <v>31200.33</v>
      </c>
    </row>
    <row r="63" spans="1:3" s="277" customFormat="1" ht="12.75" customHeight="1" x14ac:dyDescent="0.25">
      <c r="A63" s="280" t="s">
        <v>370</v>
      </c>
      <c r="B63" s="281" t="s">
        <v>368</v>
      </c>
      <c r="C63" s="282">
        <v>424.18</v>
      </c>
    </row>
    <row r="64" spans="1:3" s="277" customFormat="1" ht="12.75" customHeight="1" x14ac:dyDescent="0.25">
      <c r="A64" s="280" t="s">
        <v>371</v>
      </c>
      <c r="B64" s="281" t="s">
        <v>368</v>
      </c>
      <c r="C64" s="282">
        <v>770</v>
      </c>
    </row>
    <row r="65" spans="1:3" s="277" customFormat="1" ht="12.75" customHeight="1" x14ac:dyDescent="0.25">
      <c r="A65" s="280" t="s">
        <v>372</v>
      </c>
      <c r="B65" s="281" t="s">
        <v>368</v>
      </c>
      <c r="C65" s="282">
        <v>1828.7</v>
      </c>
    </row>
    <row r="66" spans="1:3" s="277" customFormat="1" ht="12.75" customHeight="1" x14ac:dyDescent="0.25">
      <c r="A66" s="280" t="s">
        <v>373</v>
      </c>
      <c r="B66" s="281" t="s">
        <v>368</v>
      </c>
      <c r="C66" s="282">
        <v>3851.01</v>
      </c>
    </row>
    <row r="67" spans="1:3" s="277" customFormat="1" ht="12.75" customHeight="1" x14ac:dyDescent="0.25">
      <c r="A67" s="280" t="s">
        <v>374</v>
      </c>
      <c r="B67" s="281" t="s">
        <v>368</v>
      </c>
      <c r="C67" s="282">
        <v>3986.37</v>
      </c>
    </row>
    <row r="68" spans="1:3" s="277" customFormat="1" ht="12.75" customHeight="1" x14ac:dyDescent="0.25">
      <c r="A68" s="280" t="s">
        <v>375</v>
      </c>
      <c r="B68" s="281" t="s">
        <v>368</v>
      </c>
      <c r="C68" s="282">
        <v>9677.57</v>
      </c>
    </row>
    <row r="69" spans="1:3" s="277" customFormat="1" ht="12.75" customHeight="1" x14ac:dyDescent="0.25">
      <c r="A69" s="280" t="s">
        <v>376</v>
      </c>
      <c r="B69" s="281" t="s">
        <v>368</v>
      </c>
      <c r="C69" s="282">
        <v>30902.11</v>
      </c>
    </row>
    <row r="70" spans="1:3" s="277" customFormat="1" ht="12.75" customHeight="1" x14ac:dyDescent="0.25">
      <c r="A70" s="280" t="s">
        <v>377</v>
      </c>
      <c r="B70" s="281" t="s">
        <v>368</v>
      </c>
      <c r="C70" s="282">
        <v>735</v>
      </c>
    </row>
    <row r="71" spans="1:3" s="277" customFormat="1" ht="12.75" customHeight="1" x14ac:dyDescent="0.25">
      <c r="A71" s="280" t="s">
        <v>378</v>
      </c>
      <c r="B71" s="281" t="s">
        <v>368</v>
      </c>
      <c r="C71" s="282">
        <v>2959.14</v>
      </c>
    </row>
    <row r="72" spans="1:3" s="277" customFormat="1" ht="12.75" customHeight="1" x14ac:dyDescent="0.25">
      <c r="A72" s="280" t="s">
        <v>379</v>
      </c>
      <c r="B72" s="281" t="s">
        <v>368</v>
      </c>
      <c r="C72" s="282">
        <v>8511.84</v>
      </c>
    </row>
    <row r="73" spans="1:3" s="277" customFormat="1" ht="12.75" customHeight="1" x14ac:dyDescent="0.25">
      <c r="A73" s="280" t="s">
        <v>380</v>
      </c>
      <c r="B73" s="281" t="s">
        <v>368</v>
      </c>
      <c r="C73" s="282">
        <v>24811.58</v>
      </c>
    </row>
    <row r="74" spans="1:3" s="277" customFormat="1" ht="12.75" customHeight="1" x14ac:dyDescent="0.25">
      <c r="A74" s="280" t="s">
        <v>381</v>
      </c>
      <c r="B74" s="281" t="s">
        <v>368</v>
      </c>
      <c r="C74" s="282">
        <v>820</v>
      </c>
    </row>
    <row r="75" spans="1:3" s="277" customFormat="1" ht="12.75" customHeight="1" x14ac:dyDescent="0.25">
      <c r="A75" s="280" t="s">
        <v>382</v>
      </c>
      <c r="B75" s="281" t="s">
        <v>368</v>
      </c>
      <c r="C75" s="282">
        <v>1100</v>
      </c>
    </row>
    <row r="76" spans="1:3" s="277" customFormat="1" ht="12.75" customHeight="1" x14ac:dyDescent="0.25">
      <c r="A76" s="280" t="s">
        <v>383</v>
      </c>
      <c r="B76" s="281" t="s">
        <v>368</v>
      </c>
      <c r="C76" s="282">
        <v>6008.29</v>
      </c>
    </row>
    <row r="77" spans="1:3" s="277" customFormat="1" ht="12.75" customHeight="1" x14ac:dyDescent="0.25">
      <c r="A77" s="280" t="s">
        <v>384</v>
      </c>
      <c r="B77" s="281" t="s">
        <v>368</v>
      </c>
      <c r="C77" s="282">
        <v>7470.55</v>
      </c>
    </row>
    <row r="78" spans="1:3" s="277" customFormat="1" ht="12.75" customHeight="1" x14ac:dyDescent="0.25">
      <c r="A78" s="280" t="s">
        <v>385</v>
      </c>
      <c r="B78" s="281" t="s">
        <v>368</v>
      </c>
      <c r="C78" s="282">
        <v>9485.16</v>
      </c>
    </row>
    <row r="79" spans="1:3" s="277" customFormat="1" ht="12.75" customHeight="1" x14ac:dyDescent="0.25">
      <c r="A79" s="280" t="s">
        <v>386</v>
      </c>
      <c r="B79" s="281" t="s">
        <v>368</v>
      </c>
      <c r="C79" s="282">
        <v>14381.56</v>
      </c>
    </row>
    <row r="80" spans="1:3" s="277" customFormat="1" ht="12.75" customHeight="1" x14ac:dyDescent="0.25">
      <c r="A80" s="280" t="s">
        <v>387</v>
      </c>
      <c r="B80" s="281" t="s">
        <v>368</v>
      </c>
      <c r="C80" s="282">
        <v>6459.11</v>
      </c>
    </row>
    <row r="81" spans="1:3" s="277" customFormat="1" ht="12.75" customHeight="1" x14ac:dyDescent="0.25">
      <c r="A81" s="280" t="s">
        <v>388</v>
      </c>
      <c r="B81" s="281" t="s">
        <v>368</v>
      </c>
      <c r="C81" s="282">
        <v>2797.75</v>
      </c>
    </row>
    <row r="82" spans="1:3" s="277" customFormat="1" ht="12.75" customHeight="1" x14ac:dyDescent="0.25">
      <c r="A82" s="280" t="s">
        <v>389</v>
      </c>
      <c r="B82" s="281" t="s">
        <v>368</v>
      </c>
      <c r="C82" s="282">
        <v>5230.3100000000004</v>
      </c>
    </row>
    <row r="83" spans="1:3" s="277" customFormat="1" ht="12.75" customHeight="1" x14ac:dyDescent="0.25">
      <c r="A83" s="280" t="s">
        <v>390</v>
      </c>
      <c r="B83" s="281" t="s">
        <v>368</v>
      </c>
      <c r="C83" s="282">
        <v>500</v>
      </c>
    </row>
    <row r="84" spans="1:3" s="277" customFormat="1" ht="12.75" customHeight="1" x14ac:dyDescent="0.25">
      <c r="A84" s="280" t="s">
        <v>391</v>
      </c>
      <c r="B84" s="281" t="s">
        <v>368</v>
      </c>
      <c r="C84" s="282">
        <v>8057.19</v>
      </c>
    </row>
    <row r="85" spans="1:3" s="277" customFormat="1" ht="12.75" customHeight="1" x14ac:dyDescent="0.25">
      <c r="A85" s="280" t="s">
        <v>392</v>
      </c>
      <c r="B85" s="281" t="s">
        <v>368</v>
      </c>
      <c r="C85" s="282">
        <v>8945.68</v>
      </c>
    </row>
    <row r="86" spans="1:3" s="277" customFormat="1" ht="12.75" customHeight="1" x14ac:dyDescent="0.25">
      <c r="A86" s="280" t="s">
        <v>393</v>
      </c>
      <c r="B86" s="281" t="s">
        <v>368</v>
      </c>
      <c r="C86" s="282">
        <v>17636.13</v>
      </c>
    </row>
    <row r="87" spans="1:3" s="277" customFormat="1" ht="12.75" customHeight="1" x14ac:dyDescent="0.25">
      <c r="A87" s="280" t="s">
        <v>394</v>
      </c>
      <c r="B87" s="281" t="s">
        <v>368</v>
      </c>
      <c r="C87" s="282">
        <v>1654.87</v>
      </c>
    </row>
    <row r="88" spans="1:3" s="277" customFormat="1" ht="12.75" customHeight="1" x14ac:dyDescent="0.25">
      <c r="A88" s="280" t="s">
        <v>395</v>
      </c>
      <c r="B88" s="281" t="s">
        <v>368</v>
      </c>
      <c r="C88" s="282">
        <v>4888.7700000000004</v>
      </c>
    </row>
    <row r="89" spans="1:3" s="277" customFormat="1" ht="12.75" customHeight="1" x14ac:dyDescent="0.25">
      <c r="A89" s="280" t="s">
        <v>396</v>
      </c>
      <c r="B89" s="281" t="s">
        <v>368</v>
      </c>
      <c r="C89" s="282">
        <v>14546.12</v>
      </c>
    </row>
    <row r="90" spans="1:3" s="277" customFormat="1" ht="12.75" customHeight="1" x14ac:dyDescent="0.25">
      <c r="A90" s="280" t="s">
        <v>397</v>
      </c>
      <c r="B90" s="281" t="s">
        <v>368</v>
      </c>
      <c r="C90" s="282">
        <v>38139.67</v>
      </c>
    </row>
    <row r="91" spans="1:3" s="277" customFormat="1" ht="12.75" customHeight="1" x14ac:dyDescent="0.25">
      <c r="A91" s="280" t="s">
        <v>398</v>
      </c>
      <c r="B91" s="281" t="s">
        <v>368</v>
      </c>
      <c r="C91" s="282">
        <v>1652.22</v>
      </c>
    </row>
    <row r="92" spans="1:3" s="277" customFormat="1" ht="12.75" customHeight="1" x14ac:dyDescent="0.25">
      <c r="A92" s="280" t="s">
        <v>398</v>
      </c>
      <c r="B92" s="281" t="s">
        <v>399</v>
      </c>
      <c r="C92" s="282">
        <v>4663.8599999999997</v>
      </c>
    </row>
    <row r="93" spans="1:3" s="277" customFormat="1" ht="12.75" customHeight="1" x14ac:dyDescent="0.25">
      <c r="A93" s="280" t="s">
        <v>400</v>
      </c>
      <c r="B93" s="281" t="s">
        <v>399</v>
      </c>
      <c r="C93" s="282">
        <v>2713.42</v>
      </c>
    </row>
    <row r="94" spans="1:3" s="277" customFormat="1" ht="12.75" customHeight="1" x14ac:dyDescent="0.25">
      <c r="A94" s="280" t="s">
        <v>400</v>
      </c>
      <c r="B94" s="281" t="s">
        <v>401</v>
      </c>
      <c r="C94" s="282">
        <v>1894.06</v>
      </c>
    </row>
    <row r="95" spans="1:3" s="277" customFormat="1" ht="12.75" customHeight="1" x14ac:dyDescent="0.25">
      <c r="A95" s="280" t="s">
        <v>402</v>
      </c>
      <c r="B95" s="281" t="s">
        <v>401</v>
      </c>
      <c r="C95" s="282">
        <v>5743.82</v>
      </c>
    </row>
    <row r="96" spans="1:3" s="277" customFormat="1" ht="12.75" customHeight="1" x14ac:dyDescent="0.25">
      <c r="A96" s="280" t="s">
        <v>402</v>
      </c>
      <c r="B96" s="281" t="s">
        <v>403</v>
      </c>
      <c r="C96" s="282">
        <v>1044.8499999999999</v>
      </c>
    </row>
    <row r="97" spans="1:3" s="277" customFormat="1" ht="12.75" customHeight="1" x14ac:dyDescent="0.25">
      <c r="A97" s="280" t="s">
        <v>404</v>
      </c>
      <c r="B97" s="281" t="s">
        <v>403</v>
      </c>
      <c r="C97" s="282">
        <v>1750</v>
      </c>
    </row>
    <row r="98" spans="1:3" s="277" customFormat="1" ht="12.75" customHeight="1" x14ac:dyDescent="0.25">
      <c r="A98" s="280" t="s">
        <v>405</v>
      </c>
      <c r="B98" s="281" t="s">
        <v>403</v>
      </c>
      <c r="C98" s="282">
        <v>2807.01</v>
      </c>
    </row>
    <row r="99" spans="1:3" s="277" customFormat="1" ht="12.75" customHeight="1" x14ac:dyDescent="0.25">
      <c r="A99" s="280" t="s">
        <v>405</v>
      </c>
      <c r="B99" s="281" t="s">
        <v>406</v>
      </c>
      <c r="C99" s="282">
        <v>3949.48</v>
      </c>
    </row>
    <row r="100" spans="1:3" s="277" customFormat="1" ht="12.75" customHeight="1" x14ac:dyDescent="0.25">
      <c r="A100" s="280" t="s">
        <v>407</v>
      </c>
      <c r="B100" s="281" t="s">
        <v>406</v>
      </c>
      <c r="C100" s="282">
        <v>1512.76</v>
      </c>
    </row>
    <row r="101" spans="1:3" s="277" customFormat="1" ht="12.75" customHeight="1" x14ac:dyDescent="0.25">
      <c r="A101" s="280" t="s">
        <v>408</v>
      </c>
      <c r="B101" s="281" t="s">
        <v>406</v>
      </c>
      <c r="C101" s="282">
        <v>5743.84</v>
      </c>
    </row>
    <row r="102" spans="1:3" s="277" customFormat="1" ht="12.75" customHeight="1" x14ac:dyDescent="0.25">
      <c r="A102" s="280" t="s">
        <v>408</v>
      </c>
      <c r="B102" s="281" t="s">
        <v>409</v>
      </c>
      <c r="C102" s="282">
        <v>5968.49</v>
      </c>
    </row>
    <row r="103" spans="1:3" s="277" customFormat="1" ht="12.75" customHeight="1" x14ac:dyDescent="0.25">
      <c r="A103" s="280" t="s">
        <v>408</v>
      </c>
      <c r="B103" s="281" t="s">
        <v>410</v>
      </c>
      <c r="C103" s="282">
        <v>6290.68</v>
      </c>
    </row>
    <row r="104" spans="1:3" s="277" customFormat="1" ht="12.75" customHeight="1" x14ac:dyDescent="0.25">
      <c r="A104" s="280" t="s">
        <v>408</v>
      </c>
      <c r="B104" s="281" t="s">
        <v>411</v>
      </c>
      <c r="C104" s="282">
        <v>14771.39</v>
      </c>
    </row>
    <row r="105" spans="1:3" s="277" customFormat="1" ht="12.75" customHeight="1" x14ac:dyDescent="0.25">
      <c r="A105" s="280" t="s">
        <v>412</v>
      </c>
      <c r="B105" s="281" t="s">
        <v>411</v>
      </c>
      <c r="C105" s="282">
        <v>6833.99</v>
      </c>
    </row>
    <row r="106" spans="1:3" s="277" customFormat="1" ht="12.75" customHeight="1" x14ac:dyDescent="0.25">
      <c r="A106" s="280" t="s">
        <v>413</v>
      </c>
      <c r="B106" s="281" t="s">
        <v>411</v>
      </c>
      <c r="C106" s="282">
        <v>3733.05</v>
      </c>
    </row>
    <row r="107" spans="1:3" s="277" customFormat="1" ht="12.75" customHeight="1" x14ac:dyDescent="0.25">
      <c r="A107" s="280" t="s">
        <v>414</v>
      </c>
      <c r="B107" s="281" t="s">
        <v>415</v>
      </c>
      <c r="C107" s="282">
        <v>1902.55</v>
      </c>
    </row>
    <row r="108" spans="1:3" s="277" customFormat="1" ht="12.75" customHeight="1" x14ac:dyDescent="0.25">
      <c r="A108" s="280" t="s">
        <v>416</v>
      </c>
      <c r="B108" s="281" t="s">
        <v>417</v>
      </c>
      <c r="C108" s="282">
        <v>150</v>
      </c>
    </row>
    <row r="109" spans="1:3" s="277" customFormat="1" ht="12.75" customHeight="1" x14ac:dyDescent="0.25">
      <c r="A109" s="280" t="s">
        <v>418</v>
      </c>
      <c r="B109" s="281" t="s">
        <v>417</v>
      </c>
      <c r="C109" s="282">
        <v>150</v>
      </c>
    </row>
    <row r="110" spans="1:3" s="277" customFormat="1" ht="12.75" customHeight="1" x14ac:dyDescent="0.25">
      <c r="A110" s="280" t="s">
        <v>419</v>
      </c>
      <c r="B110" s="281" t="s">
        <v>417</v>
      </c>
      <c r="C110" s="282">
        <v>349.2</v>
      </c>
    </row>
    <row r="111" spans="1:3" s="277" customFormat="1" ht="12.75" customHeight="1" x14ac:dyDescent="0.25">
      <c r="A111" s="280" t="s">
        <v>420</v>
      </c>
      <c r="B111" s="281" t="s">
        <v>417</v>
      </c>
      <c r="C111" s="282">
        <v>259.14999999999998</v>
      </c>
    </row>
    <row r="112" spans="1:3" s="277" customFormat="1" ht="12.75" customHeight="1" x14ac:dyDescent="0.25">
      <c r="A112" s="280" t="s">
        <v>421</v>
      </c>
      <c r="B112" s="281" t="s">
        <v>422</v>
      </c>
      <c r="C112" s="282">
        <v>335</v>
      </c>
    </row>
    <row r="113" spans="1:3" s="277" customFormat="1" ht="12.75" customHeight="1" x14ac:dyDescent="0.25">
      <c r="A113" s="280" t="s">
        <v>423</v>
      </c>
      <c r="B113" s="281" t="s">
        <v>422</v>
      </c>
      <c r="C113" s="282">
        <v>1260</v>
      </c>
    </row>
    <row r="114" spans="1:3" s="277" customFormat="1" ht="12.75" customHeight="1" x14ac:dyDescent="0.25">
      <c r="A114" s="280" t="s">
        <v>424</v>
      </c>
      <c r="B114" s="281" t="s">
        <v>425</v>
      </c>
      <c r="C114" s="282">
        <v>456.63</v>
      </c>
    </row>
    <row r="115" spans="1:3" s="277" customFormat="1" ht="12.75" customHeight="1" x14ac:dyDescent="0.25">
      <c r="A115" s="280" t="s">
        <v>426</v>
      </c>
      <c r="B115" s="281" t="s">
        <v>427</v>
      </c>
      <c r="C115" s="282">
        <v>1414.07</v>
      </c>
    </row>
    <row r="116" spans="1:3" s="277" customFormat="1" ht="12.75" customHeight="1" x14ac:dyDescent="0.25">
      <c r="A116" s="280" t="s">
        <v>428</v>
      </c>
      <c r="B116" s="281" t="s">
        <v>427</v>
      </c>
      <c r="C116" s="282">
        <v>75</v>
      </c>
    </row>
    <row r="117" spans="1:3" s="277" customFormat="1" ht="12.75" customHeight="1" x14ac:dyDescent="0.25">
      <c r="A117" s="280" t="s">
        <v>429</v>
      </c>
      <c r="B117" s="281" t="s">
        <v>427</v>
      </c>
      <c r="C117" s="282">
        <v>244.69</v>
      </c>
    </row>
    <row r="118" spans="1:3" s="277" customFormat="1" ht="12.75" customHeight="1" x14ac:dyDescent="0.25">
      <c r="A118" s="280" t="s">
        <v>430</v>
      </c>
      <c r="B118" s="281" t="s">
        <v>431</v>
      </c>
      <c r="C118" s="282">
        <v>452.34</v>
      </c>
    </row>
    <row r="119" spans="1:3" s="277" customFormat="1" ht="12.75" customHeight="1" x14ac:dyDescent="0.25">
      <c r="A119" s="280" t="s">
        <v>432</v>
      </c>
      <c r="B119" s="281" t="s">
        <v>431</v>
      </c>
      <c r="C119" s="282">
        <v>1647.2</v>
      </c>
    </row>
    <row r="120" spans="1:3" s="277" customFormat="1" ht="12.75" customHeight="1" x14ac:dyDescent="0.25">
      <c r="A120" s="280" t="s">
        <v>433</v>
      </c>
      <c r="B120" s="281" t="s">
        <v>434</v>
      </c>
      <c r="C120" s="282">
        <v>315.89</v>
      </c>
    </row>
    <row r="121" spans="1:3" s="277" customFormat="1" ht="12.75" customHeight="1" x14ac:dyDescent="0.25">
      <c r="A121" s="280" t="s">
        <v>435</v>
      </c>
      <c r="B121" s="281" t="s">
        <v>434</v>
      </c>
      <c r="C121" s="282">
        <v>138.57</v>
      </c>
    </row>
    <row r="122" spans="1:3" s="277" customFormat="1" ht="12.75" customHeight="1" x14ac:dyDescent="0.25">
      <c r="A122" s="280" t="s">
        <v>436</v>
      </c>
      <c r="B122" s="281" t="s">
        <v>434</v>
      </c>
      <c r="C122" s="282">
        <v>2431.65</v>
      </c>
    </row>
    <row r="123" spans="1:3" s="277" customFormat="1" ht="12.75" customHeight="1" x14ac:dyDescent="0.25">
      <c r="A123" s="280" t="s">
        <v>437</v>
      </c>
      <c r="B123" s="281" t="s">
        <v>438</v>
      </c>
      <c r="C123" s="282">
        <v>406.28</v>
      </c>
    </row>
    <row r="124" spans="1:3" s="277" customFormat="1" ht="12.75" customHeight="1" x14ac:dyDescent="0.25">
      <c r="A124" s="280" t="s">
        <v>439</v>
      </c>
      <c r="B124" s="281" t="s">
        <v>440</v>
      </c>
      <c r="C124" s="282">
        <v>100.75</v>
      </c>
    </row>
    <row r="125" spans="1:3" s="277" customFormat="1" ht="12.75" customHeight="1" thickBot="1" x14ac:dyDescent="0.3">
      <c r="A125" s="280" t="s">
        <v>441</v>
      </c>
      <c r="B125" s="281" t="s">
        <v>440</v>
      </c>
      <c r="C125" s="282">
        <v>244.76</v>
      </c>
    </row>
    <row r="126" spans="1:3" ht="12.75" customHeight="1" thickBot="1" x14ac:dyDescent="0.3">
      <c r="A126" s="283"/>
      <c r="B126" s="284" t="s">
        <v>442</v>
      </c>
      <c r="C126" s="285">
        <f>SUM(C$13:C125)</f>
        <v>596000.00999999978</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5"/>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185</v>
      </c>
      <c r="B4" s="493"/>
      <c r="C4" s="493"/>
      <c r="D4" s="493"/>
      <c r="E4" s="493"/>
      <c r="F4" s="494"/>
    </row>
    <row r="5" spans="1:6" x14ac:dyDescent="0.25">
      <c r="A5" s="492" t="s">
        <v>443</v>
      </c>
      <c r="B5" s="493"/>
      <c r="C5" s="493"/>
      <c r="D5" s="493"/>
      <c r="E5" s="493"/>
      <c r="F5" s="494"/>
    </row>
    <row r="6" spans="1:6" ht="16.5" customHeight="1" thickBot="1" x14ac:dyDescent="0.3">
      <c r="A6" s="504"/>
      <c r="B6" s="505"/>
      <c r="C6" s="505"/>
      <c r="D6" s="505"/>
      <c r="E6" s="505"/>
      <c r="F6" s="506"/>
    </row>
    <row r="7" spans="1:6" ht="16.5" customHeight="1" thickBot="1" x14ac:dyDescent="0.3">
      <c r="A7" s="511" t="s">
        <v>444</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445</v>
      </c>
      <c r="B9" s="292" t="s">
        <v>446</v>
      </c>
      <c r="C9" s="293" t="s">
        <v>447</v>
      </c>
      <c r="D9" s="293" t="s">
        <v>448</v>
      </c>
      <c r="E9" s="293" t="s">
        <v>449</v>
      </c>
      <c r="F9" s="294" t="s">
        <v>450</v>
      </c>
    </row>
    <row r="10" spans="1:6" x14ac:dyDescent="0.25">
      <c r="A10" s="295"/>
      <c r="B10" s="296"/>
      <c r="C10" s="297"/>
      <c r="D10" s="297"/>
      <c r="E10" s="297"/>
      <c r="F10" s="298"/>
    </row>
    <row r="11" spans="1:6" x14ac:dyDescent="0.25">
      <c r="A11" s="299" t="s">
        <v>189</v>
      </c>
      <c r="B11" s="513" t="s">
        <v>451</v>
      </c>
      <c r="C11" s="514"/>
      <c r="D11" s="514"/>
      <c r="E11" s="514"/>
      <c r="F11" s="514"/>
    </row>
    <row r="12" spans="1:6" x14ac:dyDescent="0.25">
      <c r="A12" s="507"/>
      <c r="B12" s="508"/>
      <c r="C12" s="508"/>
      <c r="D12" s="508"/>
      <c r="E12" s="508"/>
      <c r="F12" s="508"/>
    </row>
    <row r="13" spans="1:6" x14ac:dyDescent="0.25">
      <c r="A13" s="299" t="s">
        <v>190</v>
      </c>
      <c r="B13" s="515" t="s">
        <v>452</v>
      </c>
      <c r="C13" s="516"/>
      <c r="D13" s="516"/>
      <c r="E13" s="516"/>
      <c r="F13" s="516"/>
    </row>
    <row r="14" spans="1:6" x14ac:dyDescent="0.25">
      <c r="A14" s="507"/>
      <c r="B14" s="508"/>
      <c r="C14" s="508"/>
      <c r="D14" s="508"/>
      <c r="E14" s="508"/>
      <c r="F14" s="508"/>
    </row>
    <row r="15" spans="1:6" x14ac:dyDescent="0.25">
      <c r="A15" s="299" t="s">
        <v>224</v>
      </c>
      <c r="B15" s="515" t="s">
        <v>453</v>
      </c>
      <c r="C15" s="516"/>
      <c r="D15" s="516"/>
      <c r="E15" s="516"/>
      <c r="F15" s="516"/>
    </row>
    <row r="16" spans="1:6" x14ac:dyDescent="0.25">
      <c r="A16" s="507"/>
      <c r="B16" s="508"/>
      <c r="C16" s="508"/>
      <c r="D16" s="508"/>
      <c r="E16" s="508"/>
      <c r="F16" s="508"/>
    </row>
    <row r="17" spans="1:6" x14ac:dyDescent="0.25">
      <c r="A17" s="299" t="s">
        <v>454</v>
      </c>
      <c r="B17" s="509" t="s">
        <v>455</v>
      </c>
      <c r="C17" s="509"/>
      <c r="D17" s="509"/>
      <c r="E17" s="509"/>
      <c r="F17" s="509"/>
    </row>
    <row r="18" spans="1:6" ht="16.5" customHeight="1" thickBot="1" x14ac:dyDescent="0.3">
      <c r="A18" s="300"/>
      <c r="B18" s="510"/>
      <c r="C18" s="510"/>
      <c r="D18" s="510"/>
      <c r="E18" s="510"/>
      <c r="F18" s="301"/>
    </row>
    <row r="19" spans="1:6" ht="30" x14ac:dyDescent="0.25">
      <c r="A19" s="302"/>
      <c r="B19" s="303" t="s">
        <v>456</v>
      </c>
      <c r="C19" s="304">
        <v>296991</v>
      </c>
      <c r="D19" s="304">
        <v>2661</v>
      </c>
      <c r="E19" s="304">
        <v>0</v>
      </c>
      <c r="F19" s="305">
        <v>2661</v>
      </c>
    </row>
    <row r="20" spans="1:6" x14ac:dyDescent="0.25">
      <c r="A20" s="302"/>
      <c r="B20" s="303" t="s">
        <v>457</v>
      </c>
      <c r="C20" s="304">
        <v>32091</v>
      </c>
      <c r="D20" s="304">
        <v>287</v>
      </c>
      <c r="E20" s="304">
        <v>0</v>
      </c>
      <c r="F20" s="305">
        <v>287</v>
      </c>
    </row>
    <row r="21" spans="1:6" x14ac:dyDescent="0.25">
      <c r="A21" s="302"/>
      <c r="B21" s="303" t="s">
        <v>458</v>
      </c>
      <c r="C21" s="304">
        <v>154789</v>
      </c>
      <c r="D21" s="304">
        <v>1395</v>
      </c>
      <c r="E21" s="304">
        <v>0</v>
      </c>
      <c r="F21" s="305">
        <v>1395</v>
      </c>
    </row>
    <row r="22" spans="1:6" x14ac:dyDescent="0.25">
      <c r="A22" s="302"/>
      <c r="B22" s="303" t="s">
        <v>459</v>
      </c>
      <c r="C22" s="304">
        <v>184796</v>
      </c>
      <c r="D22" s="304">
        <v>1651</v>
      </c>
      <c r="E22" s="304">
        <v>0</v>
      </c>
      <c r="F22" s="305">
        <v>1651</v>
      </c>
    </row>
    <row r="23" spans="1:6" x14ac:dyDescent="0.25">
      <c r="A23" s="302"/>
      <c r="B23" s="303" t="s">
        <v>460</v>
      </c>
      <c r="C23" s="304">
        <v>67009</v>
      </c>
      <c r="D23" s="304">
        <v>599</v>
      </c>
      <c r="E23" s="304">
        <v>0</v>
      </c>
      <c r="F23" s="305">
        <v>599</v>
      </c>
    </row>
    <row r="24" spans="1:6" ht="30" x14ac:dyDescent="0.25">
      <c r="A24" s="302"/>
      <c r="B24" s="303" t="s">
        <v>461</v>
      </c>
      <c r="C24" s="304">
        <v>375895</v>
      </c>
      <c r="D24" s="304">
        <v>3358</v>
      </c>
      <c r="E24" s="304">
        <v>0</v>
      </c>
      <c r="F24" s="305">
        <v>3358</v>
      </c>
    </row>
    <row r="25" spans="1:6" ht="30" x14ac:dyDescent="0.25">
      <c r="A25" s="302"/>
      <c r="B25" s="303" t="s">
        <v>462</v>
      </c>
      <c r="C25" s="304">
        <v>5000</v>
      </c>
      <c r="D25" s="304">
        <v>47</v>
      </c>
      <c r="E25" s="304">
        <v>0</v>
      </c>
      <c r="F25" s="305">
        <v>47</v>
      </c>
    </row>
    <row r="26" spans="1:6" ht="30" x14ac:dyDescent="0.25">
      <c r="A26" s="302"/>
      <c r="B26" s="303" t="s">
        <v>463</v>
      </c>
      <c r="C26" s="304">
        <v>6000</v>
      </c>
      <c r="D26" s="304">
        <v>56</v>
      </c>
      <c r="E26" s="304">
        <v>0</v>
      </c>
      <c r="F26" s="305">
        <v>56</v>
      </c>
    </row>
    <row r="27" spans="1:6" x14ac:dyDescent="0.25">
      <c r="A27" s="302"/>
      <c r="B27" s="303" t="s">
        <v>464</v>
      </c>
      <c r="C27" s="304">
        <v>21269</v>
      </c>
      <c r="D27" s="304">
        <v>199</v>
      </c>
      <c r="E27" s="304">
        <v>0</v>
      </c>
      <c r="F27" s="305">
        <v>199</v>
      </c>
    </row>
    <row r="28" spans="1:6" ht="30" x14ac:dyDescent="0.25">
      <c r="A28" s="302"/>
      <c r="B28" s="303" t="s">
        <v>465</v>
      </c>
      <c r="C28" s="304">
        <v>27547</v>
      </c>
      <c r="D28" s="304">
        <v>264</v>
      </c>
      <c r="E28" s="304">
        <v>0</v>
      </c>
      <c r="F28" s="305">
        <v>264</v>
      </c>
    </row>
    <row r="29" spans="1:6" ht="30" x14ac:dyDescent="0.25">
      <c r="A29" s="302"/>
      <c r="B29" s="303" t="s">
        <v>466</v>
      </c>
      <c r="C29" s="304">
        <v>9712</v>
      </c>
      <c r="D29" s="304">
        <v>90</v>
      </c>
      <c r="E29" s="304">
        <v>0</v>
      </c>
      <c r="F29" s="305">
        <v>90</v>
      </c>
    </row>
    <row r="30" spans="1:6" x14ac:dyDescent="0.25">
      <c r="A30" s="302"/>
      <c r="B30" s="303" t="s">
        <v>467</v>
      </c>
      <c r="C30" s="304">
        <v>500</v>
      </c>
      <c r="D30" s="304">
        <v>5</v>
      </c>
      <c r="E30" s="304">
        <v>0</v>
      </c>
      <c r="F30" s="305">
        <v>5</v>
      </c>
    </row>
    <row r="31" spans="1:6" ht="30" x14ac:dyDescent="0.25">
      <c r="A31" s="302"/>
      <c r="B31" s="303" t="s">
        <v>468</v>
      </c>
      <c r="C31" s="304">
        <v>35984</v>
      </c>
      <c r="D31" s="304">
        <v>336</v>
      </c>
      <c r="E31" s="304">
        <v>0</v>
      </c>
      <c r="F31" s="305">
        <v>336</v>
      </c>
    </row>
    <row r="32" spans="1:6" ht="30" x14ac:dyDescent="0.25">
      <c r="A32" s="302"/>
      <c r="B32" s="303" t="s">
        <v>469</v>
      </c>
      <c r="C32" s="304">
        <v>5000</v>
      </c>
      <c r="D32" s="304">
        <v>47</v>
      </c>
      <c r="E32" s="304">
        <v>0</v>
      </c>
      <c r="F32" s="305">
        <v>47</v>
      </c>
    </row>
    <row r="33" spans="1:6" ht="30" x14ac:dyDescent="0.25">
      <c r="A33" s="302"/>
      <c r="B33" s="303" t="s">
        <v>470</v>
      </c>
      <c r="C33" s="304">
        <v>5000</v>
      </c>
      <c r="D33" s="304">
        <v>47</v>
      </c>
      <c r="E33" s="304">
        <v>0</v>
      </c>
      <c r="F33" s="305">
        <v>47</v>
      </c>
    </row>
    <row r="34" spans="1:6" ht="30" x14ac:dyDescent="0.25">
      <c r="A34" s="302"/>
      <c r="B34" s="303" t="s">
        <v>471</v>
      </c>
      <c r="C34" s="304">
        <v>12835</v>
      </c>
      <c r="D34" s="304">
        <v>115</v>
      </c>
      <c r="E34" s="304">
        <v>0</v>
      </c>
      <c r="F34" s="305">
        <v>115</v>
      </c>
    </row>
    <row r="35" spans="1:6" ht="30" x14ac:dyDescent="0.25">
      <c r="A35" s="302"/>
      <c r="B35" s="303" t="s">
        <v>472</v>
      </c>
      <c r="C35" s="304">
        <v>10540</v>
      </c>
      <c r="D35" s="304">
        <v>94</v>
      </c>
      <c r="E35" s="304">
        <v>0</v>
      </c>
      <c r="F35" s="305">
        <v>94</v>
      </c>
    </row>
    <row r="36" spans="1:6" ht="30" x14ac:dyDescent="0.25">
      <c r="A36" s="302"/>
      <c r="B36" s="303" t="s">
        <v>473</v>
      </c>
      <c r="C36" s="304">
        <v>10540</v>
      </c>
      <c r="D36" s="304">
        <v>94</v>
      </c>
      <c r="E36" s="304">
        <v>0</v>
      </c>
      <c r="F36" s="305">
        <v>94</v>
      </c>
    </row>
    <row r="37" spans="1:6" ht="30" x14ac:dyDescent="0.25">
      <c r="A37" s="302"/>
      <c r="B37" s="303" t="s">
        <v>474</v>
      </c>
      <c r="C37" s="304">
        <v>2556</v>
      </c>
      <c r="D37" s="304">
        <v>23</v>
      </c>
      <c r="E37" s="304">
        <v>0</v>
      </c>
      <c r="F37" s="305">
        <v>23</v>
      </c>
    </row>
    <row r="38" spans="1:6" x14ac:dyDescent="0.25">
      <c r="A38" s="302"/>
      <c r="B38" s="303" t="s">
        <v>475</v>
      </c>
      <c r="C38" s="304">
        <v>5426</v>
      </c>
      <c r="D38" s="304">
        <v>48</v>
      </c>
      <c r="E38" s="304">
        <v>0</v>
      </c>
      <c r="F38" s="305">
        <v>48</v>
      </c>
    </row>
    <row r="39" spans="1:6" x14ac:dyDescent="0.25">
      <c r="A39" s="302"/>
      <c r="B39" s="303" t="s">
        <v>476</v>
      </c>
      <c r="C39" s="304">
        <v>5111</v>
      </c>
      <c r="D39" s="304">
        <v>47</v>
      </c>
      <c r="E39" s="304">
        <v>0</v>
      </c>
      <c r="F39" s="305">
        <v>47</v>
      </c>
    </row>
    <row r="40" spans="1:6" x14ac:dyDescent="0.25">
      <c r="A40" s="302"/>
      <c r="B40" s="303" t="s">
        <v>477</v>
      </c>
      <c r="C40" s="304">
        <v>9927</v>
      </c>
      <c r="D40" s="304">
        <v>89</v>
      </c>
      <c r="E40" s="304">
        <v>0</v>
      </c>
      <c r="F40" s="305">
        <v>89</v>
      </c>
    </row>
    <row r="41" spans="1:6" ht="30" x14ac:dyDescent="0.25">
      <c r="A41" s="302"/>
      <c r="B41" s="303" t="s">
        <v>478</v>
      </c>
      <c r="C41" s="304">
        <v>9927</v>
      </c>
      <c r="D41" s="304">
        <v>89</v>
      </c>
      <c r="E41" s="304">
        <v>0</v>
      </c>
      <c r="F41" s="305">
        <v>89</v>
      </c>
    </row>
    <row r="42" spans="1:6" x14ac:dyDescent="0.25">
      <c r="A42" s="302"/>
      <c r="B42" s="303" t="s">
        <v>479</v>
      </c>
      <c r="C42" s="304">
        <v>5426</v>
      </c>
      <c r="D42" s="304">
        <v>48</v>
      </c>
      <c r="E42" s="304">
        <v>0</v>
      </c>
      <c r="F42" s="305">
        <v>48</v>
      </c>
    </row>
    <row r="43" spans="1:6" x14ac:dyDescent="0.25">
      <c r="A43" s="302"/>
      <c r="B43" s="303" t="s">
        <v>480</v>
      </c>
      <c r="C43" s="304">
        <v>5426</v>
      </c>
      <c r="D43" s="304">
        <v>48</v>
      </c>
      <c r="E43" s="304">
        <v>0</v>
      </c>
      <c r="F43" s="305">
        <v>48</v>
      </c>
    </row>
    <row r="44" spans="1:6" x14ac:dyDescent="0.25">
      <c r="A44" s="302"/>
      <c r="B44" s="303" t="s">
        <v>481</v>
      </c>
      <c r="C44" s="304">
        <v>10853</v>
      </c>
      <c r="D44" s="304">
        <v>97</v>
      </c>
      <c r="E44" s="304">
        <v>0</v>
      </c>
      <c r="F44" s="305">
        <v>97</v>
      </c>
    </row>
    <row r="45" spans="1:6" x14ac:dyDescent="0.25">
      <c r="A45" s="302"/>
      <c r="B45" s="303" t="s">
        <v>482</v>
      </c>
      <c r="C45" s="304">
        <v>1085</v>
      </c>
      <c r="D45" s="304">
        <v>10</v>
      </c>
      <c r="E45" s="304">
        <v>0</v>
      </c>
      <c r="F45" s="305">
        <v>10</v>
      </c>
    </row>
    <row r="46" spans="1:6" x14ac:dyDescent="0.25">
      <c r="A46" s="302"/>
      <c r="B46" s="303" t="s">
        <v>483</v>
      </c>
      <c r="C46" s="304">
        <v>109</v>
      </c>
      <c r="D46" s="304">
        <v>1</v>
      </c>
      <c r="E46" s="304">
        <v>0</v>
      </c>
      <c r="F46" s="305">
        <v>1</v>
      </c>
    </row>
    <row r="47" spans="1:6" x14ac:dyDescent="0.25">
      <c r="A47" s="302"/>
      <c r="B47" s="303" t="s">
        <v>484</v>
      </c>
      <c r="C47" s="304">
        <v>5426</v>
      </c>
      <c r="D47" s="304">
        <v>48</v>
      </c>
      <c r="E47" s="304">
        <v>0</v>
      </c>
      <c r="F47" s="305">
        <v>48</v>
      </c>
    </row>
    <row r="48" spans="1:6" ht="30" x14ac:dyDescent="0.25">
      <c r="A48" s="302"/>
      <c r="B48" s="303" t="s">
        <v>485</v>
      </c>
      <c r="C48" s="304">
        <v>5426</v>
      </c>
      <c r="D48" s="304">
        <v>48</v>
      </c>
      <c r="E48" s="304">
        <v>0</v>
      </c>
      <c r="F48" s="305">
        <v>48</v>
      </c>
    </row>
    <row r="49" spans="1:6" x14ac:dyDescent="0.25">
      <c r="A49" s="302"/>
      <c r="B49" s="303" t="s">
        <v>486</v>
      </c>
      <c r="C49" s="304">
        <v>4341</v>
      </c>
      <c r="D49" s="304">
        <v>39</v>
      </c>
      <c r="E49" s="304">
        <v>0</v>
      </c>
      <c r="F49" s="305">
        <v>39</v>
      </c>
    </row>
    <row r="50" spans="1:6" ht="30" x14ac:dyDescent="0.25">
      <c r="A50" s="302"/>
      <c r="B50" s="303" t="s">
        <v>487</v>
      </c>
      <c r="C50" s="304">
        <v>5426</v>
      </c>
      <c r="D50" s="304">
        <v>48</v>
      </c>
      <c r="E50" s="304">
        <v>0</v>
      </c>
      <c r="F50" s="305">
        <v>48</v>
      </c>
    </row>
    <row r="51" spans="1:6" x14ac:dyDescent="0.25">
      <c r="A51" s="302"/>
      <c r="B51" s="303" t="s">
        <v>488</v>
      </c>
      <c r="C51" s="304">
        <v>168735</v>
      </c>
      <c r="D51" s="304">
        <v>1508</v>
      </c>
      <c r="E51" s="304">
        <v>0</v>
      </c>
      <c r="F51" s="305">
        <v>1508</v>
      </c>
    </row>
    <row r="52" spans="1:6" x14ac:dyDescent="0.25">
      <c r="A52" s="302"/>
      <c r="B52" s="303" t="s">
        <v>489</v>
      </c>
      <c r="C52" s="304">
        <v>12956</v>
      </c>
      <c r="D52" s="304">
        <v>116</v>
      </c>
      <c r="E52" s="304">
        <v>0</v>
      </c>
      <c r="F52" s="305">
        <v>116</v>
      </c>
    </row>
    <row r="53" spans="1:6" ht="30" x14ac:dyDescent="0.25">
      <c r="A53" s="302"/>
      <c r="B53" s="303" t="s">
        <v>490</v>
      </c>
      <c r="C53" s="304">
        <v>10222</v>
      </c>
      <c r="D53" s="304">
        <v>93</v>
      </c>
      <c r="E53" s="304">
        <v>0</v>
      </c>
      <c r="F53" s="305">
        <v>93</v>
      </c>
    </row>
    <row r="54" spans="1:6" x14ac:dyDescent="0.25">
      <c r="A54" s="302"/>
      <c r="B54" s="303" t="s">
        <v>491</v>
      </c>
      <c r="C54" s="304">
        <v>5426</v>
      </c>
      <c r="D54" s="304">
        <v>48</v>
      </c>
      <c r="E54" s="304">
        <v>0</v>
      </c>
      <c r="F54" s="305">
        <v>48</v>
      </c>
    </row>
    <row r="55" spans="1:6" ht="30" x14ac:dyDescent="0.25">
      <c r="A55" s="302"/>
      <c r="B55" s="303" t="s">
        <v>492</v>
      </c>
      <c r="C55" s="304">
        <v>50473</v>
      </c>
      <c r="D55" s="304">
        <v>451</v>
      </c>
      <c r="E55" s="304">
        <v>0</v>
      </c>
      <c r="F55" s="305">
        <v>451</v>
      </c>
    </row>
    <row r="56" spans="1:6" ht="30" x14ac:dyDescent="0.25">
      <c r="A56" s="302"/>
      <c r="B56" s="303" t="s">
        <v>493</v>
      </c>
      <c r="C56" s="304">
        <v>10549</v>
      </c>
      <c r="D56" s="304">
        <v>94</v>
      </c>
      <c r="E56" s="304">
        <v>0</v>
      </c>
      <c r="F56" s="305">
        <v>94</v>
      </c>
    </row>
    <row r="57" spans="1:6" x14ac:dyDescent="0.25">
      <c r="A57" s="302"/>
      <c r="B57" s="303" t="s">
        <v>494</v>
      </c>
      <c r="C57" s="304">
        <v>10853</v>
      </c>
      <c r="D57" s="304">
        <v>97</v>
      </c>
      <c r="E57" s="304">
        <v>0</v>
      </c>
      <c r="F57" s="305">
        <v>97</v>
      </c>
    </row>
    <row r="58" spans="1:6" x14ac:dyDescent="0.25">
      <c r="A58" s="302"/>
      <c r="B58" s="303" t="s">
        <v>495</v>
      </c>
      <c r="C58" s="304">
        <v>5426</v>
      </c>
      <c r="D58" s="304">
        <v>48</v>
      </c>
      <c r="E58" s="304">
        <v>0</v>
      </c>
      <c r="F58" s="305">
        <v>48</v>
      </c>
    </row>
    <row r="59" spans="1:6" x14ac:dyDescent="0.25">
      <c r="A59" s="302"/>
      <c r="B59" s="303" t="s">
        <v>496</v>
      </c>
      <c r="C59" s="304">
        <v>10853</v>
      </c>
      <c r="D59" s="304">
        <v>97</v>
      </c>
      <c r="E59" s="304">
        <v>0</v>
      </c>
      <c r="F59" s="305">
        <v>97</v>
      </c>
    </row>
    <row r="60" spans="1:6" ht="30" x14ac:dyDescent="0.25">
      <c r="A60" s="302"/>
      <c r="B60" s="303" t="s">
        <v>497</v>
      </c>
      <c r="C60" s="304">
        <v>5426</v>
      </c>
      <c r="D60" s="304">
        <v>48</v>
      </c>
      <c r="E60" s="304">
        <v>0</v>
      </c>
      <c r="F60" s="305">
        <v>48</v>
      </c>
    </row>
    <row r="61" spans="1:6" x14ac:dyDescent="0.25">
      <c r="A61" s="302"/>
      <c r="B61" s="303" t="s">
        <v>498</v>
      </c>
      <c r="C61" s="304">
        <v>33</v>
      </c>
      <c r="D61" s="304">
        <v>0</v>
      </c>
      <c r="E61" s="304">
        <v>0</v>
      </c>
      <c r="F61" s="305">
        <v>0</v>
      </c>
    </row>
    <row r="62" spans="1:6" ht="30" x14ac:dyDescent="0.25">
      <c r="A62" s="302"/>
      <c r="B62" s="303" t="s">
        <v>499</v>
      </c>
      <c r="C62" s="304">
        <v>16279</v>
      </c>
      <c r="D62" s="304">
        <v>145</v>
      </c>
      <c r="E62" s="304">
        <v>0</v>
      </c>
      <c r="F62" s="305">
        <v>145</v>
      </c>
    </row>
    <row r="63" spans="1:6" x14ac:dyDescent="0.25">
      <c r="A63" s="302"/>
      <c r="B63" s="303" t="s">
        <v>500</v>
      </c>
      <c r="C63" s="304">
        <v>13023</v>
      </c>
      <c r="D63" s="304">
        <v>116</v>
      </c>
      <c r="E63" s="304">
        <v>0</v>
      </c>
      <c r="F63" s="305">
        <v>116</v>
      </c>
    </row>
    <row r="64" spans="1:6" ht="30" x14ac:dyDescent="0.25">
      <c r="A64" s="302"/>
      <c r="B64" s="303" t="s">
        <v>501</v>
      </c>
      <c r="C64" s="304">
        <v>5426</v>
      </c>
      <c r="D64" s="304">
        <v>48</v>
      </c>
      <c r="E64" s="304">
        <v>0</v>
      </c>
      <c r="F64" s="305">
        <v>48</v>
      </c>
    </row>
    <row r="65" spans="1:6" ht="30" x14ac:dyDescent="0.25">
      <c r="A65" s="302"/>
      <c r="B65" s="303" t="s">
        <v>502</v>
      </c>
      <c r="C65" s="304">
        <v>60000</v>
      </c>
      <c r="D65" s="304">
        <v>558</v>
      </c>
      <c r="E65" s="304">
        <v>0</v>
      </c>
      <c r="F65" s="305">
        <v>558</v>
      </c>
    </row>
    <row r="66" spans="1:6" x14ac:dyDescent="0.25">
      <c r="A66" s="302"/>
      <c r="B66" s="303" t="s">
        <v>503</v>
      </c>
      <c r="C66" s="304">
        <v>11287</v>
      </c>
      <c r="D66" s="304">
        <v>101</v>
      </c>
      <c r="E66" s="304">
        <v>0</v>
      </c>
      <c r="F66" s="305">
        <v>101</v>
      </c>
    </row>
    <row r="67" spans="1:6" ht="30" x14ac:dyDescent="0.25">
      <c r="A67" s="302"/>
      <c r="B67" s="303" t="s">
        <v>504</v>
      </c>
      <c r="C67" s="304">
        <v>29338</v>
      </c>
      <c r="D67" s="304">
        <v>262</v>
      </c>
      <c r="E67" s="304">
        <v>0</v>
      </c>
      <c r="F67" s="305">
        <v>262</v>
      </c>
    </row>
    <row r="68" spans="1:6" ht="30" x14ac:dyDescent="0.25">
      <c r="A68" s="302"/>
      <c r="B68" s="303" t="s">
        <v>505</v>
      </c>
      <c r="C68" s="304">
        <v>7749</v>
      </c>
      <c r="D68" s="304">
        <v>69</v>
      </c>
      <c r="E68" s="304">
        <v>0</v>
      </c>
      <c r="F68" s="305">
        <v>69</v>
      </c>
    </row>
    <row r="69" spans="1:6" x14ac:dyDescent="0.25">
      <c r="A69" s="302"/>
      <c r="B69" s="303" t="s">
        <v>506</v>
      </c>
      <c r="C69" s="304">
        <v>10852</v>
      </c>
      <c r="D69" s="304">
        <v>97</v>
      </c>
      <c r="E69" s="304">
        <v>0</v>
      </c>
      <c r="F69" s="305">
        <v>97</v>
      </c>
    </row>
    <row r="70" spans="1:6" x14ac:dyDescent="0.25">
      <c r="A70" s="302"/>
      <c r="B70" s="303" t="s">
        <v>507</v>
      </c>
      <c r="C70" s="304">
        <v>46014</v>
      </c>
      <c r="D70" s="304">
        <v>443</v>
      </c>
      <c r="E70" s="304">
        <v>0</v>
      </c>
      <c r="F70" s="305">
        <v>443</v>
      </c>
    </row>
    <row r="71" spans="1:6" ht="30" x14ac:dyDescent="0.25">
      <c r="A71" s="302"/>
      <c r="B71" s="303" t="s">
        <v>508</v>
      </c>
      <c r="C71" s="304">
        <v>117611</v>
      </c>
      <c r="D71" s="304">
        <v>1135</v>
      </c>
      <c r="E71" s="304">
        <v>0</v>
      </c>
      <c r="F71" s="305">
        <v>1135</v>
      </c>
    </row>
    <row r="72" spans="1:6" x14ac:dyDescent="0.25">
      <c r="A72" s="302"/>
      <c r="B72" s="303" t="s">
        <v>509</v>
      </c>
      <c r="C72" s="304">
        <v>108960</v>
      </c>
      <c r="D72" s="304">
        <v>1051</v>
      </c>
      <c r="E72" s="304">
        <v>0</v>
      </c>
      <c r="F72" s="305">
        <v>1051</v>
      </c>
    </row>
    <row r="73" spans="1:6" x14ac:dyDescent="0.25">
      <c r="A73" s="302"/>
      <c r="B73" s="303" t="s">
        <v>510</v>
      </c>
      <c r="C73" s="304">
        <v>57994</v>
      </c>
      <c r="D73" s="304">
        <v>560</v>
      </c>
      <c r="E73" s="304">
        <v>0</v>
      </c>
      <c r="F73" s="305">
        <v>560</v>
      </c>
    </row>
    <row r="74" spans="1:6" x14ac:dyDescent="0.25">
      <c r="A74" s="302"/>
      <c r="B74" s="303" t="s">
        <v>511</v>
      </c>
      <c r="C74" s="304">
        <v>116168</v>
      </c>
      <c r="D74" s="304">
        <v>1121</v>
      </c>
      <c r="E74" s="304">
        <v>0</v>
      </c>
      <c r="F74" s="305">
        <v>1121</v>
      </c>
    </row>
    <row r="75" spans="1:6" ht="30" x14ac:dyDescent="0.25">
      <c r="A75" s="302"/>
      <c r="B75" s="303" t="s">
        <v>512</v>
      </c>
      <c r="C75" s="304">
        <v>29382</v>
      </c>
      <c r="D75" s="304">
        <v>282</v>
      </c>
      <c r="E75" s="304">
        <v>0</v>
      </c>
      <c r="F75" s="305">
        <v>282</v>
      </c>
    </row>
    <row r="76" spans="1:6" ht="30" x14ac:dyDescent="0.25">
      <c r="A76" s="302"/>
      <c r="B76" s="303" t="s">
        <v>513</v>
      </c>
      <c r="C76" s="304">
        <v>116168</v>
      </c>
      <c r="D76" s="304">
        <v>1121</v>
      </c>
      <c r="E76" s="304">
        <v>0</v>
      </c>
      <c r="F76" s="305">
        <v>1121</v>
      </c>
    </row>
    <row r="77" spans="1:6" x14ac:dyDescent="0.25">
      <c r="A77" s="302"/>
      <c r="B77" s="303" t="s">
        <v>514</v>
      </c>
      <c r="C77" s="304">
        <v>58084</v>
      </c>
      <c r="D77" s="304">
        <v>560</v>
      </c>
      <c r="E77" s="304">
        <v>0</v>
      </c>
      <c r="F77" s="305">
        <v>560</v>
      </c>
    </row>
    <row r="78" spans="1:6" x14ac:dyDescent="0.25">
      <c r="A78" s="302"/>
      <c r="B78" s="303" t="s">
        <v>515</v>
      </c>
      <c r="C78" s="304">
        <v>78301</v>
      </c>
      <c r="D78" s="304">
        <v>757</v>
      </c>
      <c r="E78" s="304">
        <v>0</v>
      </c>
      <c r="F78" s="305">
        <v>757</v>
      </c>
    </row>
    <row r="79" spans="1:6" ht="30" x14ac:dyDescent="0.25">
      <c r="A79" s="302"/>
      <c r="B79" s="303" t="s">
        <v>516</v>
      </c>
      <c r="C79" s="304">
        <v>115989</v>
      </c>
      <c r="D79" s="304">
        <v>1119</v>
      </c>
      <c r="E79" s="304">
        <v>0</v>
      </c>
      <c r="F79" s="305">
        <v>1119</v>
      </c>
    </row>
    <row r="80" spans="1:6" ht="30" x14ac:dyDescent="0.25">
      <c r="A80" s="302"/>
      <c r="B80" s="303" t="s">
        <v>517</v>
      </c>
      <c r="C80" s="304">
        <v>115989</v>
      </c>
      <c r="D80" s="304">
        <v>1119</v>
      </c>
      <c r="E80" s="304">
        <v>0</v>
      </c>
      <c r="F80" s="305">
        <v>1119</v>
      </c>
    </row>
    <row r="81" spans="1:6" ht="30" x14ac:dyDescent="0.25">
      <c r="A81" s="302"/>
      <c r="B81" s="303" t="s">
        <v>518</v>
      </c>
      <c r="C81" s="304">
        <v>166213</v>
      </c>
      <c r="D81" s="304">
        <v>1604</v>
      </c>
      <c r="E81" s="304">
        <v>0</v>
      </c>
      <c r="F81" s="305">
        <v>1604</v>
      </c>
    </row>
    <row r="82" spans="1:6" x14ac:dyDescent="0.25">
      <c r="A82" s="302"/>
      <c r="B82" s="303" t="s">
        <v>519</v>
      </c>
      <c r="C82" s="304">
        <v>757749</v>
      </c>
      <c r="D82" s="304">
        <v>7299</v>
      </c>
      <c r="E82" s="304">
        <v>0</v>
      </c>
      <c r="F82" s="305">
        <v>7299</v>
      </c>
    </row>
    <row r="83" spans="1:6" x14ac:dyDescent="0.25">
      <c r="A83" s="302"/>
      <c r="B83" s="303" t="s">
        <v>520</v>
      </c>
      <c r="C83" s="304">
        <v>60383</v>
      </c>
      <c r="D83" s="304">
        <v>583</v>
      </c>
      <c r="E83" s="304">
        <v>0</v>
      </c>
      <c r="F83" s="305">
        <v>583</v>
      </c>
    </row>
    <row r="84" spans="1:6" ht="30" x14ac:dyDescent="0.25">
      <c r="A84" s="302"/>
      <c r="B84" s="303" t="s">
        <v>521</v>
      </c>
      <c r="C84" s="304">
        <v>60383</v>
      </c>
      <c r="D84" s="304">
        <v>583</v>
      </c>
      <c r="E84" s="304">
        <v>0</v>
      </c>
      <c r="F84" s="305">
        <v>583</v>
      </c>
    </row>
    <row r="85" spans="1:6" x14ac:dyDescent="0.25">
      <c r="A85" s="302"/>
      <c r="B85" s="303" t="s">
        <v>522</v>
      </c>
      <c r="C85" s="304">
        <v>2966</v>
      </c>
      <c r="D85" s="304">
        <v>29</v>
      </c>
      <c r="E85" s="304">
        <v>0</v>
      </c>
      <c r="F85" s="305">
        <v>29</v>
      </c>
    </row>
    <row r="86" spans="1:6" x14ac:dyDescent="0.25">
      <c r="A86" s="302"/>
      <c r="B86" s="303" t="s">
        <v>523</v>
      </c>
      <c r="C86" s="304">
        <v>120878</v>
      </c>
      <c r="D86" s="304">
        <v>1167</v>
      </c>
      <c r="E86" s="304">
        <v>0</v>
      </c>
      <c r="F86" s="305">
        <v>1167</v>
      </c>
    </row>
    <row r="87" spans="1:6" x14ac:dyDescent="0.25">
      <c r="A87" s="302"/>
      <c r="B87" s="303" t="s">
        <v>524</v>
      </c>
      <c r="C87" s="304">
        <v>121644</v>
      </c>
      <c r="D87" s="304">
        <v>1174</v>
      </c>
      <c r="E87" s="304">
        <v>0</v>
      </c>
      <c r="F87" s="305">
        <v>1174</v>
      </c>
    </row>
    <row r="88" spans="1:6" x14ac:dyDescent="0.25">
      <c r="A88" s="302"/>
      <c r="B88" s="303" t="s">
        <v>525</v>
      </c>
      <c r="C88" s="304">
        <v>182693</v>
      </c>
      <c r="D88" s="304">
        <v>1763</v>
      </c>
      <c r="E88" s="304">
        <v>0</v>
      </c>
      <c r="F88" s="305">
        <v>1763</v>
      </c>
    </row>
    <row r="89" spans="1:6" ht="30" x14ac:dyDescent="0.25">
      <c r="A89" s="302"/>
      <c r="B89" s="303" t="s">
        <v>526</v>
      </c>
      <c r="C89" s="304">
        <v>207218</v>
      </c>
      <c r="D89" s="304">
        <v>2000</v>
      </c>
      <c r="E89" s="304">
        <v>0</v>
      </c>
      <c r="F89" s="305">
        <v>2000</v>
      </c>
    </row>
    <row r="90" spans="1:6" x14ac:dyDescent="0.25">
      <c r="A90" s="302"/>
      <c r="B90" s="303" t="s">
        <v>527</v>
      </c>
      <c r="C90" s="304">
        <v>2825155</v>
      </c>
      <c r="D90" s="304">
        <v>27362</v>
      </c>
      <c r="E90" s="304">
        <v>0</v>
      </c>
      <c r="F90" s="305">
        <v>27362</v>
      </c>
    </row>
    <row r="91" spans="1:6" x14ac:dyDescent="0.25">
      <c r="A91" s="302"/>
      <c r="B91" s="303" t="s">
        <v>528</v>
      </c>
      <c r="C91" s="304">
        <v>78301</v>
      </c>
      <c r="D91" s="304">
        <v>757</v>
      </c>
      <c r="E91" s="304">
        <v>0</v>
      </c>
      <c r="F91" s="305">
        <v>757</v>
      </c>
    </row>
    <row r="92" spans="1:6" ht="30" x14ac:dyDescent="0.25">
      <c r="A92" s="302"/>
      <c r="B92" s="303" t="s">
        <v>529</v>
      </c>
      <c r="C92" s="304">
        <v>87271</v>
      </c>
      <c r="D92" s="304">
        <v>839</v>
      </c>
      <c r="E92" s="304">
        <v>0</v>
      </c>
      <c r="F92" s="305">
        <v>839</v>
      </c>
    </row>
    <row r="93" spans="1:6" ht="30" x14ac:dyDescent="0.25">
      <c r="A93" s="302"/>
      <c r="B93" s="303" t="s">
        <v>530</v>
      </c>
      <c r="C93" s="304">
        <v>60671</v>
      </c>
      <c r="D93" s="304">
        <v>586</v>
      </c>
      <c r="E93" s="304">
        <v>0</v>
      </c>
      <c r="F93" s="305">
        <v>586</v>
      </c>
    </row>
    <row r="94" spans="1:6" ht="30" x14ac:dyDescent="0.25">
      <c r="A94" s="302"/>
      <c r="B94" s="303" t="s">
        <v>531</v>
      </c>
      <c r="C94" s="304">
        <v>121365</v>
      </c>
      <c r="D94" s="304">
        <v>1171</v>
      </c>
      <c r="E94" s="304">
        <v>0</v>
      </c>
      <c r="F94" s="305">
        <v>1171</v>
      </c>
    </row>
    <row r="95" spans="1:6" ht="30" x14ac:dyDescent="0.25">
      <c r="A95" s="302"/>
      <c r="B95" s="303" t="s">
        <v>532</v>
      </c>
      <c r="C95" s="304">
        <v>64311</v>
      </c>
      <c r="D95" s="304">
        <v>621</v>
      </c>
      <c r="E95" s="304">
        <v>0</v>
      </c>
      <c r="F95" s="305">
        <v>621</v>
      </c>
    </row>
    <row r="96" spans="1:6" ht="30" x14ac:dyDescent="0.25">
      <c r="A96" s="302"/>
      <c r="B96" s="303" t="s">
        <v>533</v>
      </c>
      <c r="C96" s="304">
        <v>87678</v>
      </c>
      <c r="D96" s="304">
        <v>832</v>
      </c>
      <c r="E96" s="304">
        <v>0</v>
      </c>
      <c r="F96" s="305">
        <v>832</v>
      </c>
    </row>
    <row r="97" spans="1:6" ht="30" x14ac:dyDescent="0.25">
      <c r="A97" s="302"/>
      <c r="B97" s="303" t="s">
        <v>534</v>
      </c>
      <c r="C97" s="304">
        <v>269179</v>
      </c>
      <c r="D97" s="304">
        <v>2602</v>
      </c>
      <c r="E97" s="304">
        <v>0</v>
      </c>
      <c r="F97" s="305">
        <v>2602</v>
      </c>
    </row>
    <row r="98" spans="1:6" x14ac:dyDescent="0.25">
      <c r="A98" s="302"/>
      <c r="B98" s="303" t="s">
        <v>535</v>
      </c>
      <c r="C98" s="304">
        <v>367573</v>
      </c>
      <c r="D98" s="304">
        <v>3301</v>
      </c>
      <c r="E98" s="304">
        <v>0</v>
      </c>
      <c r="F98" s="305">
        <v>3301</v>
      </c>
    </row>
    <row r="99" spans="1:6" ht="30" x14ac:dyDescent="0.25">
      <c r="A99" s="302"/>
      <c r="B99" s="303" t="s">
        <v>536</v>
      </c>
      <c r="C99" s="304">
        <v>42704</v>
      </c>
      <c r="D99" s="304">
        <v>382</v>
      </c>
      <c r="E99" s="304">
        <v>0</v>
      </c>
      <c r="F99" s="305">
        <v>382</v>
      </c>
    </row>
    <row r="100" spans="1:6" ht="30" x14ac:dyDescent="0.25">
      <c r="A100" s="302"/>
      <c r="B100" s="303" t="s">
        <v>537</v>
      </c>
      <c r="C100" s="304">
        <v>184796</v>
      </c>
      <c r="D100" s="304">
        <v>1651</v>
      </c>
      <c r="E100" s="304">
        <v>0</v>
      </c>
      <c r="F100" s="305">
        <v>1651</v>
      </c>
    </row>
    <row r="101" spans="1:6" ht="30" x14ac:dyDescent="0.25">
      <c r="A101" s="302"/>
      <c r="B101" s="303" t="s">
        <v>538</v>
      </c>
      <c r="C101" s="304">
        <v>555086</v>
      </c>
      <c r="D101" s="304">
        <v>4959</v>
      </c>
      <c r="E101" s="304">
        <v>0</v>
      </c>
      <c r="F101" s="305">
        <v>4959</v>
      </c>
    </row>
    <row r="102" spans="1:6" x14ac:dyDescent="0.25">
      <c r="A102" s="302"/>
      <c r="B102" s="303" t="s">
        <v>539</v>
      </c>
      <c r="C102" s="304">
        <v>15455</v>
      </c>
      <c r="D102" s="304">
        <v>138</v>
      </c>
      <c r="E102" s="304">
        <v>0</v>
      </c>
      <c r="F102" s="305">
        <v>138</v>
      </c>
    </row>
    <row r="103" spans="1:6" x14ac:dyDescent="0.25">
      <c r="A103" s="302"/>
      <c r="B103" s="303" t="s">
        <v>540</v>
      </c>
      <c r="C103" s="304">
        <v>10853</v>
      </c>
      <c r="D103" s="304">
        <v>97</v>
      </c>
      <c r="E103" s="304">
        <v>0</v>
      </c>
      <c r="F103" s="305">
        <v>97</v>
      </c>
    </row>
    <row r="104" spans="1:6" x14ac:dyDescent="0.25">
      <c r="A104" s="302"/>
      <c r="B104" s="303" t="s">
        <v>541</v>
      </c>
      <c r="C104" s="304">
        <v>6403</v>
      </c>
      <c r="D104" s="304">
        <v>57</v>
      </c>
      <c r="E104" s="304">
        <v>0</v>
      </c>
      <c r="F104" s="305">
        <v>57</v>
      </c>
    </row>
    <row r="105" spans="1:6" ht="30" x14ac:dyDescent="0.25">
      <c r="A105" s="302"/>
      <c r="B105" s="303" t="s">
        <v>542</v>
      </c>
      <c r="C105" s="304">
        <v>10853</v>
      </c>
      <c r="D105" s="304">
        <v>97</v>
      </c>
      <c r="E105" s="304">
        <v>0</v>
      </c>
      <c r="F105" s="305">
        <v>97</v>
      </c>
    </row>
    <row r="106" spans="1:6" x14ac:dyDescent="0.25">
      <c r="A106" s="302"/>
      <c r="B106" s="303" t="s">
        <v>543</v>
      </c>
      <c r="C106" s="304">
        <v>10853</v>
      </c>
      <c r="D106" s="304">
        <v>97</v>
      </c>
      <c r="E106" s="304">
        <v>0</v>
      </c>
      <c r="F106" s="305">
        <v>97</v>
      </c>
    </row>
    <row r="107" spans="1:6" x14ac:dyDescent="0.25">
      <c r="A107" s="302"/>
      <c r="B107" s="303" t="s">
        <v>544</v>
      </c>
      <c r="C107" s="304">
        <v>24334</v>
      </c>
      <c r="D107" s="304">
        <v>217</v>
      </c>
      <c r="E107" s="304">
        <v>0</v>
      </c>
      <c r="F107" s="305">
        <v>217</v>
      </c>
    </row>
    <row r="108" spans="1:6" x14ac:dyDescent="0.25">
      <c r="A108" s="302"/>
      <c r="B108" s="303" t="s">
        <v>545</v>
      </c>
      <c r="C108" s="304">
        <v>10853</v>
      </c>
      <c r="D108" s="304">
        <v>97</v>
      </c>
      <c r="E108" s="304">
        <v>0</v>
      </c>
      <c r="F108" s="305">
        <v>97</v>
      </c>
    </row>
    <row r="109" spans="1:6" x14ac:dyDescent="0.25">
      <c r="A109" s="302"/>
      <c r="B109" s="303" t="s">
        <v>546</v>
      </c>
      <c r="C109" s="304">
        <v>13023</v>
      </c>
      <c r="D109" s="304">
        <v>116</v>
      </c>
      <c r="E109" s="304">
        <v>0</v>
      </c>
      <c r="F109" s="305">
        <v>116</v>
      </c>
    </row>
    <row r="110" spans="1:6" ht="30" x14ac:dyDescent="0.25">
      <c r="A110" s="302"/>
      <c r="B110" s="303" t="s">
        <v>547</v>
      </c>
      <c r="C110" s="304">
        <v>10853</v>
      </c>
      <c r="D110" s="304">
        <v>97</v>
      </c>
      <c r="E110" s="304">
        <v>0</v>
      </c>
      <c r="F110" s="305">
        <v>97</v>
      </c>
    </row>
    <row r="111" spans="1:6" x14ac:dyDescent="0.25">
      <c r="A111" s="302"/>
      <c r="B111" s="303" t="s">
        <v>548</v>
      </c>
      <c r="C111" s="304">
        <v>10853</v>
      </c>
      <c r="D111" s="304">
        <v>97</v>
      </c>
      <c r="E111" s="304">
        <v>0</v>
      </c>
      <c r="F111" s="305">
        <v>97</v>
      </c>
    </row>
    <row r="112" spans="1:6" ht="30" x14ac:dyDescent="0.25">
      <c r="A112" s="302"/>
      <c r="B112" s="303" t="s">
        <v>549</v>
      </c>
      <c r="C112" s="304">
        <v>13822</v>
      </c>
      <c r="D112" s="304">
        <v>123</v>
      </c>
      <c r="E112" s="304">
        <v>0</v>
      </c>
      <c r="F112" s="305">
        <v>123</v>
      </c>
    </row>
    <row r="113" spans="1:6" ht="30" x14ac:dyDescent="0.25">
      <c r="A113" s="302"/>
      <c r="B113" s="303" t="s">
        <v>550</v>
      </c>
      <c r="C113" s="304">
        <v>10853</v>
      </c>
      <c r="D113" s="304">
        <v>97</v>
      </c>
      <c r="E113" s="304">
        <v>0</v>
      </c>
      <c r="F113" s="305">
        <v>97</v>
      </c>
    </row>
    <row r="114" spans="1:6" ht="30" x14ac:dyDescent="0.25">
      <c r="A114" s="302"/>
      <c r="B114" s="303" t="s">
        <v>551</v>
      </c>
      <c r="C114" s="304">
        <v>27131</v>
      </c>
      <c r="D114" s="304">
        <v>242</v>
      </c>
      <c r="E114" s="304">
        <v>0</v>
      </c>
      <c r="F114" s="305">
        <v>242</v>
      </c>
    </row>
    <row r="115" spans="1:6" ht="30" x14ac:dyDescent="0.25">
      <c r="A115" s="302"/>
      <c r="B115" s="303" t="s">
        <v>552</v>
      </c>
      <c r="C115" s="304">
        <v>4341</v>
      </c>
      <c r="D115" s="304">
        <v>39</v>
      </c>
      <c r="E115" s="304">
        <v>0</v>
      </c>
      <c r="F115" s="305">
        <v>39</v>
      </c>
    </row>
    <row r="116" spans="1:6" ht="30" x14ac:dyDescent="0.25">
      <c r="A116" s="302"/>
      <c r="B116" s="303" t="s">
        <v>553</v>
      </c>
      <c r="C116" s="304">
        <v>10853</v>
      </c>
      <c r="D116" s="304">
        <v>97</v>
      </c>
      <c r="E116" s="304">
        <v>0</v>
      </c>
      <c r="F116" s="305">
        <v>97</v>
      </c>
    </row>
    <row r="117" spans="1:6" x14ac:dyDescent="0.25">
      <c r="A117" s="302"/>
      <c r="B117" s="303" t="s">
        <v>554</v>
      </c>
      <c r="C117" s="304">
        <v>7931</v>
      </c>
      <c r="D117" s="304">
        <v>71</v>
      </c>
      <c r="E117" s="304">
        <v>0</v>
      </c>
      <c r="F117" s="305">
        <v>71</v>
      </c>
    </row>
    <row r="118" spans="1:6" x14ac:dyDescent="0.25">
      <c r="A118" s="302"/>
      <c r="B118" s="303" t="s">
        <v>509</v>
      </c>
      <c r="C118" s="304">
        <v>10047</v>
      </c>
      <c r="D118" s="304">
        <v>90</v>
      </c>
      <c r="E118" s="304">
        <v>0</v>
      </c>
      <c r="F118" s="305">
        <v>90</v>
      </c>
    </row>
    <row r="119" spans="1:6" ht="30" x14ac:dyDescent="0.25">
      <c r="A119" s="302"/>
      <c r="B119" s="303" t="s">
        <v>555</v>
      </c>
      <c r="C119" s="304">
        <v>109</v>
      </c>
      <c r="D119" s="304">
        <v>1</v>
      </c>
      <c r="E119" s="304">
        <v>0</v>
      </c>
      <c r="F119" s="305">
        <v>1</v>
      </c>
    </row>
    <row r="120" spans="1:6" x14ac:dyDescent="0.25">
      <c r="A120" s="302"/>
      <c r="B120" s="303" t="s">
        <v>556</v>
      </c>
      <c r="C120" s="304">
        <v>5426</v>
      </c>
      <c r="D120" s="304">
        <v>48</v>
      </c>
      <c r="E120" s="304">
        <v>0</v>
      </c>
      <c r="F120" s="305">
        <v>48</v>
      </c>
    </row>
    <row r="121" spans="1:6" ht="30" x14ac:dyDescent="0.25">
      <c r="A121" s="302"/>
      <c r="B121" s="303" t="s">
        <v>557</v>
      </c>
      <c r="C121" s="304">
        <v>10853</v>
      </c>
      <c r="D121" s="304">
        <v>97</v>
      </c>
      <c r="E121" s="304">
        <v>0</v>
      </c>
      <c r="F121" s="305">
        <v>97</v>
      </c>
    </row>
    <row r="122" spans="1:6" x14ac:dyDescent="0.25">
      <c r="A122" s="302"/>
      <c r="B122" s="303" t="s">
        <v>558</v>
      </c>
      <c r="C122" s="304">
        <v>5426</v>
      </c>
      <c r="D122" s="304">
        <v>48</v>
      </c>
      <c r="E122" s="304">
        <v>0</v>
      </c>
      <c r="F122" s="305">
        <v>48</v>
      </c>
    </row>
    <row r="123" spans="1:6" x14ac:dyDescent="0.25">
      <c r="A123" s="302"/>
      <c r="B123" s="303" t="s">
        <v>559</v>
      </c>
      <c r="C123" s="304">
        <v>10853</v>
      </c>
      <c r="D123" s="304">
        <v>97</v>
      </c>
      <c r="E123" s="304">
        <v>0</v>
      </c>
      <c r="F123" s="305">
        <v>97</v>
      </c>
    </row>
    <row r="124" spans="1:6" x14ac:dyDescent="0.25">
      <c r="A124" s="302"/>
      <c r="B124" s="303" t="s">
        <v>560</v>
      </c>
      <c r="C124" s="304">
        <v>33485</v>
      </c>
      <c r="D124" s="304">
        <v>299</v>
      </c>
      <c r="E124" s="304">
        <v>0</v>
      </c>
      <c r="F124" s="305">
        <v>299</v>
      </c>
    </row>
    <row r="125" spans="1:6" x14ac:dyDescent="0.25">
      <c r="A125" s="302"/>
      <c r="B125" s="303" t="s">
        <v>561</v>
      </c>
      <c r="C125" s="304">
        <v>5426</v>
      </c>
      <c r="D125" s="304">
        <v>48</v>
      </c>
      <c r="E125" s="304">
        <v>0</v>
      </c>
      <c r="F125" s="305">
        <v>48</v>
      </c>
    </row>
    <row r="126" spans="1:6" x14ac:dyDescent="0.25">
      <c r="A126" s="302"/>
      <c r="B126" s="303" t="s">
        <v>562</v>
      </c>
      <c r="C126" s="304">
        <v>5426</v>
      </c>
      <c r="D126" s="304">
        <v>48</v>
      </c>
      <c r="E126" s="304">
        <v>0</v>
      </c>
      <c r="F126" s="305">
        <v>48</v>
      </c>
    </row>
    <row r="127" spans="1:6" x14ac:dyDescent="0.25">
      <c r="A127" s="302"/>
      <c r="B127" s="303" t="s">
        <v>563</v>
      </c>
      <c r="C127" s="304">
        <v>663288</v>
      </c>
      <c r="D127" s="304">
        <v>5926</v>
      </c>
      <c r="E127" s="304">
        <v>0</v>
      </c>
      <c r="F127" s="305">
        <v>5926</v>
      </c>
    </row>
    <row r="128" spans="1:6" ht="30" x14ac:dyDescent="0.25">
      <c r="A128" s="302"/>
      <c r="B128" s="303" t="s">
        <v>564</v>
      </c>
      <c r="C128" s="304">
        <v>10853</v>
      </c>
      <c r="D128" s="304">
        <v>97</v>
      </c>
      <c r="E128" s="304">
        <v>0</v>
      </c>
      <c r="F128" s="305">
        <v>97</v>
      </c>
    </row>
    <row r="129" spans="1:6" x14ac:dyDescent="0.25">
      <c r="A129" s="302"/>
      <c r="B129" s="303" t="s">
        <v>565</v>
      </c>
      <c r="C129" s="304">
        <v>10853</v>
      </c>
      <c r="D129" s="304">
        <v>97</v>
      </c>
      <c r="E129" s="304">
        <v>0</v>
      </c>
      <c r="F129" s="305">
        <v>97</v>
      </c>
    </row>
    <row r="130" spans="1:6" ht="30" x14ac:dyDescent="0.25">
      <c r="A130" s="302"/>
      <c r="B130" s="303" t="s">
        <v>566</v>
      </c>
      <c r="C130" s="304">
        <v>10853</v>
      </c>
      <c r="D130" s="304">
        <v>97</v>
      </c>
      <c r="E130" s="304">
        <v>0</v>
      </c>
      <c r="F130" s="305">
        <v>97</v>
      </c>
    </row>
    <row r="131" spans="1:6" ht="30" x14ac:dyDescent="0.25">
      <c r="A131" s="302"/>
      <c r="B131" s="303" t="s">
        <v>567</v>
      </c>
      <c r="C131" s="304">
        <v>35561</v>
      </c>
      <c r="D131" s="304">
        <v>318</v>
      </c>
      <c r="E131" s="304">
        <v>0</v>
      </c>
      <c r="F131" s="305">
        <v>318</v>
      </c>
    </row>
    <row r="132" spans="1:6" x14ac:dyDescent="0.25">
      <c r="A132" s="302"/>
      <c r="B132" s="303" t="s">
        <v>568</v>
      </c>
      <c r="C132" s="304">
        <v>15857</v>
      </c>
      <c r="D132" s="304">
        <v>142</v>
      </c>
      <c r="E132" s="304">
        <v>0</v>
      </c>
      <c r="F132" s="305">
        <v>142</v>
      </c>
    </row>
    <row r="133" spans="1:6" x14ac:dyDescent="0.25">
      <c r="A133" s="302"/>
      <c r="B133" s="303" t="s">
        <v>569</v>
      </c>
      <c r="C133" s="304">
        <v>29736</v>
      </c>
      <c r="D133" s="304">
        <v>266</v>
      </c>
      <c r="E133" s="304">
        <v>0</v>
      </c>
      <c r="F133" s="305">
        <v>266</v>
      </c>
    </row>
    <row r="134" spans="1:6" ht="16.5" thickBot="1" x14ac:dyDescent="0.3">
      <c r="A134" s="302"/>
      <c r="B134" s="303" t="s">
        <v>570</v>
      </c>
      <c r="C134" s="304">
        <v>10853</v>
      </c>
      <c r="D134" s="304">
        <v>97</v>
      </c>
      <c r="E134" s="304">
        <v>0</v>
      </c>
      <c r="F134" s="305">
        <v>97</v>
      </c>
    </row>
    <row r="135" spans="1:6" ht="16.5" customHeight="1" thickBot="1" x14ac:dyDescent="0.3">
      <c r="A135" s="306"/>
      <c r="B135" s="306" t="s">
        <v>571</v>
      </c>
      <c r="C135" s="307">
        <f>SUM(C$19:C134)</f>
        <v>10241915</v>
      </c>
      <c r="D135" s="307">
        <f>SUM(D$19:D134)</f>
        <v>96152</v>
      </c>
      <c r="E135" s="307">
        <f>SUM(E$19:E134)</f>
        <v>0</v>
      </c>
      <c r="F135" s="285">
        <f>SUM(F$19:F134)</f>
        <v>96152</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2016-07-19T18:01:14Z</cp:lastPrinted>
  <dcterms:created xsi:type="dcterms:W3CDTF">2016-07-19T17:05:49Z</dcterms:created>
  <dcterms:modified xsi:type="dcterms:W3CDTF">2016-07-19T18:01:18Z</dcterms:modified>
</cp:coreProperties>
</file>