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Report17A!$A$13:$C$105</definedName>
    <definedName name="_xlnm.Print_Area" localSheetId="8">Report17B!$A$10:$F$29</definedName>
    <definedName name="_xlnm.Print_Area" localSheetId="9">Report18!$A$9:$C$32</definedName>
    <definedName name="_xlnm.Print_Area" localSheetId="10">Report19!$A$11:$E$31</definedName>
    <definedName name="_xlnm.Print_Area" localSheetId="0">Report20!$A$11:$C$266</definedName>
    <definedName name="_xlnm.Print_Area" localSheetId="11">Report21!$A$11:$E$76</definedName>
    <definedName name="_xlnm.Print_Area" localSheetId="12">Report22!$A$11:$C$20</definedName>
    <definedName name="_xlnm.Print_Area" localSheetId="13">Report23!$A$9:$F$59</definedName>
    <definedName name="_xlnm.Print_Area" localSheetId="1">Report5!$A$10:$D$144</definedName>
    <definedName name="_xlnm.Print_Area" localSheetId="2">Report6!$A$10:$E$114</definedName>
    <definedName name="_xlnm.Print_Area" localSheetId="3">Report6A!$A$10:$F$76</definedName>
    <definedName name="_xlnm.Print_Area" localSheetId="4">Report7!$A$10:$D$71</definedName>
    <definedName name="_xlnm.Print_Area" localSheetId="5">Report8!$A$10:$D$71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0" i="17"/>
  <c r="E50" i="17"/>
  <c r="F49" i="17"/>
  <c r="E49" i="17"/>
  <c r="F48" i="17"/>
  <c r="E48" i="17"/>
  <c r="E51" i="17"/>
  <c r="F51" i="17" s="1"/>
  <c r="D45" i="17"/>
  <c r="D46" i="17" s="1"/>
  <c r="E46" i="17" s="1"/>
  <c r="C45" i="17"/>
  <c r="C46" i="17"/>
  <c r="F46" i="17" s="1"/>
  <c r="E44" i="17"/>
  <c r="F44" i="17" s="1"/>
  <c r="D42" i="17"/>
  <c r="C42" i="17"/>
  <c r="E41" i="17"/>
  <c r="F41" i="17" s="1"/>
  <c r="E39" i="17"/>
  <c r="F39" i="17" s="1"/>
  <c r="E38" i="17"/>
  <c r="F38" i="17" s="1"/>
  <c r="E30" i="17"/>
  <c r="F30" i="17" s="1"/>
  <c r="E29" i="17"/>
  <c r="F29" i="17" s="1"/>
  <c r="E28" i="17"/>
  <c r="F28" i="17" s="1"/>
  <c r="E27" i="17"/>
  <c r="F27" i="17" s="1"/>
  <c r="D25" i="17"/>
  <c r="C25" i="17"/>
  <c r="E24" i="17"/>
  <c r="F24" i="17" s="1"/>
  <c r="E23" i="17"/>
  <c r="F23" i="17" s="1"/>
  <c r="E22" i="17"/>
  <c r="F22" i="17" s="1"/>
  <c r="D19" i="17"/>
  <c r="D20" i="17"/>
  <c r="E20" i="17" s="1"/>
  <c r="C19" i="17"/>
  <c r="C20" i="17" s="1"/>
  <c r="F18" i="17"/>
  <c r="E18" i="17"/>
  <c r="D16" i="17"/>
  <c r="E16" i="17" s="1"/>
  <c r="F16" i="17" s="1"/>
  <c r="C16" i="17"/>
  <c r="F15" i="17"/>
  <c r="E15" i="17"/>
  <c r="F13" i="17"/>
  <c r="E13" i="17"/>
  <c r="F12" i="17"/>
  <c r="E12" i="17"/>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9" i="12"/>
  <c r="E29" i="12"/>
  <c r="D29" i="12"/>
  <c r="C29" i="12"/>
  <c r="C105" i="11"/>
  <c r="F36" i="10"/>
  <c r="E36" i="10"/>
  <c r="F35" i="10"/>
  <c r="D35" i="10"/>
  <c r="E35" i="10"/>
  <c r="C35" i="10"/>
  <c r="F34" i="10"/>
  <c r="E34" i="10"/>
  <c r="F33" i="10"/>
  <c r="E33" i="10"/>
  <c r="F32" i="10"/>
  <c r="E32" i="10"/>
  <c r="F31" i="10"/>
  <c r="E31" i="10"/>
  <c r="F30" i="10"/>
  <c r="E30" i="10"/>
  <c r="F27" i="10"/>
  <c r="E27" i="10"/>
  <c r="D26" i="10"/>
  <c r="E26" i="10" s="1"/>
  <c r="F26" i="10" s="1"/>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71" i="9"/>
  <c r="C71" i="8"/>
  <c r="F40" i="7"/>
  <c r="F20" i="7"/>
  <c r="F74" i="7" s="1"/>
  <c r="E112" i="6"/>
  <c r="E106" i="6"/>
  <c r="E114" i="6" s="1"/>
  <c r="E101" i="6"/>
  <c r="E96" i="6"/>
  <c r="E90" i="6"/>
  <c r="E84" i="6"/>
  <c r="E76" i="6"/>
  <c r="E70" i="6"/>
  <c r="E65" i="6"/>
  <c r="E55" i="6"/>
  <c r="E50" i="6"/>
  <c r="E44" i="6"/>
  <c r="E38" i="6"/>
  <c r="E24" i="6"/>
  <c r="E14" i="6"/>
  <c r="D140" i="5"/>
  <c r="D137" i="5"/>
  <c r="D129" i="5"/>
  <c r="D121" i="5"/>
  <c r="D139" i="5" s="1"/>
  <c r="D141" i="5" s="1"/>
  <c r="D113" i="5"/>
  <c r="D105" i="5"/>
  <c r="D97" i="5"/>
  <c r="D89" i="5"/>
  <c r="D81" i="5"/>
  <c r="D73" i="5"/>
  <c r="D65" i="5"/>
  <c r="D57" i="5"/>
  <c r="D49" i="5"/>
  <c r="D41" i="5"/>
  <c r="D33" i="5"/>
  <c r="D25" i="5"/>
  <c r="D17" i="5"/>
  <c r="E19" i="17"/>
  <c r="E45" i="17"/>
  <c r="F45" i="17" s="1"/>
  <c r="F20" i="17" l="1"/>
  <c r="E42" i="17"/>
  <c r="F42" i="17" s="1"/>
  <c r="F19" i="17"/>
  <c r="E25" i="17"/>
  <c r="F25" i="17" s="1"/>
</calcChain>
</file>

<file path=xl/sharedStrings.xml><?xml version="1.0" encoding="utf-8"?>
<sst xmlns="http://schemas.openxmlformats.org/spreadsheetml/2006/main" count="1667" uniqueCount="483">
  <si>
    <t>WATERBURY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</si>
  <si>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</si>
  <si>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</si>
  <si>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</si>
  <si>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</si>
  <si>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</si>
  <si>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</si>
  <si>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</si>
  <si>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</si>
  <si>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</si>
  <si>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GREATER WATERBURY HEALTH NETWORK</t>
  </si>
  <si>
    <t>Affiliate Description</t>
  </si>
  <si>
    <t>PARENT CORPORATION OF WATERBURY HOSPITAL, GREATER WATERBURY MANAGEMENT RESOURCES. INC., GREATER WATERBURY HEALTH SERVICES, INC., VNA HEALTH AT HOME, INC., AND CHILDREN`S CENTER OF GREATER WATERBURY HEALTH NETWORK, INC.</t>
  </si>
  <si>
    <t xml:space="preserve">Affiliate type of service </t>
  </si>
  <si>
    <t>Parent Corporation</t>
  </si>
  <si>
    <t>Tax Status</t>
  </si>
  <si>
    <t>Not for Profit</t>
  </si>
  <si>
    <t>Street Address</t>
  </si>
  <si>
    <t>64 ROBBINS STREET</t>
  </si>
  <si>
    <t xml:space="preserve">Town </t>
  </si>
  <si>
    <t>Waterbury</t>
  </si>
  <si>
    <t>State</t>
  </si>
  <si>
    <t>Connecticut</t>
  </si>
  <si>
    <t>Zip Code</t>
  </si>
  <si>
    <t xml:space="preserve">06708 - </t>
  </si>
  <si>
    <t>CEO Name</t>
  </si>
  <si>
    <t>DARLENE STROMSTAD</t>
  </si>
  <si>
    <t>CEO Title</t>
  </si>
  <si>
    <t>PRESIDENT</t>
  </si>
  <si>
    <t>CT Agent Name</t>
  </si>
  <si>
    <t>CT Agent Company</t>
  </si>
  <si>
    <t>Waterbury Hospital</t>
  </si>
  <si>
    <t>CT Agent Company Street Address</t>
  </si>
  <si>
    <t xml:space="preserve">64 ROBBINS STREET,WATERBURY,CT,  </t>
  </si>
  <si>
    <t xml:space="preserve">CT Agent Town </t>
  </si>
  <si>
    <t>CT Agent State</t>
  </si>
  <si>
    <t>CT Agent Zip Code</t>
  </si>
  <si>
    <t xml:space="preserve">B.      </t>
  </si>
  <si>
    <t>ACCESS REHAB CENTERS, LLC.</t>
  </si>
  <si>
    <t>PHYSICAL THERAPY, OCCUPATIONAL THERAPY, SPEECH THERAPY</t>
  </si>
  <si>
    <t>Rehabilitation Services</t>
  </si>
  <si>
    <t>For Profit</t>
  </si>
  <si>
    <t>22 TOMPKINS STREET, WATERBURY, CT</t>
  </si>
  <si>
    <t>Brain Emerick</t>
  </si>
  <si>
    <t>President</t>
  </si>
  <si>
    <t>Darlene Stromstad</t>
  </si>
  <si>
    <t>64 ROBBINS STREET, WATERBURY, CT</t>
  </si>
  <si>
    <t xml:space="preserve">C.      </t>
  </si>
  <si>
    <t>ALLIANCE MEDICAL GROUP, INC.</t>
  </si>
  <si>
    <t>To render professional services in all fields of medecine to persons in need of such services, as a part of an integrated delivery system.</t>
  </si>
  <si>
    <t>Physicians Services</t>
  </si>
  <si>
    <t>1625 Straits Turnpike</t>
  </si>
  <si>
    <t>Middlebury</t>
  </si>
  <si>
    <t xml:space="preserve">06762 - </t>
  </si>
  <si>
    <t>CEO</t>
  </si>
  <si>
    <t>64 Robbins Street</t>
  </si>
  <si>
    <t xml:space="preserve">D.      </t>
  </si>
  <si>
    <t>CARDIOLOGY ASSOCIATES OF GREATER WATERBURY. LLC</t>
  </si>
  <si>
    <t>Cardiology services</t>
  </si>
  <si>
    <t>455 Chase Parkway</t>
  </si>
  <si>
    <t>64 Robbins St</t>
  </si>
  <si>
    <t xml:space="preserve">E.      </t>
  </si>
  <si>
    <t>CHILDREN`S CENTER OF GREATER WATERBURY HEALTH NETWORK</t>
  </si>
  <si>
    <t>CHILD CARE CENTER AND KINDERGARTEN</t>
  </si>
  <si>
    <t>Other HealthCare Svcs(Specify)</t>
  </si>
  <si>
    <t>Sonya Lewis</t>
  </si>
  <si>
    <t>Executive Director</t>
  </si>
  <si>
    <t xml:space="preserve">F.      </t>
  </si>
  <si>
    <t>GREATER WATERBURY HEALTH SERVICES, INC</t>
  </si>
  <si>
    <t>INACTIVE AFFILIATE-TO OPERATE FACILITIES AND DIVISIONS WHICH PROVIDE HEALTH CARE RELATED SERVICES BUT NOT INCLUDING THE PRACTICE OF MEDICINE AND TO SUPPORT AND ENCOURAGE HEALTH CARE RELATED SERVICES FOR THE WELL BEING OF THE PUBLIC.</t>
  </si>
  <si>
    <t>Affilate Support Services</t>
  </si>
  <si>
    <t xml:space="preserve">G.      </t>
  </si>
  <si>
    <t>GREATER WATERBURY IMAGING CENTER, LLP</t>
  </si>
  <si>
    <t>PROVIDER OF MAGNETIC RESONANCE AND OTHER IMAGING SERVICES IN SUPPORT OF THE MISSIONS OF PROVIDING THE CONTINUUM OF HEALTH CARE SERVICES BEFORE, DURING, AND AFTER HOSPITALIZATION.</t>
  </si>
  <si>
    <t>Imaging Services</t>
  </si>
  <si>
    <t>68 ROBBINS STREET</t>
  </si>
  <si>
    <t xml:space="preserve">68 ROBBINS STREET,WATERBURY,CT,  </t>
  </si>
  <si>
    <t xml:space="preserve">H.      </t>
  </si>
  <si>
    <t>GREATER WATERBURY MANAGEMENT RESOURCES, INC.</t>
  </si>
  <si>
    <t>TO PROVIDE AND ENHANCE THE MEDICAL CARE PROVIDED BY WATERBURY HOSPITAL THROUGH  THE DEVELOPMENT OF PROGRAMS AND SERVICES THAT FACILITATES THE CONTINUUM OF CARE</t>
  </si>
  <si>
    <t>Managed Services Org. (MSO)</t>
  </si>
  <si>
    <t xml:space="preserve">I.      </t>
  </si>
  <si>
    <t>HAROLD LEEVER REGIONAL CANCER CENTER</t>
  </si>
  <si>
    <t>A COMPREHENSIVE CANCER CENTER THAT PROVIDES A MULTI-DISCIPLINARY APPROACH TO CANCER TREATMENT IN A SINGLE LOCATION.</t>
  </si>
  <si>
    <t>1075 Chase Parkway</t>
  </si>
  <si>
    <t>Kevin Kniery</t>
  </si>
  <si>
    <t>Michelle DeBange</t>
  </si>
  <si>
    <t>c/o Wiggins &amp; Dana</t>
  </si>
  <si>
    <t>265 Church Street, #14</t>
  </si>
  <si>
    <t>New Haven</t>
  </si>
  <si>
    <t xml:space="preserve">06510 - </t>
  </si>
  <si>
    <t xml:space="preserve">J.      </t>
  </si>
  <si>
    <t>HEALTHCARE ALLIANCE INSURANCE COMPANY, INC</t>
  </si>
  <si>
    <t>A FOR-PROFIT OFF SHORE CAPTIVE INSURANCE COMPANY WHICH PROVIDES CERTAIN INSURANCE COVERAGE</t>
  </si>
  <si>
    <t>Insurance</t>
  </si>
  <si>
    <t xml:space="preserve">K.      </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</si>
  <si>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</si>
  <si>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</si>
  <si>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Robert J. Anthony, Esq.</t>
  </si>
  <si>
    <t>Brown Rudnick Berlack Israels,</t>
  </si>
  <si>
    <t>CityPlace I, 185 Asylum Street</t>
  </si>
  <si>
    <t>Hartford</t>
  </si>
  <si>
    <t xml:space="preserve">06103 - </t>
  </si>
  <si>
    <t xml:space="preserve">L.      </t>
  </si>
  <si>
    <t>IMAGING PARTNERS, LLC</t>
  </si>
  <si>
    <t>COMPANY FORMED TO PROVIDE DIAGNOSTIC IMAGING SERVICES, AS FOLLOWS:  COMPUTERIZED AXIAL TOMOGRAPHY SCANS ("CT SCANS") &amp; TO ENGAGE IN SUCH OTHER LAWFUL BUSINESS OR PROFESSIONAL ACTIVITIES AS APPROVED BY ITS MEMBERS IN ACCORDANCE WITH ITS OPERA</t>
  </si>
  <si>
    <t>134 Grandview Avenue, 64 Robbins Street</t>
  </si>
  <si>
    <t>c/o Waterbury Hospital, 64 Robbins Street</t>
  </si>
  <si>
    <t xml:space="preserve">M.      </t>
  </si>
  <si>
    <t>VALLEY IMAGING PARTNERS, LLC</t>
  </si>
  <si>
    <t>TO PROVIDE DIAGNOSTIC IMAGING SERVICES, INCLUDING MAGNETIC RESONANCE IMAGING ("MRI") AND SUCH OTHER DIAGNOSTIC IMAGING SERVICES.</t>
  </si>
  <si>
    <t>799 New Haven Road</t>
  </si>
  <si>
    <t>Naugatuck</t>
  </si>
  <si>
    <t xml:space="preserve">06770 - </t>
  </si>
  <si>
    <t>Marco Verga</t>
  </si>
  <si>
    <t xml:space="preserve">N.      </t>
  </si>
  <si>
    <t>VNA HEALTH AT HOME, INC.</t>
  </si>
  <si>
    <t>PROVIDER OF VISITING NURSING, HOME HEALTH, AND HOSPICE SERVICES IN SUPPORT OF THE MISSIONS OF PROVIDING THE CONTINUUM OF HEALTH CARE SERVICES BEFORE, DURING AND AFTER HOSPITALIZATION.</t>
  </si>
  <si>
    <t>Home Health/VNAs</t>
  </si>
  <si>
    <t>27 Siemon Company Road</t>
  </si>
  <si>
    <t>Watertown</t>
  </si>
  <si>
    <t xml:space="preserve">06795 - </t>
  </si>
  <si>
    <t>Ann Marie Garrison</t>
  </si>
  <si>
    <t xml:space="preserve">O.      </t>
  </si>
  <si>
    <t>WATERBURY GASTROENTEROLOGY CO-MANAGMENT CO, LLC</t>
  </si>
  <si>
    <t>Medical Practice - Gastroenterology</t>
  </si>
  <si>
    <t>Darelene Stromstad</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</si>
  <si>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</si>
  <si>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</si>
  <si>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</si>
  <si>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</si>
  <si>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</si>
  <si>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</si>
  <si>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</si>
  <si>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</si>
  <si>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</si>
  <si>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</si>
  <si>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</si>
  <si>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</si>
  <si>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</si>
  <si>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</si>
  <si>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</si>
  <si>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</si>
  <si>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</si>
  <si>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</si>
  <si>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</si>
  <si>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</si>
  <si>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</si>
  <si>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</si>
  <si>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</si>
  <si>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</si>
  <si>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</si>
  <si>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</si>
  <si>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</si>
  <si>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</si>
  <si>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</si>
  <si>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</si>
  <si>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</si>
  <si>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</si>
  <si>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</si>
  <si>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</si>
  <si>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</si>
  <si>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</si>
  <si>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</si>
  <si>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</si>
  <si>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</si>
  <si>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</si>
  <si>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</si>
  <si>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</si>
  <si>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</si>
  <si>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</si>
  <si>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</si>
  <si>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</si>
  <si>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</si>
  <si>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Reimbursement/Fund transfer  </t>
  </si>
  <si>
    <t>09/30/2014</t>
  </si>
  <si>
    <t>Ending Unconsolidated Intercompany Balance:</t>
  </si>
  <si>
    <t>9/30/2014  </t>
  </si>
  <si>
    <t>B.</t>
  </si>
  <si>
    <t>Purchased Services  </t>
  </si>
  <si>
    <t>Outpatient rehab  </t>
  </si>
  <si>
    <t>Lab fees laundry and rent  </t>
  </si>
  <si>
    <t>C.</t>
  </si>
  <si>
    <t>Rent  </t>
  </si>
  <si>
    <t>Management Services  </t>
  </si>
  <si>
    <t>09/03/2014</t>
  </si>
  <si>
    <t>Grants  </t>
  </si>
  <si>
    <t>Neurology readings  </t>
  </si>
  <si>
    <t>D.</t>
  </si>
  <si>
    <t>E.</t>
  </si>
  <si>
    <t>Subsidy  </t>
  </si>
  <si>
    <t>F.</t>
  </si>
  <si>
    <t>Nothing to report  </t>
  </si>
  <si>
    <t>G.</t>
  </si>
  <si>
    <t>Laundry  </t>
  </si>
  <si>
    <t>Rent Payments  </t>
  </si>
  <si>
    <t>H.</t>
  </si>
  <si>
    <t>I.</t>
  </si>
  <si>
    <t>J.</t>
  </si>
  <si>
    <t>Malpractice Insurance Premiums  </t>
  </si>
  <si>
    <t>Capital Call  </t>
  </si>
  <si>
    <t>K.</t>
  </si>
  <si>
    <t>L.</t>
  </si>
  <si>
    <t>Purchsed Services  </t>
  </si>
  <si>
    <t>M.</t>
  </si>
  <si>
    <t>N.</t>
  </si>
  <si>
    <t>Noting to Report  </t>
  </si>
  <si>
    <t>O.</t>
  </si>
  <si>
    <t>Grand Total:</t>
  </si>
  <si>
    <t>REPORT 6A - TRANSACTIONS BETWEEN HOSPITAL AFFILIATES OR RELATED CORPORATIONS</t>
  </si>
  <si>
    <t>AFFILIATE TRANSFERRING FUNDS</t>
  </si>
  <si>
    <t>AFFILIATE RECEIVING FUNDS</t>
  </si>
  <si>
    <t>AMOUNT</t>
  </si>
  <si>
    <t>Beginning Unconsolidated Intercompany Balance</t>
  </si>
  <si>
    <t>10/01/2013</t>
  </si>
  <si>
    <t/>
  </si>
  <si>
    <t>Nothing to Report</t>
  </si>
  <si>
    <t xml:space="preserve">Total: </t>
  </si>
  <si>
    <t>9/30/2014</t>
  </si>
  <si>
    <t>Rent</t>
  </si>
  <si>
    <t>Marketing</t>
  </si>
  <si>
    <t>Flu SHots and PPD for Employees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</si>
  <si>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</si>
  <si>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</si>
  <si>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</si>
  <si>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</si>
  <si>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</si>
  <si>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</si>
  <si>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</si>
  <si>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</si>
  <si>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</si>
  <si>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</si>
  <si>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</si>
  <si>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</si>
  <si>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</si>
  <si>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</si>
  <si>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</si>
  <si>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</si>
  <si>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</si>
  <si>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</si>
  <si>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</si>
  <si>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</si>
  <si>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</si>
  <si>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</si>
  <si>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</si>
  <si>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</si>
  <si>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</si>
  <si>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</si>
  <si>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</si>
  <si>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</si>
  <si>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</si>
  <si>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</si>
  <si>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</si>
  <si>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</si>
  <si>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</si>
  <si>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</si>
  <si>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</si>
  <si>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RV Warner Fund Adjustment</t>
  </si>
  <si>
    <t>2</t>
  </si>
  <si>
    <t>Permanent Bed Fund Adjustment</t>
  </si>
  <si>
    <t>3</t>
  </si>
  <si>
    <t>4</t>
  </si>
  <si>
    <t>5</t>
  </si>
  <si>
    <t>6</t>
  </si>
  <si>
    <t>7</t>
  </si>
  <si>
    <t>8</t>
  </si>
  <si>
    <t>9</t>
  </si>
  <si>
    <t>10</t>
  </si>
  <si>
    <t>11</t>
  </si>
  <si>
    <t>12</t>
  </si>
  <si>
    <t>13</t>
  </si>
  <si>
    <t>DM Terry Fund Adjustment</t>
  </si>
  <si>
    <t>14</t>
  </si>
  <si>
    <t>15</t>
  </si>
  <si>
    <t>16</t>
  </si>
  <si>
    <t>17</t>
  </si>
  <si>
    <t>18</t>
  </si>
  <si>
    <t>AC Hopkins Fund Allowance</t>
  </si>
  <si>
    <t>19</t>
  </si>
  <si>
    <t>CH Smith Fund Adjustment</t>
  </si>
  <si>
    <t>20</t>
  </si>
  <si>
    <t>21</t>
  </si>
  <si>
    <t>22</t>
  </si>
  <si>
    <t>23</t>
  </si>
  <si>
    <t>24</t>
  </si>
  <si>
    <t>M.Hemingway Fund Adjustment</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</si>
  <si>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</si>
  <si>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</si>
  <si>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</si>
  <si>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</si>
  <si>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</si>
  <si>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</si>
  <si>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</si>
  <si>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</si>
  <si>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</si>
  <si>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</si>
  <si>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</si>
  <si>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</si>
  <si>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</si>
  <si>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</si>
  <si>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</si>
  <si>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</si>
  <si>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</si>
  <si>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</si>
  <si>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</si>
  <si>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</si>
  <si>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</si>
  <si>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</si>
  <si>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</si>
  <si>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</si>
  <si>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</si>
  <si>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</si>
  <si>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</si>
  <si>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</si>
  <si>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</si>
  <si>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</si>
  <si>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</si>
  <si>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</si>
  <si>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</si>
  <si>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</si>
  <si>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</si>
  <si>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</si>
  <si>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</si>
  <si>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</si>
  <si>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</si>
  <si>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</si>
  <si>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</si>
  <si>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</si>
  <si>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</si>
  <si>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</si>
  <si>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</si>
  <si>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</si>
  <si>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</si>
  <si>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</si>
  <si>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</si>
  <si>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</si>
  <si>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</si>
  <si>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AC Hopkins Fund Allow.</t>
  </si>
  <si>
    <t>76</t>
  </si>
  <si>
    <t>77</t>
  </si>
  <si>
    <t>78</t>
  </si>
  <si>
    <t>79</t>
  </si>
  <si>
    <t>80</t>
  </si>
  <si>
    <t>81</t>
  </si>
  <si>
    <t>82</t>
  </si>
  <si>
    <t>83</t>
  </si>
  <si>
    <t>84</t>
  </si>
  <si>
    <t>85</t>
  </si>
  <si>
    <t>86</t>
  </si>
  <si>
    <t>87</t>
  </si>
  <si>
    <t>88</t>
  </si>
  <si>
    <t>89</t>
  </si>
  <si>
    <t>90</t>
  </si>
  <si>
    <t>91</t>
  </si>
  <si>
    <t>92</t>
  </si>
  <si>
    <t>Scovill-Kingsbury Adjustment</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</si>
  <si>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</si>
  <si>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</si>
  <si>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</si>
  <si>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</si>
  <si>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</si>
  <si>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</si>
  <si>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</si>
  <si>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</si>
  <si>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</si>
  <si>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</si>
  <si>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</si>
  <si>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</si>
  <si>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</si>
  <si>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</si>
  <si>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PERMANENT BED FUND ALLOW.</t>
  </si>
  <si>
    <t>EK Hayden Fund</t>
  </si>
  <si>
    <t>Mary Meigs</t>
  </si>
  <si>
    <t>Scovill-Kingsbury</t>
  </si>
  <si>
    <t>ML Sperry</t>
  </si>
  <si>
    <t>RV Warner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</si>
  <si>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</si>
  <si>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</si>
  <si>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</si>
  <si>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</si>
  <si>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</si>
  <si>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Waterbury Hospital has agreements with two agencies.  Once an account has been deemed uncollectable according to reasonable collection effort policies, the encounter is referred for collection to an agency.</t>
  </si>
  <si>
    <t>Hospital's processes and policies for compensating a Collection Agent for services rendered</t>
  </si>
  <si>
    <t>Both agencies charge fees on a contingency basis.  All monies collected by the agencies are forwarded to the hospital on a monthly basis, along with an invoice for fees based on encounters paid directly to Waterbury Hospital</t>
  </si>
  <si>
    <t>Total Recovery Rate on accounts assigned (excluding Medicare accounts) to Collection Agents</t>
  </si>
  <si>
    <t>II.</t>
  </si>
  <si>
    <t>SPECIFIC COLLECTION AGENT INFORMATION</t>
  </si>
  <si>
    <t>A</t>
  </si>
  <si>
    <t xml:space="preserve">Collection Agent </t>
  </si>
  <si>
    <t>Collection Agent Name</t>
  </si>
  <si>
    <t>Connecticut Credit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</si>
  <si>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</si>
  <si>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</si>
  <si>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</si>
  <si>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</si>
  <si>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</si>
  <si>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</si>
  <si>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</si>
  <si>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</si>
  <si>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American Adjustment</t>
  </si>
  <si>
    <t>ANNUAL REPORTING</t>
  </si>
  <si>
    <t>REPORT 19 - SALARIES AND FRINGE BENEFITS OF THE TEN HIGHEST PAID HOSPITAL POSITIONS</t>
  </si>
  <si>
    <t>POSITION TITLE</t>
  </si>
  <si>
    <t>SALARY</t>
  </si>
  <si>
    <t>FRINGE BENEFITS</t>
  </si>
  <si>
    <t>TOTAL</t>
  </si>
  <si>
    <t>1.</t>
  </si>
  <si>
    <t>President and Chief Executive Officer</t>
  </si>
  <si>
    <t>2.</t>
  </si>
  <si>
    <t>Chief Financial Officer</t>
  </si>
  <si>
    <t>3.</t>
  </si>
  <si>
    <t>Chief Information Officer</t>
  </si>
  <si>
    <t>4.</t>
  </si>
  <si>
    <t>VP Patient Care/Chief Nursing Officer</t>
  </si>
  <si>
    <t>5.</t>
  </si>
  <si>
    <t>VP Human Resources</t>
  </si>
  <si>
    <t>6.</t>
  </si>
  <si>
    <t>Medical DIrector Inpatient Behavioral Health</t>
  </si>
  <si>
    <t>7.</t>
  </si>
  <si>
    <t>Psychiatrist</t>
  </si>
  <si>
    <t>8.</t>
  </si>
  <si>
    <t>9.</t>
  </si>
  <si>
    <t>Medical Director Behavior Health</t>
  </si>
  <si>
    <t>10.</t>
  </si>
  <si>
    <t>Medical Director Adolescent Services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</si>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</sst>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6"/>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31</v>
      </c>
    </row>
    <row r="41" spans="1:3" ht="14.25" customHeight="1" x14ac:dyDescent="0.2">
      <c r="A41" s="19">
        <v>12</v>
      </c>
      <c r="B41" s="20" t="s">
        <v>32</v>
      </c>
      <c r="C41" s="21" t="s">
        <v>46</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41</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45</v>
      </c>
    </row>
    <row r="55" spans="1:3" ht="14.25" customHeight="1" x14ac:dyDescent="0.2">
      <c r="A55" s="19">
        <v>9</v>
      </c>
      <c r="B55" s="20" t="s">
        <v>27</v>
      </c>
      <c r="C55" s="21" t="s">
        <v>54</v>
      </c>
    </row>
    <row r="56" spans="1:3" ht="14.25" customHeight="1" x14ac:dyDescent="0.2">
      <c r="A56" s="19">
        <v>10</v>
      </c>
      <c r="B56" s="20" t="s">
        <v>29</v>
      </c>
      <c r="C56" s="21" t="s">
        <v>45</v>
      </c>
    </row>
    <row r="57" spans="1:3" ht="14.25" customHeight="1" x14ac:dyDescent="0.2">
      <c r="A57" s="19">
        <v>11</v>
      </c>
      <c r="B57" s="20" t="s">
        <v>30</v>
      </c>
      <c r="C57" s="21" t="s">
        <v>31</v>
      </c>
    </row>
    <row r="58" spans="1:3" ht="14.25" customHeight="1" x14ac:dyDescent="0.2">
      <c r="A58" s="19">
        <v>12</v>
      </c>
      <c r="B58" s="20" t="s">
        <v>32</v>
      </c>
      <c r="C58" s="21" t="s">
        <v>55</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50</v>
      </c>
    </row>
    <row r="66" spans="1:3" ht="14.25" customHeight="1" x14ac:dyDescent="0.2">
      <c r="A66" s="19">
        <v>3</v>
      </c>
      <c r="B66" s="22" t="s">
        <v>15</v>
      </c>
      <c r="C66" s="23" t="s">
        <v>16</v>
      </c>
    </row>
    <row r="67" spans="1:3" ht="14.25" customHeight="1" x14ac:dyDescent="0.2">
      <c r="A67" s="19">
        <v>4</v>
      </c>
      <c r="B67" s="20" t="s">
        <v>17</v>
      </c>
      <c r="C67" s="21" t="s">
        <v>59</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45</v>
      </c>
    </row>
    <row r="72" spans="1:3" ht="14.25" customHeight="1" x14ac:dyDescent="0.2">
      <c r="A72" s="19">
        <v>9</v>
      </c>
      <c r="B72" s="20" t="s">
        <v>27</v>
      </c>
      <c r="C72" s="21" t="s">
        <v>44</v>
      </c>
    </row>
    <row r="73" spans="1:3" ht="14.25" customHeight="1" x14ac:dyDescent="0.2">
      <c r="A73" s="19">
        <v>10</v>
      </c>
      <c r="B73" s="20" t="s">
        <v>29</v>
      </c>
      <c r="C73" s="21" t="s">
        <v>45</v>
      </c>
    </row>
    <row r="74" spans="1:3" ht="14.25" customHeight="1" x14ac:dyDescent="0.2">
      <c r="A74" s="19">
        <v>11</v>
      </c>
      <c r="B74" s="20" t="s">
        <v>30</v>
      </c>
      <c r="C74" s="21" t="s">
        <v>31</v>
      </c>
    </row>
    <row r="75" spans="1:3" ht="14.25" customHeight="1" x14ac:dyDescent="0.2">
      <c r="A75" s="19">
        <v>12</v>
      </c>
      <c r="B75" s="20" t="s">
        <v>32</v>
      </c>
      <c r="C75" s="21" t="s">
        <v>60</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64</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65</v>
      </c>
    </row>
    <row r="89" spans="1:3" ht="14.25" customHeight="1" x14ac:dyDescent="0.2">
      <c r="A89" s="19">
        <v>9</v>
      </c>
      <c r="B89" s="20" t="s">
        <v>27</v>
      </c>
      <c r="C89" s="21" t="s">
        <v>66</v>
      </c>
    </row>
    <row r="90" spans="1:3" ht="14.25" customHeight="1" x14ac:dyDescent="0.2">
      <c r="A90" s="19">
        <v>10</v>
      </c>
      <c r="B90" s="20" t="s">
        <v>29</v>
      </c>
      <c r="C90" s="21" t="s">
        <v>45</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67</v>
      </c>
      <c r="B97" s="17" t="s">
        <v>9</v>
      </c>
      <c r="C97" s="18" t="s">
        <v>68</v>
      </c>
    </row>
    <row r="98" spans="1:3" ht="38.25" customHeight="1" x14ac:dyDescent="0.2">
      <c r="A98" s="19">
        <v>1</v>
      </c>
      <c r="B98" s="20" t="s">
        <v>11</v>
      </c>
      <c r="C98" s="21" t="s">
        <v>69</v>
      </c>
    </row>
    <row r="99" spans="1:3" ht="14.25" customHeight="1" x14ac:dyDescent="0.2">
      <c r="A99" s="19">
        <v>2</v>
      </c>
      <c r="B99" s="22" t="s">
        <v>13</v>
      </c>
      <c r="C99" s="21" t="s">
        <v>70</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45</v>
      </c>
    </row>
    <row r="106" spans="1:3" ht="14.25" customHeight="1" x14ac:dyDescent="0.2">
      <c r="A106" s="19">
        <v>9</v>
      </c>
      <c r="B106" s="20" t="s">
        <v>27</v>
      </c>
      <c r="C106" s="21" t="s">
        <v>28</v>
      </c>
    </row>
    <row r="107" spans="1:3" ht="14.25" customHeight="1" x14ac:dyDescent="0.2">
      <c r="A107" s="19">
        <v>10</v>
      </c>
      <c r="B107" s="20" t="s">
        <v>29</v>
      </c>
      <c r="C107" s="21" t="s">
        <v>45</v>
      </c>
    </row>
    <row r="108" spans="1:3" ht="14.25" customHeight="1" x14ac:dyDescent="0.2">
      <c r="A108" s="19">
        <v>11</v>
      </c>
      <c r="B108" s="20" t="s">
        <v>30</v>
      </c>
      <c r="C108" s="21" t="s">
        <v>31</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74</v>
      </c>
    </row>
    <row r="117" spans="1:3" ht="14.25" customHeight="1" x14ac:dyDescent="0.2">
      <c r="A117" s="19">
        <v>3</v>
      </c>
      <c r="B117" s="22" t="s">
        <v>15</v>
      </c>
      <c r="C117" s="23" t="s">
        <v>41</v>
      </c>
    </row>
    <row r="118" spans="1:3" ht="14.25" customHeight="1" x14ac:dyDescent="0.2">
      <c r="A118" s="19">
        <v>4</v>
      </c>
      <c r="B118" s="20" t="s">
        <v>17</v>
      </c>
      <c r="C118" s="21" t="s">
        <v>75</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45</v>
      </c>
    </row>
    <row r="123" spans="1:3" ht="14.25" customHeight="1" x14ac:dyDescent="0.2">
      <c r="A123" s="19">
        <v>9</v>
      </c>
      <c r="B123" s="20" t="s">
        <v>27</v>
      </c>
      <c r="C123" s="21" t="s">
        <v>28</v>
      </c>
    </row>
    <row r="124" spans="1:3" ht="14.25" customHeight="1" x14ac:dyDescent="0.2">
      <c r="A124" s="19">
        <v>10</v>
      </c>
      <c r="B124" s="20" t="s">
        <v>29</v>
      </c>
      <c r="C124" s="21" t="s">
        <v>45</v>
      </c>
    </row>
    <row r="125" spans="1:3" ht="14.25" customHeight="1" x14ac:dyDescent="0.2">
      <c r="A125" s="19">
        <v>11</v>
      </c>
      <c r="B125" s="20" t="s">
        <v>30</v>
      </c>
      <c r="C125" s="21" t="s">
        <v>31</v>
      </c>
    </row>
    <row r="126" spans="1:3" ht="14.25" customHeight="1" x14ac:dyDescent="0.2">
      <c r="A126" s="19">
        <v>12</v>
      </c>
      <c r="B126" s="20" t="s">
        <v>32</v>
      </c>
      <c r="C126" s="21" t="s">
        <v>76</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77</v>
      </c>
      <c r="B131" s="17" t="s">
        <v>9</v>
      </c>
      <c r="C131" s="18" t="s">
        <v>78</v>
      </c>
    </row>
    <row r="132" spans="1:3" ht="38.25" customHeight="1" x14ac:dyDescent="0.2">
      <c r="A132" s="19">
        <v>1</v>
      </c>
      <c r="B132" s="20" t="s">
        <v>11</v>
      </c>
      <c r="C132" s="21" t="s">
        <v>79</v>
      </c>
    </row>
    <row r="133" spans="1:3" ht="14.25" customHeight="1" x14ac:dyDescent="0.2">
      <c r="A133" s="19">
        <v>2</v>
      </c>
      <c r="B133" s="22" t="s">
        <v>13</v>
      </c>
      <c r="C133" s="21" t="s">
        <v>80</v>
      </c>
    </row>
    <row r="134" spans="1:3" ht="14.25" customHeight="1" x14ac:dyDescent="0.2">
      <c r="A134" s="19">
        <v>3</v>
      </c>
      <c r="B134" s="22" t="s">
        <v>15</v>
      </c>
      <c r="C134" s="23" t="s">
        <v>41</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45</v>
      </c>
    </row>
    <row r="140" spans="1:3" ht="14.25" customHeight="1" x14ac:dyDescent="0.2">
      <c r="A140" s="19">
        <v>9</v>
      </c>
      <c r="B140" s="20" t="s">
        <v>27</v>
      </c>
      <c r="C140" s="21" t="s">
        <v>28</v>
      </c>
    </row>
    <row r="141" spans="1:3" ht="14.25" customHeight="1" x14ac:dyDescent="0.2">
      <c r="A141" s="19">
        <v>10</v>
      </c>
      <c r="B141" s="20" t="s">
        <v>29</v>
      </c>
      <c r="C141" s="21" t="s">
        <v>45</v>
      </c>
    </row>
    <row r="142" spans="1:3" ht="14.25" customHeight="1" x14ac:dyDescent="0.2">
      <c r="A142" s="19">
        <v>11</v>
      </c>
      <c r="B142" s="20" t="s">
        <v>30</v>
      </c>
      <c r="C142" s="21" t="s">
        <v>31</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81</v>
      </c>
      <c r="B148" s="17" t="s">
        <v>9</v>
      </c>
      <c r="C148" s="18" t="s">
        <v>82</v>
      </c>
    </row>
    <row r="149" spans="1:3" ht="38.25" customHeight="1" x14ac:dyDescent="0.2">
      <c r="A149" s="19">
        <v>1</v>
      </c>
      <c r="B149" s="20" t="s">
        <v>11</v>
      </c>
      <c r="C149" s="21" t="s">
        <v>83</v>
      </c>
    </row>
    <row r="150" spans="1:3" ht="14.25" customHeight="1" x14ac:dyDescent="0.2">
      <c r="A150" s="19">
        <v>2</v>
      </c>
      <c r="B150" s="22" t="s">
        <v>13</v>
      </c>
      <c r="C150" s="21" t="s">
        <v>64</v>
      </c>
    </row>
    <row r="151" spans="1:3" ht="14.25" customHeight="1" x14ac:dyDescent="0.2">
      <c r="A151" s="19">
        <v>3</v>
      </c>
      <c r="B151" s="22" t="s">
        <v>15</v>
      </c>
      <c r="C151" s="23" t="s">
        <v>16</v>
      </c>
    </row>
    <row r="152" spans="1:3" ht="14.25" customHeight="1" x14ac:dyDescent="0.2">
      <c r="A152" s="19">
        <v>4</v>
      </c>
      <c r="B152" s="20" t="s">
        <v>17</v>
      </c>
      <c r="C152" s="21" t="s">
        <v>84</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85</v>
      </c>
    </row>
    <row r="157" spans="1:3" ht="14.25" customHeight="1" x14ac:dyDescent="0.2">
      <c r="A157" s="19">
        <v>9</v>
      </c>
      <c r="B157" s="20" t="s">
        <v>27</v>
      </c>
      <c r="C157" s="21" t="s">
        <v>66</v>
      </c>
    </row>
    <row r="158" spans="1:3" ht="14.25" customHeight="1" x14ac:dyDescent="0.2">
      <c r="A158" s="19">
        <v>10</v>
      </c>
      <c r="B158" s="20" t="s">
        <v>29</v>
      </c>
      <c r="C158" s="21" t="s">
        <v>86</v>
      </c>
    </row>
    <row r="159" spans="1:3" ht="14.25" customHeight="1" x14ac:dyDescent="0.2">
      <c r="A159" s="19">
        <v>11</v>
      </c>
      <c r="B159" s="20" t="s">
        <v>30</v>
      </c>
      <c r="C159" s="21" t="s">
        <v>87</v>
      </c>
    </row>
    <row r="160" spans="1:3" ht="14.25" customHeight="1" x14ac:dyDescent="0.2">
      <c r="A160" s="19">
        <v>12</v>
      </c>
      <c r="B160" s="20" t="s">
        <v>32</v>
      </c>
      <c r="C160" s="21" t="s">
        <v>88</v>
      </c>
    </row>
    <row r="161" spans="1:3" ht="14.25" customHeight="1" x14ac:dyDescent="0.2">
      <c r="A161" s="19">
        <v>13</v>
      </c>
      <c r="B161" s="20" t="s">
        <v>34</v>
      </c>
      <c r="C161" s="21" t="s">
        <v>89</v>
      </c>
    </row>
    <row r="162" spans="1:3" ht="14.25" customHeight="1" x14ac:dyDescent="0.2">
      <c r="A162" s="19">
        <v>14</v>
      </c>
      <c r="B162" s="20" t="s">
        <v>35</v>
      </c>
      <c r="C162" s="24" t="s">
        <v>22</v>
      </c>
    </row>
    <row r="163" spans="1:3" ht="15" customHeight="1" thickBot="1" x14ac:dyDescent="0.25">
      <c r="A163" s="25">
        <v>15</v>
      </c>
      <c r="B163" s="26" t="s">
        <v>36</v>
      </c>
      <c r="C163" s="27" t="s">
        <v>90</v>
      </c>
    </row>
    <row r="164" spans="1:3" ht="15.75" customHeight="1" x14ac:dyDescent="0.25">
      <c r="A164" s="13"/>
      <c r="B164" s="14"/>
      <c r="C164" s="15"/>
    </row>
    <row r="165" spans="1:3" ht="27.2" customHeight="1" x14ac:dyDescent="0.25">
      <c r="A165" s="16" t="s">
        <v>91</v>
      </c>
      <c r="B165" s="17" t="s">
        <v>9</v>
      </c>
      <c r="C165" s="18" t="s">
        <v>92</v>
      </c>
    </row>
    <row r="166" spans="1:3" ht="38.25" customHeight="1" x14ac:dyDescent="0.2">
      <c r="A166" s="19">
        <v>1</v>
      </c>
      <c r="B166" s="20" t="s">
        <v>11</v>
      </c>
      <c r="C166" s="21" t="s">
        <v>93</v>
      </c>
    </row>
    <row r="167" spans="1:3" ht="14.25" customHeight="1" x14ac:dyDescent="0.2">
      <c r="A167" s="19">
        <v>2</v>
      </c>
      <c r="B167" s="22" t="s">
        <v>13</v>
      </c>
      <c r="C167" s="21" t="s">
        <v>94</v>
      </c>
    </row>
    <row r="168" spans="1:3" ht="14.25" customHeight="1" x14ac:dyDescent="0.2">
      <c r="A168" s="19">
        <v>3</v>
      </c>
      <c r="B168" s="22" t="s">
        <v>15</v>
      </c>
      <c r="C168" s="23" t="s">
        <v>41</v>
      </c>
    </row>
    <row r="169" spans="1:3" ht="14.25" customHeight="1" x14ac:dyDescent="0.2">
      <c r="A169" s="19">
        <v>4</v>
      </c>
      <c r="B169" s="20" t="s">
        <v>17</v>
      </c>
      <c r="C169" s="21" t="s">
        <v>55</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45</v>
      </c>
    </row>
    <row r="174" spans="1:3" ht="14.25" customHeight="1" x14ac:dyDescent="0.2">
      <c r="A174" s="19">
        <v>9</v>
      </c>
      <c r="B174" s="20" t="s">
        <v>27</v>
      </c>
      <c r="C174" s="21" t="s">
        <v>44</v>
      </c>
    </row>
    <row r="175" spans="1:3" ht="14.25" customHeight="1" x14ac:dyDescent="0.2">
      <c r="A175" s="19">
        <v>10</v>
      </c>
      <c r="B175" s="20" t="s">
        <v>29</v>
      </c>
      <c r="C175" s="21" t="s">
        <v>45</v>
      </c>
    </row>
    <row r="176" spans="1:3" ht="14.25" customHeight="1" x14ac:dyDescent="0.2">
      <c r="A176" s="19">
        <v>11</v>
      </c>
      <c r="B176" s="20" t="s">
        <v>30</v>
      </c>
      <c r="C176" s="21" t="s">
        <v>31</v>
      </c>
    </row>
    <row r="177" spans="1:3" ht="14.25" customHeight="1" x14ac:dyDescent="0.2">
      <c r="A177" s="19">
        <v>12</v>
      </c>
      <c r="B177" s="20" t="s">
        <v>32</v>
      </c>
      <c r="C177" s="21" t="s">
        <v>55</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95</v>
      </c>
      <c r="B182" s="17" t="s">
        <v>9</v>
      </c>
      <c r="C182" s="18" t="s">
        <v>96</v>
      </c>
    </row>
    <row r="183" spans="1:3" ht="38.25" customHeight="1" x14ac:dyDescent="0.2">
      <c r="A183" s="19">
        <v>1</v>
      </c>
      <c r="B183" s="20" t="s">
        <v>11</v>
      </c>
      <c r="C183" s="21" t="s">
        <v>97</v>
      </c>
    </row>
    <row r="184" spans="1:3" ht="14.25" customHeight="1" x14ac:dyDescent="0.2">
      <c r="A184" s="19">
        <v>2</v>
      </c>
      <c r="B184" s="22" t="s">
        <v>13</v>
      </c>
      <c r="C184" s="21" t="s">
        <v>70</v>
      </c>
    </row>
    <row r="185" spans="1:3" ht="14.25" customHeight="1" x14ac:dyDescent="0.2">
      <c r="A185" s="19">
        <v>3</v>
      </c>
      <c r="B185" s="22" t="s">
        <v>15</v>
      </c>
      <c r="C185" s="23" t="s">
        <v>16</v>
      </c>
    </row>
    <row r="186" spans="1:3" ht="14.25" customHeight="1" x14ac:dyDescent="0.2">
      <c r="A186" s="19">
        <v>4</v>
      </c>
      <c r="B186" s="20" t="s">
        <v>17</v>
      </c>
      <c r="C186" s="21" t="s">
        <v>84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85</v>
      </c>
    </row>
    <row r="191" spans="1:3" ht="14.25" customHeight="1" x14ac:dyDescent="0.2">
      <c r="A191" s="19">
        <v>9</v>
      </c>
      <c r="B191" s="20" t="s">
        <v>27</v>
      </c>
      <c r="C191" s="21" t="s">
        <v>66</v>
      </c>
    </row>
    <row r="192" spans="1:3" ht="14.25" customHeight="1" x14ac:dyDescent="0.2">
      <c r="A192" s="19">
        <v>10</v>
      </c>
      <c r="B192" s="20" t="s">
        <v>29</v>
      </c>
      <c r="C192" s="21" t="s">
        <v>98</v>
      </c>
    </row>
    <row r="193" spans="1:3" ht="14.25" customHeight="1" x14ac:dyDescent="0.2">
      <c r="A193" s="19">
        <v>11</v>
      </c>
      <c r="B193" s="20" t="s">
        <v>30</v>
      </c>
      <c r="C193" s="21" t="s">
        <v>99</v>
      </c>
    </row>
    <row r="194" spans="1:3" ht="14.25" customHeight="1" x14ac:dyDescent="0.2">
      <c r="A194" s="19">
        <v>12</v>
      </c>
      <c r="B194" s="20" t="s">
        <v>32</v>
      </c>
      <c r="C194" s="21" t="s">
        <v>100</v>
      </c>
    </row>
    <row r="195" spans="1:3" ht="14.25" customHeight="1" x14ac:dyDescent="0.2">
      <c r="A195" s="19">
        <v>13</v>
      </c>
      <c r="B195" s="20" t="s">
        <v>34</v>
      </c>
      <c r="C195" s="21" t="s">
        <v>101</v>
      </c>
    </row>
    <row r="196" spans="1:3" ht="14.25" customHeight="1" x14ac:dyDescent="0.2">
      <c r="A196" s="19">
        <v>14</v>
      </c>
      <c r="B196" s="20" t="s">
        <v>35</v>
      </c>
      <c r="C196" s="24" t="s">
        <v>22</v>
      </c>
    </row>
    <row r="197" spans="1:3" ht="15" customHeight="1" thickBot="1" x14ac:dyDescent="0.25">
      <c r="A197" s="25">
        <v>15</v>
      </c>
      <c r="B197" s="26" t="s">
        <v>36</v>
      </c>
      <c r="C197" s="27" t="s">
        <v>102</v>
      </c>
    </row>
    <row r="198" spans="1:3" ht="15.75" customHeight="1" x14ac:dyDescent="0.25">
      <c r="A198" s="13"/>
      <c r="B198" s="14"/>
      <c r="C198" s="15"/>
    </row>
    <row r="199" spans="1:3" ht="27.2" customHeight="1" x14ac:dyDescent="0.25">
      <c r="A199" s="16" t="s">
        <v>103</v>
      </c>
      <c r="B199" s="17" t="s">
        <v>9</v>
      </c>
      <c r="C199" s="18" t="s">
        <v>104</v>
      </c>
    </row>
    <row r="200" spans="1:3" ht="38.25" customHeight="1" x14ac:dyDescent="0.2">
      <c r="A200" s="19">
        <v>1</v>
      </c>
      <c r="B200" s="20" t="s">
        <v>11</v>
      </c>
      <c r="C200" s="21" t="s">
        <v>105</v>
      </c>
    </row>
    <row r="201" spans="1:3" ht="14.25" customHeight="1" x14ac:dyDescent="0.2">
      <c r="A201" s="19">
        <v>2</v>
      </c>
      <c r="B201" s="22" t="s">
        <v>13</v>
      </c>
      <c r="C201" s="21" t="s">
        <v>74</v>
      </c>
    </row>
    <row r="202" spans="1:3" ht="14.25" customHeight="1" x14ac:dyDescent="0.2">
      <c r="A202" s="19">
        <v>3</v>
      </c>
      <c r="B202" s="22" t="s">
        <v>15</v>
      </c>
      <c r="C202" s="23" t="s">
        <v>41</v>
      </c>
    </row>
    <row r="203" spans="1:3" ht="14.25" customHeight="1" x14ac:dyDescent="0.2">
      <c r="A203" s="19">
        <v>4</v>
      </c>
      <c r="B203" s="20" t="s">
        <v>17</v>
      </c>
      <c r="C203" s="21" t="s">
        <v>106</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45</v>
      </c>
    </row>
    <row r="208" spans="1:3" ht="14.25" customHeight="1" x14ac:dyDescent="0.2">
      <c r="A208" s="19">
        <v>9</v>
      </c>
      <c r="B208" s="20" t="s">
        <v>27</v>
      </c>
      <c r="C208" s="21" t="s">
        <v>44</v>
      </c>
    </row>
    <row r="209" spans="1:3" ht="14.25" customHeight="1" x14ac:dyDescent="0.2">
      <c r="A209" s="19">
        <v>10</v>
      </c>
      <c r="B209" s="20" t="s">
        <v>29</v>
      </c>
      <c r="C209" s="21" t="s">
        <v>45</v>
      </c>
    </row>
    <row r="210" spans="1:3" ht="14.25" customHeight="1" x14ac:dyDescent="0.2">
      <c r="A210" s="19">
        <v>11</v>
      </c>
      <c r="B210" s="20" t="s">
        <v>30</v>
      </c>
      <c r="C210" s="21" t="s">
        <v>31</v>
      </c>
    </row>
    <row r="211" spans="1:3" ht="14.25" customHeight="1" x14ac:dyDescent="0.2">
      <c r="A211" s="19">
        <v>12</v>
      </c>
      <c r="B211" s="20" t="s">
        <v>32</v>
      </c>
      <c r="C211" s="21" t="s">
        <v>107</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108</v>
      </c>
      <c r="B216" s="17" t="s">
        <v>9</v>
      </c>
      <c r="C216" s="18" t="s">
        <v>109</v>
      </c>
    </row>
    <row r="217" spans="1:3" ht="38.25" customHeight="1" x14ac:dyDescent="0.2">
      <c r="A217" s="19">
        <v>1</v>
      </c>
      <c r="B217" s="20" t="s">
        <v>11</v>
      </c>
      <c r="C217" s="21" t="s">
        <v>110</v>
      </c>
    </row>
    <row r="218" spans="1:3" ht="14.25" customHeight="1" x14ac:dyDescent="0.2">
      <c r="A218" s="19">
        <v>2</v>
      </c>
      <c r="B218" s="22" t="s">
        <v>13</v>
      </c>
      <c r="C218" s="21" t="s">
        <v>74</v>
      </c>
    </row>
    <row r="219" spans="1:3" ht="14.25" customHeight="1" x14ac:dyDescent="0.2">
      <c r="A219" s="19">
        <v>3</v>
      </c>
      <c r="B219" s="22" t="s">
        <v>15</v>
      </c>
      <c r="C219" s="23" t="s">
        <v>41</v>
      </c>
    </row>
    <row r="220" spans="1:3" ht="14.25" customHeight="1" x14ac:dyDescent="0.2">
      <c r="A220" s="19">
        <v>4</v>
      </c>
      <c r="B220" s="20" t="s">
        <v>17</v>
      </c>
      <c r="C220" s="21" t="s">
        <v>111</v>
      </c>
    </row>
    <row r="221" spans="1:3" ht="14.25" customHeight="1" x14ac:dyDescent="0.2">
      <c r="A221" s="19">
        <v>5</v>
      </c>
      <c r="B221" s="20" t="s">
        <v>19</v>
      </c>
      <c r="C221" s="21" t="s">
        <v>112</v>
      </c>
    </row>
    <row r="222" spans="1:3" ht="14.25" customHeight="1" x14ac:dyDescent="0.2">
      <c r="A222" s="19">
        <v>6</v>
      </c>
      <c r="B222" s="20" t="s">
        <v>21</v>
      </c>
      <c r="C222" s="24" t="s">
        <v>22</v>
      </c>
    </row>
    <row r="223" spans="1:3" ht="14.25" customHeight="1" x14ac:dyDescent="0.2">
      <c r="A223" s="19">
        <v>7</v>
      </c>
      <c r="B223" s="20" t="s">
        <v>23</v>
      </c>
      <c r="C223" s="21" t="s">
        <v>113</v>
      </c>
    </row>
    <row r="224" spans="1:3" ht="14.25" customHeight="1" x14ac:dyDescent="0.2">
      <c r="A224" s="19">
        <v>8</v>
      </c>
      <c r="B224" s="20" t="s">
        <v>25</v>
      </c>
      <c r="C224" s="21" t="s">
        <v>114</v>
      </c>
    </row>
    <row r="225" spans="1:3" ht="14.25" customHeight="1" x14ac:dyDescent="0.2">
      <c r="A225" s="19">
        <v>9</v>
      </c>
      <c r="B225" s="20" t="s">
        <v>27</v>
      </c>
      <c r="C225" s="21" t="s">
        <v>44</v>
      </c>
    </row>
    <row r="226" spans="1:3" ht="14.25" customHeight="1" x14ac:dyDescent="0.2">
      <c r="A226" s="19">
        <v>10</v>
      </c>
      <c r="B226" s="20" t="s">
        <v>29</v>
      </c>
      <c r="C226" s="21" t="s">
        <v>114</v>
      </c>
    </row>
    <row r="227" spans="1:3" ht="14.25" customHeight="1" x14ac:dyDescent="0.2">
      <c r="A227" s="19">
        <v>11</v>
      </c>
      <c r="B227" s="20" t="s">
        <v>30</v>
      </c>
      <c r="C227" s="21" t="s">
        <v>31</v>
      </c>
    </row>
    <row r="228" spans="1:3" ht="14.25" customHeight="1" x14ac:dyDescent="0.2">
      <c r="A228" s="19">
        <v>12</v>
      </c>
      <c r="B228" s="20" t="s">
        <v>32</v>
      </c>
      <c r="C228" s="21" t="s">
        <v>111</v>
      </c>
    </row>
    <row r="229" spans="1:3" ht="14.25" customHeight="1" x14ac:dyDescent="0.2">
      <c r="A229" s="19">
        <v>13</v>
      </c>
      <c r="B229" s="20" t="s">
        <v>34</v>
      </c>
      <c r="C229" s="21" t="s">
        <v>112</v>
      </c>
    </row>
    <row r="230" spans="1:3" ht="14.25" customHeight="1" x14ac:dyDescent="0.2">
      <c r="A230" s="19">
        <v>14</v>
      </c>
      <c r="B230" s="20" t="s">
        <v>35</v>
      </c>
      <c r="C230" s="24" t="s">
        <v>22</v>
      </c>
    </row>
    <row r="231" spans="1:3" ht="15" customHeight="1" thickBot="1" x14ac:dyDescent="0.25">
      <c r="A231" s="25">
        <v>15</v>
      </c>
      <c r="B231" s="26" t="s">
        <v>36</v>
      </c>
      <c r="C231" s="27" t="s">
        <v>113</v>
      </c>
    </row>
    <row r="232" spans="1:3" ht="15.75" customHeight="1" x14ac:dyDescent="0.25">
      <c r="A232" s="13"/>
      <c r="B232" s="14"/>
      <c r="C232" s="15"/>
    </row>
    <row r="233" spans="1:3" ht="27.2" customHeight="1" x14ac:dyDescent="0.25">
      <c r="A233" s="16" t="s">
        <v>115</v>
      </c>
      <c r="B233" s="17" t="s">
        <v>9</v>
      </c>
      <c r="C233" s="18" t="s">
        <v>116</v>
      </c>
    </row>
    <row r="234" spans="1:3" ht="38.25" customHeight="1" x14ac:dyDescent="0.2">
      <c r="A234" s="19">
        <v>1</v>
      </c>
      <c r="B234" s="20" t="s">
        <v>11</v>
      </c>
      <c r="C234" s="21" t="s">
        <v>117</v>
      </c>
    </row>
    <row r="235" spans="1:3" ht="14.25" customHeight="1" x14ac:dyDescent="0.2">
      <c r="A235" s="19">
        <v>2</v>
      </c>
      <c r="B235" s="22" t="s">
        <v>13</v>
      </c>
      <c r="C235" s="21" t="s">
        <v>118</v>
      </c>
    </row>
    <row r="236" spans="1:3" ht="14.25" customHeight="1" x14ac:dyDescent="0.2">
      <c r="A236" s="19">
        <v>3</v>
      </c>
      <c r="B236" s="22" t="s">
        <v>15</v>
      </c>
      <c r="C236" s="23" t="s">
        <v>16</v>
      </c>
    </row>
    <row r="237" spans="1:3" ht="14.25" customHeight="1" x14ac:dyDescent="0.2">
      <c r="A237" s="19">
        <v>4</v>
      </c>
      <c r="B237" s="20" t="s">
        <v>17</v>
      </c>
      <c r="C237" s="21" t="s">
        <v>119</v>
      </c>
    </row>
    <row r="238" spans="1:3" ht="14.25" customHeight="1" x14ac:dyDescent="0.2">
      <c r="A238" s="19">
        <v>5</v>
      </c>
      <c r="B238" s="20" t="s">
        <v>19</v>
      </c>
      <c r="C238" s="21" t="s">
        <v>120</v>
      </c>
    </row>
    <row r="239" spans="1:3" ht="14.25" customHeight="1" x14ac:dyDescent="0.2">
      <c r="A239" s="19">
        <v>6</v>
      </c>
      <c r="B239" s="20" t="s">
        <v>21</v>
      </c>
      <c r="C239" s="24" t="s">
        <v>22</v>
      </c>
    </row>
    <row r="240" spans="1:3" ht="14.25" customHeight="1" x14ac:dyDescent="0.2">
      <c r="A240" s="19">
        <v>7</v>
      </c>
      <c r="B240" s="20" t="s">
        <v>23</v>
      </c>
      <c r="C240" s="21" t="s">
        <v>121</v>
      </c>
    </row>
    <row r="241" spans="1:3" ht="14.25" customHeight="1" x14ac:dyDescent="0.2">
      <c r="A241" s="19">
        <v>8</v>
      </c>
      <c r="B241" s="20" t="s">
        <v>25</v>
      </c>
      <c r="C241" s="21" t="s">
        <v>122</v>
      </c>
    </row>
    <row r="242" spans="1:3" ht="14.25" customHeight="1" x14ac:dyDescent="0.2">
      <c r="A242" s="19">
        <v>9</v>
      </c>
      <c r="B242" s="20" t="s">
        <v>27</v>
      </c>
      <c r="C242" s="21" t="s">
        <v>44</v>
      </c>
    </row>
    <row r="243" spans="1:3" ht="14.25" customHeight="1" x14ac:dyDescent="0.2">
      <c r="A243" s="19">
        <v>10</v>
      </c>
      <c r="B243" s="20" t="s">
        <v>29</v>
      </c>
      <c r="C243" s="21" t="s">
        <v>45</v>
      </c>
    </row>
    <row r="244" spans="1:3" ht="14.25" customHeight="1" x14ac:dyDescent="0.2">
      <c r="A244" s="19">
        <v>11</v>
      </c>
      <c r="B244" s="20" t="s">
        <v>30</v>
      </c>
      <c r="C244" s="21" t="s">
        <v>31</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123</v>
      </c>
      <c r="B250" s="17" t="s">
        <v>9</v>
      </c>
      <c r="C250" s="18" t="s">
        <v>124</v>
      </c>
    </row>
    <row r="251" spans="1:3" ht="38.25" customHeight="1" x14ac:dyDescent="0.2">
      <c r="A251" s="19">
        <v>1</v>
      </c>
      <c r="B251" s="20" t="s">
        <v>11</v>
      </c>
      <c r="C251" s="21" t="s">
        <v>125</v>
      </c>
    </row>
    <row r="252" spans="1:3" ht="14.25" customHeight="1" x14ac:dyDescent="0.2">
      <c r="A252" s="19">
        <v>2</v>
      </c>
      <c r="B252" s="22" t="s">
        <v>13</v>
      </c>
      <c r="C252" s="21" t="s">
        <v>50</v>
      </c>
    </row>
    <row r="253" spans="1:3" ht="14.25" customHeight="1" x14ac:dyDescent="0.2">
      <c r="A253" s="19">
        <v>3</v>
      </c>
      <c r="B253" s="22" t="s">
        <v>15</v>
      </c>
      <c r="C253" s="23" t="s">
        <v>16</v>
      </c>
    </row>
    <row r="254" spans="1:3" ht="14.25" customHeight="1" x14ac:dyDescent="0.2">
      <c r="A254" s="19">
        <v>4</v>
      </c>
      <c r="B254" s="20" t="s">
        <v>17</v>
      </c>
      <c r="C254" s="21" t="s">
        <v>60</v>
      </c>
    </row>
    <row r="255" spans="1:3" ht="14.25" customHeight="1" x14ac:dyDescent="0.2">
      <c r="A255" s="19">
        <v>5</v>
      </c>
      <c r="B255" s="20" t="s">
        <v>19</v>
      </c>
      <c r="C255" s="21" t="s">
        <v>20</v>
      </c>
    </row>
    <row r="256" spans="1:3" ht="14.25" customHeight="1" x14ac:dyDescent="0.2">
      <c r="A256" s="19">
        <v>6</v>
      </c>
      <c r="B256" s="20" t="s">
        <v>21</v>
      </c>
      <c r="C256" s="24" t="s">
        <v>22</v>
      </c>
    </row>
    <row r="257" spans="1:4" ht="14.25" customHeight="1" x14ac:dyDescent="0.2">
      <c r="A257" s="19">
        <v>7</v>
      </c>
      <c r="B257" s="20" t="s">
        <v>23</v>
      </c>
      <c r="C257" s="21" t="s">
        <v>24</v>
      </c>
    </row>
    <row r="258" spans="1:4" ht="14.25" customHeight="1" x14ac:dyDescent="0.2">
      <c r="A258" s="19">
        <v>8</v>
      </c>
      <c r="B258" s="20" t="s">
        <v>25</v>
      </c>
      <c r="C258" s="21" t="s">
        <v>126</v>
      </c>
    </row>
    <row r="259" spans="1:4" ht="14.25" customHeight="1" x14ac:dyDescent="0.2">
      <c r="A259" s="19">
        <v>9</v>
      </c>
      <c r="B259" s="20" t="s">
        <v>27</v>
      </c>
      <c r="C259" s="21" t="s">
        <v>44</v>
      </c>
    </row>
    <row r="260" spans="1:4" ht="14.25" customHeight="1" x14ac:dyDescent="0.2">
      <c r="A260" s="19">
        <v>10</v>
      </c>
      <c r="B260" s="20" t="s">
        <v>29</v>
      </c>
      <c r="C260" s="21" t="s">
        <v>45</v>
      </c>
    </row>
    <row r="261" spans="1:4" ht="14.25" customHeight="1" x14ac:dyDescent="0.2">
      <c r="A261" s="19">
        <v>11</v>
      </c>
      <c r="B261" s="20" t="s">
        <v>30</v>
      </c>
      <c r="C261" s="21" t="s">
        <v>31</v>
      </c>
    </row>
    <row r="262" spans="1:4" ht="14.25" customHeight="1" x14ac:dyDescent="0.2">
      <c r="A262" s="19">
        <v>12</v>
      </c>
      <c r="B262" s="20" t="s">
        <v>32</v>
      </c>
      <c r="C262" s="21" t="s">
        <v>60</v>
      </c>
    </row>
    <row r="263" spans="1:4" ht="14.25" customHeight="1" x14ac:dyDescent="0.2">
      <c r="A263" s="19">
        <v>13</v>
      </c>
      <c r="B263" s="20" t="s">
        <v>34</v>
      </c>
      <c r="C263" s="21" t="s">
        <v>20</v>
      </c>
    </row>
    <row r="264" spans="1:4" ht="14.25" customHeight="1" x14ac:dyDescent="0.2">
      <c r="A264" s="19">
        <v>14</v>
      </c>
      <c r="B264" s="20" t="s">
        <v>35</v>
      </c>
      <c r="C264" s="24" t="s">
        <v>22</v>
      </c>
    </row>
    <row r="265" spans="1:4" ht="15" customHeight="1" thickBot="1" x14ac:dyDescent="0.25">
      <c r="A265" s="25">
        <v>15</v>
      </c>
      <c r="B265" s="26" t="s">
        <v>36</v>
      </c>
      <c r="C265" s="27" t="s">
        <v>24</v>
      </c>
    </row>
    <row r="266" spans="1:4" ht="15.75" x14ac:dyDescent="0.25">
      <c r="A266" s="28" t="s">
        <v>127</v>
      </c>
      <c r="B266" s="28"/>
      <c r="C266" s="28" t="s">
        <v>128</v>
      </c>
      <c r="D26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REPORTING&amp;RWATERBURY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129</v>
      </c>
      <c r="B4" s="517"/>
      <c r="C4" s="517"/>
    </row>
    <row r="5" spans="1:3" ht="15.75" x14ac:dyDescent="0.25">
      <c r="A5" s="517" t="s">
        <v>377</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378</v>
      </c>
    </row>
    <row r="9" spans="1:3" ht="15.75" customHeight="1" x14ac:dyDescent="0.25">
      <c r="A9" s="316"/>
      <c r="B9" s="317"/>
      <c r="C9" s="318"/>
    </row>
    <row r="10" spans="1:3" ht="15.75" customHeight="1" thickBot="1" x14ac:dyDescent="0.25">
      <c r="A10" s="319" t="s">
        <v>197</v>
      </c>
      <c r="B10" s="320" t="s">
        <v>379</v>
      </c>
      <c r="C10" s="315"/>
    </row>
    <row r="11" spans="1:3" s="324" customFormat="1" ht="75" customHeight="1" x14ac:dyDescent="0.2">
      <c r="A11" s="321" t="s">
        <v>171</v>
      </c>
      <c r="B11" s="322" t="s">
        <v>380</v>
      </c>
      <c r="C11" s="323" t="s">
        <v>381</v>
      </c>
    </row>
    <row r="12" spans="1:3" s="324" customFormat="1" ht="45" x14ac:dyDescent="0.2">
      <c r="A12" s="325" t="s">
        <v>178</v>
      </c>
      <c r="B12" s="322" t="s">
        <v>382</v>
      </c>
      <c r="C12" s="326" t="s">
        <v>383</v>
      </c>
    </row>
    <row r="13" spans="1:3" s="324" customFormat="1" ht="30" x14ac:dyDescent="0.2">
      <c r="A13" s="327" t="s">
        <v>182</v>
      </c>
      <c r="B13" s="328" t="s">
        <v>384</v>
      </c>
      <c r="C13" s="329">
        <v>0.1429</v>
      </c>
    </row>
    <row r="14" spans="1:3" ht="13.5" customHeight="1" thickBot="1" x14ac:dyDescent="0.25">
      <c r="A14" s="330"/>
      <c r="B14" s="331"/>
      <c r="C14" s="332"/>
    </row>
    <row r="15" spans="1:3" s="324" customFormat="1" ht="16.5" customHeight="1" thickBot="1" x14ac:dyDescent="0.25">
      <c r="A15" s="333" t="s">
        <v>385</v>
      </c>
      <c r="B15" s="334" t="s">
        <v>386</v>
      </c>
      <c r="C15" s="335"/>
    </row>
    <row r="16" spans="1:3" s="324" customFormat="1" ht="15.75" x14ac:dyDescent="0.2">
      <c r="A16" s="336" t="s">
        <v>387</v>
      </c>
      <c r="B16" s="337" t="s">
        <v>388</v>
      </c>
      <c r="C16" s="338"/>
    </row>
    <row r="17" spans="1:3" s="324" customFormat="1" x14ac:dyDescent="0.2">
      <c r="A17" s="339">
        <v>1</v>
      </c>
      <c r="B17" s="322" t="s">
        <v>389</v>
      </c>
      <c r="C17" s="340" t="s">
        <v>390</v>
      </c>
    </row>
    <row r="18" spans="1:3" s="324" customFormat="1" x14ac:dyDescent="0.2">
      <c r="A18" s="339">
        <v>2</v>
      </c>
      <c r="B18" s="341" t="s">
        <v>391</v>
      </c>
      <c r="C18" s="340" t="s">
        <v>392</v>
      </c>
    </row>
    <row r="19" spans="1:3" s="324" customFormat="1" x14ac:dyDescent="0.2">
      <c r="A19" s="339">
        <v>3</v>
      </c>
      <c r="B19" s="341" t="s">
        <v>393</v>
      </c>
      <c r="C19" s="340" t="s">
        <v>394</v>
      </c>
    </row>
    <row r="20" spans="1:3" s="324" customFormat="1" ht="75" customHeight="1" x14ac:dyDescent="0.2">
      <c r="A20" s="339">
        <v>4</v>
      </c>
      <c r="B20" s="341" t="s">
        <v>395</v>
      </c>
      <c r="C20" s="340" t="s">
        <v>381</v>
      </c>
    </row>
    <row r="21" spans="1:3" s="324" customFormat="1" ht="75" customHeight="1" x14ac:dyDescent="0.2">
      <c r="A21" s="339">
        <v>5</v>
      </c>
      <c r="B21" s="341" t="s">
        <v>396</v>
      </c>
      <c r="C21" s="340" t="s">
        <v>383</v>
      </c>
    </row>
    <row r="22" spans="1:3" s="324" customFormat="1" ht="30" x14ac:dyDescent="0.2">
      <c r="A22" s="342">
        <v>6</v>
      </c>
      <c r="B22" s="341" t="s">
        <v>397</v>
      </c>
      <c r="C22" s="343">
        <v>0.14319999999999999</v>
      </c>
    </row>
    <row r="23" spans="1:3" s="347" customFormat="1" x14ac:dyDescent="0.2">
      <c r="A23" s="344"/>
      <c r="B23" s="345"/>
      <c r="C23" s="346"/>
    </row>
    <row r="24" spans="1:3" s="324" customFormat="1" ht="15.75" x14ac:dyDescent="0.2">
      <c r="A24" s="336" t="s">
        <v>398</v>
      </c>
      <c r="B24" s="337" t="s">
        <v>388</v>
      </c>
      <c r="C24" s="338"/>
    </row>
    <row r="25" spans="1:3" s="324" customFormat="1" x14ac:dyDescent="0.2">
      <c r="A25" s="339">
        <v>1</v>
      </c>
      <c r="B25" s="322" t="s">
        <v>389</v>
      </c>
      <c r="C25" s="340" t="s">
        <v>399</v>
      </c>
    </row>
    <row r="26" spans="1:3" s="324" customFormat="1" x14ac:dyDescent="0.2">
      <c r="A26" s="339">
        <v>2</v>
      </c>
      <c r="B26" s="341" t="s">
        <v>391</v>
      </c>
      <c r="C26" s="340" t="s">
        <v>392</v>
      </c>
    </row>
    <row r="27" spans="1:3" s="324" customFormat="1" x14ac:dyDescent="0.2">
      <c r="A27" s="339">
        <v>3</v>
      </c>
      <c r="B27" s="341" t="s">
        <v>393</v>
      </c>
      <c r="C27" s="340" t="s">
        <v>394</v>
      </c>
    </row>
    <row r="28" spans="1:3" s="324" customFormat="1" ht="75" customHeight="1" x14ac:dyDescent="0.2">
      <c r="A28" s="339">
        <v>4</v>
      </c>
      <c r="B28" s="341" t="s">
        <v>395</v>
      </c>
      <c r="C28" s="340" t="s">
        <v>381</v>
      </c>
    </row>
    <row r="29" spans="1:3" s="324" customFormat="1" ht="75" customHeight="1" x14ac:dyDescent="0.2">
      <c r="A29" s="339">
        <v>5</v>
      </c>
      <c r="B29" s="341" t="s">
        <v>396</v>
      </c>
      <c r="C29" s="340" t="s">
        <v>383</v>
      </c>
    </row>
    <row r="30" spans="1:3" s="324" customFormat="1" ht="30" x14ac:dyDescent="0.2">
      <c r="A30" s="342">
        <v>6</v>
      </c>
      <c r="B30" s="341" t="s">
        <v>397</v>
      </c>
      <c r="C30" s="343">
        <v>4.6399999999999997E-2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REPORTING&amp;R&amp;10WATERBURY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400</v>
      </c>
      <c r="B5" s="517"/>
      <c r="C5" s="517"/>
      <c r="D5" s="517"/>
      <c r="E5" s="517"/>
    </row>
    <row r="6" spans="1:7" ht="15.75" customHeight="1" x14ac:dyDescent="0.25">
      <c r="A6" s="517" t="s">
        <v>129</v>
      </c>
      <c r="B6" s="517"/>
      <c r="C6" s="517"/>
      <c r="D6" s="517"/>
      <c r="E6" s="517"/>
    </row>
    <row r="7" spans="1:7" ht="15.75" customHeight="1" x14ac:dyDescent="0.25">
      <c r="A7" s="517" t="s">
        <v>401</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402</v>
      </c>
      <c r="C9" s="355" t="s">
        <v>403</v>
      </c>
      <c r="D9" s="355" t="s">
        <v>404</v>
      </c>
      <c r="E9" s="356" t="s">
        <v>405</v>
      </c>
      <c r="F9" s="357"/>
      <c r="G9" s="357"/>
    </row>
    <row r="10" spans="1:7" ht="15.75" customHeight="1" x14ac:dyDescent="0.25">
      <c r="A10" s="358"/>
      <c r="B10" s="359"/>
      <c r="C10" s="360"/>
      <c r="D10" s="360"/>
      <c r="E10" s="361"/>
      <c r="F10" s="357"/>
      <c r="G10" s="357"/>
    </row>
    <row r="11" spans="1:7" ht="15.75" customHeight="1" x14ac:dyDescent="0.25">
      <c r="A11" s="362" t="s">
        <v>406</v>
      </c>
      <c r="B11" s="363" t="s">
        <v>407</v>
      </c>
      <c r="C11" s="364">
        <v>587267</v>
      </c>
      <c r="D11" s="364">
        <v>112938</v>
      </c>
      <c r="E11" s="365">
        <f>C11+D11</f>
        <v>700205</v>
      </c>
      <c r="F11" s="366"/>
      <c r="G11" s="367"/>
    </row>
    <row r="12" spans="1:7" ht="15.75" customHeight="1" x14ac:dyDescent="0.25">
      <c r="A12" s="519"/>
      <c r="B12" s="520"/>
      <c r="C12" s="520"/>
      <c r="D12" s="520"/>
      <c r="E12" s="521"/>
      <c r="F12" s="366"/>
      <c r="G12" s="367"/>
    </row>
    <row r="13" spans="1:7" ht="15.75" customHeight="1" x14ac:dyDescent="0.25">
      <c r="A13" s="362" t="s">
        <v>408</v>
      </c>
      <c r="B13" s="363" t="s">
        <v>409</v>
      </c>
      <c r="C13" s="364">
        <v>345031</v>
      </c>
      <c r="D13" s="364">
        <v>67323</v>
      </c>
      <c r="E13" s="365">
        <f>C13+D13</f>
        <v>412354</v>
      </c>
      <c r="F13" s="366"/>
      <c r="G13" s="367"/>
    </row>
    <row r="14" spans="1:7" ht="15.75" customHeight="1" x14ac:dyDescent="0.25">
      <c r="A14" s="519"/>
      <c r="B14" s="520"/>
      <c r="C14" s="520"/>
      <c r="D14" s="520"/>
      <c r="E14" s="521"/>
      <c r="F14" s="366"/>
      <c r="G14" s="367"/>
    </row>
    <row r="15" spans="1:7" ht="15.75" customHeight="1" x14ac:dyDescent="0.25">
      <c r="A15" s="362" t="s">
        <v>410</v>
      </c>
      <c r="B15" s="363" t="s">
        <v>411</v>
      </c>
      <c r="C15" s="364">
        <v>353259</v>
      </c>
      <c r="D15" s="364">
        <v>37663</v>
      </c>
      <c r="E15" s="365">
        <f>C15+D15</f>
        <v>390922</v>
      </c>
      <c r="F15" s="366"/>
      <c r="G15" s="367"/>
    </row>
    <row r="16" spans="1:7" ht="15.75" customHeight="1" x14ac:dyDescent="0.25">
      <c r="A16" s="519"/>
      <c r="B16" s="520"/>
      <c r="C16" s="520"/>
      <c r="D16" s="520"/>
      <c r="E16" s="521"/>
      <c r="F16" s="366"/>
      <c r="G16" s="367"/>
    </row>
    <row r="17" spans="1:7" ht="15.75" customHeight="1" x14ac:dyDescent="0.25">
      <c r="A17" s="362" t="s">
        <v>412</v>
      </c>
      <c r="B17" s="363" t="s">
        <v>413</v>
      </c>
      <c r="C17" s="364">
        <v>247904</v>
      </c>
      <c r="D17" s="364">
        <v>29887</v>
      </c>
      <c r="E17" s="365">
        <f>C17+D17</f>
        <v>277791</v>
      </c>
      <c r="F17" s="366"/>
      <c r="G17" s="367"/>
    </row>
    <row r="18" spans="1:7" ht="15.75" customHeight="1" x14ac:dyDescent="0.25">
      <c r="A18" s="519"/>
      <c r="B18" s="520"/>
      <c r="C18" s="520"/>
      <c r="D18" s="520"/>
      <c r="E18" s="521"/>
      <c r="F18" s="366"/>
      <c r="G18" s="367"/>
    </row>
    <row r="19" spans="1:7" ht="15.75" customHeight="1" x14ac:dyDescent="0.25">
      <c r="A19" s="362" t="s">
        <v>414</v>
      </c>
      <c r="B19" s="363" t="s">
        <v>415</v>
      </c>
      <c r="C19" s="364">
        <v>239336</v>
      </c>
      <c r="D19" s="364">
        <v>33659</v>
      </c>
      <c r="E19" s="365">
        <f>C19+D19</f>
        <v>272995</v>
      </c>
      <c r="F19" s="366"/>
      <c r="G19" s="367"/>
    </row>
    <row r="20" spans="1:7" ht="15.75" customHeight="1" x14ac:dyDescent="0.25">
      <c r="A20" s="519"/>
      <c r="B20" s="520"/>
      <c r="C20" s="520"/>
      <c r="D20" s="520"/>
      <c r="E20" s="521"/>
      <c r="F20" s="366"/>
      <c r="G20" s="367"/>
    </row>
    <row r="21" spans="1:7" ht="15.75" customHeight="1" x14ac:dyDescent="0.25">
      <c r="A21" s="362" t="s">
        <v>416</v>
      </c>
      <c r="B21" s="363" t="s">
        <v>417</v>
      </c>
      <c r="C21" s="364">
        <v>225476</v>
      </c>
      <c r="D21" s="364">
        <v>24561</v>
      </c>
      <c r="E21" s="365">
        <f>C21+D21</f>
        <v>250037</v>
      </c>
      <c r="F21" s="366"/>
      <c r="G21" s="367"/>
    </row>
    <row r="22" spans="1:7" ht="15.75" customHeight="1" x14ac:dyDescent="0.25">
      <c r="A22" s="519"/>
      <c r="B22" s="520"/>
      <c r="C22" s="520"/>
      <c r="D22" s="520"/>
      <c r="E22" s="521"/>
      <c r="F22" s="366"/>
      <c r="G22" s="367"/>
    </row>
    <row r="23" spans="1:7" ht="15.75" customHeight="1" x14ac:dyDescent="0.25">
      <c r="A23" s="362" t="s">
        <v>418</v>
      </c>
      <c r="B23" s="363" t="s">
        <v>419</v>
      </c>
      <c r="C23" s="364">
        <v>206144</v>
      </c>
      <c r="D23" s="364">
        <v>35841</v>
      </c>
      <c r="E23" s="365">
        <f>C23+D23</f>
        <v>241985</v>
      </c>
      <c r="F23" s="366"/>
      <c r="G23" s="367"/>
    </row>
    <row r="24" spans="1:7" ht="15.75" customHeight="1" x14ac:dyDescent="0.25">
      <c r="A24" s="519"/>
      <c r="B24" s="520"/>
      <c r="C24" s="520"/>
      <c r="D24" s="520"/>
      <c r="E24" s="521"/>
      <c r="F24" s="366"/>
      <c r="G24" s="367"/>
    </row>
    <row r="25" spans="1:7" ht="15.75" customHeight="1" x14ac:dyDescent="0.25">
      <c r="A25" s="362" t="s">
        <v>420</v>
      </c>
      <c r="B25" s="363" t="s">
        <v>419</v>
      </c>
      <c r="C25" s="364">
        <v>202576</v>
      </c>
      <c r="D25" s="364">
        <v>35907</v>
      </c>
      <c r="E25" s="365">
        <f>C25+D25</f>
        <v>238483</v>
      </c>
      <c r="F25" s="366"/>
      <c r="G25" s="367"/>
    </row>
    <row r="26" spans="1:7" ht="15.75" customHeight="1" x14ac:dyDescent="0.25">
      <c r="A26" s="519"/>
      <c r="B26" s="520"/>
      <c r="C26" s="520"/>
      <c r="D26" s="520"/>
      <c r="E26" s="521"/>
      <c r="F26" s="366"/>
      <c r="G26" s="367"/>
    </row>
    <row r="27" spans="1:7" ht="15.75" customHeight="1" x14ac:dyDescent="0.25">
      <c r="A27" s="362" t="s">
        <v>421</v>
      </c>
      <c r="B27" s="363" t="s">
        <v>422</v>
      </c>
      <c r="C27" s="364">
        <v>205394</v>
      </c>
      <c r="D27" s="364">
        <v>29044</v>
      </c>
      <c r="E27" s="365">
        <f>C27+D27</f>
        <v>234438</v>
      </c>
      <c r="F27" s="366"/>
      <c r="G27" s="367"/>
    </row>
    <row r="28" spans="1:7" ht="15.75" customHeight="1" x14ac:dyDescent="0.25">
      <c r="A28" s="519"/>
      <c r="B28" s="520"/>
      <c r="C28" s="520"/>
      <c r="D28" s="520"/>
      <c r="E28" s="521"/>
      <c r="F28" s="366"/>
      <c r="G28" s="367"/>
    </row>
    <row r="29" spans="1:7" ht="15.75" customHeight="1" x14ac:dyDescent="0.25">
      <c r="A29" s="362" t="s">
        <v>423</v>
      </c>
      <c r="B29" s="363" t="s">
        <v>424</v>
      </c>
      <c r="C29" s="364">
        <v>198216</v>
      </c>
      <c r="D29" s="364">
        <v>32725</v>
      </c>
      <c r="E29" s="365">
        <f>C29+D29</f>
        <v>230941</v>
      </c>
      <c r="F29" s="366"/>
      <c r="G29" s="367"/>
    </row>
    <row r="30" spans="1:7" ht="15.75" customHeight="1" thickBot="1" x14ac:dyDescent="0.3">
      <c r="A30" s="519"/>
      <c r="B30" s="520"/>
      <c r="C30" s="520"/>
      <c r="D30" s="520"/>
      <c r="E30" s="521"/>
      <c r="F30" s="366"/>
      <c r="G30" s="367"/>
    </row>
    <row r="31" spans="1:7" ht="18.75" customHeight="1" thickBot="1" x14ac:dyDescent="0.3">
      <c r="A31" s="368"/>
      <c r="B31" s="369" t="s">
        <v>208</v>
      </c>
      <c r="C31" s="370">
        <f>SUM(C11+C13+C15+C17+C19+C21+C23+C25+C27+C29)</f>
        <v>2810603</v>
      </c>
      <c r="D31" s="370">
        <f>SUM(D11+D13+D15+D17+D19+D21+D23+D25+D27+D29)</f>
        <v>439548</v>
      </c>
      <c r="E31" s="371">
        <f>C31+D31</f>
        <v>3250151</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REPORTING&amp;R&amp;10WATERBURY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400</v>
      </c>
      <c r="B3" s="523"/>
      <c r="C3" s="523"/>
      <c r="D3" s="523"/>
      <c r="E3" s="523"/>
    </row>
    <row r="4" spans="1:5" ht="15" customHeight="1" x14ac:dyDescent="0.25">
      <c r="A4" s="523" t="s">
        <v>129</v>
      </c>
      <c r="B4" s="523"/>
      <c r="C4" s="523"/>
      <c r="D4" s="523"/>
      <c r="E4" s="523"/>
    </row>
    <row r="5" spans="1:5" ht="15" customHeight="1" x14ac:dyDescent="0.25">
      <c r="A5" s="524" t="s">
        <v>425</v>
      </c>
      <c r="B5" s="524"/>
      <c r="C5" s="524"/>
      <c r="D5" s="524"/>
      <c r="E5" s="524"/>
    </row>
    <row r="6" spans="1:5" ht="25.5" customHeight="1" x14ac:dyDescent="0.25">
      <c r="A6" s="524" t="s">
        <v>426</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427</v>
      </c>
      <c r="D9" s="380" t="s">
        <v>428</v>
      </c>
      <c r="E9" s="381" t="s">
        <v>405</v>
      </c>
    </row>
    <row r="10" spans="1:5" s="382" customFormat="1" ht="15.75" x14ac:dyDescent="0.25">
      <c r="A10" s="383"/>
      <c r="B10" s="384"/>
      <c r="C10" s="385"/>
      <c r="D10" s="385"/>
      <c r="E10" s="386"/>
    </row>
    <row r="11" spans="1:5" s="382" customFormat="1" ht="15.75" x14ac:dyDescent="0.25">
      <c r="A11" s="387" t="s">
        <v>140</v>
      </c>
      <c r="B11" s="388" t="s">
        <v>10</v>
      </c>
      <c r="C11" s="389"/>
      <c r="D11" s="389"/>
      <c r="E11" s="390"/>
    </row>
    <row r="12" spans="1:5" ht="14.25" customHeight="1" x14ac:dyDescent="0.2">
      <c r="A12" s="391">
        <v>1</v>
      </c>
      <c r="B12" s="392" t="s">
        <v>429</v>
      </c>
      <c r="C12" s="393">
        <v>0</v>
      </c>
      <c r="D12" s="393">
        <v>0</v>
      </c>
      <c r="E12" s="393">
        <f>D12+ C12</f>
        <v>0</v>
      </c>
    </row>
    <row r="13" spans="1:5" ht="14.25" customHeight="1" x14ac:dyDescent="0.2">
      <c r="A13" s="391">
        <v>2</v>
      </c>
      <c r="B13" s="392" t="s">
        <v>430</v>
      </c>
      <c r="C13" s="393">
        <v>0</v>
      </c>
      <c r="D13" s="393">
        <v>0</v>
      </c>
      <c r="E13" s="393">
        <f>D13+ C13</f>
        <v>0</v>
      </c>
    </row>
    <row r="14" spans="1:5" ht="15.75" x14ac:dyDescent="0.25">
      <c r="A14" s="383"/>
      <c r="B14" s="384"/>
      <c r="C14" s="385"/>
      <c r="D14" s="385"/>
      <c r="E14" s="394"/>
    </row>
    <row r="15" spans="1:5" s="382" customFormat="1" ht="15.75" x14ac:dyDescent="0.25">
      <c r="A15" s="387" t="s">
        <v>147</v>
      </c>
      <c r="B15" s="388" t="s">
        <v>38</v>
      </c>
      <c r="C15" s="389"/>
      <c r="D15" s="389"/>
      <c r="E15" s="390"/>
    </row>
    <row r="16" spans="1:5" ht="14.25" customHeight="1" x14ac:dyDescent="0.2">
      <c r="A16" s="391">
        <v>1</v>
      </c>
      <c r="B16" s="392" t="s">
        <v>429</v>
      </c>
      <c r="C16" s="393">
        <v>10649</v>
      </c>
      <c r="D16" s="393">
        <v>2662</v>
      </c>
      <c r="E16" s="393">
        <f>D16+ C16</f>
        <v>13311</v>
      </c>
    </row>
    <row r="17" spans="1:5" ht="14.25" customHeight="1" x14ac:dyDescent="0.2">
      <c r="A17" s="391">
        <v>2</v>
      </c>
      <c r="B17" s="392" t="s">
        <v>430</v>
      </c>
      <c r="C17" s="393">
        <v>0</v>
      </c>
      <c r="D17" s="393">
        <v>0</v>
      </c>
      <c r="E17" s="393">
        <f>D17+ C17</f>
        <v>0</v>
      </c>
    </row>
    <row r="18" spans="1:5" ht="15.75" x14ac:dyDescent="0.25">
      <c r="A18" s="383"/>
      <c r="B18" s="384"/>
      <c r="C18" s="385"/>
      <c r="D18" s="385"/>
      <c r="E18" s="394"/>
    </row>
    <row r="19" spans="1:5" s="382" customFormat="1" ht="15.75" x14ac:dyDescent="0.25">
      <c r="A19" s="387" t="s">
        <v>148</v>
      </c>
      <c r="B19" s="388" t="s">
        <v>48</v>
      </c>
      <c r="C19" s="389"/>
      <c r="D19" s="389"/>
      <c r="E19" s="390"/>
    </row>
    <row r="20" spans="1:5" ht="14.25" customHeight="1" x14ac:dyDescent="0.2">
      <c r="A20" s="391">
        <v>1</v>
      </c>
      <c r="B20" s="392" t="s">
        <v>429</v>
      </c>
      <c r="C20" s="393">
        <v>2745574</v>
      </c>
      <c r="D20" s="393">
        <v>411836</v>
      </c>
      <c r="E20" s="393">
        <f>D20+ C20</f>
        <v>3157410</v>
      </c>
    </row>
    <row r="21" spans="1:5" ht="14.25" customHeight="1" x14ac:dyDescent="0.2">
      <c r="A21" s="391">
        <v>2</v>
      </c>
      <c r="B21" s="392" t="s">
        <v>430</v>
      </c>
      <c r="C21" s="393">
        <v>0</v>
      </c>
      <c r="D21" s="393">
        <v>0</v>
      </c>
      <c r="E21" s="393">
        <f>D21+ C21</f>
        <v>0</v>
      </c>
    </row>
    <row r="22" spans="1:5" ht="15.75" x14ac:dyDescent="0.25">
      <c r="A22" s="383"/>
      <c r="B22" s="384"/>
      <c r="C22" s="385"/>
      <c r="D22" s="385"/>
      <c r="E22" s="394"/>
    </row>
    <row r="23" spans="1:5" s="382" customFormat="1" ht="31.5" x14ac:dyDescent="0.25">
      <c r="A23" s="387" t="s">
        <v>149</v>
      </c>
      <c r="B23" s="388" t="s">
        <v>57</v>
      </c>
      <c r="C23" s="389"/>
      <c r="D23" s="389"/>
      <c r="E23" s="390"/>
    </row>
    <row r="24" spans="1:5" ht="14.25" customHeight="1" x14ac:dyDescent="0.2">
      <c r="A24" s="391">
        <v>1</v>
      </c>
      <c r="B24" s="392" t="s">
        <v>429</v>
      </c>
      <c r="C24" s="393">
        <v>0</v>
      </c>
      <c r="D24" s="393">
        <v>0</v>
      </c>
      <c r="E24" s="393">
        <f>D24+ C24</f>
        <v>0</v>
      </c>
    </row>
    <row r="25" spans="1:5" ht="14.25" customHeight="1" x14ac:dyDescent="0.2">
      <c r="A25" s="391">
        <v>2</v>
      </c>
      <c r="B25" s="392" t="s">
        <v>430</v>
      </c>
      <c r="C25" s="393">
        <v>0</v>
      </c>
      <c r="D25" s="393">
        <v>0</v>
      </c>
      <c r="E25" s="393">
        <f>D25+ C25</f>
        <v>0</v>
      </c>
    </row>
    <row r="26" spans="1:5" ht="15.75" x14ac:dyDescent="0.25">
      <c r="A26" s="383"/>
      <c r="B26" s="384"/>
      <c r="C26" s="385"/>
      <c r="D26" s="385"/>
      <c r="E26" s="394"/>
    </row>
    <row r="27" spans="1:5" s="382" customFormat="1" ht="31.5" x14ac:dyDescent="0.25">
      <c r="A27" s="387" t="s">
        <v>150</v>
      </c>
      <c r="B27" s="388" t="s">
        <v>62</v>
      </c>
      <c r="C27" s="389"/>
      <c r="D27" s="389"/>
      <c r="E27" s="390"/>
    </row>
    <row r="28" spans="1:5" ht="14.25" customHeight="1" x14ac:dyDescent="0.2">
      <c r="A28" s="391">
        <v>1</v>
      </c>
      <c r="B28" s="392" t="s">
        <v>429</v>
      </c>
      <c r="C28" s="393">
        <v>0</v>
      </c>
      <c r="D28" s="393">
        <v>0</v>
      </c>
      <c r="E28" s="393">
        <f>D28+ C28</f>
        <v>0</v>
      </c>
    </row>
    <row r="29" spans="1:5" ht="14.25" customHeight="1" x14ac:dyDescent="0.2">
      <c r="A29" s="391">
        <v>2</v>
      </c>
      <c r="B29" s="392" t="s">
        <v>430</v>
      </c>
      <c r="C29" s="393">
        <v>0</v>
      </c>
      <c r="D29" s="393">
        <v>0</v>
      </c>
      <c r="E29" s="393">
        <f>D29+ C29</f>
        <v>0</v>
      </c>
    </row>
    <row r="30" spans="1:5" ht="15.75" x14ac:dyDescent="0.25">
      <c r="A30" s="383"/>
      <c r="B30" s="384"/>
      <c r="C30" s="385"/>
      <c r="D30" s="385"/>
      <c r="E30" s="394"/>
    </row>
    <row r="31" spans="1:5" s="382" customFormat="1" ht="15.75" x14ac:dyDescent="0.25">
      <c r="A31" s="387" t="s">
        <v>151</v>
      </c>
      <c r="B31" s="388" t="s">
        <v>68</v>
      </c>
      <c r="C31" s="389"/>
      <c r="D31" s="389"/>
      <c r="E31" s="390"/>
    </row>
    <row r="32" spans="1:5" ht="14.25" customHeight="1" x14ac:dyDescent="0.2">
      <c r="A32" s="391">
        <v>1</v>
      </c>
      <c r="B32" s="392" t="s">
        <v>429</v>
      </c>
      <c r="C32" s="393">
        <v>0</v>
      </c>
      <c r="D32" s="393">
        <v>0</v>
      </c>
      <c r="E32" s="393">
        <f>D32+ C32</f>
        <v>0</v>
      </c>
    </row>
    <row r="33" spans="1:5" ht="14.25" customHeight="1" x14ac:dyDescent="0.2">
      <c r="A33" s="391">
        <v>2</v>
      </c>
      <c r="B33" s="392" t="s">
        <v>430</v>
      </c>
      <c r="C33" s="393">
        <v>0</v>
      </c>
      <c r="D33" s="393">
        <v>0</v>
      </c>
      <c r="E33" s="393">
        <f>D33+ C33</f>
        <v>0</v>
      </c>
    </row>
    <row r="34" spans="1:5" ht="15.75" x14ac:dyDescent="0.25">
      <c r="A34" s="383"/>
      <c r="B34" s="384"/>
      <c r="C34" s="385"/>
      <c r="D34" s="385"/>
      <c r="E34" s="394"/>
    </row>
    <row r="35" spans="1:5" s="382" customFormat="1" ht="15.75" x14ac:dyDescent="0.25">
      <c r="A35" s="387" t="s">
        <v>152</v>
      </c>
      <c r="B35" s="388" t="s">
        <v>72</v>
      </c>
      <c r="C35" s="389"/>
      <c r="D35" s="389"/>
      <c r="E35" s="390"/>
    </row>
    <row r="36" spans="1:5" ht="14.25" customHeight="1" x14ac:dyDescent="0.2">
      <c r="A36" s="391">
        <v>1</v>
      </c>
      <c r="B36" s="392" t="s">
        <v>429</v>
      </c>
      <c r="C36" s="393">
        <v>0</v>
      </c>
      <c r="D36" s="393">
        <v>0</v>
      </c>
      <c r="E36" s="393">
        <f>D36+ C36</f>
        <v>0</v>
      </c>
    </row>
    <row r="37" spans="1:5" ht="14.25" customHeight="1" x14ac:dyDescent="0.2">
      <c r="A37" s="391">
        <v>2</v>
      </c>
      <c r="B37" s="392" t="s">
        <v>430</v>
      </c>
      <c r="C37" s="393">
        <v>6282</v>
      </c>
      <c r="D37" s="393">
        <v>1570</v>
      </c>
      <c r="E37" s="393">
        <f>D37+ C37</f>
        <v>7852</v>
      </c>
    </row>
    <row r="38" spans="1:5" ht="15.75" x14ac:dyDescent="0.25">
      <c r="A38" s="383"/>
      <c r="B38" s="384"/>
      <c r="C38" s="385"/>
      <c r="D38" s="385"/>
      <c r="E38" s="394"/>
    </row>
    <row r="39" spans="1:5" s="382" customFormat="1" ht="15.75" x14ac:dyDescent="0.25">
      <c r="A39" s="387" t="s">
        <v>153</v>
      </c>
      <c r="B39" s="388" t="s">
        <v>78</v>
      </c>
      <c r="C39" s="389"/>
      <c r="D39" s="389"/>
      <c r="E39" s="390"/>
    </row>
    <row r="40" spans="1:5" ht="14.25" customHeight="1" x14ac:dyDescent="0.2">
      <c r="A40" s="391">
        <v>1</v>
      </c>
      <c r="B40" s="392" t="s">
        <v>429</v>
      </c>
      <c r="C40" s="393">
        <v>0</v>
      </c>
      <c r="D40" s="393">
        <v>0</v>
      </c>
      <c r="E40" s="393">
        <f>D40+ C40</f>
        <v>0</v>
      </c>
    </row>
    <row r="41" spans="1:5" ht="14.25" customHeight="1" x14ac:dyDescent="0.2">
      <c r="A41" s="391">
        <v>2</v>
      </c>
      <c r="B41" s="392" t="s">
        <v>430</v>
      </c>
      <c r="C41" s="393">
        <v>0</v>
      </c>
      <c r="D41" s="393">
        <v>0</v>
      </c>
      <c r="E41" s="393">
        <f>D41+ C41</f>
        <v>0</v>
      </c>
    </row>
    <row r="42" spans="1:5" ht="15.75" x14ac:dyDescent="0.25">
      <c r="A42" s="383"/>
      <c r="B42" s="384"/>
      <c r="C42" s="385"/>
      <c r="D42" s="385"/>
      <c r="E42" s="394"/>
    </row>
    <row r="43" spans="1:5" s="382" customFormat="1" ht="15.75" x14ac:dyDescent="0.25">
      <c r="A43" s="387" t="s">
        <v>154</v>
      </c>
      <c r="B43" s="388" t="s">
        <v>82</v>
      </c>
      <c r="C43" s="389"/>
      <c r="D43" s="389"/>
      <c r="E43" s="390"/>
    </row>
    <row r="44" spans="1:5" ht="14.25" customHeight="1" x14ac:dyDescent="0.2">
      <c r="A44" s="391">
        <v>1</v>
      </c>
      <c r="B44" s="392" t="s">
        <v>429</v>
      </c>
      <c r="C44" s="393">
        <v>0</v>
      </c>
      <c r="D44" s="393">
        <v>0</v>
      </c>
      <c r="E44" s="393">
        <f>D44+ C44</f>
        <v>0</v>
      </c>
    </row>
    <row r="45" spans="1:5" ht="14.25" customHeight="1" x14ac:dyDescent="0.2">
      <c r="A45" s="391">
        <v>2</v>
      </c>
      <c r="B45" s="392" t="s">
        <v>430</v>
      </c>
      <c r="C45" s="393">
        <v>0</v>
      </c>
      <c r="D45" s="393">
        <v>0</v>
      </c>
      <c r="E45" s="393">
        <f>D45+ C45</f>
        <v>0</v>
      </c>
    </row>
    <row r="46" spans="1:5" ht="15.75" x14ac:dyDescent="0.25">
      <c r="A46" s="383"/>
      <c r="B46" s="384"/>
      <c r="C46" s="385"/>
      <c r="D46" s="385"/>
      <c r="E46" s="394"/>
    </row>
    <row r="47" spans="1:5" s="382" customFormat="1" ht="15.75" x14ac:dyDescent="0.25">
      <c r="A47" s="387" t="s">
        <v>155</v>
      </c>
      <c r="B47" s="388" t="s">
        <v>92</v>
      </c>
      <c r="C47" s="389"/>
      <c r="D47" s="389"/>
      <c r="E47" s="390"/>
    </row>
    <row r="48" spans="1:5" ht="14.25" customHeight="1" x14ac:dyDescent="0.2">
      <c r="A48" s="391">
        <v>1</v>
      </c>
      <c r="B48" s="392" t="s">
        <v>429</v>
      </c>
      <c r="C48" s="393">
        <v>0</v>
      </c>
      <c r="D48" s="393">
        <v>0</v>
      </c>
      <c r="E48" s="393">
        <f>D48+ C48</f>
        <v>0</v>
      </c>
    </row>
    <row r="49" spans="1:5" ht="14.25" customHeight="1" x14ac:dyDescent="0.2">
      <c r="A49" s="391">
        <v>2</v>
      </c>
      <c r="B49" s="392" t="s">
        <v>430</v>
      </c>
      <c r="C49" s="393">
        <v>0</v>
      </c>
      <c r="D49" s="393">
        <v>0</v>
      </c>
      <c r="E49" s="393">
        <f>D49+ C49</f>
        <v>0</v>
      </c>
    </row>
    <row r="50" spans="1:5" ht="15.75" x14ac:dyDescent="0.25">
      <c r="A50" s="383"/>
      <c r="B50" s="384"/>
      <c r="C50" s="385"/>
      <c r="D50" s="385"/>
      <c r="E50" s="394"/>
    </row>
    <row r="51" spans="1:5" s="382" customFormat="1" ht="15.75" x14ac:dyDescent="0.25">
      <c r="A51" s="387" t="s">
        <v>156</v>
      </c>
      <c r="B51" s="388" t="s">
        <v>96</v>
      </c>
      <c r="C51" s="389"/>
      <c r="D51" s="389"/>
      <c r="E51" s="390"/>
    </row>
    <row r="52" spans="1:5" ht="14.25" customHeight="1" x14ac:dyDescent="0.2">
      <c r="A52" s="391">
        <v>1</v>
      </c>
      <c r="B52" s="392" t="s">
        <v>429</v>
      </c>
      <c r="C52" s="393">
        <v>0</v>
      </c>
      <c r="D52" s="393">
        <v>0</v>
      </c>
      <c r="E52" s="393">
        <f>D52+ C52</f>
        <v>0</v>
      </c>
    </row>
    <row r="53" spans="1:5" ht="14.25" customHeight="1" x14ac:dyDescent="0.2">
      <c r="A53" s="391">
        <v>2</v>
      </c>
      <c r="B53" s="392" t="s">
        <v>430</v>
      </c>
      <c r="C53" s="393">
        <v>0</v>
      </c>
      <c r="D53" s="393">
        <v>0</v>
      </c>
      <c r="E53" s="393">
        <f>D53+ C53</f>
        <v>0</v>
      </c>
    </row>
    <row r="54" spans="1:5" ht="15.75" x14ac:dyDescent="0.25">
      <c r="A54" s="383"/>
      <c r="B54" s="384"/>
      <c r="C54" s="385"/>
      <c r="D54" s="385"/>
      <c r="E54" s="394"/>
    </row>
    <row r="55" spans="1:5" s="382" customFormat="1" ht="15.75" x14ac:dyDescent="0.25">
      <c r="A55" s="387" t="s">
        <v>157</v>
      </c>
      <c r="B55" s="388" t="s">
        <v>104</v>
      </c>
      <c r="C55" s="389"/>
      <c r="D55" s="389"/>
      <c r="E55" s="390"/>
    </row>
    <row r="56" spans="1:5" ht="14.25" customHeight="1" x14ac:dyDescent="0.2">
      <c r="A56" s="391">
        <v>1</v>
      </c>
      <c r="B56" s="392" t="s">
        <v>429</v>
      </c>
      <c r="C56" s="393">
        <v>0</v>
      </c>
      <c r="D56" s="393">
        <v>0</v>
      </c>
      <c r="E56" s="393">
        <f>D56+ C56</f>
        <v>0</v>
      </c>
    </row>
    <row r="57" spans="1:5" ht="14.25" customHeight="1" x14ac:dyDescent="0.2">
      <c r="A57" s="391">
        <v>2</v>
      </c>
      <c r="B57" s="392" t="s">
        <v>430</v>
      </c>
      <c r="C57" s="393">
        <v>0</v>
      </c>
      <c r="D57" s="393">
        <v>0</v>
      </c>
      <c r="E57" s="393">
        <f>D57+ C57</f>
        <v>0</v>
      </c>
    </row>
    <row r="58" spans="1:5" ht="15.75" x14ac:dyDescent="0.25">
      <c r="A58" s="383"/>
      <c r="B58" s="384"/>
      <c r="C58" s="385"/>
      <c r="D58" s="385"/>
      <c r="E58" s="394"/>
    </row>
    <row r="59" spans="1:5" s="382" customFormat="1" ht="15.75" x14ac:dyDescent="0.25">
      <c r="A59" s="387" t="s">
        <v>158</v>
      </c>
      <c r="B59" s="388" t="s">
        <v>109</v>
      </c>
      <c r="C59" s="389"/>
      <c r="D59" s="389"/>
      <c r="E59" s="390"/>
    </row>
    <row r="60" spans="1:5" ht="14.25" customHeight="1" x14ac:dyDescent="0.2">
      <c r="A60" s="391">
        <v>1</v>
      </c>
      <c r="B60" s="392" t="s">
        <v>429</v>
      </c>
      <c r="C60" s="393">
        <v>0</v>
      </c>
      <c r="D60" s="393">
        <v>0</v>
      </c>
      <c r="E60" s="393">
        <f>D60+ C60</f>
        <v>0</v>
      </c>
    </row>
    <row r="61" spans="1:5" ht="14.25" customHeight="1" x14ac:dyDescent="0.2">
      <c r="A61" s="391">
        <v>2</v>
      </c>
      <c r="B61" s="392" t="s">
        <v>430</v>
      </c>
      <c r="C61" s="393">
        <v>659</v>
      </c>
      <c r="D61" s="393">
        <v>165</v>
      </c>
      <c r="E61" s="393">
        <f>D61+ C61</f>
        <v>824</v>
      </c>
    </row>
    <row r="62" spans="1:5" ht="15.75" x14ac:dyDescent="0.25">
      <c r="A62" s="383"/>
      <c r="B62" s="384"/>
      <c r="C62" s="385"/>
      <c r="D62" s="385"/>
      <c r="E62" s="394"/>
    </row>
    <row r="63" spans="1:5" s="382" customFormat="1" ht="15.75" x14ac:dyDescent="0.25">
      <c r="A63" s="387" t="s">
        <v>159</v>
      </c>
      <c r="B63" s="388" t="s">
        <v>116</v>
      </c>
      <c r="C63" s="389"/>
      <c r="D63" s="389"/>
      <c r="E63" s="390"/>
    </row>
    <row r="64" spans="1:5" ht="14.25" customHeight="1" x14ac:dyDescent="0.2">
      <c r="A64" s="391">
        <v>1</v>
      </c>
      <c r="B64" s="392" t="s">
        <v>429</v>
      </c>
      <c r="C64" s="393">
        <v>0</v>
      </c>
      <c r="D64" s="393">
        <v>0</v>
      </c>
      <c r="E64" s="393">
        <f>D64+ C64</f>
        <v>0</v>
      </c>
    </row>
    <row r="65" spans="1:6" ht="14.25" customHeight="1" x14ac:dyDescent="0.2">
      <c r="A65" s="391">
        <v>2</v>
      </c>
      <c r="B65" s="392" t="s">
        <v>430</v>
      </c>
      <c r="C65" s="393">
        <v>0</v>
      </c>
      <c r="D65" s="393">
        <v>0</v>
      </c>
      <c r="E65" s="393">
        <f>D65+ C65</f>
        <v>0</v>
      </c>
    </row>
    <row r="66" spans="1:6" ht="15.75" x14ac:dyDescent="0.25">
      <c r="A66" s="383"/>
      <c r="B66" s="384"/>
      <c r="C66" s="385"/>
      <c r="D66" s="385"/>
      <c r="E66" s="394"/>
    </row>
    <row r="67" spans="1:6" s="382" customFormat="1" ht="31.5" x14ac:dyDescent="0.25">
      <c r="A67" s="387" t="s">
        <v>160</v>
      </c>
      <c r="B67" s="388" t="s">
        <v>124</v>
      </c>
      <c r="C67" s="389"/>
      <c r="D67" s="389"/>
      <c r="E67" s="390"/>
    </row>
    <row r="68" spans="1:6" ht="14.25" customHeight="1" x14ac:dyDescent="0.2">
      <c r="A68" s="391">
        <v>1</v>
      </c>
      <c r="B68" s="392" t="s">
        <v>429</v>
      </c>
      <c r="C68" s="393">
        <v>0</v>
      </c>
      <c r="D68" s="393">
        <v>0</v>
      </c>
      <c r="E68" s="393">
        <f>D68+ C68</f>
        <v>0</v>
      </c>
    </row>
    <row r="69" spans="1:6" ht="14.25" customHeight="1" x14ac:dyDescent="0.2">
      <c r="A69" s="391">
        <v>2</v>
      </c>
      <c r="B69" s="392" t="s">
        <v>430</v>
      </c>
      <c r="C69" s="393">
        <v>0</v>
      </c>
      <c r="D69" s="393">
        <v>0</v>
      </c>
      <c r="E69" s="393">
        <f>D69+ C69</f>
        <v>0</v>
      </c>
    </row>
    <row r="70" spans="1:6" ht="15.75" x14ac:dyDescent="0.25">
      <c r="A70" s="383"/>
      <c r="B70" s="384"/>
      <c r="C70" s="385"/>
      <c r="D70" s="385"/>
      <c r="E70" s="394"/>
    </row>
    <row r="71" spans="1:6" ht="13.5" customHeight="1" x14ac:dyDescent="0.2">
      <c r="A71" s="395"/>
      <c r="B71" s="525"/>
      <c r="C71" s="525"/>
      <c r="D71" s="525"/>
      <c r="E71" s="396"/>
    </row>
    <row r="72" spans="1:6" ht="15" customHeight="1" x14ac:dyDescent="0.2">
      <c r="A72" s="397"/>
      <c r="B72" s="522" t="s">
        <v>431</v>
      </c>
      <c r="C72" s="522"/>
      <c r="D72" s="522"/>
      <c r="E72" s="522"/>
      <c r="F72" s="395"/>
    </row>
    <row r="73" spans="1:6" ht="13.5" customHeight="1" x14ac:dyDescent="0.2">
      <c r="A73" s="397"/>
      <c r="B73" s="398"/>
      <c r="C73" s="398"/>
      <c r="D73" s="398"/>
      <c r="E73" s="398"/>
      <c r="F73" s="395"/>
    </row>
    <row r="74" spans="1:6" ht="32.1" customHeight="1" x14ac:dyDescent="0.2">
      <c r="A74" s="397"/>
      <c r="B74" s="522" t="s">
        <v>432</v>
      </c>
      <c r="C74" s="522"/>
      <c r="D74" s="522"/>
      <c r="E74" s="522"/>
      <c r="F74" s="395"/>
    </row>
    <row r="75" spans="1:6" ht="15" customHeight="1" x14ac:dyDescent="0.2">
      <c r="A75" s="395"/>
      <c r="B75" s="522" t="s">
        <v>433</v>
      </c>
      <c r="C75" s="522"/>
      <c r="D75" s="522"/>
      <c r="E75" s="522"/>
      <c r="F75" s="395"/>
    </row>
    <row r="76" spans="1:6" ht="15" customHeight="1" x14ac:dyDescent="0.2">
      <c r="A76" s="395"/>
      <c r="B76" s="522" t="s">
        <v>434</v>
      </c>
      <c r="C76" s="522"/>
      <c r="D76" s="522"/>
      <c r="E76" s="522"/>
      <c r="F76" s="395"/>
    </row>
  </sheetData>
  <mergeCells count="10">
    <mergeCell ref="B72:E72"/>
    <mergeCell ref="B74:E74"/>
    <mergeCell ref="B75:E75"/>
    <mergeCell ref="B76:E76"/>
    <mergeCell ref="A2:E2"/>
    <mergeCell ref="A3:E3"/>
    <mergeCell ref="A4:E4"/>
    <mergeCell ref="A5:E5"/>
    <mergeCell ref="A6:E6"/>
    <mergeCell ref="B71:D71"/>
  </mergeCells>
  <pageMargins left="0.25" right="0.25" top="0.5" bottom="0.5" header="0.25" footer="0.25"/>
  <pageSetup paperSize="9" scale="72" fitToHeight="0" orientation="portrait" horizontalDpi="1200" verticalDpi="1200" r:id="rId1"/>
  <headerFooter>
    <oddHeader>&amp;LOFFICE OF HEALTH CARE ACCESS&amp;CANNUAL REPORTING&amp;RWATERBURY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129</v>
      </c>
      <c r="B4" s="475"/>
      <c r="C4" s="475"/>
    </row>
    <row r="5" spans="1:4" ht="15.75" customHeight="1" x14ac:dyDescent="0.25">
      <c r="A5" s="475" t="s">
        <v>435</v>
      </c>
      <c r="B5" s="475"/>
      <c r="C5" s="475"/>
    </row>
    <row r="6" spans="1:4" ht="15.75" customHeight="1" x14ac:dyDescent="0.25">
      <c r="A6" s="475" t="s">
        <v>436</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437</v>
      </c>
    </row>
    <row r="10" spans="1:4" ht="15.75" customHeight="1" x14ac:dyDescent="0.25">
      <c r="A10" s="408"/>
      <c r="B10" s="409"/>
      <c r="C10" s="410"/>
    </row>
    <row r="11" spans="1:4" ht="30" customHeight="1" x14ac:dyDescent="0.25">
      <c r="A11" s="411" t="s">
        <v>387</v>
      </c>
      <c r="B11" s="412" t="s">
        <v>438</v>
      </c>
      <c r="C11" s="413"/>
    </row>
    <row r="12" spans="1:4" ht="45" customHeight="1" x14ac:dyDescent="0.2">
      <c r="A12" s="414" t="s">
        <v>439</v>
      </c>
      <c r="B12" s="415" t="s">
        <v>440</v>
      </c>
      <c r="C12" s="416" t="s">
        <v>441</v>
      </c>
    </row>
    <row r="13" spans="1:4" ht="15" customHeight="1" x14ac:dyDescent="0.2">
      <c r="A13" s="417"/>
      <c r="B13" s="418"/>
      <c r="C13" s="419"/>
    </row>
    <row r="14" spans="1:4" ht="30" customHeight="1" x14ac:dyDescent="0.2">
      <c r="A14" s="420" t="s">
        <v>442</v>
      </c>
      <c r="B14" s="421" t="s">
        <v>443</v>
      </c>
      <c r="C14" s="422" t="s">
        <v>441</v>
      </c>
    </row>
    <row r="15" spans="1:4" ht="15" customHeight="1" x14ac:dyDescent="0.2">
      <c r="A15" s="423"/>
      <c r="B15" s="418"/>
      <c r="C15" s="419"/>
    </row>
    <row r="16" spans="1:4" ht="30" customHeight="1" x14ac:dyDescent="0.2">
      <c r="A16" s="420" t="s">
        <v>444</v>
      </c>
      <c r="B16" s="421" t="s">
        <v>445</v>
      </c>
      <c r="C16" s="422" t="s">
        <v>441</v>
      </c>
    </row>
    <row r="17" spans="1:3" ht="15" customHeight="1" x14ac:dyDescent="0.2">
      <c r="A17" s="423"/>
      <c r="B17" s="418"/>
      <c r="C17" s="419"/>
    </row>
    <row r="18" spans="1:3" ht="30" customHeight="1" x14ac:dyDescent="0.2">
      <c r="A18" s="420" t="s">
        <v>446</v>
      </c>
      <c r="B18" s="421" t="s">
        <v>447</v>
      </c>
      <c r="C18" s="422" t="s">
        <v>441</v>
      </c>
    </row>
    <row r="19" spans="1:3" ht="15" customHeight="1" x14ac:dyDescent="0.2">
      <c r="A19" s="424"/>
      <c r="B19" s="425"/>
      <c r="C19" s="419"/>
    </row>
    <row r="20" spans="1:3" ht="30" customHeight="1" x14ac:dyDescent="0.2">
      <c r="A20" s="426" t="s">
        <v>448</v>
      </c>
      <c r="B20" s="427" t="s">
        <v>449</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REPORTING&amp;RWATERBURY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400</v>
      </c>
      <c r="B2" s="527"/>
      <c r="C2" s="527"/>
      <c r="D2" s="527"/>
      <c r="E2" s="527"/>
      <c r="F2" s="528"/>
    </row>
    <row r="3" spans="1:6" ht="15" customHeight="1" x14ac:dyDescent="0.25">
      <c r="A3" s="469" t="s">
        <v>450</v>
      </c>
      <c r="B3" s="469"/>
      <c r="C3" s="469"/>
      <c r="D3" s="469"/>
      <c r="E3" s="469"/>
      <c r="F3" s="469"/>
    </row>
    <row r="4" spans="1:6" ht="15" customHeight="1" x14ac:dyDescent="0.25">
      <c r="A4" s="469" t="s">
        <v>451</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452</v>
      </c>
      <c r="D7" s="2" t="s">
        <v>453</v>
      </c>
      <c r="E7" s="432" t="s">
        <v>212</v>
      </c>
      <c r="F7" s="432" t="s">
        <v>454</v>
      </c>
    </row>
    <row r="8" spans="1:6" ht="15" customHeight="1" x14ac:dyDescent="0.25">
      <c r="A8" s="434" t="s">
        <v>5</v>
      </c>
      <c r="B8" s="435" t="s">
        <v>6</v>
      </c>
      <c r="C8" s="434" t="s">
        <v>212</v>
      </c>
      <c r="D8" s="434" t="s">
        <v>212</v>
      </c>
      <c r="E8" s="434" t="s">
        <v>455</v>
      </c>
      <c r="F8" s="434" t="s">
        <v>455</v>
      </c>
    </row>
    <row r="9" spans="1:6" ht="15" customHeight="1" x14ac:dyDescent="0.25">
      <c r="A9" s="433"/>
      <c r="B9" s="433"/>
      <c r="C9" s="433"/>
      <c r="D9" s="433"/>
      <c r="E9" s="433"/>
      <c r="F9" s="433"/>
    </row>
    <row r="10" spans="1:6" ht="15" customHeight="1" x14ac:dyDescent="0.25">
      <c r="A10" s="434" t="s">
        <v>171</v>
      </c>
      <c r="B10" s="436" t="s">
        <v>456</v>
      </c>
      <c r="C10" s="436"/>
      <c r="D10" s="436"/>
      <c r="E10" s="436"/>
      <c r="F10" s="437"/>
    </row>
    <row r="11" spans="1:6" ht="15" customHeight="1" x14ac:dyDescent="0.25">
      <c r="A11" s="434"/>
      <c r="B11" s="436"/>
      <c r="C11" s="436"/>
      <c r="D11" s="436"/>
      <c r="E11" s="436"/>
      <c r="F11" s="437"/>
    </row>
    <row r="12" spans="1:6" x14ac:dyDescent="0.2">
      <c r="A12" s="438" t="s">
        <v>406</v>
      </c>
      <c r="B12" s="439" t="s">
        <v>457</v>
      </c>
      <c r="C12" s="440">
        <v>894</v>
      </c>
      <c r="D12" s="440">
        <v>4556</v>
      </c>
      <c r="E12" s="440">
        <f>+D12-C12</f>
        <v>3662</v>
      </c>
      <c r="F12" s="437">
        <f>IF(C12=0,0,E12/C12)</f>
        <v>4.0961968680089482</v>
      </c>
    </row>
    <row r="13" spans="1:6" ht="15" customHeight="1" x14ac:dyDescent="0.25">
      <c r="A13" s="438" t="s">
        <v>408</v>
      </c>
      <c r="B13" s="439" t="s">
        <v>458</v>
      </c>
      <c r="C13" s="440">
        <v>805</v>
      </c>
      <c r="D13" s="440">
        <v>4556</v>
      </c>
      <c r="E13" s="440">
        <f>+D13-C13</f>
        <v>3751</v>
      </c>
      <c r="F13" s="441">
        <f>IF(C13=0,0,E13/C13)</f>
        <v>4.6596273291925465</v>
      </c>
    </row>
    <row r="14" spans="1:6" ht="15" customHeight="1" x14ac:dyDescent="0.25">
      <c r="A14" s="442"/>
      <c r="B14" s="442"/>
      <c r="C14" s="442"/>
      <c r="D14" s="442"/>
      <c r="E14" s="442"/>
    </row>
    <row r="15" spans="1:6" x14ac:dyDescent="0.2">
      <c r="A15" s="438" t="s">
        <v>410</v>
      </c>
      <c r="B15" s="439" t="s">
        <v>459</v>
      </c>
      <c r="C15" s="443">
        <v>1700346</v>
      </c>
      <c r="D15" s="443">
        <v>5839742</v>
      </c>
      <c r="E15" s="443">
        <f>+D15-C15</f>
        <v>4139396</v>
      </c>
      <c r="F15" s="437">
        <f>IF(C15=0,0,E15/C15)</f>
        <v>2.4344433427078958</v>
      </c>
    </row>
    <row r="16" spans="1:6" ht="15" customHeight="1" x14ac:dyDescent="0.25">
      <c r="A16" s="444"/>
      <c r="B16" s="442" t="s">
        <v>460</v>
      </c>
      <c r="C16" s="445">
        <f>IF(C13=0,0,C15/C13)</f>
        <v>2112.231055900621</v>
      </c>
      <c r="D16" s="445">
        <f>IF(D13=0,0,D15/D13)</f>
        <v>1281.7695346795435</v>
      </c>
      <c r="E16" s="445">
        <f>+D16-C16</f>
        <v>-830.46152122107742</v>
      </c>
      <c r="F16" s="441">
        <f>IF(C16=0,0,E16/C16)</f>
        <v>-0.39316793439862674</v>
      </c>
    </row>
    <row r="17" spans="1:6" ht="15" customHeight="1" x14ac:dyDescent="0.25">
      <c r="A17" s="442"/>
      <c r="B17" s="442"/>
      <c r="C17" s="442"/>
      <c r="D17" s="442"/>
      <c r="E17" s="442"/>
      <c r="F17" s="437"/>
    </row>
    <row r="18" spans="1:6" x14ac:dyDescent="0.2">
      <c r="A18" s="438" t="s">
        <v>412</v>
      </c>
      <c r="B18" s="439" t="s">
        <v>461</v>
      </c>
      <c r="C18" s="439">
        <v>0.25917499999999999</v>
      </c>
      <c r="D18" s="439">
        <v>0.24593699999999999</v>
      </c>
      <c r="E18" s="446">
        <f>+D18-C18</f>
        <v>-1.3238E-2</v>
      </c>
      <c r="F18" s="437">
        <f>IF(C18=0,0,E18/C18)</f>
        <v>-5.1077457316485005E-2</v>
      </c>
    </row>
    <row r="19" spans="1:6" ht="15" customHeight="1" x14ac:dyDescent="0.25">
      <c r="A19" s="444"/>
      <c r="B19" s="442" t="s">
        <v>462</v>
      </c>
      <c r="C19" s="445">
        <f>+C15*C18</f>
        <v>440687.17455</v>
      </c>
      <c r="D19" s="445">
        <f>+D15*D18</f>
        <v>1436208.6282539999</v>
      </c>
      <c r="E19" s="445">
        <f>+D19-C19</f>
        <v>995521.45370399987</v>
      </c>
      <c r="F19" s="441">
        <f>IF(C19=0,0,E19/C19)</f>
        <v>2.2590207094648469</v>
      </c>
    </row>
    <row r="20" spans="1:6" ht="15" customHeight="1" x14ac:dyDescent="0.25">
      <c r="A20" s="444"/>
      <c r="B20" s="442" t="s">
        <v>463</v>
      </c>
      <c r="C20" s="445">
        <f>IF(C13=0,0,C19/C13)</f>
        <v>547.43748391304348</v>
      </c>
      <c r="D20" s="445">
        <f>IF(D13=0,0,D19/D13)</f>
        <v>315.23455405048287</v>
      </c>
      <c r="E20" s="445">
        <f>+D20-C20</f>
        <v>-232.20292986256061</v>
      </c>
      <c r="F20" s="441">
        <f>IF(C20=0,0,E20/C20)</f>
        <v>-0.42416337332765541</v>
      </c>
    </row>
    <row r="21" spans="1:6" ht="15" customHeight="1" x14ac:dyDescent="0.25">
      <c r="A21" s="433"/>
      <c r="B21" s="442"/>
      <c r="C21" s="447"/>
      <c r="D21" s="447"/>
      <c r="E21" s="447"/>
      <c r="F21" s="437"/>
    </row>
    <row r="22" spans="1:6" x14ac:dyDescent="0.2">
      <c r="A22" s="438" t="s">
        <v>414</v>
      </c>
      <c r="B22" s="439" t="s">
        <v>464</v>
      </c>
      <c r="C22" s="443">
        <v>476078</v>
      </c>
      <c r="D22" s="443">
        <v>1901203</v>
      </c>
      <c r="E22" s="443">
        <f>+D22-C22</f>
        <v>1425125</v>
      </c>
      <c r="F22" s="437">
        <f>IF(C22=0,0,E22/C22)</f>
        <v>2.9934695575094836</v>
      </c>
    </row>
    <row r="23" spans="1:6" ht="30" x14ac:dyDescent="0.2">
      <c r="A23" s="438" t="s">
        <v>416</v>
      </c>
      <c r="B23" s="439" t="s">
        <v>465</v>
      </c>
      <c r="C23" s="448">
        <v>170199</v>
      </c>
      <c r="D23" s="448">
        <v>3029777</v>
      </c>
      <c r="E23" s="448">
        <f>+D23-C23</f>
        <v>2859578</v>
      </c>
      <c r="F23" s="437">
        <f>IF(C23=0,0,E23/C23)</f>
        <v>16.801379561572041</v>
      </c>
    </row>
    <row r="24" spans="1:6" ht="30" x14ac:dyDescent="0.2">
      <c r="A24" s="438" t="s">
        <v>418</v>
      </c>
      <c r="B24" s="439" t="s">
        <v>466</v>
      </c>
      <c r="C24" s="448">
        <v>1054069</v>
      </c>
      <c r="D24" s="448">
        <v>908762</v>
      </c>
      <c r="E24" s="448">
        <f>+D24-C24</f>
        <v>-145307</v>
      </c>
      <c r="F24" s="437">
        <f>IF(C24=0,0,E24/C24)</f>
        <v>-0.13785340428378029</v>
      </c>
    </row>
    <row r="25" spans="1:6" ht="15" customHeight="1" x14ac:dyDescent="0.25">
      <c r="A25" s="433"/>
      <c r="B25" s="442" t="s">
        <v>459</v>
      </c>
      <c r="C25" s="445">
        <f>+C22+C23+C24</f>
        <v>1700346</v>
      </c>
      <c r="D25" s="445">
        <f>+D22+D23+D24</f>
        <v>5839742</v>
      </c>
      <c r="E25" s="445">
        <f>+E22+E23+E24</f>
        <v>4139396</v>
      </c>
      <c r="F25" s="441">
        <f>IF(C25=0,0,E25/C25)</f>
        <v>2.4344433427078958</v>
      </c>
    </row>
    <row r="26" spans="1:6" ht="15" customHeight="1" x14ac:dyDescent="0.25">
      <c r="A26" s="434"/>
      <c r="B26" s="442"/>
      <c r="C26" s="449"/>
      <c r="D26" s="449"/>
      <c r="E26" s="449"/>
      <c r="F26" s="437"/>
    </row>
    <row r="27" spans="1:6" x14ac:dyDescent="0.2">
      <c r="A27" s="438" t="s">
        <v>420</v>
      </c>
      <c r="B27" s="439" t="s">
        <v>467</v>
      </c>
      <c r="C27" s="448">
        <v>785</v>
      </c>
      <c r="D27" s="448">
        <v>201</v>
      </c>
      <c r="E27" s="448">
        <f>+D27-C27</f>
        <v>-584</v>
      </c>
      <c r="F27" s="437">
        <f>IF(C27=0,0,E27/C27)</f>
        <v>-0.74394904458598721</v>
      </c>
    </row>
    <row r="28" spans="1:6" x14ac:dyDescent="0.2">
      <c r="A28" s="438" t="s">
        <v>421</v>
      </c>
      <c r="B28" s="439" t="s">
        <v>468</v>
      </c>
      <c r="C28" s="448">
        <v>61</v>
      </c>
      <c r="D28" s="448">
        <v>65</v>
      </c>
      <c r="E28" s="448">
        <f>+D28-C28</f>
        <v>4</v>
      </c>
      <c r="F28" s="437">
        <f>IF(C28=0,0,E28/C28)</f>
        <v>6.5573770491803282E-2</v>
      </c>
    </row>
    <row r="29" spans="1:6" x14ac:dyDescent="0.2">
      <c r="A29" s="438" t="s">
        <v>423</v>
      </c>
      <c r="B29" s="439" t="s">
        <v>469</v>
      </c>
      <c r="C29" s="448">
        <v>636</v>
      </c>
      <c r="D29" s="448">
        <v>1977</v>
      </c>
      <c r="E29" s="448">
        <f>+D29-C29</f>
        <v>1341</v>
      </c>
      <c r="F29" s="437">
        <f>IF(C29=0,0,E29/C29)</f>
        <v>2.108490566037736</v>
      </c>
    </row>
    <row r="30" spans="1:6" ht="30" x14ac:dyDescent="0.2">
      <c r="A30" s="438" t="s">
        <v>470</v>
      </c>
      <c r="B30" s="439" t="s">
        <v>471</v>
      </c>
      <c r="C30" s="448">
        <v>138</v>
      </c>
      <c r="D30" s="448">
        <v>1043</v>
      </c>
      <c r="E30" s="448">
        <f>+D30-C30</f>
        <v>905</v>
      </c>
      <c r="F30" s="437">
        <f>IF(C30=0,0,E30/C30)</f>
        <v>6.5579710144927539</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472</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178</v>
      </c>
      <c r="B36" s="436" t="s">
        <v>473</v>
      </c>
      <c r="C36" s="433"/>
      <c r="D36" s="433"/>
      <c r="E36" s="433"/>
      <c r="F36" s="433"/>
    </row>
    <row r="37" spans="1:6" ht="15" customHeight="1" x14ac:dyDescent="0.25">
      <c r="A37" s="434"/>
      <c r="B37" s="450"/>
      <c r="C37" s="433"/>
      <c r="D37" s="433"/>
      <c r="E37" s="433"/>
      <c r="F37" s="433"/>
    </row>
    <row r="38" spans="1:6" x14ac:dyDescent="0.2">
      <c r="A38" s="438" t="s">
        <v>406</v>
      </c>
      <c r="B38" s="439" t="s">
        <v>457</v>
      </c>
      <c r="C38" s="440">
        <v>151</v>
      </c>
      <c r="D38" s="440">
        <v>92</v>
      </c>
      <c r="E38" s="440">
        <f>+D38-C38</f>
        <v>-59</v>
      </c>
      <c r="F38" s="437">
        <f>IF(C38=0,0,E38/C38)</f>
        <v>-0.39072847682119205</v>
      </c>
    </row>
    <row r="39" spans="1:6" ht="15" customHeight="1" x14ac:dyDescent="0.25">
      <c r="A39" s="438" t="s">
        <v>408</v>
      </c>
      <c r="B39" s="439" t="s">
        <v>458</v>
      </c>
      <c r="C39" s="440">
        <v>62</v>
      </c>
      <c r="D39" s="440">
        <v>92</v>
      </c>
      <c r="E39" s="440">
        <f>+D39-C39</f>
        <v>30</v>
      </c>
      <c r="F39" s="441">
        <f>IF(C39=0,0,E39/C39)</f>
        <v>0.4838709677419355</v>
      </c>
    </row>
    <row r="40" spans="1:6" ht="15" customHeight="1" x14ac:dyDescent="0.25">
      <c r="A40" s="439"/>
      <c r="B40" s="439"/>
      <c r="C40" s="442"/>
      <c r="D40" s="442"/>
      <c r="E40" s="442"/>
    </row>
    <row r="41" spans="1:6" x14ac:dyDescent="0.2">
      <c r="A41" s="438" t="s">
        <v>410</v>
      </c>
      <c r="B41" s="439" t="s">
        <v>474</v>
      </c>
      <c r="C41" s="443">
        <v>232216</v>
      </c>
      <c r="D41" s="443">
        <v>105119</v>
      </c>
      <c r="E41" s="443">
        <f>+D41-C41</f>
        <v>-127097</v>
      </c>
      <c r="F41" s="437">
        <f>IF(C41=0,0,E41/C41)</f>
        <v>-0.54732232059806385</v>
      </c>
    </row>
    <row r="42" spans="1:6" ht="15" customHeight="1" x14ac:dyDescent="0.25">
      <c r="A42" s="433"/>
      <c r="B42" s="442" t="s">
        <v>460</v>
      </c>
      <c r="C42" s="445">
        <f>IF(C39=0,0,C41/C39)</f>
        <v>3745.4193548387098</v>
      </c>
      <c r="D42" s="445">
        <f>IF(D39=0,0,D41/D39)</f>
        <v>1142.5978260869565</v>
      </c>
      <c r="E42" s="445">
        <f>+D42-C42</f>
        <v>-2602.8215287517532</v>
      </c>
      <c r="F42" s="441">
        <f>IF(C42=0,0,E42/C42)</f>
        <v>-0.6949346073595648</v>
      </c>
    </row>
    <row r="43" spans="1:6" ht="15" customHeight="1" x14ac:dyDescent="0.25">
      <c r="A43" s="442"/>
      <c r="B43" s="442"/>
      <c r="C43" s="442"/>
      <c r="D43" s="442"/>
      <c r="E43" s="442"/>
      <c r="F43" s="437"/>
    </row>
    <row r="44" spans="1:6" x14ac:dyDescent="0.2">
      <c r="A44" s="438" t="s">
        <v>412</v>
      </c>
      <c r="B44" s="439" t="s">
        <v>461</v>
      </c>
      <c r="C44" s="439">
        <v>0.25917499999999999</v>
      </c>
      <c r="D44" s="439">
        <v>0.24593699999999999</v>
      </c>
      <c r="E44" s="446">
        <f>+D44-C44</f>
        <v>-1.3238E-2</v>
      </c>
      <c r="F44" s="437">
        <f>IF(C44=0,0,E44/C44)</f>
        <v>-5.1077457316485005E-2</v>
      </c>
    </row>
    <row r="45" spans="1:6" ht="15" customHeight="1" x14ac:dyDescent="0.25">
      <c r="A45" s="433"/>
      <c r="B45" s="442" t="s">
        <v>462</v>
      </c>
      <c r="C45" s="445">
        <f>+C41*C44</f>
        <v>60184.5818</v>
      </c>
      <c r="D45" s="445">
        <f>+D41*D44</f>
        <v>25852.651502999997</v>
      </c>
      <c r="E45" s="445">
        <f>+D45-C45</f>
        <v>-34331.930296999999</v>
      </c>
      <c r="F45" s="441">
        <f>IF(C45=0,0,E45/C45)</f>
        <v>-0.57044394544584176</v>
      </c>
    </row>
    <row r="46" spans="1:6" ht="15" customHeight="1" x14ac:dyDescent="0.25">
      <c r="A46" s="433"/>
      <c r="B46" s="442" t="s">
        <v>463</v>
      </c>
      <c r="C46" s="445">
        <f>IF(C39=0,0,C45/C39)</f>
        <v>970.71906129032254</v>
      </c>
      <c r="D46" s="445">
        <f>IF(D39=0,0,D45/D39)</f>
        <v>281.00708155434779</v>
      </c>
      <c r="E46" s="445">
        <f>+D46-C46</f>
        <v>-689.71197973597475</v>
      </c>
      <c r="F46" s="441">
        <f>IF(C46=0,0,E46/C46)</f>
        <v>-0.71051657193089335</v>
      </c>
    </row>
    <row r="47" spans="1:6" ht="15" customHeight="1" x14ac:dyDescent="0.25">
      <c r="A47" s="433"/>
      <c r="B47" s="442"/>
      <c r="C47" s="447"/>
      <c r="D47" s="447"/>
      <c r="E47" s="447"/>
      <c r="F47" s="441"/>
    </row>
    <row r="48" spans="1:6" x14ac:dyDescent="0.2">
      <c r="A48" s="438" t="s">
        <v>414</v>
      </c>
      <c r="B48" s="439" t="s">
        <v>475</v>
      </c>
      <c r="C48" s="443">
        <v>186442</v>
      </c>
      <c r="D48" s="443">
        <v>44281</v>
      </c>
      <c r="E48" s="443">
        <f>+D48-C48</f>
        <v>-142161</v>
      </c>
      <c r="F48" s="437">
        <f>IF(C48=0,0,E48/C48)</f>
        <v>-0.7624945023117109</v>
      </c>
    </row>
    <row r="49" spans="1:7" ht="30" x14ac:dyDescent="0.2">
      <c r="A49" s="438" t="s">
        <v>416</v>
      </c>
      <c r="B49" s="439" t="s">
        <v>476</v>
      </c>
      <c r="C49" s="448">
        <v>25138</v>
      </c>
      <c r="D49" s="448">
        <v>38735</v>
      </c>
      <c r="E49" s="448">
        <f>+D49-C49</f>
        <v>13597</v>
      </c>
      <c r="F49" s="437">
        <f>IF(C49=0,0,E49/C49)</f>
        <v>0.54089426366457161</v>
      </c>
    </row>
    <row r="50" spans="1:7" ht="30" x14ac:dyDescent="0.2">
      <c r="A50" s="438" t="s">
        <v>418</v>
      </c>
      <c r="B50" s="439" t="s">
        <v>477</v>
      </c>
      <c r="C50" s="448">
        <v>20636</v>
      </c>
      <c r="D50" s="448">
        <v>22103</v>
      </c>
      <c r="E50" s="448">
        <f>+D50-C50</f>
        <v>1467</v>
      </c>
      <c r="F50" s="437">
        <f>IF(C50=0,0,E50/C50)</f>
        <v>7.1089358402791236E-2</v>
      </c>
    </row>
    <row r="51" spans="1:7" ht="15" customHeight="1" x14ac:dyDescent="0.25">
      <c r="A51" s="433"/>
      <c r="B51" s="442" t="s">
        <v>474</v>
      </c>
      <c r="C51" s="445">
        <f>+C48+C49+C50</f>
        <v>232216</v>
      </c>
      <c r="D51" s="445">
        <f>+D48+D49+D50</f>
        <v>105119</v>
      </c>
      <c r="E51" s="445">
        <f>+E48+E49+E50</f>
        <v>-127097</v>
      </c>
      <c r="F51" s="441">
        <f>IF(C51=0,0,E51/C51)</f>
        <v>-0.54732232059806385</v>
      </c>
    </row>
    <row r="52" spans="1:7" ht="15" customHeight="1" x14ac:dyDescent="0.25">
      <c r="A52" s="434"/>
      <c r="B52" s="442"/>
      <c r="C52" s="449"/>
      <c r="D52" s="449"/>
      <c r="E52" s="449"/>
      <c r="F52" s="437"/>
    </row>
    <row r="53" spans="1:7" x14ac:dyDescent="0.2">
      <c r="A53" s="438" t="s">
        <v>420</v>
      </c>
      <c r="B53" s="439" t="s">
        <v>478</v>
      </c>
      <c r="C53" s="448">
        <v>135</v>
      </c>
      <c r="D53" s="448">
        <v>6</v>
      </c>
      <c r="E53" s="448">
        <f>+D53-C53</f>
        <v>-129</v>
      </c>
      <c r="F53" s="437">
        <f>IF(C53=0,0,E53/C53)</f>
        <v>-0.9555555555555556</v>
      </c>
    </row>
    <row r="54" spans="1:7" x14ac:dyDescent="0.2">
      <c r="A54" s="438" t="s">
        <v>421</v>
      </c>
      <c r="B54" s="439" t="s">
        <v>479</v>
      </c>
      <c r="C54" s="448">
        <v>11</v>
      </c>
      <c r="D54" s="448">
        <v>2</v>
      </c>
      <c r="E54" s="448">
        <f>+D54-C54</f>
        <v>-9</v>
      </c>
      <c r="F54" s="437">
        <f>IF(C54=0,0,E54/C54)</f>
        <v>-0.81818181818181823</v>
      </c>
    </row>
    <row r="55" spans="1:7" x14ac:dyDescent="0.2">
      <c r="A55" s="438" t="s">
        <v>423</v>
      </c>
      <c r="B55" s="439" t="s">
        <v>480</v>
      </c>
      <c r="C55" s="448">
        <v>20</v>
      </c>
      <c r="D55" s="448">
        <v>20</v>
      </c>
      <c r="E55" s="448">
        <f>+D55-C55</f>
        <v>0</v>
      </c>
      <c r="F55" s="437">
        <f>IF(C55=0,0,E55/C55)</f>
        <v>0</v>
      </c>
    </row>
    <row r="56" spans="1:7" ht="30" x14ac:dyDescent="0.2">
      <c r="A56" s="438" t="s">
        <v>470</v>
      </c>
      <c r="B56" s="439" t="s">
        <v>481</v>
      </c>
      <c r="C56" s="448">
        <v>8</v>
      </c>
      <c r="D56" s="448">
        <v>11</v>
      </c>
      <c r="E56" s="448">
        <f>+D56-C56</f>
        <v>3</v>
      </c>
      <c r="F56" s="437">
        <f>IF(C56=0,0,E56/C56)</f>
        <v>0.375</v>
      </c>
    </row>
    <row r="57" spans="1:7" ht="15" customHeight="1" x14ac:dyDescent="0.25">
      <c r="A57" s="452"/>
      <c r="B57" s="2"/>
      <c r="C57" s="2"/>
      <c r="D57" s="2"/>
      <c r="E57" s="2"/>
      <c r="F57" s="453"/>
    </row>
    <row r="58" spans="1:7" ht="15" customHeight="1" x14ac:dyDescent="0.25">
      <c r="A58" s="450" t="s">
        <v>482</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REPORTING&amp;RWATERBURY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129</v>
      </c>
      <c r="B4" s="475"/>
      <c r="C4" s="475"/>
      <c r="D4" s="475"/>
    </row>
    <row r="5" spans="1:8" s="30" customFormat="1" ht="15.75" customHeight="1" x14ac:dyDescent="0.25">
      <c r="A5" s="475" t="s">
        <v>130</v>
      </c>
      <c r="B5" s="475"/>
      <c r="C5" s="475"/>
      <c r="D5" s="475"/>
    </row>
    <row r="6" spans="1:8" s="30" customFormat="1" ht="16.5" customHeight="1" thickBot="1" x14ac:dyDescent="0.3">
      <c r="A6" s="32"/>
      <c r="B6" s="472"/>
      <c r="C6" s="472"/>
    </row>
    <row r="7" spans="1:8" ht="15.75" customHeight="1" x14ac:dyDescent="0.25">
      <c r="A7" s="33" t="s">
        <v>131</v>
      </c>
      <c r="B7" s="34" t="s">
        <v>132</v>
      </c>
      <c r="C7" s="35" t="s">
        <v>133</v>
      </c>
      <c r="D7" s="36" t="s">
        <v>134</v>
      </c>
      <c r="E7" s="37"/>
      <c r="F7" s="37"/>
      <c r="G7" s="37"/>
      <c r="H7" s="38"/>
    </row>
    <row r="8" spans="1:8" ht="15.75" customHeight="1" x14ac:dyDescent="0.25">
      <c r="A8" s="40"/>
      <c r="B8" s="41"/>
      <c r="C8" s="42" t="s">
        <v>135</v>
      </c>
      <c r="D8" s="43" t="s">
        <v>136</v>
      </c>
    </row>
    <row r="9" spans="1:8" ht="16.5" customHeight="1" thickBot="1" x14ac:dyDescent="0.3">
      <c r="A9" s="44" t="s">
        <v>5</v>
      </c>
      <c r="B9" s="45" t="s">
        <v>137</v>
      </c>
      <c r="C9" s="46" t="s">
        <v>138</v>
      </c>
      <c r="D9" s="47" t="s">
        <v>139</v>
      </c>
    </row>
    <row r="10" spans="1:8" ht="15.75" customHeight="1" x14ac:dyDescent="0.25">
      <c r="A10" s="48"/>
      <c r="B10" s="49"/>
      <c r="C10" s="49"/>
      <c r="D10" s="50"/>
    </row>
    <row r="11" spans="1:8" ht="15.75" x14ac:dyDescent="0.25">
      <c r="A11" s="51" t="s">
        <v>140</v>
      </c>
      <c r="B11" s="52" t="s">
        <v>0</v>
      </c>
      <c r="C11" s="53"/>
      <c r="D11" s="54"/>
    </row>
    <row r="12" spans="1:8" x14ac:dyDescent="0.2">
      <c r="A12" s="55">
        <v>1</v>
      </c>
      <c r="B12" s="38"/>
      <c r="C12" s="56" t="s">
        <v>141</v>
      </c>
      <c r="D12" s="57">
        <v>11890055</v>
      </c>
    </row>
    <row r="13" spans="1:8" x14ac:dyDescent="0.2">
      <c r="A13" s="55">
        <v>2</v>
      </c>
      <c r="B13" s="38"/>
      <c r="C13" s="56" t="s">
        <v>142</v>
      </c>
      <c r="D13" s="57">
        <v>8729527</v>
      </c>
    </row>
    <row r="14" spans="1:8" x14ac:dyDescent="0.2">
      <c r="A14" s="55">
        <v>3</v>
      </c>
      <c r="B14" s="38"/>
      <c r="C14" s="56" t="s">
        <v>143</v>
      </c>
      <c r="D14" s="57">
        <v>0</v>
      </c>
    </row>
    <row r="15" spans="1:8" x14ac:dyDescent="0.2">
      <c r="A15" s="55">
        <v>4</v>
      </c>
      <c r="B15" s="38"/>
      <c r="C15" s="56" t="s">
        <v>144</v>
      </c>
      <c r="D15" s="57">
        <v>48909797</v>
      </c>
    </row>
    <row r="16" spans="1:8" ht="15.75" thickBot="1" x14ac:dyDescent="0.25">
      <c r="A16" s="55">
        <v>5</v>
      </c>
      <c r="B16" s="38"/>
      <c r="C16" s="56" t="s">
        <v>145</v>
      </c>
      <c r="D16" s="57">
        <v>0</v>
      </c>
    </row>
    <row r="17" spans="1:4" ht="16.5" customHeight="1" thickBot="1" x14ac:dyDescent="0.25">
      <c r="A17" s="58"/>
      <c r="B17" s="59"/>
      <c r="C17" s="60" t="s">
        <v>146</v>
      </c>
      <c r="D17" s="61">
        <f>+D16+D15+D14+D13+D12</f>
        <v>69529379</v>
      </c>
    </row>
    <row r="18" spans="1:4" ht="16.5" customHeight="1" x14ac:dyDescent="0.25">
      <c r="A18" s="62"/>
      <c r="B18" s="63"/>
      <c r="C18" s="64"/>
      <c r="D18" s="65"/>
    </row>
    <row r="19" spans="1:4" ht="15.75" x14ac:dyDescent="0.25">
      <c r="A19" s="51" t="s">
        <v>147</v>
      </c>
      <c r="B19" s="52" t="s">
        <v>10</v>
      </c>
      <c r="C19" s="53"/>
      <c r="D19" s="54"/>
    </row>
    <row r="20" spans="1:4" x14ac:dyDescent="0.2">
      <c r="A20" s="55">
        <v>1</v>
      </c>
      <c r="B20" s="38"/>
      <c r="C20" s="56" t="s">
        <v>141</v>
      </c>
      <c r="D20" s="57">
        <v>17092163</v>
      </c>
    </row>
    <row r="21" spans="1:4" x14ac:dyDescent="0.2">
      <c r="A21" s="55">
        <v>2</v>
      </c>
      <c r="B21" s="38"/>
      <c r="C21" s="56" t="s">
        <v>142</v>
      </c>
      <c r="D21" s="57">
        <v>0</v>
      </c>
    </row>
    <row r="22" spans="1:4" x14ac:dyDescent="0.2">
      <c r="A22" s="55">
        <v>3</v>
      </c>
      <c r="B22" s="38"/>
      <c r="C22" s="56" t="s">
        <v>143</v>
      </c>
      <c r="D22" s="57">
        <v>0</v>
      </c>
    </row>
    <row r="23" spans="1:4" x14ac:dyDescent="0.2">
      <c r="A23" s="55">
        <v>4</v>
      </c>
      <c r="B23" s="38"/>
      <c r="C23" s="56" t="s">
        <v>144</v>
      </c>
      <c r="D23" s="57">
        <v>0</v>
      </c>
    </row>
    <row r="24" spans="1:4" ht="15.75" thickBot="1" x14ac:dyDescent="0.25">
      <c r="A24" s="55">
        <v>5</v>
      </c>
      <c r="B24" s="38"/>
      <c r="C24" s="56" t="s">
        <v>145</v>
      </c>
      <c r="D24" s="57">
        <v>-719418</v>
      </c>
    </row>
    <row r="25" spans="1:4" ht="16.5" customHeight="1" thickBot="1" x14ac:dyDescent="0.25">
      <c r="A25" s="58"/>
      <c r="B25" s="59"/>
      <c r="C25" s="60" t="s">
        <v>146</v>
      </c>
      <c r="D25" s="61">
        <f>+D24+D23+D22+D21+D20</f>
        <v>16372745</v>
      </c>
    </row>
    <row r="26" spans="1:4" ht="16.5" customHeight="1" x14ac:dyDescent="0.25">
      <c r="A26" s="62"/>
      <c r="B26" s="63"/>
      <c r="C26" s="64"/>
      <c r="D26" s="65"/>
    </row>
    <row r="27" spans="1:4" ht="15.75" x14ac:dyDescent="0.25">
      <c r="A27" s="51" t="s">
        <v>148</v>
      </c>
      <c r="B27" s="52" t="s">
        <v>38</v>
      </c>
      <c r="C27" s="53"/>
      <c r="D27" s="54"/>
    </row>
    <row r="28" spans="1:4" x14ac:dyDescent="0.2">
      <c r="A28" s="55">
        <v>1</v>
      </c>
      <c r="B28" s="38"/>
      <c r="C28" s="56" t="s">
        <v>141</v>
      </c>
      <c r="D28" s="57">
        <v>4192489</v>
      </c>
    </row>
    <row r="29" spans="1:4" x14ac:dyDescent="0.2">
      <c r="A29" s="55">
        <v>2</v>
      </c>
      <c r="B29" s="38"/>
      <c r="C29" s="56" t="s">
        <v>142</v>
      </c>
      <c r="D29" s="57">
        <v>0</v>
      </c>
    </row>
    <row r="30" spans="1:4" x14ac:dyDescent="0.2">
      <c r="A30" s="55">
        <v>3</v>
      </c>
      <c r="B30" s="38"/>
      <c r="C30" s="56" t="s">
        <v>143</v>
      </c>
      <c r="D30" s="57">
        <v>0</v>
      </c>
    </row>
    <row r="31" spans="1:4" x14ac:dyDescent="0.2">
      <c r="A31" s="55">
        <v>4</v>
      </c>
      <c r="B31" s="38"/>
      <c r="C31" s="56" t="s">
        <v>144</v>
      </c>
      <c r="D31" s="57">
        <v>0</v>
      </c>
    </row>
    <row r="32" spans="1:4" ht="15.75" thickBot="1" x14ac:dyDescent="0.25">
      <c r="A32" s="55">
        <v>5</v>
      </c>
      <c r="B32" s="38"/>
      <c r="C32" s="56" t="s">
        <v>145</v>
      </c>
      <c r="D32" s="57">
        <v>0</v>
      </c>
    </row>
    <row r="33" spans="1:4" ht="16.5" customHeight="1" thickBot="1" x14ac:dyDescent="0.25">
      <c r="A33" s="58"/>
      <c r="B33" s="59"/>
      <c r="C33" s="60" t="s">
        <v>146</v>
      </c>
      <c r="D33" s="61">
        <f>+D32+D31+D30+D29+D28</f>
        <v>4192489</v>
      </c>
    </row>
    <row r="34" spans="1:4" ht="16.5" customHeight="1" x14ac:dyDescent="0.25">
      <c r="A34" s="62"/>
      <c r="B34" s="63"/>
      <c r="C34" s="64"/>
      <c r="D34" s="65"/>
    </row>
    <row r="35" spans="1:4" ht="15.75" x14ac:dyDescent="0.25">
      <c r="A35" s="51" t="s">
        <v>149</v>
      </c>
      <c r="B35" s="52" t="s">
        <v>48</v>
      </c>
      <c r="C35" s="53"/>
      <c r="D35" s="54"/>
    </row>
    <row r="36" spans="1:4" x14ac:dyDescent="0.2">
      <c r="A36" s="55">
        <v>1</v>
      </c>
      <c r="B36" s="38"/>
      <c r="C36" s="56" t="s">
        <v>141</v>
      </c>
      <c r="D36" s="57">
        <v>4403019</v>
      </c>
    </row>
    <row r="37" spans="1:4" x14ac:dyDescent="0.2">
      <c r="A37" s="55">
        <v>2</v>
      </c>
      <c r="B37" s="38"/>
      <c r="C37" s="56" t="s">
        <v>142</v>
      </c>
      <c r="D37" s="57">
        <v>0</v>
      </c>
    </row>
    <row r="38" spans="1:4" x14ac:dyDescent="0.2">
      <c r="A38" s="55">
        <v>3</v>
      </c>
      <c r="B38" s="38"/>
      <c r="C38" s="56" t="s">
        <v>143</v>
      </c>
      <c r="D38" s="57">
        <v>0</v>
      </c>
    </row>
    <row r="39" spans="1:4" x14ac:dyDescent="0.2">
      <c r="A39" s="55">
        <v>4</v>
      </c>
      <c r="B39" s="38"/>
      <c r="C39" s="56" t="s">
        <v>144</v>
      </c>
      <c r="D39" s="57">
        <v>0</v>
      </c>
    </row>
    <row r="40" spans="1:4" ht="15.75" thickBot="1" x14ac:dyDescent="0.25">
      <c r="A40" s="55">
        <v>5</v>
      </c>
      <c r="B40" s="38"/>
      <c r="C40" s="56" t="s">
        <v>145</v>
      </c>
      <c r="D40" s="57">
        <v>0</v>
      </c>
    </row>
    <row r="41" spans="1:4" ht="16.5" customHeight="1" thickBot="1" x14ac:dyDescent="0.25">
      <c r="A41" s="58"/>
      <c r="B41" s="59"/>
      <c r="C41" s="60" t="s">
        <v>146</v>
      </c>
      <c r="D41" s="61">
        <f>+D40+D39+D38+D37+D36</f>
        <v>4403019</v>
      </c>
    </row>
    <row r="42" spans="1:4" ht="16.5" customHeight="1" x14ac:dyDescent="0.25">
      <c r="A42" s="62"/>
      <c r="B42" s="63"/>
      <c r="C42" s="64"/>
      <c r="D42" s="65"/>
    </row>
    <row r="43" spans="1:4" ht="31.5" x14ac:dyDescent="0.25">
      <c r="A43" s="51" t="s">
        <v>150</v>
      </c>
      <c r="B43" s="52" t="s">
        <v>57</v>
      </c>
      <c r="C43" s="53"/>
      <c r="D43" s="54"/>
    </row>
    <row r="44" spans="1:4" x14ac:dyDescent="0.2">
      <c r="A44" s="55">
        <v>1</v>
      </c>
      <c r="B44" s="38"/>
      <c r="C44" s="56" t="s">
        <v>141</v>
      </c>
      <c r="D44" s="57">
        <v>1815341</v>
      </c>
    </row>
    <row r="45" spans="1:4" x14ac:dyDescent="0.2">
      <c r="A45" s="55">
        <v>2</v>
      </c>
      <c r="B45" s="38"/>
      <c r="C45" s="56" t="s">
        <v>142</v>
      </c>
      <c r="D45" s="57">
        <v>0</v>
      </c>
    </row>
    <row r="46" spans="1:4" x14ac:dyDescent="0.2">
      <c r="A46" s="55">
        <v>3</v>
      </c>
      <c r="B46" s="38"/>
      <c r="C46" s="56" t="s">
        <v>143</v>
      </c>
      <c r="D46" s="57">
        <v>0</v>
      </c>
    </row>
    <row r="47" spans="1:4" x14ac:dyDescent="0.2">
      <c r="A47" s="55">
        <v>4</v>
      </c>
      <c r="B47" s="38"/>
      <c r="C47" s="56" t="s">
        <v>144</v>
      </c>
      <c r="D47" s="57">
        <v>0</v>
      </c>
    </row>
    <row r="48" spans="1:4" ht="15.75" thickBot="1" x14ac:dyDescent="0.25">
      <c r="A48" s="55">
        <v>5</v>
      </c>
      <c r="B48" s="38"/>
      <c r="C48" s="56" t="s">
        <v>145</v>
      </c>
      <c r="D48" s="57">
        <v>0</v>
      </c>
    </row>
    <row r="49" spans="1:4" ht="16.5" customHeight="1" thickBot="1" x14ac:dyDescent="0.25">
      <c r="A49" s="58"/>
      <c r="B49" s="59"/>
      <c r="C49" s="60" t="s">
        <v>146</v>
      </c>
      <c r="D49" s="61">
        <f>+D48+D47+D46+D45+D44</f>
        <v>1815341</v>
      </c>
    </row>
    <row r="50" spans="1:4" ht="16.5" customHeight="1" x14ac:dyDescent="0.25">
      <c r="A50" s="62"/>
      <c r="B50" s="63"/>
      <c r="C50" s="64"/>
      <c r="D50" s="65"/>
    </row>
    <row r="51" spans="1:4" ht="31.5" x14ac:dyDescent="0.25">
      <c r="A51" s="51" t="s">
        <v>151</v>
      </c>
      <c r="B51" s="52" t="s">
        <v>62</v>
      </c>
      <c r="C51" s="53"/>
      <c r="D51" s="54"/>
    </row>
    <row r="52" spans="1:4" x14ac:dyDescent="0.2">
      <c r="A52" s="55">
        <v>1</v>
      </c>
      <c r="B52" s="38"/>
      <c r="C52" s="56" t="s">
        <v>141</v>
      </c>
      <c r="D52" s="57">
        <v>1251824</v>
      </c>
    </row>
    <row r="53" spans="1:4" x14ac:dyDescent="0.2">
      <c r="A53" s="55">
        <v>2</v>
      </c>
      <c r="B53" s="38"/>
      <c r="C53" s="56" t="s">
        <v>142</v>
      </c>
      <c r="D53" s="57">
        <v>0</v>
      </c>
    </row>
    <row r="54" spans="1:4" x14ac:dyDescent="0.2">
      <c r="A54" s="55">
        <v>3</v>
      </c>
      <c r="B54" s="38"/>
      <c r="C54" s="56" t="s">
        <v>143</v>
      </c>
      <c r="D54" s="57">
        <v>0</v>
      </c>
    </row>
    <row r="55" spans="1:4" x14ac:dyDescent="0.2">
      <c r="A55" s="55">
        <v>4</v>
      </c>
      <c r="B55" s="38"/>
      <c r="C55" s="56" t="s">
        <v>144</v>
      </c>
      <c r="D55" s="57">
        <v>0</v>
      </c>
    </row>
    <row r="56" spans="1:4" ht="15.75" thickBot="1" x14ac:dyDescent="0.25">
      <c r="A56" s="55">
        <v>5</v>
      </c>
      <c r="B56" s="38"/>
      <c r="C56" s="56" t="s">
        <v>145</v>
      </c>
      <c r="D56" s="57">
        <v>0</v>
      </c>
    </row>
    <row r="57" spans="1:4" ht="16.5" customHeight="1" thickBot="1" x14ac:dyDescent="0.25">
      <c r="A57" s="58"/>
      <c r="B57" s="59"/>
      <c r="C57" s="60" t="s">
        <v>146</v>
      </c>
      <c r="D57" s="61">
        <f>+D56+D55+D54+D53+D52</f>
        <v>1251824</v>
      </c>
    </row>
    <row r="58" spans="1:4" ht="16.5" customHeight="1" x14ac:dyDescent="0.25">
      <c r="A58" s="62"/>
      <c r="B58" s="63"/>
      <c r="C58" s="64"/>
      <c r="D58" s="65"/>
    </row>
    <row r="59" spans="1:4" ht="15.75" x14ac:dyDescent="0.25">
      <c r="A59" s="51" t="s">
        <v>152</v>
      </c>
      <c r="B59" s="52" t="s">
        <v>68</v>
      </c>
      <c r="C59" s="53"/>
      <c r="D59" s="54"/>
    </row>
    <row r="60" spans="1:4" x14ac:dyDescent="0.2">
      <c r="A60" s="55">
        <v>1</v>
      </c>
      <c r="B60" s="38"/>
      <c r="C60" s="56" t="s">
        <v>141</v>
      </c>
      <c r="D60" s="57">
        <v>-11764</v>
      </c>
    </row>
    <row r="61" spans="1:4" x14ac:dyDescent="0.2">
      <c r="A61" s="55">
        <v>2</v>
      </c>
      <c r="B61" s="38"/>
      <c r="C61" s="56" t="s">
        <v>142</v>
      </c>
      <c r="D61" s="57">
        <v>0</v>
      </c>
    </row>
    <row r="62" spans="1:4" x14ac:dyDescent="0.2">
      <c r="A62" s="55">
        <v>3</v>
      </c>
      <c r="B62" s="38"/>
      <c r="C62" s="56" t="s">
        <v>143</v>
      </c>
      <c r="D62" s="57">
        <v>0</v>
      </c>
    </row>
    <row r="63" spans="1:4" x14ac:dyDescent="0.2">
      <c r="A63" s="55">
        <v>4</v>
      </c>
      <c r="B63" s="38"/>
      <c r="C63" s="56" t="s">
        <v>144</v>
      </c>
      <c r="D63" s="57">
        <v>0</v>
      </c>
    </row>
    <row r="64" spans="1:4" ht="15.75" thickBot="1" x14ac:dyDescent="0.25">
      <c r="A64" s="55">
        <v>5</v>
      </c>
      <c r="B64" s="38"/>
      <c r="C64" s="56" t="s">
        <v>145</v>
      </c>
      <c r="D64" s="57">
        <v>0</v>
      </c>
    </row>
    <row r="65" spans="1:4" ht="16.5" customHeight="1" thickBot="1" x14ac:dyDescent="0.25">
      <c r="A65" s="58"/>
      <c r="B65" s="59"/>
      <c r="C65" s="60" t="s">
        <v>146</v>
      </c>
      <c r="D65" s="61">
        <f>+D64+D63+D62+D61+D60</f>
        <v>-11764</v>
      </c>
    </row>
    <row r="66" spans="1:4" ht="16.5" customHeight="1" x14ac:dyDescent="0.25">
      <c r="A66" s="62"/>
      <c r="B66" s="63"/>
      <c r="C66" s="64"/>
      <c r="D66" s="65"/>
    </row>
    <row r="67" spans="1:4" ht="15.75" x14ac:dyDescent="0.25">
      <c r="A67" s="51" t="s">
        <v>153</v>
      </c>
      <c r="B67" s="52" t="s">
        <v>72</v>
      </c>
      <c r="C67" s="53"/>
      <c r="D67" s="54"/>
    </row>
    <row r="68" spans="1:4" x14ac:dyDescent="0.2">
      <c r="A68" s="55">
        <v>1</v>
      </c>
      <c r="B68" s="38"/>
      <c r="C68" s="56" t="s">
        <v>141</v>
      </c>
      <c r="D68" s="57">
        <v>3267350</v>
      </c>
    </row>
    <row r="69" spans="1:4" x14ac:dyDescent="0.2">
      <c r="A69" s="55">
        <v>2</v>
      </c>
      <c r="B69" s="38"/>
      <c r="C69" s="56" t="s">
        <v>142</v>
      </c>
      <c r="D69" s="57">
        <v>0</v>
      </c>
    </row>
    <row r="70" spans="1:4" x14ac:dyDescent="0.2">
      <c r="A70" s="55">
        <v>3</v>
      </c>
      <c r="B70" s="38"/>
      <c r="C70" s="56" t="s">
        <v>143</v>
      </c>
      <c r="D70" s="57">
        <v>0</v>
      </c>
    </row>
    <row r="71" spans="1:4" x14ac:dyDescent="0.2">
      <c r="A71" s="55">
        <v>4</v>
      </c>
      <c r="B71" s="38"/>
      <c r="C71" s="56" t="s">
        <v>144</v>
      </c>
      <c r="D71" s="57">
        <v>0</v>
      </c>
    </row>
    <row r="72" spans="1:4" ht="15.75" thickBot="1" x14ac:dyDescent="0.25">
      <c r="A72" s="55">
        <v>5</v>
      </c>
      <c r="B72" s="38"/>
      <c r="C72" s="56" t="s">
        <v>145</v>
      </c>
      <c r="D72" s="57">
        <v>0</v>
      </c>
    </row>
    <row r="73" spans="1:4" ht="16.5" customHeight="1" thickBot="1" x14ac:dyDescent="0.25">
      <c r="A73" s="58"/>
      <c r="B73" s="59"/>
      <c r="C73" s="60" t="s">
        <v>146</v>
      </c>
      <c r="D73" s="61">
        <f>+D72+D71+D70+D69+D68</f>
        <v>3267350</v>
      </c>
    </row>
    <row r="74" spans="1:4" ht="16.5" customHeight="1" x14ac:dyDescent="0.25">
      <c r="A74" s="62"/>
      <c r="B74" s="63"/>
      <c r="C74" s="64"/>
      <c r="D74" s="65"/>
    </row>
    <row r="75" spans="1:4" ht="31.5" x14ac:dyDescent="0.25">
      <c r="A75" s="51" t="s">
        <v>154</v>
      </c>
      <c r="B75" s="52" t="s">
        <v>78</v>
      </c>
      <c r="C75" s="53"/>
      <c r="D75" s="54"/>
    </row>
    <row r="76" spans="1:4" x14ac:dyDescent="0.2">
      <c r="A76" s="55">
        <v>1</v>
      </c>
      <c r="B76" s="38"/>
      <c r="C76" s="56" t="s">
        <v>141</v>
      </c>
      <c r="D76" s="57">
        <v>647741</v>
      </c>
    </row>
    <row r="77" spans="1:4" x14ac:dyDescent="0.2">
      <c r="A77" s="55">
        <v>2</v>
      </c>
      <c r="B77" s="38"/>
      <c r="C77" s="56" t="s">
        <v>142</v>
      </c>
      <c r="D77" s="57">
        <v>0</v>
      </c>
    </row>
    <row r="78" spans="1:4" x14ac:dyDescent="0.2">
      <c r="A78" s="55">
        <v>3</v>
      </c>
      <c r="B78" s="38"/>
      <c r="C78" s="56" t="s">
        <v>143</v>
      </c>
      <c r="D78" s="57">
        <v>0</v>
      </c>
    </row>
    <row r="79" spans="1:4" x14ac:dyDescent="0.2">
      <c r="A79" s="55">
        <v>4</v>
      </c>
      <c r="B79" s="38"/>
      <c r="C79" s="56" t="s">
        <v>144</v>
      </c>
      <c r="D79" s="57">
        <v>0</v>
      </c>
    </row>
    <row r="80" spans="1:4" ht="15.75" thickBot="1" x14ac:dyDescent="0.25">
      <c r="A80" s="55">
        <v>5</v>
      </c>
      <c r="B80" s="38"/>
      <c r="C80" s="56" t="s">
        <v>145</v>
      </c>
      <c r="D80" s="57">
        <v>0</v>
      </c>
    </row>
    <row r="81" spans="1:4" ht="16.5" customHeight="1" thickBot="1" x14ac:dyDescent="0.25">
      <c r="A81" s="58"/>
      <c r="B81" s="59"/>
      <c r="C81" s="60" t="s">
        <v>146</v>
      </c>
      <c r="D81" s="61">
        <f>+D80+D79+D78+D77+D76</f>
        <v>647741</v>
      </c>
    </row>
    <row r="82" spans="1:4" ht="16.5" customHeight="1" x14ac:dyDescent="0.25">
      <c r="A82" s="62"/>
      <c r="B82" s="63"/>
      <c r="C82" s="64"/>
      <c r="D82" s="65"/>
    </row>
    <row r="83" spans="1:4" ht="15.75" x14ac:dyDescent="0.25">
      <c r="A83" s="51" t="s">
        <v>155</v>
      </c>
      <c r="B83" s="52" t="s">
        <v>82</v>
      </c>
      <c r="C83" s="53"/>
      <c r="D83" s="54"/>
    </row>
    <row r="84" spans="1:4" x14ac:dyDescent="0.2">
      <c r="A84" s="55">
        <v>1</v>
      </c>
      <c r="B84" s="38"/>
      <c r="C84" s="56" t="s">
        <v>141</v>
      </c>
      <c r="D84" s="57">
        <v>0</v>
      </c>
    </row>
    <row r="85" spans="1:4" x14ac:dyDescent="0.2">
      <c r="A85" s="55">
        <v>2</v>
      </c>
      <c r="B85" s="38"/>
      <c r="C85" s="56" t="s">
        <v>142</v>
      </c>
      <c r="D85" s="57">
        <v>0</v>
      </c>
    </row>
    <row r="86" spans="1:4" x14ac:dyDescent="0.2">
      <c r="A86" s="55">
        <v>3</v>
      </c>
      <c r="B86" s="38"/>
      <c r="C86" s="56" t="s">
        <v>143</v>
      </c>
      <c r="D86" s="57">
        <v>0</v>
      </c>
    </row>
    <row r="87" spans="1:4" x14ac:dyDescent="0.2">
      <c r="A87" s="55">
        <v>4</v>
      </c>
      <c r="B87" s="38"/>
      <c r="C87" s="56" t="s">
        <v>144</v>
      </c>
      <c r="D87" s="57">
        <v>0</v>
      </c>
    </row>
    <row r="88" spans="1:4" ht="15.75" thickBot="1" x14ac:dyDescent="0.25">
      <c r="A88" s="55">
        <v>5</v>
      </c>
      <c r="B88" s="38"/>
      <c r="C88" s="56" t="s">
        <v>145</v>
      </c>
      <c r="D88" s="57">
        <v>0</v>
      </c>
    </row>
    <row r="89" spans="1:4" ht="16.5" customHeight="1" thickBot="1" x14ac:dyDescent="0.25">
      <c r="A89" s="58"/>
      <c r="B89" s="59"/>
      <c r="C89" s="60" t="s">
        <v>146</v>
      </c>
      <c r="D89" s="61">
        <f>+D88+D87+D86+D85+D84</f>
        <v>0</v>
      </c>
    </row>
    <row r="90" spans="1:4" ht="16.5" customHeight="1" x14ac:dyDescent="0.25">
      <c r="A90" s="62"/>
      <c r="B90" s="63"/>
      <c r="C90" s="64"/>
      <c r="D90" s="65"/>
    </row>
    <row r="91" spans="1:4" ht="15.75" x14ac:dyDescent="0.25">
      <c r="A91" s="51" t="s">
        <v>156</v>
      </c>
      <c r="B91" s="52" t="s">
        <v>92</v>
      </c>
      <c r="C91" s="53"/>
      <c r="D91" s="54"/>
    </row>
    <row r="92" spans="1:4" x14ac:dyDescent="0.2">
      <c r="A92" s="55">
        <v>1</v>
      </c>
      <c r="B92" s="38"/>
      <c r="C92" s="56" t="s">
        <v>141</v>
      </c>
      <c r="D92" s="57">
        <v>1994389</v>
      </c>
    </row>
    <row r="93" spans="1:4" x14ac:dyDescent="0.2">
      <c r="A93" s="55">
        <v>2</v>
      </c>
      <c r="B93" s="38"/>
      <c r="C93" s="56" t="s">
        <v>142</v>
      </c>
      <c r="D93" s="57">
        <v>0</v>
      </c>
    </row>
    <row r="94" spans="1:4" x14ac:dyDescent="0.2">
      <c r="A94" s="55">
        <v>3</v>
      </c>
      <c r="B94" s="38"/>
      <c r="C94" s="56" t="s">
        <v>143</v>
      </c>
      <c r="D94" s="57">
        <v>0</v>
      </c>
    </row>
    <row r="95" spans="1:4" x14ac:dyDescent="0.2">
      <c r="A95" s="55">
        <v>4</v>
      </c>
      <c r="B95" s="38"/>
      <c r="C95" s="56" t="s">
        <v>144</v>
      </c>
      <c r="D95" s="57">
        <v>0</v>
      </c>
    </row>
    <row r="96" spans="1:4" ht="15.75" thickBot="1" x14ac:dyDescent="0.25">
      <c r="A96" s="55">
        <v>5</v>
      </c>
      <c r="B96" s="38"/>
      <c r="C96" s="56" t="s">
        <v>145</v>
      </c>
      <c r="D96" s="57">
        <v>-709236</v>
      </c>
    </row>
    <row r="97" spans="1:4" ht="16.5" customHeight="1" thickBot="1" x14ac:dyDescent="0.25">
      <c r="A97" s="58"/>
      <c r="B97" s="59"/>
      <c r="C97" s="60" t="s">
        <v>146</v>
      </c>
      <c r="D97" s="61">
        <f>+D96+D95+D94+D93+D92</f>
        <v>1285153</v>
      </c>
    </row>
    <row r="98" spans="1:4" ht="16.5" customHeight="1" x14ac:dyDescent="0.25">
      <c r="A98" s="62"/>
      <c r="B98" s="63"/>
      <c r="C98" s="64"/>
      <c r="D98" s="65"/>
    </row>
    <row r="99" spans="1:4" ht="15.75" x14ac:dyDescent="0.25">
      <c r="A99" s="51" t="s">
        <v>157</v>
      </c>
      <c r="B99" s="52" t="s">
        <v>96</v>
      </c>
      <c r="C99" s="53"/>
      <c r="D99" s="54"/>
    </row>
    <row r="100" spans="1:4" x14ac:dyDescent="0.2">
      <c r="A100" s="55">
        <v>1</v>
      </c>
      <c r="B100" s="38"/>
      <c r="C100" s="56" t="s">
        <v>141</v>
      </c>
      <c r="D100" s="57">
        <v>0</v>
      </c>
    </row>
    <row r="101" spans="1:4" x14ac:dyDescent="0.2">
      <c r="A101" s="55">
        <v>2</v>
      </c>
      <c r="B101" s="38"/>
      <c r="C101" s="56" t="s">
        <v>142</v>
      </c>
      <c r="D101" s="57">
        <v>0</v>
      </c>
    </row>
    <row r="102" spans="1:4" x14ac:dyDescent="0.2">
      <c r="A102" s="55">
        <v>3</v>
      </c>
      <c r="B102" s="38"/>
      <c r="C102" s="56" t="s">
        <v>143</v>
      </c>
      <c r="D102" s="57">
        <v>0</v>
      </c>
    </row>
    <row r="103" spans="1:4" x14ac:dyDescent="0.2">
      <c r="A103" s="55">
        <v>4</v>
      </c>
      <c r="B103" s="38"/>
      <c r="C103" s="56" t="s">
        <v>144</v>
      </c>
      <c r="D103" s="57">
        <v>0</v>
      </c>
    </row>
    <row r="104" spans="1:4" ht="15.75" thickBot="1" x14ac:dyDescent="0.25">
      <c r="A104" s="55">
        <v>5</v>
      </c>
      <c r="B104" s="38"/>
      <c r="C104" s="56" t="s">
        <v>145</v>
      </c>
      <c r="D104" s="57">
        <v>0</v>
      </c>
    </row>
    <row r="105" spans="1:4" ht="16.5" customHeight="1" thickBot="1" x14ac:dyDescent="0.25">
      <c r="A105" s="58"/>
      <c r="B105" s="59"/>
      <c r="C105" s="60" t="s">
        <v>146</v>
      </c>
      <c r="D105" s="61">
        <f>+D104+D103+D102+D101+D100</f>
        <v>0</v>
      </c>
    </row>
    <row r="106" spans="1:4" ht="16.5" customHeight="1" x14ac:dyDescent="0.25">
      <c r="A106" s="62"/>
      <c r="B106" s="63"/>
      <c r="C106" s="64"/>
      <c r="D106" s="65"/>
    </row>
    <row r="107" spans="1:4" ht="15.75" x14ac:dyDescent="0.25">
      <c r="A107" s="51" t="s">
        <v>158</v>
      </c>
      <c r="B107" s="52" t="s">
        <v>104</v>
      </c>
      <c r="C107" s="53"/>
      <c r="D107" s="54"/>
    </row>
    <row r="108" spans="1:4" x14ac:dyDescent="0.2">
      <c r="A108" s="55">
        <v>1</v>
      </c>
      <c r="B108" s="38"/>
      <c r="C108" s="56" t="s">
        <v>141</v>
      </c>
      <c r="D108" s="57">
        <v>484513</v>
      </c>
    </row>
    <row r="109" spans="1:4" x14ac:dyDescent="0.2">
      <c r="A109" s="55">
        <v>2</v>
      </c>
      <c r="B109" s="38"/>
      <c r="C109" s="56" t="s">
        <v>142</v>
      </c>
      <c r="D109" s="57">
        <v>0</v>
      </c>
    </row>
    <row r="110" spans="1:4" x14ac:dyDescent="0.2">
      <c r="A110" s="55">
        <v>3</v>
      </c>
      <c r="B110" s="38"/>
      <c r="C110" s="56" t="s">
        <v>143</v>
      </c>
      <c r="D110" s="57">
        <v>0</v>
      </c>
    </row>
    <row r="111" spans="1:4" x14ac:dyDescent="0.2">
      <c r="A111" s="55">
        <v>4</v>
      </c>
      <c r="B111" s="38"/>
      <c r="C111" s="56" t="s">
        <v>144</v>
      </c>
      <c r="D111" s="57">
        <v>0</v>
      </c>
    </row>
    <row r="112" spans="1:4" ht="15.75" thickBot="1" x14ac:dyDescent="0.25">
      <c r="A112" s="55">
        <v>5</v>
      </c>
      <c r="B112" s="38"/>
      <c r="C112" s="56" t="s">
        <v>145</v>
      </c>
      <c r="D112" s="57">
        <v>0</v>
      </c>
    </row>
    <row r="113" spans="1:4" ht="16.5" customHeight="1" thickBot="1" x14ac:dyDescent="0.25">
      <c r="A113" s="58"/>
      <c r="B113" s="59"/>
      <c r="C113" s="60" t="s">
        <v>146</v>
      </c>
      <c r="D113" s="61">
        <f>+D112+D111+D110+D109+D108</f>
        <v>484513</v>
      </c>
    </row>
    <row r="114" spans="1:4" ht="16.5" customHeight="1" x14ac:dyDescent="0.25">
      <c r="A114" s="62"/>
      <c r="B114" s="63"/>
      <c r="C114" s="64"/>
      <c r="D114" s="65"/>
    </row>
    <row r="115" spans="1:4" ht="15.75" x14ac:dyDescent="0.25">
      <c r="A115" s="51" t="s">
        <v>159</v>
      </c>
      <c r="B115" s="52" t="s">
        <v>109</v>
      </c>
      <c r="C115" s="53"/>
      <c r="D115" s="54"/>
    </row>
    <row r="116" spans="1:4" x14ac:dyDescent="0.2">
      <c r="A116" s="55">
        <v>1</v>
      </c>
      <c r="B116" s="38"/>
      <c r="C116" s="56" t="s">
        <v>141</v>
      </c>
      <c r="D116" s="57">
        <v>0</v>
      </c>
    </row>
    <row r="117" spans="1:4" x14ac:dyDescent="0.2">
      <c r="A117" s="55">
        <v>2</v>
      </c>
      <c r="B117" s="38"/>
      <c r="C117" s="56" t="s">
        <v>142</v>
      </c>
      <c r="D117" s="57">
        <v>0</v>
      </c>
    </row>
    <row r="118" spans="1:4" x14ac:dyDescent="0.2">
      <c r="A118" s="55">
        <v>3</v>
      </c>
      <c r="B118" s="38"/>
      <c r="C118" s="56" t="s">
        <v>143</v>
      </c>
      <c r="D118" s="57">
        <v>0</v>
      </c>
    </row>
    <row r="119" spans="1:4" x14ac:dyDescent="0.2">
      <c r="A119" s="55">
        <v>4</v>
      </c>
      <c r="B119" s="38"/>
      <c r="C119" s="56" t="s">
        <v>144</v>
      </c>
      <c r="D119" s="57">
        <v>0</v>
      </c>
    </row>
    <row r="120" spans="1:4" ht="15.75" thickBot="1" x14ac:dyDescent="0.25">
      <c r="A120" s="55">
        <v>5</v>
      </c>
      <c r="B120" s="38"/>
      <c r="C120" s="56" t="s">
        <v>145</v>
      </c>
      <c r="D120" s="57">
        <v>0</v>
      </c>
    </row>
    <row r="121" spans="1:4" ht="16.5" customHeight="1" thickBot="1" x14ac:dyDescent="0.25">
      <c r="A121" s="58"/>
      <c r="B121" s="59"/>
      <c r="C121" s="60" t="s">
        <v>146</v>
      </c>
      <c r="D121" s="61">
        <f>+D120+D119+D118+D117+D116</f>
        <v>0</v>
      </c>
    </row>
    <row r="122" spans="1:4" ht="16.5" customHeight="1" x14ac:dyDescent="0.25">
      <c r="A122" s="62"/>
      <c r="B122" s="63"/>
      <c r="C122" s="64"/>
      <c r="D122" s="65"/>
    </row>
    <row r="123" spans="1:4" ht="15.75" x14ac:dyDescent="0.25">
      <c r="A123" s="51" t="s">
        <v>160</v>
      </c>
      <c r="B123" s="52" t="s">
        <v>116</v>
      </c>
      <c r="C123" s="53"/>
      <c r="D123" s="54"/>
    </row>
    <row r="124" spans="1:4" x14ac:dyDescent="0.2">
      <c r="A124" s="55">
        <v>1</v>
      </c>
      <c r="B124" s="38"/>
      <c r="C124" s="56" t="s">
        <v>141</v>
      </c>
      <c r="D124" s="57">
        <v>2360207</v>
      </c>
    </row>
    <row r="125" spans="1:4" x14ac:dyDescent="0.2">
      <c r="A125" s="55">
        <v>2</v>
      </c>
      <c r="B125" s="38"/>
      <c r="C125" s="56" t="s">
        <v>142</v>
      </c>
      <c r="D125" s="57">
        <v>0</v>
      </c>
    </row>
    <row r="126" spans="1:4" x14ac:dyDescent="0.2">
      <c r="A126" s="55">
        <v>3</v>
      </c>
      <c r="B126" s="38"/>
      <c r="C126" s="56" t="s">
        <v>143</v>
      </c>
      <c r="D126" s="57">
        <v>0</v>
      </c>
    </row>
    <row r="127" spans="1:4" x14ac:dyDescent="0.2">
      <c r="A127" s="55">
        <v>4</v>
      </c>
      <c r="B127" s="38"/>
      <c r="C127" s="56" t="s">
        <v>144</v>
      </c>
      <c r="D127" s="57">
        <v>0</v>
      </c>
    </row>
    <row r="128" spans="1:4" ht="15.75" thickBot="1" x14ac:dyDescent="0.25">
      <c r="A128" s="55">
        <v>5</v>
      </c>
      <c r="B128" s="38"/>
      <c r="C128" s="56" t="s">
        <v>145</v>
      </c>
      <c r="D128" s="57">
        <v>0</v>
      </c>
    </row>
    <row r="129" spans="1:4" ht="16.5" customHeight="1" thickBot="1" x14ac:dyDescent="0.25">
      <c r="A129" s="58"/>
      <c r="B129" s="59"/>
      <c r="C129" s="60" t="s">
        <v>146</v>
      </c>
      <c r="D129" s="61">
        <f>+D128+D127+D126+D125+D124</f>
        <v>2360207</v>
      </c>
    </row>
    <row r="130" spans="1:4" ht="16.5" customHeight="1" x14ac:dyDescent="0.25">
      <c r="A130" s="62"/>
      <c r="B130" s="63"/>
      <c r="C130" s="64"/>
      <c r="D130" s="65"/>
    </row>
    <row r="131" spans="1:4" ht="31.5" x14ac:dyDescent="0.25">
      <c r="A131" s="51" t="s">
        <v>161</v>
      </c>
      <c r="B131" s="52" t="s">
        <v>124</v>
      </c>
      <c r="C131" s="53"/>
      <c r="D131" s="54"/>
    </row>
    <row r="132" spans="1:4" x14ac:dyDescent="0.2">
      <c r="A132" s="55">
        <v>1</v>
      </c>
      <c r="B132" s="38"/>
      <c r="C132" s="56" t="s">
        <v>141</v>
      </c>
      <c r="D132" s="57">
        <v>0</v>
      </c>
    </row>
    <row r="133" spans="1:4" x14ac:dyDescent="0.2">
      <c r="A133" s="55">
        <v>2</v>
      </c>
      <c r="B133" s="38"/>
      <c r="C133" s="56" t="s">
        <v>142</v>
      </c>
      <c r="D133" s="57">
        <v>0</v>
      </c>
    </row>
    <row r="134" spans="1:4" x14ac:dyDescent="0.2">
      <c r="A134" s="55">
        <v>3</v>
      </c>
      <c r="B134" s="38"/>
      <c r="C134" s="56" t="s">
        <v>143</v>
      </c>
      <c r="D134" s="57">
        <v>0</v>
      </c>
    </row>
    <row r="135" spans="1:4" x14ac:dyDescent="0.2">
      <c r="A135" s="55">
        <v>4</v>
      </c>
      <c r="B135" s="38"/>
      <c r="C135" s="56" t="s">
        <v>144</v>
      </c>
      <c r="D135" s="57">
        <v>0</v>
      </c>
    </row>
    <row r="136" spans="1:4" ht="15.75" thickBot="1" x14ac:dyDescent="0.25">
      <c r="A136" s="55">
        <v>5</v>
      </c>
      <c r="B136" s="38"/>
      <c r="C136" s="56" t="s">
        <v>145</v>
      </c>
      <c r="D136" s="57">
        <v>0</v>
      </c>
    </row>
    <row r="137" spans="1:4" ht="16.5" customHeight="1" thickBot="1" x14ac:dyDescent="0.25">
      <c r="A137" s="58"/>
      <c r="B137" s="59"/>
      <c r="C137" s="60" t="s">
        <v>146</v>
      </c>
      <c r="D137" s="61">
        <f>+D136+D135+D134+D133+D132</f>
        <v>0</v>
      </c>
    </row>
    <row r="138" spans="1:4" ht="16.5" customHeight="1" thickBot="1" x14ac:dyDescent="0.3">
      <c r="A138" s="62"/>
      <c r="B138" s="63"/>
      <c r="C138" s="64"/>
      <c r="D138" s="65"/>
    </row>
    <row r="139" spans="1:4" ht="16.5" customHeight="1" thickBot="1" x14ac:dyDescent="0.3">
      <c r="A139" s="66"/>
      <c r="B139" s="67" t="s">
        <v>162</v>
      </c>
      <c r="C139" s="60" t="s">
        <v>163</v>
      </c>
      <c r="D139" s="61">
        <f>+D137-D136+D129-D128+D121-D120+D113-D112+D105-D104+D97-D96+D89-D88+D81-D80+D73-D72+D65-D64+D57-D56+D49-D48+D41-D40+D33-D32+D25-D24+D17-D16</f>
        <v>107026651</v>
      </c>
    </row>
    <row r="140" spans="1:4" ht="16.5" customHeight="1" thickBot="1" x14ac:dyDescent="0.3">
      <c r="A140" s="66"/>
      <c r="B140" s="67" t="s">
        <v>145</v>
      </c>
      <c r="C140" s="60"/>
      <c r="D140" s="61">
        <f>+D136+D128+D120+D112+D104+D96+D88+D80+D72+D64+D56+D48+D40+D32+D24+D16</f>
        <v>-1428654</v>
      </c>
    </row>
    <row r="141" spans="1:4" ht="16.5" customHeight="1" thickBot="1" x14ac:dyDescent="0.3">
      <c r="A141" s="66"/>
      <c r="B141" s="67" t="s">
        <v>164</v>
      </c>
      <c r="C141" s="60" t="s">
        <v>163</v>
      </c>
      <c r="D141" s="61">
        <f>SUM(D139:D140)</f>
        <v>105597997</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REPORTING&amp;RWATERBURY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4"/>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129</v>
      </c>
      <c r="B4" s="475"/>
      <c r="C4" s="475"/>
      <c r="D4" s="475"/>
      <c r="E4" s="475"/>
    </row>
    <row r="5" spans="1:5" ht="15.75" customHeight="1" x14ac:dyDescent="0.25">
      <c r="A5" s="475" t="s">
        <v>165</v>
      </c>
      <c r="B5" s="475"/>
      <c r="C5" s="475"/>
      <c r="D5" s="475"/>
      <c r="E5" s="475"/>
    </row>
    <row r="6" spans="1:5" ht="16.5" customHeight="1" thickBot="1" x14ac:dyDescent="0.3">
      <c r="A6" s="69"/>
      <c r="B6" s="69"/>
      <c r="C6" s="31"/>
    </row>
    <row r="7" spans="1:5" ht="15.75" customHeight="1" x14ac:dyDescent="0.25">
      <c r="A7" s="70" t="s">
        <v>131</v>
      </c>
      <c r="B7" s="71" t="s">
        <v>132</v>
      </c>
      <c r="C7" s="72" t="s">
        <v>133</v>
      </c>
      <c r="D7" s="72" t="s">
        <v>134</v>
      </c>
      <c r="E7" s="72" t="s">
        <v>166</v>
      </c>
    </row>
    <row r="8" spans="1:5" ht="31.5" customHeight="1" x14ac:dyDescent="0.25">
      <c r="A8" s="73"/>
      <c r="B8" s="74"/>
      <c r="C8" s="75"/>
      <c r="D8" s="76"/>
      <c r="E8" s="77" t="s">
        <v>167</v>
      </c>
    </row>
    <row r="9" spans="1:5" ht="16.5" customHeight="1" thickBot="1" x14ac:dyDescent="0.3">
      <c r="A9" s="78" t="s">
        <v>5</v>
      </c>
      <c r="B9" s="79" t="s">
        <v>137</v>
      </c>
      <c r="C9" s="80" t="s">
        <v>168</v>
      </c>
      <c r="D9" s="80" t="s">
        <v>169</v>
      </c>
      <c r="E9" s="81" t="s">
        <v>170</v>
      </c>
    </row>
    <row r="10" spans="1:5" ht="15.75" customHeight="1" x14ac:dyDescent="0.25">
      <c r="A10" s="82"/>
      <c r="B10" s="83"/>
      <c r="C10" s="84"/>
      <c r="D10" s="83"/>
      <c r="E10" s="85"/>
    </row>
    <row r="11" spans="1:5" ht="15.75" x14ac:dyDescent="0.25">
      <c r="A11" s="86" t="s">
        <v>171</v>
      </c>
      <c r="B11" s="87" t="s">
        <v>10</v>
      </c>
      <c r="C11" s="53"/>
      <c r="D11" s="53"/>
      <c r="E11" s="88"/>
    </row>
    <row r="12" spans="1:5" ht="31.5" x14ac:dyDescent="0.25">
      <c r="A12" s="89"/>
      <c r="B12" s="90"/>
      <c r="C12" s="91" t="s">
        <v>172</v>
      </c>
      <c r="D12" s="92" t="s">
        <v>173</v>
      </c>
      <c r="E12" s="93">
        <v>-1885946</v>
      </c>
    </row>
    <row r="13" spans="1:5" ht="15.75" thickBot="1" x14ac:dyDescent="0.25">
      <c r="A13" s="94">
        <v>1</v>
      </c>
      <c r="B13" s="95"/>
      <c r="C13" s="96" t="s">
        <v>174</v>
      </c>
      <c r="D13" s="97" t="s">
        <v>175</v>
      </c>
      <c r="E13" s="98">
        <v>1455505</v>
      </c>
    </row>
    <row r="14" spans="1:5" s="68" customFormat="1" ht="16.5" customHeight="1" thickBot="1" x14ac:dyDescent="0.3">
      <c r="A14" s="99"/>
      <c r="B14" s="100"/>
      <c r="C14" s="101" t="s">
        <v>176</v>
      </c>
      <c r="D14" s="92" t="s">
        <v>177</v>
      </c>
      <c r="E14" s="102">
        <f>SUM(E12:E13)</f>
        <v>-430441</v>
      </c>
    </row>
    <row r="15" spans="1:5" s="68" customFormat="1" ht="15.75" customHeight="1" x14ac:dyDescent="0.2">
      <c r="A15" s="103"/>
      <c r="B15" s="104"/>
      <c r="C15" s="105"/>
      <c r="D15" s="106"/>
      <c r="E15" s="107"/>
    </row>
    <row r="16" spans="1:5" ht="15.75" x14ac:dyDescent="0.25">
      <c r="A16" s="86" t="s">
        <v>178</v>
      </c>
      <c r="B16" s="87" t="s">
        <v>38</v>
      </c>
      <c r="C16" s="53"/>
      <c r="D16" s="53"/>
      <c r="E16" s="88"/>
    </row>
    <row r="17" spans="1:5" ht="31.5" x14ac:dyDescent="0.25">
      <c r="A17" s="89"/>
      <c r="B17" s="90"/>
      <c r="C17" s="91" t="s">
        <v>172</v>
      </c>
      <c r="D17" s="92" t="s">
        <v>173</v>
      </c>
      <c r="E17" s="93">
        <v>0</v>
      </c>
    </row>
    <row r="18" spans="1:5" x14ac:dyDescent="0.2">
      <c r="A18" s="94">
        <v>1</v>
      </c>
      <c r="B18" s="95"/>
      <c r="C18" s="96" t="s">
        <v>179</v>
      </c>
      <c r="D18" s="97" t="s">
        <v>175</v>
      </c>
      <c r="E18" s="98">
        <v>1315999</v>
      </c>
    </row>
    <row r="19" spans="1:5" x14ac:dyDescent="0.2">
      <c r="A19" s="94">
        <v>2</v>
      </c>
      <c r="B19" s="95"/>
      <c r="C19" s="96" t="s">
        <v>179</v>
      </c>
      <c r="D19" s="97" t="s">
        <v>175</v>
      </c>
      <c r="E19" s="98">
        <v>-1315999</v>
      </c>
    </row>
    <row r="20" spans="1:5" x14ac:dyDescent="0.2">
      <c r="A20" s="94">
        <v>3</v>
      </c>
      <c r="B20" s="95"/>
      <c r="C20" s="96" t="s">
        <v>180</v>
      </c>
      <c r="D20" s="97" t="s">
        <v>175</v>
      </c>
      <c r="E20" s="98">
        <v>18756</v>
      </c>
    </row>
    <row r="21" spans="1:5" x14ac:dyDescent="0.2">
      <c r="A21" s="94">
        <v>4</v>
      </c>
      <c r="B21" s="95"/>
      <c r="C21" s="96" t="s">
        <v>180</v>
      </c>
      <c r="D21" s="97" t="s">
        <v>175</v>
      </c>
      <c r="E21" s="98">
        <v>-18756</v>
      </c>
    </row>
    <row r="22" spans="1:5" x14ac:dyDescent="0.2">
      <c r="A22" s="94">
        <v>5</v>
      </c>
      <c r="B22" s="95"/>
      <c r="C22" s="96" t="s">
        <v>181</v>
      </c>
      <c r="D22" s="97" t="s">
        <v>175</v>
      </c>
      <c r="E22" s="98">
        <v>82075</v>
      </c>
    </row>
    <row r="23" spans="1:5" ht="15.75" thickBot="1" x14ac:dyDescent="0.25">
      <c r="A23" s="94">
        <v>6</v>
      </c>
      <c r="B23" s="95"/>
      <c r="C23" s="96" t="s">
        <v>181</v>
      </c>
      <c r="D23" s="97" t="s">
        <v>175</v>
      </c>
      <c r="E23" s="98">
        <v>-82075</v>
      </c>
    </row>
    <row r="24" spans="1:5" s="68" customFormat="1" ht="16.5" customHeight="1" thickBot="1" x14ac:dyDescent="0.3">
      <c r="A24" s="99"/>
      <c r="B24" s="100"/>
      <c r="C24" s="101" t="s">
        <v>176</v>
      </c>
      <c r="D24" s="92" t="s">
        <v>177</v>
      </c>
      <c r="E24" s="102">
        <f>SUM(E17:E23)</f>
        <v>0</v>
      </c>
    </row>
    <row r="25" spans="1:5" s="68" customFormat="1" ht="15.75" customHeight="1" x14ac:dyDescent="0.2">
      <c r="A25" s="103"/>
      <c r="B25" s="104"/>
      <c r="C25" s="105"/>
      <c r="D25" s="106"/>
      <c r="E25" s="107"/>
    </row>
    <row r="26" spans="1:5" ht="15.75" x14ac:dyDescent="0.25">
      <c r="A26" s="86" t="s">
        <v>182</v>
      </c>
      <c r="B26" s="87" t="s">
        <v>48</v>
      </c>
      <c r="C26" s="53"/>
      <c r="D26" s="53"/>
      <c r="E26" s="88"/>
    </row>
    <row r="27" spans="1:5" ht="31.5" x14ac:dyDescent="0.25">
      <c r="A27" s="89"/>
      <c r="B27" s="90"/>
      <c r="C27" s="91" t="s">
        <v>172</v>
      </c>
      <c r="D27" s="92" t="s">
        <v>173</v>
      </c>
      <c r="E27" s="93">
        <v>0</v>
      </c>
    </row>
    <row r="28" spans="1:5" x14ac:dyDescent="0.2">
      <c r="A28" s="94">
        <v>1</v>
      </c>
      <c r="B28" s="95"/>
      <c r="C28" s="96" t="s">
        <v>183</v>
      </c>
      <c r="D28" s="97" t="s">
        <v>175</v>
      </c>
      <c r="E28" s="98">
        <v>45772</v>
      </c>
    </row>
    <row r="29" spans="1:5" x14ac:dyDescent="0.2">
      <c r="A29" s="94">
        <v>2</v>
      </c>
      <c r="B29" s="95"/>
      <c r="C29" s="96" t="s">
        <v>183</v>
      </c>
      <c r="D29" s="97" t="s">
        <v>175</v>
      </c>
      <c r="E29" s="98">
        <v>-45772</v>
      </c>
    </row>
    <row r="30" spans="1:5" x14ac:dyDescent="0.2">
      <c r="A30" s="94">
        <v>3</v>
      </c>
      <c r="B30" s="95"/>
      <c r="C30" s="96" t="s">
        <v>184</v>
      </c>
      <c r="D30" s="97" t="s">
        <v>175</v>
      </c>
      <c r="E30" s="98">
        <v>100000</v>
      </c>
    </row>
    <row r="31" spans="1:5" x14ac:dyDescent="0.2">
      <c r="A31" s="94">
        <v>4</v>
      </c>
      <c r="B31" s="95"/>
      <c r="C31" s="96" t="s">
        <v>184</v>
      </c>
      <c r="D31" s="97" t="s">
        <v>175</v>
      </c>
      <c r="E31" s="98">
        <v>-100000</v>
      </c>
    </row>
    <row r="32" spans="1:5" x14ac:dyDescent="0.2">
      <c r="A32" s="94">
        <v>5</v>
      </c>
      <c r="B32" s="95"/>
      <c r="C32" s="96" t="s">
        <v>179</v>
      </c>
      <c r="D32" s="97" t="s">
        <v>185</v>
      </c>
      <c r="E32" s="98">
        <v>3157410</v>
      </c>
    </row>
    <row r="33" spans="1:5" x14ac:dyDescent="0.2">
      <c r="A33" s="94">
        <v>6</v>
      </c>
      <c r="B33" s="95"/>
      <c r="C33" s="96" t="s">
        <v>179</v>
      </c>
      <c r="D33" s="97" t="s">
        <v>175</v>
      </c>
      <c r="E33" s="98">
        <v>-3157410</v>
      </c>
    </row>
    <row r="34" spans="1:5" x14ac:dyDescent="0.2">
      <c r="A34" s="94">
        <v>7</v>
      </c>
      <c r="B34" s="95"/>
      <c r="C34" s="96" t="s">
        <v>186</v>
      </c>
      <c r="D34" s="97" t="s">
        <v>175</v>
      </c>
      <c r="E34" s="98">
        <v>473095</v>
      </c>
    </row>
    <row r="35" spans="1:5" x14ac:dyDescent="0.2">
      <c r="A35" s="94">
        <v>8</v>
      </c>
      <c r="B35" s="95"/>
      <c r="C35" s="96" t="s">
        <v>186</v>
      </c>
      <c r="D35" s="97" t="s">
        <v>175</v>
      </c>
      <c r="E35" s="98">
        <v>-473095</v>
      </c>
    </row>
    <row r="36" spans="1:5" x14ac:dyDescent="0.2">
      <c r="A36" s="94">
        <v>9</v>
      </c>
      <c r="B36" s="95"/>
      <c r="C36" s="96" t="s">
        <v>187</v>
      </c>
      <c r="D36" s="97" t="s">
        <v>175</v>
      </c>
      <c r="E36" s="98">
        <v>102044</v>
      </c>
    </row>
    <row r="37" spans="1:5" ht="15.75" thickBot="1" x14ac:dyDescent="0.25">
      <c r="A37" s="94">
        <v>10</v>
      </c>
      <c r="B37" s="95"/>
      <c r="C37" s="96" t="s">
        <v>187</v>
      </c>
      <c r="D37" s="97" t="s">
        <v>175</v>
      </c>
      <c r="E37" s="98">
        <v>-102044</v>
      </c>
    </row>
    <row r="38" spans="1:5" s="68" customFormat="1" ht="16.5" customHeight="1" thickBot="1" x14ac:dyDescent="0.3">
      <c r="A38" s="99"/>
      <c r="B38" s="100"/>
      <c r="C38" s="101" t="s">
        <v>176</v>
      </c>
      <c r="D38" s="92" t="s">
        <v>177</v>
      </c>
      <c r="E38" s="102">
        <f>SUM(E27:E37)</f>
        <v>0</v>
      </c>
    </row>
    <row r="39" spans="1:5" s="68" customFormat="1" ht="15.75" customHeight="1" x14ac:dyDescent="0.2">
      <c r="A39" s="103"/>
      <c r="B39" s="104"/>
      <c r="C39" s="105"/>
      <c r="D39" s="106"/>
      <c r="E39" s="107"/>
    </row>
    <row r="40" spans="1:5" ht="15.75" x14ac:dyDescent="0.25">
      <c r="A40" s="86" t="s">
        <v>188</v>
      </c>
      <c r="B40" s="87" t="s">
        <v>57</v>
      </c>
      <c r="C40" s="53"/>
      <c r="D40" s="53"/>
      <c r="E40" s="88"/>
    </row>
    <row r="41" spans="1:5" ht="31.5" x14ac:dyDescent="0.25">
      <c r="A41" s="89"/>
      <c r="B41" s="90"/>
      <c r="C41" s="91" t="s">
        <v>172</v>
      </c>
      <c r="D41" s="92" t="s">
        <v>173</v>
      </c>
      <c r="E41" s="93">
        <v>0</v>
      </c>
    </row>
    <row r="42" spans="1:5" x14ac:dyDescent="0.2">
      <c r="A42" s="94">
        <v>1</v>
      </c>
      <c r="B42" s="95"/>
      <c r="C42" s="96" t="s">
        <v>179</v>
      </c>
      <c r="D42" s="97" t="s">
        <v>175</v>
      </c>
      <c r="E42" s="98">
        <v>877005</v>
      </c>
    </row>
    <row r="43" spans="1:5" ht="15.75" thickBot="1" x14ac:dyDescent="0.25">
      <c r="A43" s="94">
        <v>2</v>
      </c>
      <c r="B43" s="95"/>
      <c r="C43" s="96" t="s">
        <v>179</v>
      </c>
      <c r="D43" s="97" t="s">
        <v>175</v>
      </c>
      <c r="E43" s="98">
        <v>-877005</v>
      </c>
    </row>
    <row r="44" spans="1:5" s="68" customFormat="1" ht="16.5" customHeight="1" thickBot="1" x14ac:dyDescent="0.3">
      <c r="A44" s="99"/>
      <c r="B44" s="100"/>
      <c r="C44" s="101" t="s">
        <v>176</v>
      </c>
      <c r="D44" s="92" t="s">
        <v>177</v>
      </c>
      <c r="E44" s="102">
        <f>SUM(E41:E43)</f>
        <v>0</v>
      </c>
    </row>
    <row r="45" spans="1:5" s="68" customFormat="1" ht="15.75" customHeight="1" x14ac:dyDescent="0.2">
      <c r="A45" s="103"/>
      <c r="B45" s="104"/>
      <c r="C45" s="105"/>
      <c r="D45" s="106"/>
      <c r="E45" s="107"/>
    </row>
    <row r="46" spans="1:5" ht="31.5" x14ac:dyDescent="0.25">
      <c r="A46" s="86" t="s">
        <v>189</v>
      </c>
      <c r="B46" s="87" t="s">
        <v>62</v>
      </c>
      <c r="C46" s="53"/>
      <c r="D46" s="53"/>
      <c r="E46" s="88"/>
    </row>
    <row r="47" spans="1:5" ht="31.5" x14ac:dyDescent="0.25">
      <c r="A47" s="89"/>
      <c r="B47" s="90"/>
      <c r="C47" s="91" t="s">
        <v>172</v>
      </c>
      <c r="D47" s="92" t="s">
        <v>173</v>
      </c>
      <c r="E47" s="93">
        <v>0</v>
      </c>
    </row>
    <row r="48" spans="1:5" x14ac:dyDescent="0.2">
      <c r="A48" s="94">
        <v>1</v>
      </c>
      <c r="B48" s="95"/>
      <c r="C48" s="96" t="s">
        <v>190</v>
      </c>
      <c r="D48" s="97" t="s">
        <v>175</v>
      </c>
      <c r="E48" s="98">
        <v>50000</v>
      </c>
    </row>
    <row r="49" spans="1:5" ht="15.75" thickBot="1" x14ac:dyDescent="0.25">
      <c r="A49" s="94">
        <v>2</v>
      </c>
      <c r="B49" s="95"/>
      <c r="C49" s="96" t="s">
        <v>190</v>
      </c>
      <c r="D49" s="97" t="s">
        <v>175</v>
      </c>
      <c r="E49" s="98">
        <v>-50000</v>
      </c>
    </row>
    <row r="50" spans="1:5" s="68" customFormat="1" ht="16.5" customHeight="1" thickBot="1" x14ac:dyDescent="0.3">
      <c r="A50" s="99"/>
      <c r="B50" s="100"/>
      <c r="C50" s="101" t="s">
        <v>176</v>
      </c>
      <c r="D50" s="92" t="s">
        <v>177</v>
      </c>
      <c r="E50" s="102">
        <f>SUM(E47:E49)</f>
        <v>0</v>
      </c>
    </row>
    <row r="51" spans="1:5" s="68" customFormat="1" ht="15.75" customHeight="1" x14ac:dyDescent="0.2">
      <c r="A51" s="103"/>
      <c r="B51" s="104"/>
      <c r="C51" s="105"/>
      <c r="D51" s="106"/>
      <c r="E51" s="107"/>
    </row>
    <row r="52" spans="1:5" ht="15.75" x14ac:dyDescent="0.25">
      <c r="A52" s="86" t="s">
        <v>191</v>
      </c>
      <c r="B52" s="87" t="s">
        <v>68</v>
      </c>
      <c r="C52" s="53"/>
      <c r="D52" s="53"/>
      <c r="E52" s="88"/>
    </row>
    <row r="53" spans="1:5" ht="31.5" x14ac:dyDescent="0.25">
      <c r="A53" s="89"/>
      <c r="B53" s="90"/>
      <c r="C53" s="91" t="s">
        <v>172</v>
      </c>
      <c r="D53" s="92" t="s">
        <v>173</v>
      </c>
      <c r="E53" s="93">
        <v>0</v>
      </c>
    </row>
    <row r="54" spans="1:5" ht="15.75" thickBot="1" x14ac:dyDescent="0.25">
      <c r="A54" s="94">
        <v>1</v>
      </c>
      <c r="B54" s="95"/>
      <c r="C54" s="96" t="s">
        <v>192</v>
      </c>
      <c r="D54" s="97" t="s">
        <v>175</v>
      </c>
      <c r="E54" s="98">
        <v>0</v>
      </c>
    </row>
    <row r="55" spans="1:5" s="68" customFormat="1" ht="16.5" customHeight="1" thickBot="1" x14ac:dyDescent="0.3">
      <c r="A55" s="99"/>
      <c r="B55" s="100"/>
      <c r="C55" s="101" t="s">
        <v>176</v>
      </c>
      <c r="D55" s="92" t="s">
        <v>177</v>
      </c>
      <c r="E55" s="102">
        <f>SUM(E53:E54)</f>
        <v>0</v>
      </c>
    </row>
    <row r="56" spans="1:5" s="68" customFormat="1" ht="15.75" customHeight="1" x14ac:dyDescent="0.2">
      <c r="A56" s="103"/>
      <c r="B56" s="104"/>
      <c r="C56" s="105"/>
      <c r="D56" s="106"/>
      <c r="E56" s="107"/>
    </row>
    <row r="57" spans="1:5" ht="15.75" x14ac:dyDescent="0.25">
      <c r="A57" s="86" t="s">
        <v>193</v>
      </c>
      <c r="B57" s="87" t="s">
        <v>72</v>
      </c>
      <c r="C57" s="53"/>
      <c r="D57" s="53"/>
      <c r="E57" s="88"/>
    </row>
    <row r="58" spans="1:5" ht="31.5" x14ac:dyDescent="0.25">
      <c r="A58" s="89"/>
      <c r="B58" s="90"/>
      <c r="C58" s="91" t="s">
        <v>172</v>
      </c>
      <c r="D58" s="92" t="s">
        <v>173</v>
      </c>
      <c r="E58" s="93">
        <v>0</v>
      </c>
    </row>
    <row r="59" spans="1:5" x14ac:dyDescent="0.2">
      <c r="A59" s="94">
        <v>1</v>
      </c>
      <c r="B59" s="95"/>
      <c r="C59" s="96" t="s">
        <v>194</v>
      </c>
      <c r="D59" s="97" t="s">
        <v>175</v>
      </c>
      <c r="E59" s="98">
        <v>17679</v>
      </c>
    </row>
    <row r="60" spans="1:5" x14ac:dyDescent="0.2">
      <c r="A60" s="94">
        <v>2</v>
      </c>
      <c r="B60" s="95"/>
      <c r="C60" s="96" t="s">
        <v>194</v>
      </c>
      <c r="D60" s="97" t="s">
        <v>175</v>
      </c>
      <c r="E60" s="98">
        <v>-17679</v>
      </c>
    </row>
    <row r="61" spans="1:5" x14ac:dyDescent="0.2">
      <c r="A61" s="94">
        <v>3</v>
      </c>
      <c r="B61" s="95"/>
      <c r="C61" s="96" t="s">
        <v>179</v>
      </c>
      <c r="D61" s="97" t="s">
        <v>175</v>
      </c>
      <c r="E61" s="98">
        <v>1143350</v>
      </c>
    </row>
    <row r="62" spans="1:5" x14ac:dyDescent="0.2">
      <c r="A62" s="94">
        <v>4</v>
      </c>
      <c r="B62" s="95"/>
      <c r="C62" s="96" t="s">
        <v>179</v>
      </c>
      <c r="D62" s="97" t="s">
        <v>175</v>
      </c>
      <c r="E62" s="98">
        <v>-1143350</v>
      </c>
    </row>
    <row r="63" spans="1:5" x14ac:dyDescent="0.2">
      <c r="A63" s="94">
        <v>5</v>
      </c>
      <c r="B63" s="95"/>
      <c r="C63" s="96" t="s">
        <v>195</v>
      </c>
      <c r="D63" s="97" t="s">
        <v>175</v>
      </c>
      <c r="E63" s="98">
        <v>105628</v>
      </c>
    </row>
    <row r="64" spans="1:5" ht="15.75" thickBot="1" x14ac:dyDescent="0.25">
      <c r="A64" s="94">
        <v>6</v>
      </c>
      <c r="B64" s="95"/>
      <c r="C64" s="96" t="s">
        <v>195</v>
      </c>
      <c r="D64" s="97" t="s">
        <v>185</v>
      </c>
      <c r="E64" s="98">
        <v>-105628</v>
      </c>
    </row>
    <row r="65" spans="1:5" s="68" customFormat="1" ht="16.5" customHeight="1" thickBot="1" x14ac:dyDescent="0.3">
      <c r="A65" s="99"/>
      <c r="B65" s="100"/>
      <c r="C65" s="101" t="s">
        <v>176</v>
      </c>
      <c r="D65" s="92" t="s">
        <v>177</v>
      </c>
      <c r="E65" s="102">
        <f>SUM(E58:E64)</f>
        <v>0</v>
      </c>
    </row>
    <row r="66" spans="1:5" s="68" customFormat="1" ht="15.75" customHeight="1" x14ac:dyDescent="0.2">
      <c r="A66" s="103"/>
      <c r="B66" s="104"/>
      <c r="C66" s="105"/>
      <c r="D66" s="106"/>
      <c r="E66" s="107"/>
    </row>
    <row r="67" spans="1:5" ht="15.75" x14ac:dyDescent="0.25">
      <c r="A67" s="86" t="s">
        <v>196</v>
      </c>
      <c r="B67" s="87" t="s">
        <v>78</v>
      </c>
      <c r="C67" s="53"/>
      <c r="D67" s="53"/>
      <c r="E67" s="88"/>
    </row>
    <row r="68" spans="1:5" ht="31.5" x14ac:dyDescent="0.25">
      <c r="A68" s="89"/>
      <c r="B68" s="90"/>
      <c r="C68" s="91" t="s">
        <v>172</v>
      </c>
      <c r="D68" s="92" t="s">
        <v>173</v>
      </c>
      <c r="E68" s="93">
        <v>0</v>
      </c>
    </row>
    <row r="69" spans="1:5" ht="15.75" thickBot="1" x14ac:dyDescent="0.25">
      <c r="A69" s="94">
        <v>1</v>
      </c>
      <c r="B69" s="95"/>
      <c r="C69" s="96" t="s">
        <v>192</v>
      </c>
      <c r="D69" s="97" t="s">
        <v>175</v>
      </c>
      <c r="E69" s="98">
        <v>0</v>
      </c>
    </row>
    <row r="70" spans="1:5" s="68" customFormat="1" ht="16.5" customHeight="1" thickBot="1" x14ac:dyDescent="0.3">
      <c r="A70" s="99"/>
      <c r="B70" s="100"/>
      <c r="C70" s="101" t="s">
        <v>176</v>
      </c>
      <c r="D70" s="92" t="s">
        <v>177</v>
      </c>
      <c r="E70" s="102">
        <f>SUM(E68:E69)</f>
        <v>0</v>
      </c>
    </row>
    <row r="71" spans="1:5" s="68" customFormat="1" ht="15.75" customHeight="1" x14ac:dyDescent="0.2">
      <c r="A71" s="103"/>
      <c r="B71" s="104"/>
      <c r="C71" s="105"/>
      <c r="D71" s="106"/>
      <c r="E71" s="107"/>
    </row>
    <row r="72" spans="1:5" ht="15.75" x14ac:dyDescent="0.25">
      <c r="A72" s="86" t="s">
        <v>197</v>
      </c>
      <c r="B72" s="87" t="s">
        <v>82</v>
      </c>
      <c r="C72" s="53"/>
      <c r="D72" s="53"/>
      <c r="E72" s="88"/>
    </row>
    <row r="73" spans="1:5" ht="31.5" x14ac:dyDescent="0.25">
      <c r="A73" s="89"/>
      <c r="B73" s="90"/>
      <c r="C73" s="91" t="s">
        <v>172</v>
      </c>
      <c r="D73" s="92" t="s">
        <v>173</v>
      </c>
      <c r="E73" s="93">
        <v>0</v>
      </c>
    </row>
    <row r="74" spans="1:5" x14ac:dyDescent="0.2">
      <c r="A74" s="94">
        <v>1</v>
      </c>
      <c r="B74" s="95"/>
      <c r="C74" s="96" t="s">
        <v>179</v>
      </c>
      <c r="D74" s="97" t="s">
        <v>175</v>
      </c>
      <c r="E74" s="98">
        <v>156366</v>
      </c>
    </row>
    <row r="75" spans="1:5" ht="15.75" thickBot="1" x14ac:dyDescent="0.25">
      <c r="A75" s="94">
        <v>2</v>
      </c>
      <c r="B75" s="95"/>
      <c r="C75" s="96" t="s">
        <v>179</v>
      </c>
      <c r="D75" s="97" t="s">
        <v>175</v>
      </c>
      <c r="E75" s="98">
        <v>-156366</v>
      </c>
    </row>
    <row r="76" spans="1:5" s="68" customFormat="1" ht="16.5" customHeight="1" thickBot="1" x14ac:dyDescent="0.3">
      <c r="A76" s="99"/>
      <c r="B76" s="100"/>
      <c r="C76" s="101" t="s">
        <v>176</v>
      </c>
      <c r="D76" s="92" t="s">
        <v>177</v>
      </c>
      <c r="E76" s="102">
        <f>SUM(E73:E75)</f>
        <v>0</v>
      </c>
    </row>
    <row r="77" spans="1:5" s="68" customFormat="1" ht="15.75" customHeight="1" x14ac:dyDescent="0.2">
      <c r="A77" s="103"/>
      <c r="B77" s="104"/>
      <c r="C77" s="105"/>
      <c r="D77" s="106"/>
      <c r="E77" s="107"/>
    </row>
    <row r="78" spans="1:5" ht="15.75" x14ac:dyDescent="0.25">
      <c r="A78" s="86" t="s">
        <v>198</v>
      </c>
      <c r="B78" s="87" t="s">
        <v>92</v>
      </c>
      <c r="C78" s="53"/>
      <c r="D78" s="53"/>
      <c r="E78" s="88"/>
    </row>
    <row r="79" spans="1:5" ht="31.5" x14ac:dyDescent="0.25">
      <c r="A79" s="89"/>
      <c r="B79" s="90"/>
      <c r="C79" s="91" t="s">
        <v>172</v>
      </c>
      <c r="D79" s="92" t="s">
        <v>173</v>
      </c>
      <c r="E79" s="93">
        <v>0</v>
      </c>
    </row>
    <row r="80" spans="1:5" x14ac:dyDescent="0.2">
      <c r="A80" s="94">
        <v>1</v>
      </c>
      <c r="B80" s="95"/>
      <c r="C80" s="96" t="s">
        <v>199</v>
      </c>
      <c r="D80" s="97" t="s">
        <v>175</v>
      </c>
      <c r="E80" s="98">
        <v>7655358</v>
      </c>
    </row>
    <row r="81" spans="1:5" x14ac:dyDescent="0.2">
      <c r="A81" s="94">
        <v>2</v>
      </c>
      <c r="B81" s="95"/>
      <c r="C81" s="96" t="s">
        <v>199</v>
      </c>
      <c r="D81" s="97" t="s">
        <v>175</v>
      </c>
      <c r="E81" s="98">
        <v>-7332098</v>
      </c>
    </row>
    <row r="82" spans="1:5" x14ac:dyDescent="0.2">
      <c r="A82" s="94">
        <v>3</v>
      </c>
      <c r="B82" s="95"/>
      <c r="C82" s="96" t="s">
        <v>200</v>
      </c>
      <c r="D82" s="97" t="s">
        <v>175</v>
      </c>
      <c r="E82" s="98">
        <v>1376513</v>
      </c>
    </row>
    <row r="83" spans="1:5" ht="15.75" thickBot="1" x14ac:dyDescent="0.25">
      <c r="A83" s="94">
        <v>4</v>
      </c>
      <c r="B83" s="95"/>
      <c r="C83" s="96" t="s">
        <v>200</v>
      </c>
      <c r="D83" s="97" t="s">
        <v>175</v>
      </c>
      <c r="E83" s="98">
        <v>-1376513</v>
      </c>
    </row>
    <row r="84" spans="1:5" s="68" customFormat="1" ht="16.5" customHeight="1" thickBot="1" x14ac:dyDescent="0.3">
      <c r="A84" s="99"/>
      <c r="B84" s="100"/>
      <c r="C84" s="101" t="s">
        <v>176</v>
      </c>
      <c r="D84" s="92" t="s">
        <v>177</v>
      </c>
      <c r="E84" s="102">
        <f>SUM(E79:E83)</f>
        <v>323260</v>
      </c>
    </row>
    <row r="85" spans="1:5" s="68" customFormat="1" ht="15.75" customHeight="1" x14ac:dyDescent="0.2">
      <c r="A85" s="103"/>
      <c r="B85" s="104"/>
      <c r="C85" s="105"/>
      <c r="D85" s="106"/>
      <c r="E85" s="107"/>
    </row>
    <row r="86" spans="1:5" ht="15.75" x14ac:dyDescent="0.25">
      <c r="A86" s="86" t="s">
        <v>201</v>
      </c>
      <c r="B86" s="87" t="s">
        <v>96</v>
      </c>
      <c r="C86" s="53"/>
      <c r="D86" s="53"/>
      <c r="E86" s="88"/>
    </row>
    <row r="87" spans="1:5" ht="31.5" x14ac:dyDescent="0.25">
      <c r="A87" s="89"/>
      <c r="B87" s="90"/>
      <c r="C87" s="91" t="s">
        <v>172</v>
      </c>
      <c r="D87" s="92" t="s">
        <v>173</v>
      </c>
      <c r="E87" s="93">
        <v>0</v>
      </c>
    </row>
    <row r="88" spans="1:5" x14ac:dyDescent="0.2">
      <c r="A88" s="94">
        <v>1</v>
      </c>
      <c r="B88" s="95"/>
      <c r="C88" s="96" t="s">
        <v>179</v>
      </c>
      <c r="D88" s="97" t="s">
        <v>175</v>
      </c>
      <c r="E88" s="98">
        <v>379974</v>
      </c>
    </row>
    <row r="89" spans="1:5" ht="15.75" thickBot="1" x14ac:dyDescent="0.25">
      <c r="A89" s="94">
        <v>2</v>
      </c>
      <c r="B89" s="95"/>
      <c r="C89" s="96" t="s">
        <v>179</v>
      </c>
      <c r="D89" s="97" t="s">
        <v>175</v>
      </c>
      <c r="E89" s="98">
        <v>-379974</v>
      </c>
    </row>
    <row r="90" spans="1:5" s="68" customFormat="1" ht="16.5" customHeight="1" thickBot="1" x14ac:dyDescent="0.3">
      <c r="A90" s="99"/>
      <c r="B90" s="100"/>
      <c r="C90" s="101" t="s">
        <v>176</v>
      </c>
      <c r="D90" s="92" t="s">
        <v>177</v>
      </c>
      <c r="E90" s="102">
        <f>SUM(E87:E89)</f>
        <v>0</v>
      </c>
    </row>
    <row r="91" spans="1:5" s="68" customFormat="1" ht="15.75" customHeight="1" x14ac:dyDescent="0.2">
      <c r="A91" s="103"/>
      <c r="B91" s="104"/>
      <c r="C91" s="105"/>
      <c r="D91" s="106"/>
      <c r="E91" s="107"/>
    </row>
    <row r="92" spans="1:5" ht="15.75" x14ac:dyDescent="0.25">
      <c r="A92" s="86" t="s">
        <v>202</v>
      </c>
      <c r="B92" s="87" t="s">
        <v>104</v>
      </c>
      <c r="C92" s="53"/>
      <c r="D92" s="53"/>
      <c r="E92" s="88"/>
    </row>
    <row r="93" spans="1:5" ht="31.5" x14ac:dyDescent="0.25">
      <c r="A93" s="89"/>
      <c r="B93" s="90"/>
      <c r="C93" s="91" t="s">
        <v>172</v>
      </c>
      <c r="D93" s="92" t="s">
        <v>173</v>
      </c>
      <c r="E93" s="93">
        <v>0</v>
      </c>
    </row>
    <row r="94" spans="1:5" x14ac:dyDescent="0.2">
      <c r="A94" s="94">
        <v>1</v>
      </c>
      <c r="B94" s="95"/>
      <c r="C94" s="96" t="s">
        <v>179</v>
      </c>
      <c r="D94" s="97" t="s">
        <v>175</v>
      </c>
      <c r="E94" s="98">
        <v>-175880</v>
      </c>
    </row>
    <row r="95" spans="1:5" ht="15.75" thickBot="1" x14ac:dyDescent="0.25">
      <c r="A95" s="94">
        <v>2</v>
      </c>
      <c r="B95" s="95"/>
      <c r="C95" s="96" t="s">
        <v>203</v>
      </c>
      <c r="D95" s="97" t="s">
        <v>175</v>
      </c>
      <c r="E95" s="98">
        <v>175880</v>
      </c>
    </row>
    <row r="96" spans="1:5" s="68" customFormat="1" ht="16.5" customHeight="1" thickBot="1" x14ac:dyDescent="0.3">
      <c r="A96" s="99"/>
      <c r="B96" s="100"/>
      <c r="C96" s="101" t="s">
        <v>176</v>
      </c>
      <c r="D96" s="92" t="s">
        <v>177</v>
      </c>
      <c r="E96" s="102">
        <f>SUM(E93:E95)</f>
        <v>0</v>
      </c>
    </row>
    <row r="97" spans="1:5" s="68" customFormat="1" ht="15.75" customHeight="1" x14ac:dyDescent="0.2">
      <c r="A97" s="103"/>
      <c r="B97" s="104"/>
      <c r="C97" s="105"/>
      <c r="D97" s="106"/>
      <c r="E97" s="107"/>
    </row>
    <row r="98" spans="1:5" ht="15.75" x14ac:dyDescent="0.25">
      <c r="A98" s="86" t="s">
        <v>204</v>
      </c>
      <c r="B98" s="87" t="s">
        <v>109</v>
      </c>
      <c r="C98" s="53"/>
      <c r="D98" s="53"/>
      <c r="E98" s="88"/>
    </row>
    <row r="99" spans="1:5" ht="31.5" x14ac:dyDescent="0.25">
      <c r="A99" s="89"/>
      <c r="B99" s="90"/>
      <c r="C99" s="91" t="s">
        <v>172</v>
      </c>
      <c r="D99" s="92" t="s">
        <v>173</v>
      </c>
      <c r="E99" s="93">
        <v>0</v>
      </c>
    </row>
    <row r="100" spans="1:5" ht="15.75" thickBot="1" x14ac:dyDescent="0.25">
      <c r="A100" s="94">
        <v>1</v>
      </c>
      <c r="B100" s="95"/>
      <c r="C100" s="96" t="s">
        <v>192</v>
      </c>
      <c r="D100" s="97" t="s">
        <v>175</v>
      </c>
      <c r="E100" s="98">
        <v>0</v>
      </c>
    </row>
    <row r="101" spans="1:5" s="68" customFormat="1" ht="16.5" customHeight="1" thickBot="1" x14ac:dyDescent="0.3">
      <c r="A101" s="99"/>
      <c r="B101" s="100"/>
      <c r="C101" s="101" t="s">
        <v>176</v>
      </c>
      <c r="D101" s="92" t="s">
        <v>177</v>
      </c>
      <c r="E101" s="102">
        <f>SUM(E99:E100)</f>
        <v>0</v>
      </c>
    </row>
    <row r="102" spans="1:5" s="68" customFormat="1" ht="15.75" customHeight="1" x14ac:dyDescent="0.2">
      <c r="A102" s="103"/>
      <c r="B102" s="104"/>
      <c r="C102" s="105"/>
      <c r="D102" s="106"/>
      <c r="E102" s="107"/>
    </row>
    <row r="103" spans="1:5" ht="15.75" x14ac:dyDescent="0.25">
      <c r="A103" s="86" t="s">
        <v>205</v>
      </c>
      <c r="B103" s="87" t="s">
        <v>116</v>
      </c>
      <c r="C103" s="53"/>
      <c r="D103" s="53"/>
      <c r="E103" s="88"/>
    </row>
    <row r="104" spans="1:5" ht="31.5" x14ac:dyDescent="0.25">
      <c r="A104" s="89"/>
      <c r="B104" s="90"/>
      <c r="C104" s="91" t="s">
        <v>172</v>
      </c>
      <c r="D104" s="92" t="s">
        <v>173</v>
      </c>
      <c r="E104" s="93">
        <v>0</v>
      </c>
    </row>
    <row r="105" spans="1:5" ht="15.75" thickBot="1" x14ac:dyDescent="0.25">
      <c r="A105" s="94">
        <v>1</v>
      </c>
      <c r="B105" s="95"/>
      <c r="C105" s="96" t="s">
        <v>206</v>
      </c>
      <c r="D105" s="97" t="s">
        <v>175</v>
      </c>
      <c r="E105" s="98">
        <v>0</v>
      </c>
    </row>
    <row r="106" spans="1:5" s="68" customFormat="1" ht="16.5" customHeight="1" thickBot="1" x14ac:dyDescent="0.3">
      <c r="A106" s="99"/>
      <c r="B106" s="100"/>
      <c r="C106" s="101" t="s">
        <v>176</v>
      </c>
      <c r="D106" s="92" t="s">
        <v>177</v>
      </c>
      <c r="E106" s="102">
        <f>SUM(E104:E105)</f>
        <v>0</v>
      </c>
    </row>
    <row r="107" spans="1:5" s="68" customFormat="1" ht="15.75" customHeight="1" x14ac:dyDescent="0.2">
      <c r="A107" s="103"/>
      <c r="B107" s="104"/>
      <c r="C107" s="105"/>
      <c r="D107" s="106"/>
      <c r="E107" s="107"/>
    </row>
    <row r="108" spans="1:5" ht="15.75" x14ac:dyDescent="0.25">
      <c r="A108" s="86" t="s">
        <v>207</v>
      </c>
      <c r="B108" s="87" t="s">
        <v>124</v>
      </c>
      <c r="C108" s="53"/>
      <c r="D108" s="53"/>
      <c r="E108" s="88"/>
    </row>
    <row r="109" spans="1:5" ht="31.5" x14ac:dyDescent="0.25">
      <c r="A109" s="89"/>
      <c r="B109" s="90"/>
      <c r="C109" s="91" t="s">
        <v>172</v>
      </c>
      <c r="D109" s="92" t="s">
        <v>173</v>
      </c>
      <c r="E109" s="93">
        <v>0</v>
      </c>
    </row>
    <row r="110" spans="1:5" x14ac:dyDescent="0.2">
      <c r="A110" s="94">
        <v>1</v>
      </c>
      <c r="B110" s="95"/>
      <c r="C110" s="96" t="s">
        <v>179</v>
      </c>
      <c r="D110" s="97" t="s">
        <v>175</v>
      </c>
      <c r="E110" s="98">
        <v>18000</v>
      </c>
    </row>
    <row r="111" spans="1:5" ht="15.75" thickBot="1" x14ac:dyDescent="0.25">
      <c r="A111" s="94">
        <v>2</v>
      </c>
      <c r="B111" s="95"/>
      <c r="C111" s="96" t="s">
        <v>179</v>
      </c>
      <c r="D111" s="97" t="s">
        <v>175</v>
      </c>
      <c r="E111" s="98">
        <v>-18000</v>
      </c>
    </row>
    <row r="112" spans="1:5" s="68" customFormat="1" ht="16.5" customHeight="1" thickBot="1" x14ac:dyDescent="0.3">
      <c r="A112" s="99"/>
      <c r="B112" s="100"/>
      <c r="C112" s="101" t="s">
        <v>176</v>
      </c>
      <c r="D112" s="92" t="s">
        <v>177</v>
      </c>
      <c r="E112" s="102">
        <f>SUM(E109:E111)</f>
        <v>0</v>
      </c>
    </row>
    <row r="113" spans="1:5" s="68" customFormat="1" ht="15.75" customHeight="1" thickBot="1" x14ac:dyDescent="0.25">
      <c r="A113" s="103"/>
      <c r="B113" s="104"/>
      <c r="C113" s="105"/>
      <c r="D113" s="106"/>
      <c r="E113" s="107"/>
    </row>
    <row r="114" spans="1:5" s="113" customFormat="1" ht="19.5" customHeight="1" thickBot="1" x14ac:dyDescent="0.3">
      <c r="A114" s="108"/>
      <c r="B114" s="109"/>
      <c r="C114" s="110"/>
      <c r="D114" s="111" t="s">
        <v>208</v>
      </c>
      <c r="E114" s="112">
        <f>+E112+E106+E101+E96+E90+E84+E76+E70+E65+E55+E50+E44+E38+E24+E14</f>
        <v>-107181</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REPORTING&amp;RWATERBURY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4"/>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129</v>
      </c>
      <c r="B4" s="477"/>
      <c r="C4" s="477"/>
      <c r="D4" s="477"/>
      <c r="E4" s="477"/>
      <c r="F4" s="477"/>
    </row>
    <row r="5" spans="1:6" ht="15.75" x14ac:dyDescent="0.25">
      <c r="A5" s="477" t="s">
        <v>209</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210</v>
      </c>
      <c r="C9" s="124" t="s">
        <v>211</v>
      </c>
      <c r="D9" s="124" t="s">
        <v>168</v>
      </c>
      <c r="E9" s="124" t="s">
        <v>169</v>
      </c>
      <c r="F9" s="125" t="s">
        <v>212</v>
      </c>
    </row>
    <row r="10" spans="1:6" s="132" customFormat="1" ht="31.5" x14ac:dyDescent="0.25">
      <c r="A10" s="126"/>
      <c r="B10" s="127"/>
      <c r="C10" s="128"/>
      <c r="D10" s="129" t="s">
        <v>213</v>
      </c>
      <c r="E10" s="130" t="s">
        <v>214</v>
      </c>
      <c r="F10" s="131">
        <v>1122130</v>
      </c>
    </row>
    <row r="11" spans="1:6" ht="15.75" x14ac:dyDescent="0.25">
      <c r="A11" s="133" t="s">
        <v>171</v>
      </c>
      <c r="B11" s="134" t="s">
        <v>10</v>
      </c>
      <c r="C11" s="135"/>
      <c r="D11" s="136"/>
      <c r="E11" s="136"/>
      <c r="F11" s="137"/>
    </row>
    <row r="12" spans="1:6" ht="15.75" thickBot="1" x14ac:dyDescent="0.25">
      <c r="A12" s="138"/>
      <c r="B12" s="139"/>
      <c r="C12" s="140" t="s">
        <v>215</v>
      </c>
      <c r="D12" s="140" t="s">
        <v>216</v>
      </c>
      <c r="E12" s="141" t="s">
        <v>215</v>
      </c>
      <c r="F12" s="142">
        <v>0</v>
      </c>
    </row>
    <row r="13" spans="1:6" ht="16.5" thickBot="1" x14ac:dyDescent="0.3">
      <c r="A13" s="143"/>
      <c r="B13" s="144"/>
      <c r="C13" s="145"/>
      <c r="D13" s="146" t="s">
        <v>217</v>
      </c>
      <c r="E13" s="147" t="s">
        <v>218</v>
      </c>
      <c r="F13" s="148">
        <v>0</v>
      </c>
    </row>
    <row r="14" spans="1:6" ht="15.75" x14ac:dyDescent="0.25">
      <c r="A14" s="149"/>
      <c r="B14" s="150"/>
      <c r="C14" s="151"/>
      <c r="D14" s="152"/>
      <c r="E14" s="153"/>
      <c r="F14" s="154"/>
    </row>
    <row r="15" spans="1:6" ht="15.75" x14ac:dyDescent="0.25">
      <c r="A15" s="133" t="s">
        <v>178</v>
      </c>
      <c r="B15" s="134" t="s">
        <v>38</v>
      </c>
      <c r="C15" s="135"/>
      <c r="D15" s="136"/>
      <c r="E15" s="136"/>
      <c r="F15" s="137"/>
    </row>
    <row r="16" spans="1:6" x14ac:dyDescent="0.2">
      <c r="A16" s="138">
        <v>1</v>
      </c>
      <c r="B16" s="139"/>
      <c r="C16" s="140" t="s">
        <v>48</v>
      </c>
      <c r="D16" s="140" t="s">
        <v>219</v>
      </c>
      <c r="E16" s="141" t="s">
        <v>175</v>
      </c>
      <c r="F16" s="142">
        <v>32573</v>
      </c>
    </row>
    <row r="17" spans="1:6" x14ac:dyDescent="0.2">
      <c r="A17" s="138">
        <v>2</v>
      </c>
      <c r="B17" s="139"/>
      <c r="C17" s="140" t="s">
        <v>48</v>
      </c>
      <c r="D17" s="140" t="s">
        <v>220</v>
      </c>
      <c r="E17" s="141" t="s">
        <v>175</v>
      </c>
      <c r="F17" s="142">
        <v>153</v>
      </c>
    </row>
    <row r="18" spans="1:6" ht="30" x14ac:dyDescent="0.2">
      <c r="A18" s="138">
        <v>3</v>
      </c>
      <c r="B18" s="139"/>
      <c r="C18" s="140" t="s">
        <v>48</v>
      </c>
      <c r="D18" s="140" t="s">
        <v>221</v>
      </c>
      <c r="E18" s="141" t="s">
        <v>175</v>
      </c>
      <c r="F18" s="142">
        <v>2052</v>
      </c>
    </row>
    <row r="19" spans="1:6" ht="15.75" thickBot="1" x14ac:dyDescent="0.25">
      <c r="A19" s="138">
        <v>4</v>
      </c>
      <c r="B19" s="139"/>
      <c r="C19" s="140" t="s">
        <v>116</v>
      </c>
      <c r="D19" s="140" t="s">
        <v>220</v>
      </c>
      <c r="E19" s="141" t="s">
        <v>175</v>
      </c>
      <c r="F19" s="142">
        <v>150</v>
      </c>
    </row>
    <row r="20" spans="1:6" ht="16.5" thickBot="1" x14ac:dyDescent="0.3">
      <c r="A20" s="143"/>
      <c r="B20" s="144"/>
      <c r="C20" s="145"/>
      <c r="D20" s="146" t="s">
        <v>217</v>
      </c>
      <c r="E20" s="147" t="s">
        <v>218</v>
      </c>
      <c r="F20" s="148">
        <f>SUM(F16:F19)</f>
        <v>34928</v>
      </c>
    </row>
    <row r="21" spans="1:6" ht="15.75" x14ac:dyDescent="0.25">
      <c r="A21" s="149"/>
      <c r="B21" s="150"/>
      <c r="C21" s="151"/>
      <c r="D21" s="152"/>
      <c r="E21" s="153"/>
      <c r="F21" s="154"/>
    </row>
    <row r="22" spans="1:6" ht="15.75" x14ac:dyDescent="0.25">
      <c r="A22" s="133" t="s">
        <v>182</v>
      </c>
      <c r="B22" s="134" t="s">
        <v>48</v>
      </c>
      <c r="C22" s="135"/>
      <c r="D22" s="136"/>
      <c r="E22" s="136"/>
      <c r="F22" s="137"/>
    </row>
    <row r="23" spans="1:6" ht="15.75" thickBot="1" x14ac:dyDescent="0.25">
      <c r="A23" s="138"/>
      <c r="B23" s="139"/>
      <c r="C23" s="140" t="s">
        <v>215</v>
      </c>
      <c r="D23" s="140" t="s">
        <v>216</v>
      </c>
      <c r="E23" s="141" t="s">
        <v>215</v>
      </c>
      <c r="F23" s="142">
        <v>0</v>
      </c>
    </row>
    <row r="24" spans="1:6" ht="16.5" thickBot="1" x14ac:dyDescent="0.3">
      <c r="A24" s="143"/>
      <c r="B24" s="144"/>
      <c r="C24" s="145"/>
      <c r="D24" s="146" t="s">
        <v>217</v>
      </c>
      <c r="E24" s="147" t="s">
        <v>218</v>
      </c>
      <c r="F24" s="148">
        <v>0</v>
      </c>
    </row>
    <row r="25" spans="1:6" ht="15.75" x14ac:dyDescent="0.25">
      <c r="A25" s="149"/>
      <c r="B25" s="150"/>
      <c r="C25" s="151"/>
      <c r="D25" s="152"/>
      <c r="E25" s="153"/>
      <c r="F25" s="154"/>
    </row>
    <row r="26" spans="1:6" ht="15.75" x14ac:dyDescent="0.25">
      <c r="A26" s="133" t="s">
        <v>188</v>
      </c>
      <c r="B26" s="134" t="s">
        <v>57</v>
      </c>
      <c r="C26" s="135"/>
      <c r="D26" s="136"/>
      <c r="E26" s="136"/>
      <c r="F26" s="137"/>
    </row>
    <row r="27" spans="1:6" ht="15.75" thickBot="1" x14ac:dyDescent="0.25">
      <c r="A27" s="138"/>
      <c r="B27" s="139"/>
      <c r="C27" s="140" t="s">
        <v>215</v>
      </c>
      <c r="D27" s="140" t="s">
        <v>216</v>
      </c>
      <c r="E27" s="141" t="s">
        <v>215</v>
      </c>
      <c r="F27" s="142">
        <v>0</v>
      </c>
    </row>
    <row r="28" spans="1:6" ht="16.5" thickBot="1" x14ac:dyDescent="0.3">
      <c r="A28" s="143"/>
      <c r="B28" s="144"/>
      <c r="C28" s="145"/>
      <c r="D28" s="146" t="s">
        <v>217</v>
      </c>
      <c r="E28" s="147" t="s">
        <v>218</v>
      </c>
      <c r="F28" s="148">
        <v>0</v>
      </c>
    </row>
    <row r="29" spans="1:6" ht="15.75" x14ac:dyDescent="0.25">
      <c r="A29" s="149"/>
      <c r="B29" s="150"/>
      <c r="C29" s="151"/>
      <c r="D29" s="152"/>
      <c r="E29" s="153"/>
      <c r="F29" s="154"/>
    </row>
    <row r="30" spans="1:6" ht="31.5" x14ac:dyDescent="0.25">
      <c r="A30" s="133" t="s">
        <v>189</v>
      </c>
      <c r="B30" s="134" t="s">
        <v>62</v>
      </c>
      <c r="C30" s="135"/>
      <c r="D30" s="136"/>
      <c r="E30" s="136"/>
      <c r="F30" s="137"/>
    </row>
    <row r="31" spans="1:6" ht="15.75" thickBot="1" x14ac:dyDescent="0.25">
      <c r="A31" s="138"/>
      <c r="B31" s="139"/>
      <c r="C31" s="140" t="s">
        <v>215</v>
      </c>
      <c r="D31" s="140" t="s">
        <v>216</v>
      </c>
      <c r="E31" s="141" t="s">
        <v>215</v>
      </c>
      <c r="F31" s="142">
        <v>0</v>
      </c>
    </row>
    <row r="32" spans="1:6" ht="16.5" thickBot="1" x14ac:dyDescent="0.3">
      <c r="A32" s="143"/>
      <c r="B32" s="144"/>
      <c r="C32" s="145"/>
      <c r="D32" s="146" t="s">
        <v>217</v>
      </c>
      <c r="E32" s="147" t="s">
        <v>218</v>
      </c>
      <c r="F32" s="148">
        <v>0</v>
      </c>
    </row>
    <row r="33" spans="1:6" ht="15.75" x14ac:dyDescent="0.25">
      <c r="A33" s="149"/>
      <c r="B33" s="150"/>
      <c r="C33" s="151"/>
      <c r="D33" s="152"/>
      <c r="E33" s="153"/>
      <c r="F33" s="154"/>
    </row>
    <row r="34" spans="1:6" ht="15.75" x14ac:dyDescent="0.25">
      <c r="A34" s="133" t="s">
        <v>191</v>
      </c>
      <c r="B34" s="134" t="s">
        <v>68</v>
      </c>
      <c r="C34" s="135"/>
      <c r="D34" s="136"/>
      <c r="E34" s="136"/>
      <c r="F34" s="137"/>
    </row>
    <row r="35" spans="1:6" ht="15.75" thickBot="1" x14ac:dyDescent="0.25">
      <c r="A35" s="138"/>
      <c r="B35" s="139"/>
      <c r="C35" s="140" t="s">
        <v>215</v>
      </c>
      <c r="D35" s="140" t="s">
        <v>216</v>
      </c>
      <c r="E35" s="141" t="s">
        <v>215</v>
      </c>
      <c r="F35" s="142">
        <v>0</v>
      </c>
    </row>
    <row r="36" spans="1:6" ht="16.5" thickBot="1" x14ac:dyDescent="0.3">
      <c r="A36" s="143"/>
      <c r="B36" s="144"/>
      <c r="C36" s="145"/>
      <c r="D36" s="146" t="s">
        <v>217</v>
      </c>
      <c r="E36" s="147" t="s">
        <v>218</v>
      </c>
      <c r="F36" s="148">
        <v>0</v>
      </c>
    </row>
    <row r="37" spans="1:6" ht="15.75" x14ac:dyDescent="0.25">
      <c r="A37" s="149"/>
      <c r="B37" s="150"/>
      <c r="C37" s="151"/>
      <c r="D37" s="152"/>
      <c r="E37" s="153"/>
      <c r="F37" s="154"/>
    </row>
    <row r="38" spans="1:6" ht="15.75" x14ac:dyDescent="0.25">
      <c r="A38" s="133" t="s">
        <v>193</v>
      </c>
      <c r="B38" s="134" t="s">
        <v>72</v>
      </c>
      <c r="C38" s="135"/>
      <c r="D38" s="136"/>
      <c r="E38" s="136"/>
      <c r="F38" s="137"/>
    </row>
    <row r="39" spans="1:6" ht="15.75" thickBot="1" x14ac:dyDescent="0.25">
      <c r="A39" s="138">
        <v>1</v>
      </c>
      <c r="B39" s="139"/>
      <c r="C39" s="140" t="s">
        <v>48</v>
      </c>
      <c r="D39" s="140" t="s">
        <v>220</v>
      </c>
      <c r="E39" s="141" t="s">
        <v>175</v>
      </c>
      <c r="F39" s="142">
        <v>394</v>
      </c>
    </row>
    <row r="40" spans="1:6" ht="16.5" thickBot="1" x14ac:dyDescent="0.3">
      <c r="A40" s="143"/>
      <c r="B40" s="144"/>
      <c r="C40" s="145"/>
      <c r="D40" s="146" t="s">
        <v>217</v>
      </c>
      <c r="E40" s="147" t="s">
        <v>218</v>
      </c>
      <c r="F40" s="148">
        <f>SUM(F39:F39)</f>
        <v>394</v>
      </c>
    </row>
    <row r="41" spans="1:6" ht="15.75" x14ac:dyDescent="0.25">
      <c r="A41" s="149"/>
      <c r="B41" s="150"/>
      <c r="C41" s="151"/>
      <c r="D41" s="152"/>
      <c r="E41" s="153"/>
      <c r="F41" s="154"/>
    </row>
    <row r="42" spans="1:6" ht="15.75" x14ac:dyDescent="0.25">
      <c r="A42" s="133" t="s">
        <v>196</v>
      </c>
      <c r="B42" s="134" t="s">
        <v>78</v>
      </c>
      <c r="C42" s="135"/>
      <c r="D42" s="136"/>
      <c r="E42" s="136"/>
      <c r="F42" s="137"/>
    </row>
    <row r="43" spans="1:6" ht="15.75" thickBot="1" x14ac:dyDescent="0.25">
      <c r="A43" s="138"/>
      <c r="B43" s="139"/>
      <c r="C43" s="140" t="s">
        <v>215</v>
      </c>
      <c r="D43" s="140" t="s">
        <v>216</v>
      </c>
      <c r="E43" s="141" t="s">
        <v>215</v>
      </c>
      <c r="F43" s="142">
        <v>0</v>
      </c>
    </row>
    <row r="44" spans="1:6" ht="16.5" thickBot="1" x14ac:dyDescent="0.3">
      <c r="A44" s="143"/>
      <c r="B44" s="144"/>
      <c r="C44" s="145"/>
      <c r="D44" s="146" t="s">
        <v>217</v>
      </c>
      <c r="E44" s="147" t="s">
        <v>218</v>
      </c>
      <c r="F44" s="148">
        <v>0</v>
      </c>
    </row>
    <row r="45" spans="1:6" ht="15.75" x14ac:dyDescent="0.25">
      <c r="A45" s="149"/>
      <c r="B45" s="150"/>
      <c r="C45" s="151"/>
      <c r="D45" s="152"/>
      <c r="E45" s="153"/>
      <c r="F45" s="154"/>
    </row>
    <row r="46" spans="1:6" ht="15.75" x14ac:dyDescent="0.25">
      <c r="A46" s="133" t="s">
        <v>197</v>
      </c>
      <c r="B46" s="134" t="s">
        <v>82</v>
      </c>
      <c r="C46" s="135"/>
      <c r="D46" s="136"/>
      <c r="E46" s="136"/>
      <c r="F46" s="137"/>
    </row>
    <row r="47" spans="1:6" ht="15.75" thickBot="1" x14ac:dyDescent="0.25">
      <c r="A47" s="138"/>
      <c r="B47" s="139"/>
      <c r="C47" s="140" t="s">
        <v>215</v>
      </c>
      <c r="D47" s="140" t="s">
        <v>216</v>
      </c>
      <c r="E47" s="141" t="s">
        <v>215</v>
      </c>
      <c r="F47" s="142">
        <v>0</v>
      </c>
    </row>
    <row r="48" spans="1:6" ht="16.5" thickBot="1" x14ac:dyDescent="0.3">
      <c r="A48" s="143"/>
      <c r="B48" s="144"/>
      <c r="C48" s="145"/>
      <c r="D48" s="146" t="s">
        <v>217</v>
      </c>
      <c r="E48" s="147" t="s">
        <v>218</v>
      </c>
      <c r="F48" s="148">
        <v>0</v>
      </c>
    </row>
    <row r="49" spans="1:6" ht="15.75" x14ac:dyDescent="0.25">
      <c r="A49" s="149"/>
      <c r="B49" s="150"/>
      <c r="C49" s="151"/>
      <c r="D49" s="152"/>
      <c r="E49" s="153"/>
      <c r="F49" s="154"/>
    </row>
    <row r="50" spans="1:6" ht="15.75" x14ac:dyDescent="0.25">
      <c r="A50" s="133" t="s">
        <v>198</v>
      </c>
      <c r="B50" s="134" t="s">
        <v>92</v>
      </c>
      <c r="C50" s="135"/>
      <c r="D50" s="136"/>
      <c r="E50" s="136"/>
      <c r="F50" s="137"/>
    </row>
    <row r="51" spans="1:6" ht="15.75" thickBot="1" x14ac:dyDescent="0.25">
      <c r="A51" s="138"/>
      <c r="B51" s="139"/>
      <c r="C51" s="140" t="s">
        <v>215</v>
      </c>
      <c r="D51" s="140" t="s">
        <v>216</v>
      </c>
      <c r="E51" s="141" t="s">
        <v>215</v>
      </c>
      <c r="F51" s="142">
        <v>0</v>
      </c>
    </row>
    <row r="52" spans="1:6" ht="16.5" thickBot="1" x14ac:dyDescent="0.3">
      <c r="A52" s="143"/>
      <c r="B52" s="144"/>
      <c r="C52" s="145"/>
      <c r="D52" s="146" t="s">
        <v>217</v>
      </c>
      <c r="E52" s="147" t="s">
        <v>218</v>
      </c>
      <c r="F52" s="148">
        <v>0</v>
      </c>
    </row>
    <row r="53" spans="1:6" ht="15.75" x14ac:dyDescent="0.25">
      <c r="A53" s="149"/>
      <c r="B53" s="150"/>
      <c r="C53" s="151"/>
      <c r="D53" s="152"/>
      <c r="E53" s="153"/>
      <c r="F53" s="154"/>
    </row>
    <row r="54" spans="1:6" ht="15.75" x14ac:dyDescent="0.25">
      <c r="A54" s="133" t="s">
        <v>201</v>
      </c>
      <c r="B54" s="134" t="s">
        <v>96</v>
      </c>
      <c r="C54" s="135"/>
      <c r="D54" s="136"/>
      <c r="E54" s="136"/>
      <c r="F54" s="137"/>
    </row>
    <row r="55" spans="1:6" ht="15.75" thickBot="1" x14ac:dyDescent="0.25">
      <c r="A55" s="138"/>
      <c r="B55" s="139"/>
      <c r="C55" s="140" t="s">
        <v>215</v>
      </c>
      <c r="D55" s="140" t="s">
        <v>216</v>
      </c>
      <c r="E55" s="141" t="s">
        <v>215</v>
      </c>
      <c r="F55" s="142">
        <v>0</v>
      </c>
    </row>
    <row r="56" spans="1:6" ht="16.5" thickBot="1" x14ac:dyDescent="0.3">
      <c r="A56" s="143"/>
      <c r="B56" s="144"/>
      <c r="C56" s="145"/>
      <c r="D56" s="146" t="s">
        <v>217</v>
      </c>
      <c r="E56" s="147" t="s">
        <v>218</v>
      </c>
      <c r="F56" s="148">
        <v>0</v>
      </c>
    </row>
    <row r="57" spans="1:6" ht="15.75" x14ac:dyDescent="0.25">
      <c r="A57" s="149"/>
      <c r="B57" s="150"/>
      <c r="C57" s="151"/>
      <c r="D57" s="152"/>
      <c r="E57" s="153"/>
      <c r="F57" s="154"/>
    </row>
    <row r="58" spans="1:6" ht="15.75" x14ac:dyDescent="0.25">
      <c r="A58" s="133" t="s">
        <v>202</v>
      </c>
      <c r="B58" s="134" t="s">
        <v>104</v>
      </c>
      <c r="C58" s="135"/>
      <c r="D58" s="136"/>
      <c r="E58" s="136"/>
      <c r="F58" s="137"/>
    </row>
    <row r="59" spans="1:6" ht="15.75" thickBot="1" x14ac:dyDescent="0.25">
      <c r="A59" s="138"/>
      <c r="B59" s="139"/>
      <c r="C59" s="140" t="s">
        <v>215</v>
      </c>
      <c r="D59" s="140" t="s">
        <v>216</v>
      </c>
      <c r="E59" s="141" t="s">
        <v>215</v>
      </c>
      <c r="F59" s="142">
        <v>0</v>
      </c>
    </row>
    <row r="60" spans="1:6" ht="16.5" thickBot="1" x14ac:dyDescent="0.3">
      <c r="A60" s="143"/>
      <c r="B60" s="144"/>
      <c r="C60" s="145"/>
      <c r="D60" s="146" t="s">
        <v>217</v>
      </c>
      <c r="E60" s="147" t="s">
        <v>218</v>
      </c>
      <c r="F60" s="148">
        <v>0</v>
      </c>
    </row>
    <row r="61" spans="1:6" ht="15.75" x14ac:dyDescent="0.25">
      <c r="A61" s="149"/>
      <c r="B61" s="150"/>
      <c r="C61" s="151"/>
      <c r="D61" s="152"/>
      <c r="E61" s="153"/>
      <c r="F61" s="154"/>
    </row>
    <row r="62" spans="1:6" ht="15.75" x14ac:dyDescent="0.25">
      <c r="A62" s="133" t="s">
        <v>204</v>
      </c>
      <c r="B62" s="134" t="s">
        <v>109</v>
      </c>
      <c r="C62" s="135"/>
      <c r="D62" s="136"/>
      <c r="E62" s="136"/>
      <c r="F62" s="137"/>
    </row>
    <row r="63" spans="1:6" ht="15.75" thickBot="1" x14ac:dyDescent="0.25">
      <c r="A63" s="138"/>
      <c r="B63" s="139"/>
      <c r="C63" s="140" t="s">
        <v>215</v>
      </c>
      <c r="D63" s="140" t="s">
        <v>216</v>
      </c>
      <c r="E63" s="141" t="s">
        <v>215</v>
      </c>
      <c r="F63" s="142">
        <v>0</v>
      </c>
    </row>
    <row r="64" spans="1:6" ht="16.5" thickBot="1" x14ac:dyDescent="0.3">
      <c r="A64" s="143"/>
      <c r="B64" s="144"/>
      <c r="C64" s="145"/>
      <c r="D64" s="146" t="s">
        <v>217</v>
      </c>
      <c r="E64" s="147" t="s">
        <v>218</v>
      </c>
      <c r="F64" s="148">
        <v>0</v>
      </c>
    </row>
    <row r="65" spans="1:6" ht="15.75" x14ac:dyDescent="0.25">
      <c r="A65" s="149"/>
      <c r="B65" s="150"/>
      <c r="C65" s="151"/>
      <c r="D65" s="152"/>
      <c r="E65" s="153"/>
      <c r="F65" s="154"/>
    </row>
    <row r="66" spans="1:6" ht="15.75" x14ac:dyDescent="0.25">
      <c r="A66" s="133" t="s">
        <v>205</v>
      </c>
      <c r="B66" s="134" t="s">
        <v>116</v>
      </c>
      <c r="C66" s="135"/>
      <c r="D66" s="136"/>
      <c r="E66" s="136"/>
      <c r="F66" s="137"/>
    </row>
    <row r="67" spans="1:6" ht="15.75" thickBot="1" x14ac:dyDescent="0.25">
      <c r="A67" s="138"/>
      <c r="B67" s="139"/>
      <c r="C67" s="140" t="s">
        <v>215</v>
      </c>
      <c r="D67" s="140" t="s">
        <v>216</v>
      </c>
      <c r="E67" s="141" t="s">
        <v>215</v>
      </c>
      <c r="F67" s="142">
        <v>0</v>
      </c>
    </row>
    <row r="68" spans="1:6" ht="16.5" thickBot="1" x14ac:dyDescent="0.3">
      <c r="A68" s="143"/>
      <c r="B68" s="144"/>
      <c r="C68" s="145"/>
      <c r="D68" s="146" t="s">
        <v>217</v>
      </c>
      <c r="E68" s="147" t="s">
        <v>218</v>
      </c>
      <c r="F68" s="148">
        <v>0</v>
      </c>
    </row>
    <row r="69" spans="1:6" ht="15.75" x14ac:dyDescent="0.25">
      <c r="A69" s="149"/>
      <c r="B69" s="150"/>
      <c r="C69" s="151"/>
      <c r="D69" s="152"/>
      <c r="E69" s="153"/>
      <c r="F69" s="154"/>
    </row>
    <row r="70" spans="1:6" ht="15.75" x14ac:dyDescent="0.25">
      <c r="A70" s="133" t="s">
        <v>207</v>
      </c>
      <c r="B70" s="134" t="s">
        <v>124</v>
      </c>
      <c r="C70" s="135"/>
      <c r="D70" s="136"/>
      <c r="E70" s="136"/>
      <c r="F70" s="137"/>
    </row>
    <row r="71" spans="1:6" ht="15.75" thickBot="1" x14ac:dyDescent="0.25">
      <c r="A71" s="138"/>
      <c r="B71" s="139"/>
      <c r="C71" s="140" t="s">
        <v>215</v>
      </c>
      <c r="D71" s="140" t="s">
        <v>216</v>
      </c>
      <c r="E71" s="141" t="s">
        <v>215</v>
      </c>
      <c r="F71" s="142">
        <v>0</v>
      </c>
    </row>
    <row r="72" spans="1:6" ht="16.5" thickBot="1" x14ac:dyDescent="0.3">
      <c r="A72" s="143"/>
      <c r="B72" s="144"/>
      <c r="C72" s="145"/>
      <c r="D72" s="146" t="s">
        <v>217</v>
      </c>
      <c r="E72" s="147" t="s">
        <v>218</v>
      </c>
      <c r="F72" s="148">
        <v>0</v>
      </c>
    </row>
    <row r="73" spans="1:6" ht="15.75" x14ac:dyDescent="0.25">
      <c r="A73" s="149"/>
      <c r="B73" s="150"/>
      <c r="C73" s="151"/>
      <c r="D73" s="152"/>
      <c r="E73" s="153"/>
      <c r="F73" s="154"/>
    </row>
    <row r="74" spans="1:6" ht="32.25" thickBot="1" x14ac:dyDescent="0.3">
      <c r="A74" s="155"/>
      <c r="B74" s="156"/>
      <c r="C74" s="156"/>
      <c r="D74" s="157" t="s">
        <v>222</v>
      </c>
      <c r="E74" s="158" t="s">
        <v>218</v>
      </c>
      <c r="F74" s="159">
        <f>+F72+F68+F64+F60+F56+F52+F48+F44+F40+F36+F32+F28+F24+F20+F13+F10</f>
        <v>1157452</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REPORTING&amp;RWATERBURY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129</v>
      </c>
      <c r="B4" s="479"/>
      <c r="C4" s="479"/>
      <c r="D4" s="479"/>
    </row>
    <row r="5" spans="1:5" x14ac:dyDescent="0.2">
      <c r="A5" s="479" t="s">
        <v>223</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224</v>
      </c>
      <c r="C8" s="169"/>
      <c r="D8" s="170"/>
    </row>
    <row r="9" spans="1:5" ht="14.25" customHeight="1" thickBot="1" x14ac:dyDescent="0.25">
      <c r="A9" s="172" t="s">
        <v>5</v>
      </c>
      <c r="B9" s="173" t="s">
        <v>225</v>
      </c>
      <c r="C9" s="174" t="s">
        <v>212</v>
      </c>
      <c r="D9" s="175" t="s">
        <v>169</v>
      </c>
    </row>
    <row r="10" spans="1:5" x14ac:dyDescent="0.2">
      <c r="A10" s="176"/>
      <c r="B10" s="177"/>
      <c r="C10" s="178"/>
      <c r="D10" s="179"/>
    </row>
    <row r="11" spans="1:5" x14ac:dyDescent="0.2">
      <c r="A11" s="180" t="s">
        <v>171</v>
      </c>
      <c r="B11" s="181" t="s">
        <v>10</v>
      </c>
      <c r="C11" s="182"/>
      <c r="D11" s="183"/>
    </row>
    <row r="12" spans="1:5" ht="15.75" thickBot="1" x14ac:dyDescent="0.25">
      <c r="A12" s="184">
        <v>0</v>
      </c>
      <c r="B12" s="185" t="s">
        <v>216</v>
      </c>
      <c r="C12" s="186">
        <v>0</v>
      </c>
      <c r="D12" s="187" t="s">
        <v>215</v>
      </c>
    </row>
    <row r="13" spans="1:5" ht="13.5" customHeight="1" thickBot="1" x14ac:dyDescent="0.25">
      <c r="A13" s="188"/>
      <c r="B13" s="189" t="s">
        <v>226</v>
      </c>
      <c r="C13" s="190">
        <v>0</v>
      </c>
      <c r="D13" s="191" t="s">
        <v>218</v>
      </c>
    </row>
    <row r="14" spans="1:5" ht="14.25" customHeight="1" x14ac:dyDescent="0.2">
      <c r="A14" s="192"/>
      <c r="B14" s="193"/>
      <c r="C14" s="194"/>
      <c r="D14" s="195"/>
    </row>
    <row r="15" spans="1:5" x14ac:dyDescent="0.2">
      <c r="A15" s="180" t="s">
        <v>178</v>
      </c>
      <c r="B15" s="181" t="s">
        <v>38</v>
      </c>
      <c r="C15" s="182"/>
      <c r="D15" s="183"/>
    </row>
    <row r="16" spans="1:5" ht="15.75" thickBot="1" x14ac:dyDescent="0.25">
      <c r="A16" s="184">
        <v>0</v>
      </c>
      <c r="B16" s="185" t="s">
        <v>216</v>
      </c>
      <c r="C16" s="186">
        <v>0</v>
      </c>
      <c r="D16" s="187" t="s">
        <v>215</v>
      </c>
    </row>
    <row r="17" spans="1:4" ht="13.5" customHeight="1" thickBot="1" x14ac:dyDescent="0.25">
      <c r="A17" s="188"/>
      <c r="B17" s="189" t="s">
        <v>226</v>
      </c>
      <c r="C17" s="190">
        <v>0</v>
      </c>
      <c r="D17" s="191" t="s">
        <v>218</v>
      </c>
    </row>
    <row r="18" spans="1:4" ht="14.25" customHeight="1" x14ac:dyDescent="0.2">
      <c r="A18" s="192"/>
      <c r="B18" s="193"/>
      <c r="C18" s="194"/>
      <c r="D18" s="195"/>
    </row>
    <row r="19" spans="1:4" x14ac:dyDescent="0.2">
      <c r="A19" s="180" t="s">
        <v>182</v>
      </c>
      <c r="B19" s="181" t="s">
        <v>48</v>
      </c>
      <c r="C19" s="182"/>
      <c r="D19" s="183"/>
    </row>
    <row r="20" spans="1:4" ht="15.75" thickBot="1" x14ac:dyDescent="0.25">
      <c r="A20" s="184">
        <v>0</v>
      </c>
      <c r="B20" s="185" t="s">
        <v>216</v>
      </c>
      <c r="C20" s="186">
        <v>0</v>
      </c>
      <c r="D20" s="187" t="s">
        <v>215</v>
      </c>
    </row>
    <row r="21" spans="1:4" ht="13.5" customHeight="1" thickBot="1" x14ac:dyDescent="0.25">
      <c r="A21" s="188"/>
      <c r="B21" s="189" t="s">
        <v>226</v>
      </c>
      <c r="C21" s="190">
        <v>0</v>
      </c>
      <c r="D21" s="191" t="s">
        <v>218</v>
      </c>
    </row>
    <row r="22" spans="1:4" ht="14.25" customHeight="1" x14ac:dyDescent="0.2">
      <c r="A22" s="192"/>
      <c r="B22" s="193"/>
      <c r="C22" s="194"/>
      <c r="D22" s="195"/>
    </row>
    <row r="23" spans="1:4" x14ac:dyDescent="0.2">
      <c r="A23" s="180" t="s">
        <v>188</v>
      </c>
      <c r="B23" s="181" t="s">
        <v>57</v>
      </c>
      <c r="C23" s="182"/>
      <c r="D23" s="183"/>
    </row>
    <row r="24" spans="1:4" ht="15.75" thickBot="1" x14ac:dyDescent="0.25">
      <c r="A24" s="184">
        <v>0</v>
      </c>
      <c r="B24" s="185" t="s">
        <v>216</v>
      </c>
      <c r="C24" s="186">
        <v>0</v>
      </c>
      <c r="D24" s="187" t="s">
        <v>215</v>
      </c>
    </row>
    <row r="25" spans="1:4" ht="13.5" customHeight="1" thickBot="1" x14ac:dyDescent="0.25">
      <c r="A25" s="188"/>
      <c r="B25" s="189" t="s">
        <v>226</v>
      </c>
      <c r="C25" s="190">
        <v>0</v>
      </c>
      <c r="D25" s="191" t="s">
        <v>218</v>
      </c>
    </row>
    <row r="26" spans="1:4" ht="14.25" customHeight="1" x14ac:dyDescent="0.2">
      <c r="A26" s="192"/>
      <c r="B26" s="193"/>
      <c r="C26" s="194"/>
      <c r="D26" s="195"/>
    </row>
    <row r="27" spans="1:4" x14ac:dyDescent="0.2">
      <c r="A27" s="180" t="s">
        <v>189</v>
      </c>
      <c r="B27" s="181" t="s">
        <v>62</v>
      </c>
      <c r="C27" s="182"/>
      <c r="D27" s="183"/>
    </row>
    <row r="28" spans="1:4" ht="15.75" thickBot="1" x14ac:dyDescent="0.25">
      <c r="A28" s="184">
        <v>0</v>
      </c>
      <c r="B28" s="185" t="s">
        <v>216</v>
      </c>
      <c r="C28" s="186">
        <v>0</v>
      </c>
      <c r="D28" s="187" t="s">
        <v>215</v>
      </c>
    </row>
    <row r="29" spans="1:4" ht="13.5" customHeight="1" thickBot="1" x14ac:dyDescent="0.25">
      <c r="A29" s="188"/>
      <c r="B29" s="189" t="s">
        <v>226</v>
      </c>
      <c r="C29" s="190">
        <v>0</v>
      </c>
      <c r="D29" s="191" t="s">
        <v>218</v>
      </c>
    </row>
    <row r="30" spans="1:4" ht="14.25" customHeight="1" x14ac:dyDescent="0.2">
      <c r="A30" s="192"/>
      <c r="B30" s="193"/>
      <c r="C30" s="194"/>
      <c r="D30" s="195"/>
    </row>
    <row r="31" spans="1:4" x14ac:dyDescent="0.2">
      <c r="A31" s="180" t="s">
        <v>191</v>
      </c>
      <c r="B31" s="181" t="s">
        <v>68</v>
      </c>
      <c r="C31" s="182"/>
      <c r="D31" s="183"/>
    </row>
    <row r="32" spans="1:4" ht="15.75" thickBot="1" x14ac:dyDescent="0.25">
      <c r="A32" s="184">
        <v>0</v>
      </c>
      <c r="B32" s="185" t="s">
        <v>216</v>
      </c>
      <c r="C32" s="186">
        <v>0</v>
      </c>
      <c r="D32" s="187" t="s">
        <v>215</v>
      </c>
    </row>
    <row r="33" spans="1:4" ht="13.5" customHeight="1" thickBot="1" x14ac:dyDescent="0.25">
      <c r="A33" s="188"/>
      <c r="B33" s="189" t="s">
        <v>226</v>
      </c>
      <c r="C33" s="190">
        <v>0</v>
      </c>
      <c r="D33" s="191" t="s">
        <v>218</v>
      </c>
    </row>
    <row r="34" spans="1:4" ht="14.25" customHeight="1" x14ac:dyDescent="0.2">
      <c r="A34" s="192"/>
      <c r="B34" s="193"/>
      <c r="C34" s="194"/>
      <c r="D34" s="195"/>
    </row>
    <row r="35" spans="1:4" x14ac:dyDescent="0.2">
      <c r="A35" s="180" t="s">
        <v>193</v>
      </c>
      <c r="B35" s="181" t="s">
        <v>72</v>
      </c>
      <c r="C35" s="182"/>
      <c r="D35" s="183"/>
    </row>
    <row r="36" spans="1:4" ht="15.75" thickBot="1" x14ac:dyDescent="0.25">
      <c r="A36" s="184">
        <v>0</v>
      </c>
      <c r="B36" s="185" t="s">
        <v>216</v>
      </c>
      <c r="C36" s="186">
        <v>0</v>
      </c>
      <c r="D36" s="187" t="s">
        <v>215</v>
      </c>
    </row>
    <row r="37" spans="1:4" ht="13.5" customHeight="1" thickBot="1" x14ac:dyDescent="0.25">
      <c r="A37" s="188"/>
      <c r="B37" s="189" t="s">
        <v>226</v>
      </c>
      <c r="C37" s="190">
        <v>0</v>
      </c>
      <c r="D37" s="191" t="s">
        <v>218</v>
      </c>
    </row>
    <row r="38" spans="1:4" ht="14.25" customHeight="1" x14ac:dyDescent="0.2">
      <c r="A38" s="192"/>
      <c r="B38" s="193"/>
      <c r="C38" s="194"/>
      <c r="D38" s="195"/>
    </row>
    <row r="39" spans="1:4" x14ac:dyDescent="0.2">
      <c r="A39" s="180" t="s">
        <v>196</v>
      </c>
      <c r="B39" s="181" t="s">
        <v>78</v>
      </c>
      <c r="C39" s="182"/>
      <c r="D39" s="183"/>
    </row>
    <row r="40" spans="1:4" ht="15.75" thickBot="1" x14ac:dyDescent="0.25">
      <c r="A40" s="184">
        <v>0</v>
      </c>
      <c r="B40" s="185" t="s">
        <v>216</v>
      </c>
      <c r="C40" s="186">
        <v>0</v>
      </c>
      <c r="D40" s="187" t="s">
        <v>215</v>
      </c>
    </row>
    <row r="41" spans="1:4" ht="13.5" customHeight="1" thickBot="1" x14ac:dyDescent="0.25">
      <c r="A41" s="188"/>
      <c r="B41" s="189" t="s">
        <v>226</v>
      </c>
      <c r="C41" s="190">
        <v>0</v>
      </c>
      <c r="D41" s="191" t="s">
        <v>218</v>
      </c>
    </row>
    <row r="42" spans="1:4" ht="14.25" customHeight="1" x14ac:dyDescent="0.2">
      <c r="A42" s="192"/>
      <c r="B42" s="193"/>
      <c r="C42" s="194"/>
      <c r="D42" s="195"/>
    </row>
    <row r="43" spans="1:4" x14ac:dyDescent="0.2">
      <c r="A43" s="180" t="s">
        <v>197</v>
      </c>
      <c r="B43" s="181" t="s">
        <v>82</v>
      </c>
      <c r="C43" s="182"/>
      <c r="D43" s="183"/>
    </row>
    <row r="44" spans="1:4" ht="15.75" thickBot="1" x14ac:dyDescent="0.25">
      <c r="A44" s="184">
        <v>0</v>
      </c>
      <c r="B44" s="185" t="s">
        <v>216</v>
      </c>
      <c r="C44" s="186">
        <v>0</v>
      </c>
      <c r="D44" s="187" t="s">
        <v>215</v>
      </c>
    </row>
    <row r="45" spans="1:4" ht="13.5" customHeight="1" thickBot="1" x14ac:dyDescent="0.25">
      <c r="A45" s="188"/>
      <c r="B45" s="189" t="s">
        <v>226</v>
      </c>
      <c r="C45" s="190">
        <v>0</v>
      </c>
      <c r="D45" s="191" t="s">
        <v>218</v>
      </c>
    </row>
    <row r="46" spans="1:4" ht="14.25" customHeight="1" x14ac:dyDescent="0.2">
      <c r="A46" s="192"/>
      <c r="B46" s="193"/>
      <c r="C46" s="194"/>
      <c r="D46" s="195"/>
    </row>
    <row r="47" spans="1:4" x14ac:dyDescent="0.2">
      <c r="A47" s="180" t="s">
        <v>198</v>
      </c>
      <c r="B47" s="181" t="s">
        <v>92</v>
      </c>
      <c r="C47" s="182"/>
      <c r="D47" s="183"/>
    </row>
    <row r="48" spans="1:4" ht="15.75" thickBot="1" x14ac:dyDescent="0.25">
      <c r="A48" s="184">
        <v>0</v>
      </c>
      <c r="B48" s="185" t="s">
        <v>216</v>
      </c>
      <c r="C48" s="186">
        <v>0</v>
      </c>
      <c r="D48" s="187" t="s">
        <v>215</v>
      </c>
    </row>
    <row r="49" spans="1:4" ht="13.5" customHeight="1" thickBot="1" x14ac:dyDescent="0.25">
      <c r="A49" s="188"/>
      <c r="B49" s="189" t="s">
        <v>226</v>
      </c>
      <c r="C49" s="190">
        <v>0</v>
      </c>
      <c r="D49" s="191" t="s">
        <v>218</v>
      </c>
    </row>
    <row r="50" spans="1:4" ht="14.25" customHeight="1" x14ac:dyDescent="0.2">
      <c r="A50" s="192"/>
      <c r="B50" s="193"/>
      <c r="C50" s="194"/>
      <c r="D50" s="195"/>
    </row>
    <row r="51" spans="1:4" x14ac:dyDescent="0.2">
      <c r="A51" s="180" t="s">
        <v>201</v>
      </c>
      <c r="B51" s="181" t="s">
        <v>96</v>
      </c>
      <c r="C51" s="182"/>
      <c r="D51" s="183"/>
    </row>
    <row r="52" spans="1:4" ht="15.75" thickBot="1" x14ac:dyDescent="0.25">
      <c r="A52" s="184">
        <v>0</v>
      </c>
      <c r="B52" s="185" t="s">
        <v>216</v>
      </c>
      <c r="C52" s="186">
        <v>0</v>
      </c>
      <c r="D52" s="187" t="s">
        <v>215</v>
      </c>
    </row>
    <row r="53" spans="1:4" ht="13.5" customHeight="1" thickBot="1" x14ac:dyDescent="0.25">
      <c r="A53" s="188"/>
      <c r="B53" s="189" t="s">
        <v>226</v>
      </c>
      <c r="C53" s="190">
        <v>0</v>
      </c>
      <c r="D53" s="191" t="s">
        <v>218</v>
      </c>
    </row>
    <row r="54" spans="1:4" ht="14.25" customHeight="1" x14ac:dyDescent="0.2">
      <c r="A54" s="192"/>
      <c r="B54" s="193"/>
      <c r="C54" s="194"/>
      <c r="D54" s="195"/>
    </row>
    <row r="55" spans="1:4" x14ac:dyDescent="0.2">
      <c r="A55" s="180" t="s">
        <v>202</v>
      </c>
      <c r="B55" s="181" t="s">
        <v>104</v>
      </c>
      <c r="C55" s="182"/>
      <c r="D55" s="183"/>
    </row>
    <row r="56" spans="1:4" ht="15.75" thickBot="1" x14ac:dyDescent="0.25">
      <c r="A56" s="184">
        <v>0</v>
      </c>
      <c r="B56" s="185" t="s">
        <v>216</v>
      </c>
      <c r="C56" s="186">
        <v>0</v>
      </c>
      <c r="D56" s="187" t="s">
        <v>215</v>
      </c>
    </row>
    <row r="57" spans="1:4" ht="13.5" customHeight="1" thickBot="1" x14ac:dyDescent="0.25">
      <c r="A57" s="188"/>
      <c r="B57" s="189" t="s">
        <v>226</v>
      </c>
      <c r="C57" s="190">
        <v>0</v>
      </c>
      <c r="D57" s="191" t="s">
        <v>218</v>
      </c>
    </row>
    <row r="58" spans="1:4" ht="14.25" customHeight="1" x14ac:dyDescent="0.2">
      <c r="A58" s="192"/>
      <c r="B58" s="193"/>
      <c r="C58" s="194"/>
      <c r="D58" s="195"/>
    </row>
    <row r="59" spans="1:4" x14ac:dyDescent="0.2">
      <c r="A59" s="180" t="s">
        <v>204</v>
      </c>
      <c r="B59" s="181" t="s">
        <v>109</v>
      </c>
      <c r="C59" s="182"/>
      <c r="D59" s="183"/>
    </row>
    <row r="60" spans="1:4" ht="15.75" thickBot="1" x14ac:dyDescent="0.25">
      <c r="A60" s="184">
        <v>0</v>
      </c>
      <c r="B60" s="185" t="s">
        <v>216</v>
      </c>
      <c r="C60" s="186">
        <v>0</v>
      </c>
      <c r="D60" s="187" t="s">
        <v>215</v>
      </c>
    </row>
    <row r="61" spans="1:4" ht="13.5" customHeight="1" thickBot="1" x14ac:dyDescent="0.25">
      <c r="A61" s="188"/>
      <c r="B61" s="189" t="s">
        <v>226</v>
      </c>
      <c r="C61" s="190">
        <v>0</v>
      </c>
      <c r="D61" s="191" t="s">
        <v>218</v>
      </c>
    </row>
    <row r="62" spans="1:4" ht="14.25" customHeight="1" x14ac:dyDescent="0.2">
      <c r="A62" s="192"/>
      <c r="B62" s="193"/>
      <c r="C62" s="194"/>
      <c r="D62" s="195"/>
    </row>
    <row r="63" spans="1:4" x14ac:dyDescent="0.2">
      <c r="A63" s="180" t="s">
        <v>205</v>
      </c>
      <c r="B63" s="181" t="s">
        <v>116</v>
      </c>
      <c r="C63" s="182"/>
      <c r="D63" s="183"/>
    </row>
    <row r="64" spans="1:4" ht="15.75" thickBot="1" x14ac:dyDescent="0.25">
      <c r="A64" s="184">
        <v>0</v>
      </c>
      <c r="B64" s="185" t="s">
        <v>216</v>
      </c>
      <c r="C64" s="186">
        <v>0</v>
      </c>
      <c r="D64" s="187" t="s">
        <v>215</v>
      </c>
    </row>
    <row r="65" spans="1:4" ht="13.5" customHeight="1" thickBot="1" x14ac:dyDescent="0.25">
      <c r="A65" s="188"/>
      <c r="B65" s="189" t="s">
        <v>226</v>
      </c>
      <c r="C65" s="190">
        <v>0</v>
      </c>
      <c r="D65" s="191" t="s">
        <v>218</v>
      </c>
    </row>
    <row r="66" spans="1:4" ht="14.25" customHeight="1" x14ac:dyDescent="0.2">
      <c r="A66" s="192"/>
      <c r="B66" s="193"/>
      <c r="C66" s="194"/>
      <c r="D66" s="195"/>
    </row>
    <row r="67" spans="1:4" x14ac:dyDescent="0.2">
      <c r="A67" s="180" t="s">
        <v>207</v>
      </c>
      <c r="B67" s="181" t="s">
        <v>124</v>
      </c>
      <c r="C67" s="182"/>
      <c r="D67" s="183"/>
    </row>
    <row r="68" spans="1:4" ht="15.75" thickBot="1" x14ac:dyDescent="0.25">
      <c r="A68" s="184">
        <v>0</v>
      </c>
      <c r="B68" s="185" t="s">
        <v>216</v>
      </c>
      <c r="C68" s="186">
        <v>0</v>
      </c>
      <c r="D68" s="187" t="s">
        <v>215</v>
      </c>
    </row>
    <row r="69" spans="1:4" ht="13.5" customHeight="1" thickBot="1" x14ac:dyDescent="0.25">
      <c r="A69" s="188"/>
      <c r="B69" s="189" t="s">
        <v>226</v>
      </c>
      <c r="C69" s="190">
        <v>0</v>
      </c>
      <c r="D69" s="191" t="s">
        <v>218</v>
      </c>
    </row>
    <row r="70" spans="1:4" ht="14.25" customHeight="1" x14ac:dyDescent="0.2">
      <c r="A70" s="192"/>
      <c r="B70" s="193"/>
      <c r="C70" s="194"/>
      <c r="D70" s="195"/>
    </row>
    <row r="71" spans="1:4" ht="13.5" customHeight="1" thickBot="1" x14ac:dyDescent="0.25">
      <c r="B71" s="196" t="s">
        <v>227</v>
      </c>
      <c r="C71" s="197">
        <f>+C69+C65+C61+C57+C53+C49+C45+C41+C37+C33+C29+C25+C21+C17+C13</f>
        <v>0</v>
      </c>
      <c r="D71" s="198" t="s">
        <v>218</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REPORTING&amp;RWATERBURY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129</v>
      </c>
      <c r="B4" s="479"/>
      <c r="C4" s="479"/>
      <c r="D4" s="479"/>
    </row>
    <row r="5" spans="1:4" x14ac:dyDescent="0.2">
      <c r="A5" s="479" t="s">
        <v>228</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224</v>
      </c>
      <c r="C8" s="204"/>
      <c r="D8" s="205"/>
    </row>
    <row r="9" spans="1:4" ht="14.25" customHeight="1" thickBot="1" x14ac:dyDescent="0.25">
      <c r="A9" s="206" t="s">
        <v>5</v>
      </c>
      <c r="B9" s="207" t="s">
        <v>229</v>
      </c>
      <c r="C9" s="208" t="s">
        <v>212</v>
      </c>
      <c r="D9" s="209" t="s">
        <v>230</v>
      </c>
    </row>
    <row r="10" spans="1:4" x14ac:dyDescent="0.2">
      <c r="A10" s="176"/>
      <c r="B10" s="179"/>
      <c r="C10" s="179"/>
      <c r="D10" s="178"/>
    </row>
    <row r="11" spans="1:4" x14ac:dyDescent="0.2">
      <c r="A11" s="210" t="s">
        <v>171</v>
      </c>
      <c r="B11" s="181" t="s">
        <v>10</v>
      </c>
      <c r="C11" s="179"/>
      <c r="D11" s="211"/>
    </row>
    <row r="12" spans="1:4" ht="13.5" thickBot="1" x14ac:dyDescent="0.25">
      <c r="A12" s="212">
        <v>0</v>
      </c>
      <c r="B12" s="213" t="s">
        <v>216</v>
      </c>
      <c r="C12" s="214">
        <v>0</v>
      </c>
      <c r="D12" s="215" t="s">
        <v>231</v>
      </c>
    </row>
    <row r="13" spans="1:4" ht="13.5" customHeight="1" thickBot="1" x14ac:dyDescent="0.25">
      <c r="A13" s="216"/>
      <c r="B13" s="217" t="s">
        <v>146</v>
      </c>
      <c r="C13" s="218">
        <v>0</v>
      </c>
      <c r="D13" s="219"/>
    </row>
    <row r="14" spans="1:4" ht="14.25" customHeight="1" x14ac:dyDescent="0.2">
      <c r="A14" s="220"/>
      <c r="B14" s="221"/>
      <c r="C14" s="222"/>
      <c r="D14" s="223"/>
    </row>
    <row r="15" spans="1:4" x14ac:dyDescent="0.2">
      <c r="A15" s="210" t="s">
        <v>178</v>
      </c>
      <c r="B15" s="181" t="s">
        <v>38</v>
      </c>
      <c r="C15" s="179"/>
      <c r="D15" s="211"/>
    </row>
    <row r="16" spans="1:4" ht="13.5" thickBot="1" x14ac:dyDescent="0.25">
      <c r="A16" s="212">
        <v>0</v>
      </c>
      <c r="B16" s="213" t="s">
        <v>216</v>
      </c>
      <c r="C16" s="214">
        <v>0</v>
      </c>
      <c r="D16" s="215" t="s">
        <v>231</v>
      </c>
    </row>
    <row r="17" spans="1:4" ht="13.5" customHeight="1" thickBot="1" x14ac:dyDescent="0.25">
      <c r="A17" s="216"/>
      <c r="B17" s="217" t="s">
        <v>146</v>
      </c>
      <c r="C17" s="218">
        <v>0</v>
      </c>
      <c r="D17" s="219"/>
    </row>
    <row r="18" spans="1:4" ht="14.25" customHeight="1" x14ac:dyDescent="0.2">
      <c r="A18" s="220"/>
      <c r="B18" s="221"/>
      <c r="C18" s="222"/>
      <c r="D18" s="223"/>
    </row>
    <row r="19" spans="1:4" x14ac:dyDescent="0.2">
      <c r="A19" s="210" t="s">
        <v>182</v>
      </c>
      <c r="B19" s="181" t="s">
        <v>48</v>
      </c>
      <c r="C19" s="179"/>
      <c r="D19" s="211"/>
    </row>
    <row r="20" spans="1:4" ht="13.5" thickBot="1" x14ac:dyDescent="0.25">
      <c r="A20" s="212">
        <v>0</v>
      </c>
      <c r="B20" s="213" t="s">
        <v>216</v>
      </c>
      <c r="C20" s="214">
        <v>0</v>
      </c>
      <c r="D20" s="215" t="s">
        <v>231</v>
      </c>
    </row>
    <row r="21" spans="1:4" ht="13.5" customHeight="1" thickBot="1" x14ac:dyDescent="0.25">
      <c r="A21" s="216"/>
      <c r="B21" s="217" t="s">
        <v>146</v>
      </c>
      <c r="C21" s="218">
        <v>0</v>
      </c>
      <c r="D21" s="219"/>
    </row>
    <row r="22" spans="1:4" ht="14.25" customHeight="1" x14ac:dyDescent="0.2">
      <c r="A22" s="220"/>
      <c r="B22" s="221"/>
      <c r="C22" s="222"/>
      <c r="D22" s="223"/>
    </row>
    <row r="23" spans="1:4" x14ac:dyDescent="0.2">
      <c r="A23" s="210" t="s">
        <v>188</v>
      </c>
      <c r="B23" s="181" t="s">
        <v>57</v>
      </c>
      <c r="C23" s="179"/>
      <c r="D23" s="211"/>
    </row>
    <row r="24" spans="1:4" ht="13.5" thickBot="1" x14ac:dyDescent="0.25">
      <c r="A24" s="212">
        <v>0</v>
      </c>
      <c r="B24" s="213" t="s">
        <v>216</v>
      </c>
      <c r="C24" s="214">
        <v>0</v>
      </c>
      <c r="D24" s="215" t="s">
        <v>231</v>
      </c>
    </row>
    <row r="25" spans="1:4" ht="13.5" customHeight="1" thickBot="1" x14ac:dyDescent="0.25">
      <c r="A25" s="216"/>
      <c r="B25" s="217" t="s">
        <v>146</v>
      </c>
      <c r="C25" s="218">
        <v>0</v>
      </c>
      <c r="D25" s="219"/>
    </row>
    <row r="26" spans="1:4" ht="14.25" customHeight="1" x14ac:dyDescent="0.2">
      <c r="A26" s="220"/>
      <c r="B26" s="221"/>
      <c r="C26" s="222"/>
      <c r="D26" s="223"/>
    </row>
    <row r="27" spans="1:4" x14ac:dyDescent="0.2">
      <c r="A27" s="210" t="s">
        <v>189</v>
      </c>
      <c r="B27" s="181" t="s">
        <v>62</v>
      </c>
      <c r="C27" s="179"/>
      <c r="D27" s="211"/>
    </row>
    <row r="28" spans="1:4" ht="13.5" thickBot="1" x14ac:dyDescent="0.25">
      <c r="A28" s="212">
        <v>0</v>
      </c>
      <c r="B28" s="213" t="s">
        <v>216</v>
      </c>
      <c r="C28" s="214">
        <v>0</v>
      </c>
      <c r="D28" s="215" t="s">
        <v>231</v>
      </c>
    </row>
    <row r="29" spans="1:4" ht="13.5" customHeight="1" thickBot="1" x14ac:dyDescent="0.25">
      <c r="A29" s="216"/>
      <c r="B29" s="217" t="s">
        <v>146</v>
      </c>
      <c r="C29" s="218">
        <v>0</v>
      </c>
      <c r="D29" s="219"/>
    </row>
    <row r="30" spans="1:4" ht="14.25" customHeight="1" x14ac:dyDescent="0.2">
      <c r="A30" s="220"/>
      <c r="B30" s="221"/>
      <c r="C30" s="222"/>
      <c r="D30" s="223"/>
    </row>
    <row r="31" spans="1:4" x14ac:dyDescent="0.2">
      <c r="A31" s="210" t="s">
        <v>191</v>
      </c>
      <c r="B31" s="181" t="s">
        <v>68</v>
      </c>
      <c r="C31" s="179"/>
      <c r="D31" s="211"/>
    </row>
    <row r="32" spans="1:4" ht="13.5" thickBot="1" x14ac:dyDescent="0.25">
      <c r="A32" s="212">
        <v>0</v>
      </c>
      <c r="B32" s="213" t="s">
        <v>216</v>
      </c>
      <c r="C32" s="214">
        <v>0</v>
      </c>
      <c r="D32" s="215" t="s">
        <v>231</v>
      </c>
    </row>
    <row r="33" spans="1:4" ht="13.5" customHeight="1" thickBot="1" x14ac:dyDescent="0.25">
      <c r="A33" s="216"/>
      <c r="B33" s="217" t="s">
        <v>146</v>
      </c>
      <c r="C33" s="218">
        <v>0</v>
      </c>
      <c r="D33" s="219"/>
    </row>
    <row r="34" spans="1:4" ht="14.25" customHeight="1" x14ac:dyDescent="0.2">
      <c r="A34" s="220"/>
      <c r="B34" s="221"/>
      <c r="C34" s="222"/>
      <c r="D34" s="223"/>
    </row>
    <row r="35" spans="1:4" x14ac:dyDescent="0.2">
      <c r="A35" s="210" t="s">
        <v>193</v>
      </c>
      <c r="B35" s="181" t="s">
        <v>72</v>
      </c>
      <c r="C35" s="179"/>
      <c r="D35" s="211"/>
    </row>
    <row r="36" spans="1:4" ht="13.5" thickBot="1" x14ac:dyDescent="0.25">
      <c r="A36" s="212">
        <v>0</v>
      </c>
      <c r="B36" s="213" t="s">
        <v>216</v>
      </c>
      <c r="C36" s="214">
        <v>0</v>
      </c>
      <c r="D36" s="215" t="s">
        <v>231</v>
      </c>
    </row>
    <row r="37" spans="1:4" ht="13.5" customHeight="1" thickBot="1" x14ac:dyDescent="0.25">
      <c r="A37" s="216"/>
      <c r="B37" s="217" t="s">
        <v>146</v>
      </c>
      <c r="C37" s="218">
        <v>0</v>
      </c>
      <c r="D37" s="219"/>
    </row>
    <row r="38" spans="1:4" ht="14.25" customHeight="1" x14ac:dyDescent="0.2">
      <c r="A38" s="220"/>
      <c r="B38" s="221"/>
      <c r="C38" s="222"/>
      <c r="D38" s="223"/>
    </row>
    <row r="39" spans="1:4" x14ac:dyDescent="0.2">
      <c r="A39" s="210" t="s">
        <v>196</v>
      </c>
      <c r="B39" s="181" t="s">
        <v>78</v>
      </c>
      <c r="C39" s="179"/>
      <c r="D39" s="211"/>
    </row>
    <row r="40" spans="1:4" ht="13.5" thickBot="1" x14ac:dyDescent="0.25">
      <c r="A40" s="212">
        <v>0</v>
      </c>
      <c r="B40" s="213" t="s">
        <v>216</v>
      </c>
      <c r="C40" s="214">
        <v>0</v>
      </c>
      <c r="D40" s="215" t="s">
        <v>231</v>
      </c>
    </row>
    <row r="41" spans="1:4" ht="13.5" customHeight="1" thickBot="1" x14ac:dyDescent="0.25">
      <c r="A41" s="216"/>
      <c r="B41" s="217" t="s">
        <v>146</v>
      </c>
      <c r="C41" s="218">
        <v>0</v>
      </c>
      <c r="D41" s="219"/>
    </row>
    <row r="42" spans="1:4" ht="14.25" customHeight="1" x14ac:dyDescent="0.2">
      <c r="A42" s="220"/>
      <c r="B42" s="221"/>
      <c r="C42" s="222"/>
      <c r="D42" s="223"/>
    </row>
    <row r="43" spans="1:4" x14ac:dyDescent="0.2">
      <c r="A43" s="210" t="s">
        <v>197</v>
      </c>
      <c r="B43" s="181" t="s">
        <v>82</v>
      </c>
      <c r="C43" s="179"/>
      <c r="D43" s="211"/>
    </row>
    <row r="44" spans="1:4" ht="13.5" thickBot="1" x14ac:dyDescent="0.25">
      <c r="A44" s="212">
        <v>0</v>
      </c>
      <c r="B44" s="213" t="s">
        <v>216</v>
      </c>
      <c r="C44" s="214">
        <v>0</v>
      </c>
      <c r="D44" s="215" t="s">
        <v>231</v>
      </c>
    </row>
    <row r="45" spans="1:4" ht="13.5" customHeight="1" thickBot="1" x14ac:dyDescent="0.25">
      <c r="A45" s="216"/>
      <c r="B45" s="217" t="s">
        <v>146</v>
      </c>
      <c r="C45" s="218">
        <v>0</v>
      </c>
      <c r="D45" s="219"/>
    </row>
    <row r="46" spans="1:4" ht="14.25" customHeight="1" x14ac:dyDescent="0.2">
      <c r="A46" s="220"/>
      <c r="B46" s="221"/>
      <c r="C46" s="222"/>
      <c r="D46" s="223"/>
    </row>
    <row r="47" spans="1:4" x14ac:dyDescent="0.2">
      <c r="A47" s="210" t="s">
        <v>198</v>
      </c>
      <c r="B47" s="181" t="s">
        <v>92</v>
      </c>
      <c r="C47" s="179"/>
      <c r="D47" s="211"/>
    </row>
    <row r="48" spans="1:4" ht="13.5" thickBot="1" x14ac:dyDescent="0.25">
      <c r="A48" s="212">
        <v>0</v>
      </c>
      <c r="B48" s="213" t="s">
        <v>216</v>
      </c>
      <c r="C48" s="214">
        <v>0</v>
      </c>
      <c r="D48" s="215" t="s">
        <v>231</v>
      </c>
    </row>
    <row r="49" spans="1:4" ht="13.5" customHeight="1" thickBot="1" x14ac:dyDescent="0.25">
      <c r="A49" s="216"/>
      <c r="B49" s="217" t="s">
        <v>146</v>
      </c>
      <c r="C49" s="218">
        <v>0</v>
      </c>
      <c r="D49" s="219"/>
    </row>
    <row r="50" spans="1:4" ht="14.25" customHeight="1" x14ac:dyDescent="0.2">
      <c r="A50" s="220"/>
      <c r="B50" s="221"/>
      <c r="C50" s="222"/>
      <c r="D50" s="223"/>
    </row>
    <row r="51" spans="1:4" x14ac:dyDescent="0.2">
      <c r="A51" s="210" t="s">
        <v>201</v>
      </c>
      <c r="B51" s="181" t="s">
        <v>96</v>
      </c>
      <c r="C51" s="179"/>
      <c r="D51" s="211"/>
    </row>
    <row r="52" spans="1:4" ht="13.5" thickBot="1" x14ac:dyDescent="0.25">
      <c r="A52" s="212">
        <v>0</v>
      </c>
      <c r="B52" s="213" t="s">
        <v>216</v>
      </c>
      <c r="C52" s="214">
        <v>0</v>
      </c>
      <c r="D52" s="215" t="s">
        <v>231</v>
      </c>
    </row>
    <row r="53" spans="1:4" ht="13.5" customHeight="1" thickBot="1" x14ac:dyDescent="0.25">
      <c r="A53" s="216"/>
      <c r="B53" s="217" t="s">
        <v>146</v>
      </c>
      <c r="C53" s="218">
        <v>0</v>
      </c>
      <c r="D53" s="219"/>
    </row>
    <row r="54" spans="1:4" ht="14.25" customHeight="1" x14ac:dyDescent="0.2">
      <c r="A54" s="220"/>
      <c r="B54" s="221"/>
      <c r="C54" s="222"/>
      <c r="D54" s="223"/>
    </row>
    <row r="55" spans="1:4" x14ac:dyDescent="0.2">
      <c r="A55" s="210" t="s">
        <v>202</v>
      </c>
      <c r="B55" s="181" t="s">
        <v>104</v>
      </c>
      <c r="C55" s="179"/>
      <c r="D55" s="211"/>
    </row>
    <row r="56" spans="1:4" ht="13.5" thickBot="1" x14ac:dyDescent="0.25">
      <c r="A56" s="212">
        <v>0</v>
      </c>
      <c r="B56" s="213" t="s">
        <v>216</v>
      </c>
      <c r="C56" s="214">
        <v>0</v>
      </c>
      <c r="D56" s="215" t="s">
        <v>231</v>
      </c>
    </row>
    <row r="57" spans="1:4" ht="13.5" customHeight="1" thickBot="1" x14ac:dyDescent="0.25">
      <c r="A57" s="216"/>
      <c r="B57" s="217" t="s">
        <v>146</v>
      </c>
      <c r="C57" s="218">
        <v>0</v>
      </c>
      <c r="D57" s="219"/>
    </row>
    <row r="58" spans="1:4" ht="14.25" customHeight="1" x14ac:dyDescent="0.2">
      <c r="A58" s="220"/>
      <c r="B58" s="221"/>
      <c r="C58" s="222"/>
      <c r="D58" s="223"/>
    </row>
    <row r="59" spans="1:4" x14ac:dyDescent="0.2">
      <c r="A59" s="210" t="s">
        <v>204</v>
      </c>
      <c r="B59" s="181" t="s">
        <v>109</v>
      </c>
      <c r="C59" s="179"/>
      <c r="D59" s="211"/>
    </row>
    <row r="60" spans="1:4" ht="13.5" thickBot="1" x14ac:dyDescent="0.25">
      <c r="A60" s="212">
        <v>0</v>
      </c>
      <c r="B60" s="213" t="s">
        <v>216</v>
      </c>
      <c r="C60" s="214">
        <v>0</v>
      </c>
      <c r="D60" s="215" t="s">
        <v>231</v>
      </c>
    </row>
    <row r="61" spans="1:4" ht="13.5" customHeight="1" thickBot="1" x14ac:dyDescent="0.25">
      <c r="A61" s="216"/>
      <c r="B61" s="217" t="s">
        <v>146</v>
      </c>
      <c r="C61" s="218">
        <v>0</v>
      </c>
      <c r="D61" s="219"/>
    </row>
    <row r="62" spans="1:4" ht="14.25" customHeight="1" x14ac:dyDescent="0.2">
      <c r="A62" s="220"/>
      <c r="B62" s="221"/>
      <c r="C62" s="222"/>
      <c r="D62" s="223"/>
    </row>
    <row r="63" spans="1:4" x14ac:dyDescent="0.2">
      <c r="A63" s="210" t="s">
        <v>205</v>
      </c>
      <c r="B63" s="181" t="s">
        <v>116</v>
      </c>
      <c r="C63" s="179"/>
      <c r="D63" s="211"/>
    </row>
    <row r="64" spans="1:4" ht="13.5" thickBot="1" x14ac:dyDescent="0.25">
      <c r="A64" s="212">
        <v>0</v>
      </c>
      <c r="B64" s="213" t="s">
        <v>216</v>
      </c>
      <c r="C64" s="214">
        <v>0</v>
      </c>
      <c r="D64" s="215" t="s">
        <v>231</v>
      </c>
    </row>
    <row r="65" spans="1:4" ht="13.5" customHeight="1" thickBot="1" x14ac:dyDescent="0.25">
      <c r="A65" s="216"/>
      <c r="B65" s="217" t="s">
        <v>146</v>
      </c>
      <c r="C65" s="218">
        <v>0</v>
      </c>
      <c r="D65" s="219"/>
    </row>
    <row r="66" spans="1:4" ht="14.25" customHeight="1" x14ac:dyDescent="0.2">
      <c r="A66" s="220"/>
      <c r="B66" s="221"/>
      <c r="C66" s="222"/>
      <c r="D66" s="223"/>
    </row>
    <row r="67" spans="1:4" x14ac:dyDescent="0.2">
      <c r="A67" s="210" t="s">
        <v>207</v>
      </c>
      <c r="B67" s="181" t="s">
        <v>124</v>
      </c>
      <c r="C67" s="179"/>
      <c r="D67" s="211"/>
    </row>
    <row r="68" spans="1:4" ht="13.5" thickBot="1" x14ac:dyDescent="0.25">
      <c r="A68" s="212">
        <v>0</v>
      </c>
      <c r="B68" s="213" t="s">
        <v>216</v>
      </c>
      <c r="C68" s="214">
        <v>0</v>
      </c>
      <c r="D68" s="215" t="s">
        <v>231</v>
      </c>
    </row>
    <row r="69" spans="1:4" ht="13.5" customHeight="1" thickBot="1" x14ac:dyDescent="0.25">
      <c r="A69" s="216"/>
      <c r="B69" s="217" t="s">
        <v>146</v>
      </c>
      <c r="C69" s="218">
        <v>0</v>
      </c>
      <c r="D69" s="219"/>
    </row>
    <row r="70" spans="1:4" ht="14.25" customHeight="1" x14ac:dyDescent="0.2">
      <c r="A70" s="220"/>
      <c r="B70" s="221"/>
      <c r="C70" s="222"/>
      <c r="D70" s="223"/>
    </row>
    <row r="71" spans="1:4" ht="13.5" customHeight="1" thickBot="1" x14ac:dyDescent="0.25">
      <c r="A71" s="224"/>
      <c r="B71" s="225" t="s">
        <v>208</v>
      </c>
      <c r="C71" s="226">
        <f>+C69+C65+C61+C57+C53+C49+C45+C41+C37+C33+C29+C25+C21+C17+C13</f>
        <v>0</v>
      </c>
      <c r="D7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REPORTING&amp;RWATERBURY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129</v>
      </c>
      <c r="B4" s="482"/>
      <c r="C4" s="482"/>
      <c r="D4" s="482"/>
      <c r="E4" s="482"/>
      <c r="F4" s="482"/>
    </row>
    <row r="5" spans="1:6" s="229" customFormat="1" x14ac:dyDescent="0.2">
      <c r="A5" s="482" t="s">
        <v>232</v>
      </c>
      <c r="B5" s="482"/>
      <c r="C5" s="482"/>
      <c r="D5" s="482"/>
      <c r="E5" s="482"/>
      <c r="F5" s="482"/>
    </row>
    <row r="6" spans="1:6" s="229" customFormat="1" x14ac:dyDescent="0.2">
      <c r="A6" s="482" t="s">
        <v>233</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234</v>
      </c>
      <c r="D9" s="238" t="s">
        <v>235</v>
      </c>
      <c r="E9" s="239" t="s">
        <v>236</v>
      </c>
      <c r="F9" s="240" t="s">
        <v>237</v>
      </c>
    </row>
    <row r="10" spans="1:6" x14ac:dyDescent="0.2">
      <c r="A10" s="242"/>
      <c r="B10" s="243"/>
      <c r="C10" s="244"/>
      <c r="D10" s="245"/>
      <c r="E10" s="179"/>
      <c r="F10" s="178"/>
    </row>
    <row r="11" spans="1:6" ht="17.25" customHeight="1" thickBot="1" x14ac:dyDescent="0.25">
      <c r="A11" s="172" t="s">
        <v>140</v>
      </c>
      <c r="B11" s="246" t="s">
        <v>238</v>
      </c>
      <c r="C11" s="247"/>
      <c r="D11" s="247"/>
      <c r="E11" s="247"/>
      <c r="F11" s="248"/>
    </row>
    <row r="12" spans="1:6" ht="15.75" customHeight="1" x14ac:dyDescent="0.2">
      <c r="A12" s="249"/>
      <c r="B12" s="250" t="s">
        <v>239</v>
      </c>
      <c r="C12" s="251">
        <v>0</v>
      </c>
      <c r="D12" s="251">
        <v>0</v>
      </c>
      <c r="E12" s="251">
        <f t="shared" ref="E12:E18" si="0">D12-C12</f>
        <v>0</v>
      </c>
      <c r="F12" s="252">
        <f t="shared" ref="F12:F18" si="1">IF(C12=0,0,E12/C12)</f>
        <v>0</v>
      </c>
    </row>
    <row r="13" spans="1:6" x14ac:dyDescent="0.2">
      <c r="A13" s="253">
        <v>1</v>
      </c>
      <c r="B13" s="254" t="s">
        <v>240</v>
      </c>
      <c r="C13" s="255">
        <v>0</v>
      </c>
      <c r="D13" s="255">
        <v>0</v>
      </c>
      <c r="E13" s="255">
        <f t="shared" si="0"/>
        <v>0</v>
      </c>
      <c r="F13" s="256">
        <f t="shared" si="1"/>
        <v>0</v>
      </c>
    </row>
    <row r="14" spans="1:6" x14ac:dyDescent="0.2">
      <c r="A14" s="253">
        <v>2</v>
      </c>
      <c r="B14" s="254" t="s">
        <v>241</v>
      </c>
      <c r="C14" s="255">
        <v>0</v>
      </c>
      <c r="D14" s="255">
        <v>0</v>
      </c>
      <c r="E14" s="255">
        <f t="shared" si="0"/>
        <v>0</v>
      </c>
      <c r="F14" s="256">
        <f t="shared" si="1"/>
        <v>0</v>
      </c>
    </row>
    <row r="15" spans="1:6" x14ac:dyDescent="0.2">
      <c r="A15" s="253">
        <v>3</v>
      </c>
      <c r="B15" s="254" t="s">
        <v>242</v>
      </c>
      <c r="C15" s="255">
        <v>0</v>
      </c>
      <c r="D15" s="255">
        <v>0</v>
      </c>
      <c r="E15" s="255">
        <f t="shared" si="0"/>
        <v>0</v>
      </c>
      <c r="F15" s="256">
        <f t="shared" si="1"/>
        <v>0</v>
      </c>
    </row>
    <row r="16" spans="1:6" x14ac:dyDescent="0.2">
      <c r="A16" s="253">
        <v>4</v>
      </c>
      <c r="B16" s="254" t="s">
        <v>243</v>
      </c>
      <c r="C16" s="255">
        <v>0</v>
      </c>
      <c r="D16" s="255">
        <v>0</v>
      </c>
      <c r="E16" s="255">
        <f t="shared" si="0"/>
        <v>0</v>
      </c>
      <c r="F16" s="256">
        <f t="shared" si="1"/>
        <v>0</v>
      </c>
    </row>
    <row r="17" spans="1:6" x14ac:dyDescent="0.2">
      <c r="A17" s="257"/>
      <c r="B17" s="258" t="s">
        <v>244</v>
      </c>
      <c r="C17" s="259">
        <f>C12+(C13+C14-C15+C16)</f>
        <v>0</v>
      </c>
      <c r="D17" s="259">
        <f>D12+(D13+D14-D15+D16)</f>
        <v>0</v>
      </c>
      <c r="E17" s="259">
        <f t="shared" si="0"/>
        <v>0</v>
      </c>
      <c r="F17" s="260">
        <f t="shared" si="1"/>
        <v>0</v>
      </c>
    </row>
    <row r="18" spans="1:6" x14ac:dyDescent="0.2">
      <c r="A18" s="261">
        <v>5</v>
      </c>
      <c r="B18" s="262" t="s">
        <v>245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147</v>
      </c>
      <c r="B20" s="246" t="s">
        <v>246</v>
      </c>
      <c r="C20" s="247"/>
      <c r="D20" s="247"/>
      <c r="E20" s="247"/>
      <c r="F20" s="248"/>
    </row>
    <row r="21" spans="1:6" ht="15.75" customHeight="1" x14ac:dyDescent="0.2">
      <c r="A21" s="249"/>
      <c r="B21" s="250" t="s">
        <v>239</v>
      </c>
      <c r="C21" s="251">
        <v>14394985</v>
      </c>
      <c r="D21" s="251">
        <v>15892174.390000001</v>
      </c>
      <c r="E21" s="251">
        <f t="shared" ref="E21:E27" si="2">D21-C21</f>
        <v>1497189.3900000006</v>
      </c>
      <c r="F21" s="252">
        <f t="shared" ref="F21:F27" si="3">IF(C21=0,0,E21/C21)</f>
        <v>0.10400770754537088</v>
      </c>
    </row>
    <row r="22" spans="1:6" x14ac:dyDescent="0.2">
      <c r="A22" s="253">
        <v>1</v>
      </c>
      <c r="B22" s="254" t="s">
        <v>240</v>
      </c>
      <c r="C22" s="255">
        <v>0</v>
      </c>
      <c r="D22" s="255">
        <v>0</v>
      </c>
      <c r="E22" s="255">
        <f t="shared" si="2"/>
        <v>0</v>
      </c>
      <c r="F22" s="256">
        <f t="shared" si="3"/>
        <v>0</v>
      </c>
    </row>
    <row r="23" spans="1:6" x14ac:dyDescent="0.2">
      <c r="A23" s="253">
        <v>2</v>
      </c>
      <c r="B23" s="254" t="s">
        <v>241</v>
      </c>
      <c r="C23" s="255">
        <v>656656.51</v>
      </c>
      <c r="D23" s="255">
        <v>1263370.79</v>
      </c>
      <c r="E23" s="255">
        <f t="shared" si="2"/>
        <v>606714.28</v>
      </c>
      <c r="F23" s="256">
        <f t="shared" si="3"/>
        <v>0.92394466629136141</v>
      </c>
    </row>
    <row r="24" spans="1:6" x14ac:dyDescent="0.2">
      <c r="A24" s="253">
        <v>3</v>
      </c>
      <c r="B24" s="254" t="s">
        <v>242</v>
      </c>
      <c r="C24" s="255">
        <v>232216</v>
      </c>
      <c r="D24" s="255">
        <v>105118.72</v>
      </c>
      <c r="E24" s="255">
        <f t="shared" si="2"/>
        <v>-127097.28</v>
      </c>
      <c r="F24" s="256">
        <f t="shared" si="3"/>
        <v>-0.54732352637199844</v>
      </c>
    </row>
    <row r="25" spans="1:6" x14ac:dyDescent="0.2">
      <c r="A25" s="253">
        <v>4</v>
      </c>
      <c r="B25" s="254" t="s">
        <v>243</v>
      </c>
      <c r="C25" s="255">
        <v>1072748.8799999999</v>
      </c>
      <c r="D25" s="255">
        <v>-686329.16</v>
      </c>
      <c r="E25" s="255">
        <f t="shared" si="2"/>
        <v>-1759078.04</v>
      </c>
      <c r="F25" s="256">
        <f t="shared" si="3"/>
        <v>-1.6397854826937692</v>
      </c>
    </row>
    <row r="26" spans="1:6" x14ac:dyDescent="0.2">
      <c r="A26" s="257"/>
      <c r="B26" s="258" t="s">
        <v>244</v>
      </c>
      <c r="C26" s="259">
        <f>C21+(C22+C23-C24+C25)</f>
        <v>15892174.390000001</v>
      </c>
      <c r="D26" s="259">
        <f>D21+(D22+D23-D24+D25)</f>
        <v>16364097.300000001</v>
      </c>
      <c r="E26" s="259">
        <f t="shared" si="2"/>
        <v>471922.91000000015</v>
      </c>
      <c r="F26" s="260">
        <f t="shared" si="3"/>
        <v>2.969530149989753E-2</v>
      </c>
    </row>
    <row r="27" spans="1:6" x14ac:dyDescent="0.2">
      <c r="A27" s="261">
        <v>5</v>
      </c>
      <c r="B27" s="262" t="s">
        <v>245</v>
      </c>
      <c r="C27" s="263">
        <v>10000</v>
      </c>
      <c r="D27" s="263">
        <v>10000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148</v>
      </c>
      <c r="B29" s="246" t="s">
        <v>247</v>
      </c>
      <c r="C29" s="247"/>
      <c r="D29" s="247"/>
      <c r="E29" s="247"/>
      <c r="F29" s="248"/>
    </row>
    <row r="30" spans="1:6" ht="15.75" customHeight="1" x14ac:dyDescent="0.2">
      <c r="A30" s="249"/>
      <c r="B30" s="250" t="s">
        <v>239</v>
      </c>
      <c r="C30" s="251">
        <v>0</v>
      </c>
      <c r="D30" s="251">
        <v>0</v>
      </c>
      <c r="E30" s="251">
        <f t="shared" ref="E30:E36" si="4">D30-C30</f>
        <v>0</v>
      </c>
      <c r="F30" s="252">
        <f t="shared" ref="F30:F36" si="5">IF(C30=0,0,E30/C30)</f>
        <v>0</v>
      </c>
    </row>
    <row r="31" spans="1:6" x14ac:dyDescent="0.2">
      <c r="A31" s="253">
        <v>1</v>
      </c>
      <c r="B31" s="254" t="s">
        <v>240</v>
      </c>
      <c r="C31" s="255">
        <v>0</v>
      </c>
      <c r="D31" s="255">
        <v>0</v>
      </c>
      <c r="E31" s="255">
        <f t="shared" si="4"/>
        <v>0</v>
      </c>
      <c r="F31" s="256">
        <f t="shared" si="5"/>
        <v>0</v>
      </c>
    </row>
    <row r="32" spans="1:6" x14ac:dyDescent="0.2">
      <c r="A32" s="253">
        <v>2</v>
      </c>
      <c r="B32" s="254" t="s">
        <v>241</v>
      </c>
      <c r="C32" s="255">
        <v>0</v>
      </c>
      <c r="D32" s="255">
        <v>0</v>
      </c>
      <c r="E32" s="255">
        <f t="shared" si="4"/>
        <v>0</v>
      </c>
      <c r="F32" s="256">
        <f t="shared" si="5"/>
        <v>0</v>
      </c>
    </row>
    <row r="33" spans="1:6" x14ac:dyDescent="0.2">
      <c r="A33" s="253">
        <v>3</v>
      </c>
      <c r="B33" s="254" t="s">
        <v>242</v>
      </c>
      <c r="C33" s="255">
        <v>0</v>
      </c>
      <c r="D33" s="255">
        <v>0</v>
      </c>
      <c r="E33" s="255">
        <f t="shared" si="4"/>
        <v>0</v>
      </c>
      <c r="F33" s="256">
        <f t="shared" si="5"/>
        <v>0</v>
      </c>
    </row>
    <row r="34" spans="1:6" x14ac:dyDescent="0.2">
      <c r="A34" s="253">
        <v>4</v>
      </c>
      <c r="B34" s="254" t="s">
        <v>243</v>
      </c>
      <c r="C34" s="255">
        <v>0</v>
      </c>
      <c r="D34" s="255">
        <v>0</v>
      </c>
      <c r="E34" s="255">
        <f t="shared" si="4"/>
        <v>0</v>
      </c>
      <c r="F34" s="256">
        <f t="shared" si="5"/>
        <v>0</v>
      </c>
    </row>
    <row r="35" spans="1:6" x14ac:dyDescent="0.2">
      <c r="A35" s="257"/>
      <c r="B35" s="258" t="s">
        <v>244</v>
      </c>
      <c r="C35" s="259">
        <f>C30+(C31+C32-C33+C34)</f>
        <v>0</v>
      </c>
      <c r="D35" s="259">
        <f>D30+(D31+D32-D33+D34)</f>
        <v>0</v>
      </c>
      <c r="E35" s="259">
        <f t="shared" si="4"/>
        <v>0</v>
      </c>
      <c r="F35" s="260">
        <f t="shared" si="5"/>
        <v>0</v>
      </c>
    </row>
    <row r="36" spans="1:6" x14ac:dyDescent="0.2">
      <c r="A36" s="261">
        <v>5</v>
      </c>
      <c r="B36" s="262" t="s">
        <v>245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REPORTING&amp;R&amp;10WATERBURY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5"/>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248</v>
      </c>
      <c r="B4" s="493"/>
      <c r="C4" s="494"/>
    </row>
    <row r="5" spans="1:4" ht="12.75" customHeight="1" thickBot="1" x14ac:dyDescent="0.3">
      <c r="A5" s="495"/>
      <c r="B5" s="496"/>
      <c r="C5" s="497"/>
    </row>
    <row r="6" spans="1:4" ht="15.75" customHeight="1" thickBot="1" x14ac:dyDescent="0.3">
      <c r="A6" s="498" t="s">
        <v>249</v>
      </c>
      <c r="B6" s="499"/>
      <c r="C6" s="500"/>
    </row>
    <row r="7" spans="1:4" ht="15.75" customHeight="1" thickBot="1" x14ac:dyDescent="0.3">
      <c r="A7" s="271">
        <v>-1</v>
      </c>
      <c r="B7" s="272">
        <v>-2</v>
      </c>
      <c r="C7" s="272">
        <v>-3</v>
      </c>
    </row>
    <row r="8" spans="1:4" ht="16.5" thickBot="1" x14ac:dyDescent="0.3">
      <c r="A8" s="273" t="s">
        <v>250</v>
      </c>
      <c r="B8" s="274" t="s">
        <v>251</v>
      </c>
      <c r="C8" s="275" t="s">
        <v>252</v>
      </c>
    </row>
    <row r="9" spans="1:4" s="277" customFormat="1" ht="12.75" customHeight="1" x14ac:dyDescent="0.25">
      <c r="A9" s="483" t="s">
        <v>253</v>
      </c>
      <c r="B9" s="484"/>
      <c r="C9" s="276">
        <v>92</v>
      </c>
    </row>
    <row r="10" spans="1:4" s="277" customFormat="1" ht="15.75" customHeight="1" x14ac:dyDescent="0.25">
      <c r="A10" s="485" t="s">
        <v>254</v>
      </c>
      <c r="B10" s="486"/>
      <c r="C10" s="276">
        <v>92</v>
      </c>
      <c r="D10" s="278"/>
    </row>
    <row r="11" spans="1:4" s="277" customFormat="1" ht="12.75" customHeight="1" thickBot="1" x14ac:dyDescent="0.3">
      <c r="A11" s="487" t="s">
        <v>255</v>
      </c>
      <c r="B11" s="488"/>
      <c r="C11" s="279">
        <v>105118.72</v>
      </c>
      <c r="D11" s="278"/>
    </row>
    <row r="12" spans="1:4" s="277" customFormat="1" ht="15.75" customHeight="1" thickBot="1" x14ac:dyDescent="0.3">
      <c r="A12" s="489"/>
      <c r="B12" s="490"/>
      <c r="C12" s="491"/>
      <c r="D12" s="278"/>
    </row>
    <row r="13" spans="1:4" s="277" customFormat="1" ht="15.75" customHeight="1" x14ac:dyDescent="0.25">
      <c r="A13" s="280" t="s">
        <v>256</v>
      </c>
      <c r="B13" s="281" t="s">
        <v>257</v>
      </c>
      <c r="C13" s="282">
        <v>526.25</v>
      </c>
    </row>
    <row r="14" spans="1:4" s="277" customFormat="1" ht="12.75" customHeight="1" x14ac:dyDescent="0.25">
      <c r="A14" s="280" t="s">
        <v>258</v>
      </c>
      <c r="B14" s="281" t="s">
        <v>259</v>
      </c>
      <c r="C14" s="282">
        <v>1286.3599999999999</v>
      </c>
    </row>
    <row r="15" spans="1:4" s="277" customFormat="1" ht="12.75" customHeight="1" x14ac:dyDescent="0.25">
      <c r="A15" s="280" t="s">
        <v>260</v>
      </c>
      <c r="B15" s="281" t="s">
        <v>259</v>
      </c>
      <c r="C15" s="282">
        <v>1145.68</v>
      </c>
    </row>
    <row r="16" spans="1:4" s="277" customFormat="1" ht="12.75" customHeight="1" x14ac:dyDescent="0.25">
      <c r="A16" s="280" t="s">
        <v>261</v>
      </c>
      <c r="B16" s="281" t="s">
        <v>259</v>
      </c>
      <c r="C16" s="282">
        <v>2149.0700000000002</v>
      </c>
    </row>
    <row r="17" spans="1:3" s="277" customFormat="1" ht="12.75" customHeight="1" x14ac:dyDescent="0.25">
      <c r="A17" s="280" t="s">
        <v>262</v>
      </c>
      <c r="B17" s="281" t="s">
        <v>257</v>
      </c>
      <c r="C17" s="282">
        <v>557.74</v>
      </c>
    </row>
    <row r="18" spans="1:3" s="277" customFormat="1" ht="12.75" customHeight="1" x14ac:dyDescent="0.25">
      <c r="A18" s="280" t="s">
        <v>263</v>
      </c>
      <c r="B18" s="281" t="s">
        <v>259</v>
      </c>
      <c r="C18" s="282">
        <v>668.72</v>
      </c>
    </row>
    <row r="19" spans="1:3" s="277" customFormat="1" ht="12.75" customHeight="1" x14ac:dyDescent="0.25">
      <c r="A19" s="280" t="s">
        <v>264</v>
      </c>
      <c r="B19" s="281" t="s">
        <v>259</v>
      </c>
      <c r="C19" s="282">
        <v>180</v>
      </c>
    </row>
    <row r="20" spans="1:3" s="277" customFormat="1" ht="12.75" customHeight="1" x14ac:dyDescent="0.25">
      <c r="A20" s="280" t="s">
        <v>265</v>
      </c>
      <c r="B20" s="281" t="s">
        <v>259</v>
      </c>
      <c r="C20" s="282">
        <v>772.4</v>
      </c>
    </row>
    <row r="21" spans="1:3" s="277" customFormat="1" ht="12.75" customHeight="1" x14ac:dyDescent="0.25">
      <c r="A21" s="280" t="s">
        <v>266</v>
      </c>
      <c r="B21" s="281" t="s">
        <v>259</v>
      </c>
      <c r="C21" s="282">
        <v>2483.91</v>
      </c>
    </row>
    <row r="22" spans="1:3" s="277" customFormat="1" ht="12.75" customHeight="1" x14ac:dyDescent="0.25">
      <c r="A22" s="280" t="s">
        <v>267</v>
      </c>
      <c r="B22" s="281" t="s">
        <v>259</v>
      </c>
      <c r="C22" s="282">
        <v>488.46</v>
      </c>
    </row>
    <row r="23" spans="1:3" s="277" customFormat="1" ht="12.75" customHeight="1" x14ac:dyDescent="0.25">
      <c r="A23" s="280" t="s">
        <v>268</v>
      </c>
      <c r="B23" s="281" t="s">
        <v>259</v>
      </c>
      <c r="C23" s="282">
        <v>150</v>
      </c>
    </row>
    <row r="24" spans="1:3" s="277" customFormat="1" ht="12.75" customHeight="1" x14ac:dyDescent="0.25">
      <c r="A24" s="280" t="s">
        <v>269</v>
      </c>
      <c r="B24" s="281" t="s">
        <v>259</v>
      </c>
      <c r="C24" s="282">
        <v>398.41</v>
      </c>
    </row>
    <row r="25" spans="1:3" s="277" customFormat="1" ht="12.75" customHeight="1" x14ac:dyDescent="0.25">
      <c r="A25" s="280" t="s">
        <v>270</v>
      </c>
      <c r="B25" s="281" t="s">
        <v>271</v>
      </c>
      <c r="C25" s="282">
        <v>548.59</v>
      </c>
    </row>
    <row r="26" spans="1:3" s="277" customFormat="1" ht="12.75" customHeight="1" x14ac:dyDescent="0.25">
      <c r="A26" s="280" t="s">
        <v>272</v>
      </c>
      <c r="B26" s="281" t="s">
        <v>259</v>
      </c>
      <c r="C26" s="282">
        <v>1210.6600000000001</v>
      </c>
    </row>
    <row r="27" spans="1:3" s="277" customFormat="1" ht="12.75" customHeight="1" x14ac:dyDescent="0.25">
      <c r="A27" s="280" t="s">
        <v>273</v>
      </c>
      <c r="B27" s="281" t="s">
        <v>259</v>
      </c>
      <c r="C27" s="282">
        <v>692.88</v>
      </c>
    </row>
    <row r="28" spans="1:3" s="277" customFormat="1" ht="12.75" customHeight="1" x14ac:dyDescent="0.25">
      <c r="A28" s="280" t="s">
        <v>274</v>
      </c>
      <c r="B28" s="281" t="s">
        <v>271</v>
      </c>
      <c r="C28" s="282">
        <v>262.75</v>
      </c>
    </row>
    <row r="29" spans="1:3" s="277" customFormat="1" ht="12.75" customHeight="1" x14ac:dyDescent="0.25">
      <c r="A29" s="280" t="s">
        <v>275</v>
      </c>
      <c r="B29" s="281" t="s">
        <v>259</v>
      </c>
      <c r="C29" s="282">
        <v>630</v>
      </c>
    </row>
    <row r="30" spans="1:3" s="277" customFormat="1" ht="12.75" customHeight="1" x14ac:dyDescent="0.25">
      <c r="A30" s="280" t="s">
        <v>276</v>
      </c>
      <c r="B30" s="281" t="s">
        <v>277</v>
      </c>
      <c r="C30" s="282">
        <v>469.01</v>
      </c>
    </row>
    <row r="31" spans="1:3" s="277" customFormat="1" ht="12.75" customHeight="1" x14ac:dyDescent="0.25">
      <c r="A31" s="280" t="s">
        <v>278</v>
      </c>
      <c r="B31" s="281" t="s">
        <v>279</v>
      </c>
      <c r="C31" s="282">
        <v>184.18</v>
      </c>
    </row>
    <row r="32" spans="1:3" s="277" customFormat="1" ht="12.75" customHeight="1" x14ac:dyDescent="0.25">
      <c r="A32" s="280" t="s">
        <v>280</v>
      </c>
      <c r="B32" s="281" t="s">
        <v>259</v>
      </c>
      <c r="C32" s="282">
        <v>83.16</v>
      </c>
    </row>
    <row r="33" spans="1:3" s="277" customFormat="1" ht="12.75" customHeight="1" x14ac:dyDescent="0.25">
      <c r="A33" s="280" t="s">
        <v>281</v>
      </c>
      <c r="B33" s="281" t="s">
        <v>259</v>
      </c>
      <c r="C33" s="282">
        <v>1476.95</v>
      </c>
    </row>
    <row r="34" spans="1:3" s="277" customFormat="1" ht="12.75" customHeight="1" x14ac:dyDescent="0.25">
      <c r="A34" s="280" t="s">
        <v>282</v>
      </c>
      <c r="B34" s="281" t="s">
        <v>259</v>
      </c>
      <c r="C34" s="282">
        <v>503.74</v>
      </c>
    </row>
    <row r="35" spans="1:3" s="277" customFormat="1" ht="12.75" customHeight="1" x14ac:dyDescent="0.25">
      <c r="A35" s="280" t="s">
        <v>283</v>
      </c>
      <c r="B35" s="281" t="s">
        <v>259</v>
      </c>
      <c r="C35" s="282">
        <v>880.83</v>
      </c>
    </row>
    <row r="36" spans="1:3" s="277" customFormat="1" ht="12.75" customHeight="1" x14ac:dyDescent="0.25">
      <c r="A36" s="280" t="s">
        <v>284</v>
      </c>
      <c r="B36" s="281" t="s">
        <v>285</v>
      </c>
      <c r="C36" s="282">
        <v>2181.37</v>
      </c>
    </row>
    <row r="37" spans="1:3" s="277" customFormat="1" ht="12.75" customHeight="1" x14ac:dyDescent="0.25">
      <c r="A37" s="280" t="s">
        <v>286</v>
      </c>
      <c r="B37" s="281" t="s">
        <v>259</v>
      </c>
      <c r="C37" s="282">
        <v>131.19</v>
      </c>
    </row>
    <row r="38" spans="1:3" s="277" customFormat="1" ht="12.75" customHeight="1" x14ac:dyDescent="0.25">
      <c r="A38" s="280" t="s">
        <v>287</v>
      </c>
      <c r="B38" s="281" t="s">
        <v>257</v>
      </c>
      <c r="C38" s="282">
        <v>469.2</v>
      </c>
    </row>
    <row r="39" spans="1:3" s="277" customFormat="1" ht="12.75" customHeight="1" x14ac:dyDescent="0.25">
      <c r="A39" s="280" t="s">
        <v>288</v>
      </c>
      <c r="B39" s="281" t="s">
        <v>259</v>
      </c>
      <c r="C39" s="282">
        <v>324.39</v>
      </c>
    </row>
    <row r="40" spans="1:3" s="277" customFormat="1" ht="12.75" customHeight="1" x14ac:dyDescent="0.25">
      <c r="A40" s="280" t="s">
        <v>289</v>
      </c>
      <c r="B40" s="281" t="s">
        <v>259</v>
      </c>
      <c r="C40" s="282">
        <v>448.97</v>
      </c>
    </row>
    <row r="41" spans="1:3" s="277" customFormat="1" ht="12.75" customHeight="1" x14ac:dyDescent="0.25">
      <c r="A41" s="280" t="s">
        <v>290</v>
      </c>
      <c r="B41" s="281" t="s">
        <v>259</v>
      </c>
      <c r="C41" s="282">
        <v>1984.15</v>
      </c>
    </row>
    <row r="42" spans="1:3" s="277" customFormat="1" ht="12.75" customHeight="1" x14ac:dyDescent="0.25">
      <c r="A42" s="280" t="s">
        <v>291</v>
      </c>
      <c r="B42" s="281" t="s">
        <v>285</v>
      </c>
      <c r="C42" s="282">
        <v>5172.72</v>
      </c>
    </row>
    <row r="43" spans="1:3" s="277" customFormat="1" ht="12.75" customHeight="1" x14ac:dyDescent="0.25">
      <c r="A43" s="280" t="s">
        <v>292</v>
      </c>
      <c r="B43" s="281" t="s">
        <v>259</v>
      </c>
      <c r="C43" s="282">
        <v>3759.72</v>
      </c>
    </row>
    <row r="44" spans="1:3" s="277" customFormat="1" ht="12.75" customHeight="1" x14ac:dyDescent="0.25">
      <c r="A44" s="280" t="s">
        <v>293</v>
      </c>
      <c r="B44" s="281" t="s">
        <v>259</v>
      </c>
      <c r="C44" s="282">
        <v>134.26</v>
      </c>
    </row>
    <row r="45" spans="1:3" s="277" customFormat="1" ht="12.75" customHeight="1" x14ac:dyDescent="0.25">
      <c r="A45" s="280" t="s">
        <v>294</v>
      </c>
      <c r="B45" s="281" t="s">
        <v>277</v>
      </c>
      <c r="C45" s="282">
        <v>123.82</v>
      </c>
    </row>
    <row r="46" spans="1:3" s="277" customFormat="1" ht="12.75" customHeight="1" x14ac:dyDescent="0.25">
      <c r="A46" s="280" t="s">
        <v>295</v>
      </c>
      <c r="B46" s="281" t="s">
        <v>259</v>
      </c>
      <c r="C46" s="282">
        <v>482.02</v>
      </c>
    </row>
    <row r="47" spans="1:3" s="277" customFormat="1" ht="12.75" customHeight="1" x14ac:dyDescent="0.25">
      <c r="A47" s="280" t="s">
        <v>296</v>
      </c>
      <c r="B47" s="281" t="s">
        <v>259</v>
      </c>
      <c r="C47" s="282">
        <v>566.9</v>
      </c>
    </row>
    <row r="48" spans="1:3" s="277" customFormat="1" ht="12.75" customHeight="1" x14ac:dyDescent="0.25">
      <c r="A48" s="280" t="s">
        <v>297</v>
      </c>
      <c r="B48" s="281" t="s">
        <v>259</v>
      </c>
      <c r="C48" s="282">
        <v>809.11</v>
      </c>
    </row>
    <row r="49" spans="1:3" s="277" customFormat="1" ht="12.75" customHeight="1" x14ac:dyDescent="0.25">
      <c r="A49" s="280" t="s">
        <v>298</v>
      </c>
      <c r="B49" s="281" t="s">
        <v>259</v>
      </c>
      <c r="C49" s="282">
        <v>376.48</v>
      </c>
    </row>
    <row r="50" spans="1:3" s="277" customFormat="1" ht="12.75" customHeight="1" x14ac:dyDescent="0.25">
      <c r="A50" s="280" t="s">
        <v>299</v>
      </c>
      <c r="B50" s="281" t="s">
        <v>259</v>
      </c>
      <c r="C50" s="282">
        <v>163.19999999999999</v>
      </c>
    </row>
    <row r="51" spans="1:3" s="277" customFormat="1" ht="12.75" customHeight="1" x14ac:dyDescent="0.25">
      <c r="A51" s="280" t="s">
        <v>300</v>
      </c>
      <c r="B51" s="281" t="s">
        <v>259</v>
      </c>
      <c r="C51" s="282">
        <v>630</v>
      </c>
    </row>
    <row r="52" spans="1:3" s="277" customFormat="1" ht="12.75" customHeight="1" x14ac:dyDescent="0.25">
      <c r="A52" s="280" t="s">
        <v>301</v>
      </c>
      <c r="B52" s="281" t="s">
        <v>259</v>
      </c>
      <c r="C52" s="282">
        <v>161.66</v>
      </c>
    </row>
    <row r="53" spans="1:3" s="277" customFormat="1" ht="12.75" customHeight="1" x14ac:dyDescent="0.25">
      <c r="A53" s="280" t="s">
        <v>302</v>
      </c>
      <c r="B53" s="281" t="s">
        <v>259</v>
      </c>
      <c r="C53" s="282">
        <v>252.46</v>
      </c>
    </row>
    <row r="54" spans="1:3" s="277" customFormat="1" ht="12.75" customHeight="1" x14ac:dyDescent="0.25">
      <c r="A54" s="280" t="s">
        <v>303</v>
      </c>
      <c r="B54" s="281" t="s">
        <v>259</v>
      </c>
      <c r="C54" s="282">
        <v>527.97</v>
      </c>
    </row>
    <row r="55" spans="1:3" s="277" customFormat="1" ht="12.75" customHeight="1" x14ac:dyDescent="0.25">
      <c r="A55" s="280" t="s">
        <v>304</v>
      </c>
      <c r="B55" s="281" t="s">
        <v>259</v>
      </c>
      <c r="C55" s="282">
        <v>1209.8</v>
      </c>
    </row>
    <row r="56" spans="1:3" s="277" customFormat="1" ht="12.75" customHeight="1" x14ac:dyDescent="0.25">
      <c r="A56" s="280" t="s">
        <v>305</v>
      </c>
      <c r="B56" s="281" t="s">
        <v>259</v>
      </c>
      <c r="C56" s="282">
        <v>573.76</v>
      </c>
    </row>
    <row r="57" spans="1:3" s="277" customFormat="1" ht="12.75" customHeight="1" x14ac:dyDescent="0.25">
      <c r="A57" s="280" t="s">
        <v>306</v>
      </c>
      <c r="B57" s="281" t="s">
        <v>279</v>
      </c>
      <c r="C57" s="282">
        <v>355.97</v>
      </c>
    </row>
    <row r="58" spans="1:3" s="277" customFormat="1" ht="12.75" customHeight="1" x14ac:dyDescent="0.25">
      <c r="A58" s="280" t="s">
        <v>307</v>
      </c>
      <c r="B58" s="281" t="s">
        <v>259</v>
      </c>
      <c r="C58" s="282">
        <v>859.64</v>
      </c>
    </row>
    <row r="59" spans="1:3" s="277" customFormat="1" ht="12.75" customHeight="1" x14ac:dyDescent="0.25">
      <c r="A59" s="280" t="s">
        <v>308</v>
      </c>
      <c r="B59" s="281" t="s">
        <v>259</v>
      </c>
      <c r="C59" s="282">
        <v>2671.73</v>
      </c>
    </row>
    <row r="60" spans="1:3" s="277" customFormat="1" ht="12.75" customHeight="1" x14ac:dyDescent="0.25">
      <c r="A60" s="280" t="s">
        <v>309</v>
      </c>
      <c r="B60" s="281" t="s">
        <v>277</v>
      </c>
      <c r="C60" s="282">
        <v>2100.5500000000002</v>
      </c>
    </row>
    <row r="61" spans="1:3" s="277" customFormat="1" ht="12.75" customHeight="1" x14ac:dyDescent="0.25">
      <c r="A61" s="280" t="s">
        <v>310</v>
      </c>
      <c r="B61" s="281" t="s">
        <v>259</v>
      </c>
      <c r="C61" s="282">
        <v>4183.4399999999996</v>
      </c>
    </row>
    <row r="62" spans="1:3" s="277" customFormat="1" ht="12.75" customHeight="1" x14ac:dyDescent="0.25">
      <c r="A62" s="280" t="s">
        <v>311</v>
      </c>
      <c r="B62" s="281" t="s">
        <v>259</v>
      </c>
      <c r="C62" s="282">
        <v>1233.3399999999999</v>
      </c>
    </row>
    <row r="63" spans="1:3" s="277" customFormat="1" ht="12.75" customHeight="1" x14ac:dyDescent="0.25">
      <c r="A63" s="280" t="s">
        <v>312</v>
      </c>
      <c r="B63" s="281" t="s">
        <v>259</v>
      </c>
      <c r="C63" s="282">
        <v>633.70000000000005</v>
      </c>
    </row>
    <row r="64" spans="1:3" s="277" customFormat="1" ht="12.75" customHeight="1" x14ac:dyDescent="0.25">
      <c r="A64" s="280" t="s">
        <v>313</v>
      </c>
      <c r="B64" s="281" t="s">
        <v>259</v>
      </c>
      <c r="C64" s="282">
        <v>1156.67</v>
      </c>
    </row>
    <row r="65" spans="1:3" s="277" customFormat="1" ht="12.75" customHeight="1" x14ac:dyDescent="0.25">
      <c r="A65" s="280" t="s">
        <v>314</v>
      </c>
      <c r="B65" s="281" t="s">
        <v>259</v>
      </c>
      <c r="C65" s="282">
        <v>609.45000000000005</v>
      </c>
    </row>
    <row r="66" spans="1:3" s="277" customFormat="1" ht="12.75" customHeight="1" x14ac:dyDescent="0.25">
      <c r="A66" s="280" t="s">
        <v>315</v>
      </c>
      <c r="B66" s="281" t="s">
        <v>259</v>
      </c>
      <c r="C66" s="282">
        <v>373.59</v>
      </c>
    </row>
    <row r="67" spans="1:3" s="277" customFormat="1" ht="12.75" customHeight="1" x14ac:dyDescent="0.25">
      <c r="A67" s="280" t="s">
        <v>316</v>
      </c>
      <c r="B67" s="281" t="s">
        <v>259</v>
      </c>
      <c r="C67" s="282">
        <v>1572.52</v>
      </c>
    </row>
    <row r="68" spans="1:3" s="277" customFormat="1" ht="12.75" customHeight="1" x14ac:dyDescent="0.25">
      <c r="A68" s="280" t="s">
        <v>317</v>
      </c>
      <c r="B68" s="281" t="s">
        <v>259</v>
      </c>
      <c r="C68" s="282">
        <v>1525.32</v>
      </c>
    </row>
    <row r="69" spans="1:3" s="277" customFormat="1" ht="12.75" customHeight="1" x14ac:dyDescent="0.25">
      <c r="A69" s="280" t="s">
        <v>318</v>
      </c>
      <c r="B69" s="281" t="s">
        <v>259</v>
      </c>
      <c r="C69" s="282">
        <v>28.04</v>
      </c>
    </row>
    <row r="70" spans="1:3" s="277" customFormat="1" ht="12.75" customHeight="1" x14ac:dyDescent="0.25">
      <c r="A70" s="280" t="s">
        <v>319</v>
      </c>
      <c r="B70" s="281" t="s">
        <v>259</v>
      </c>
      <c r="C70" s="282">
        <v>278.06</v>
      </c>
    </row>
    <row r="71" spans="1:3" s="277" customFormat="1" ht="12.75" customHeight="1" x14ac:dyDescent="0.25">
      <c r="A71" s="280" t="s">
        <v>320</v>
      </c>
      <c r="B71" s="281" t="s">
        <v>259</v>
      </c>
      <c r="C71" s="282">
        <v>291.62</v>
      </c>
    </row>
    <row r="72" spans="1:3" s="277" customFormat="1" ht="12.75" customHeight="1" x14ac:dyDescent="0.25">
      <c r="A72" s="280" t="s">
        <v>321</v>
      </c>
      <c r="B72" s="281" t="s">
        <v>259</v>
      </c>
      <c r="C72" s="282">
        <v>357.92</v>
      </c>
    </row>
    <row r="73" spans="1:3" s="277" customFormat="1" ht="12.75" customHeight="1" x14ac:dyDescent="0.25">
      <c r="A73" s="280" t="s">
        <v>322</v>
      </c>
      <c r="B73" s="281" t="s">
        <v>259</v>
      </c>
      <c r="C73" s="282">
        <v>145.6</v>
      </c>
    </row>
    <row r="74" spans="1:3" s="277" customFormat="1" ht="12.75" customHeight="1" x14ac:dyDescent="0.25">
      <c r="A74" s="280" t="s">
        <v>323</v>
      </c>
      <c r="B74" s="281" t="s">
        <v>259</v>
      </c>
      <c r="C74" s="282">
        <v>56.76</v>
      </c>
    </row>
    <row r="75" spans="1:3" s="277" customFormat="1" ht="12.75" customHeight="1" x14ac:dyDescent="0.25">
      <c r="A75" s="280" t="s">
        <v>324</v>
      </c>
      <c r="B75" s="281" t="s">
        <v>259</v>
      </c>
      <c r="C75" s="282">
        <v>105.09</v>
      </c>
    </row>
    <row r="76" spans="1:3" s="277" customFormat="1" ht="12.75" customHeight="1" x14ac:dyDescent="0.25">
      <c r="A76" s="280" t="s">
        <v>325</v>
      </c>
      <c r="B76" s="281" t="s">
        <v>259</v>
      </c>
      <c r="C76" s="282">
        <v>711.43</v>
      </c>
    </row>
    <row r="77" spans="1:3" s="277" customFormat="1" ht="12.75" customHeight="1" x14ac:dyDescent="0.25">
      <c r="A77" s="280" t="s">
        <v>326</v>
      </c>
      <c r="B77" s="281" t="s">
        <v>259</v>
      </c>
      <c r="C77" s="282">
        <v>1860.02</v>
      </c>
    </row>
    <row r="78" spans="1:3" s="277" customFormat="1" ht="12.75" customHeight="1" x14ac:dyDescent="0.25">
      <c r="A78" s="280" t="s">
        <v>327</v>
      </c>
      <c r="B78" s="281" t="s">
        <v>271</v>
      </c>
      <c r="C78" s="282">
        <v>844.86</v>
      </c>
    </row>
    <row r="79" spans="1:3" s="277" customFormat="1" ht="12.75" customHeight="1" x14ac:dyDescent="0.25">
      <c r="A79" s="280" t="s">
        <v>328</v>
      </c>
      <c r="B79" s="281" t="s">
        <v>259</v>
      </c>
      <c r="C79" s="282">
        <v>599.28</v>
      </c>
    </row>
    <row r="80" spans="1:3" s="277" customFormat="1" ht="12.75" customHeight="1" x14ac:dyDescent="0.25">
      <c r="A80" s="280" t="s">
        <v>329</v>
      </c>
      <c r="B80" s="281" t="s">
        <v>259</v>
      </c>
      <c r="C80" s="282">
        <v>5521.1</v>
      </c>
    </row>
    <row r="81" spans="1:3" s="277" customFormat="1" ht="12.75" customHeight="1" x14ac:dyDescent="0.25">
      <c r="A81" s="280" t="s">
        <v>330</v>
      </c>
      <c r="B81" s="281" t="s">
        <v>259</v>
      </c>
      <c r="C81" s="282">
        <v>1710</v>
      </c>
    </row>
    <row r="82" spans="1:3" s="277" customFormat="1" ht="12.75" customHeight="1" x14ac:dyDescent="0.25">
      <c r="A82" s="280" t="s">
        <v>331</v>
      </c>
      <c r="B82" s="281" t="s">
        <v>259</v>
      </c>
      <c r="C82" s="282">
        <v>274</v>
      </c>
    </row>
    <row r="83" spans="1:3" s="277" customFormat="1" ht="12.75" customHeight="1" x14ac:dyDescent="0.25">
      <c r="A83" s="280" t="s">
        <v>332</v>
      </c>
      <c r="B83" s="281" t="s">
        <v>277</v>
      </c>
      <c r="C83" s="282">
        <v>972</v>
      </c>
    </row>
    <row r="84" spans="1:3" s="277" customFormat="1" ht="12.75" customHeight="1" x14ac:dyDescent="0.25">
      <c r="A84" s="280" t="s">
        <v>333</v>
      </c>
      <c r="B84" s="281" t="s">
        <v>259</v>
      </c>
      <c r="C84" s="282">
        <v>1841.93</v>
      </c>
    </row>
    <row r="85" spans="1:3" s="277" customFormat="1" ht="12.75" customHeight="1" x14ac:dyDescent="0.25">
      <c r="A85" s="280" t="s">
        <v>334</v>
      </c>
      <c r="B85" s="281" t="s">
        <v>259</v>
      </c>
      <c r="C85" s="282">
        <v>3333.24</v>
      </c>
    </row>
    <row r="86" spans="1:3" s="277" customFormat="1" ht="12.75" customHeight="1" x14ac:dyDescent="0.25">
      <c r="A86" s="280" t="s">
        <v>335</v>
      </c>
      <c r="B86" s="281" t="s">
        <v>259</v>
      </c>
      <c r="C86" s="282">
        <v>974.08</v>
      </c>
    </row>
    <row r="87" spans="1:3" s="277" customFormat="1" ht="12.75" customHeight="1" x14ac:dyDescent="0.25">
      <c r="A87" s="280" t="s">
        <v>336</v>
      </c>
      <c r="B87" s="281" t="s">
        <v>337</v>
      </c>
      <c r="C87" s="282">
        <v>3226.97</v>
      </c>
    </row>
    <row r="88" spans="1:3" s="277" customFormat="1" ht="12.75" customHeight="1" x14ac:dyDescent="0.25">
      <c r="A88" s="280" t="s">
        <v>338</v>
      </c>
      <c r="B88" s="281" t="s">
        <v>259</v>
      </c>
      <c r="C88" s="282">
        <v>246.99</v>
      </c>
    </row>
    <row r="89" spans="1:3" s="277" customFormat="1" ht="12.75" customHeight="1" x14ac:dyDescent="0.25">
      <c r="A89" s="280" t="s">
        <v>339</v>
      </c>
      <c r="B89" s="281" t="s">
        <v>259</v>
      </c>
      <c r="C89" s="282">
        <v>1800</v>
      </c>
    </row>
    <row r="90" spans="1:3" s="277" customFormat="1" ht="12.75" customHeight="1" x14ac:dyDescent="0.25">
      <c r="A90" s="280" t="s">
        <v>340</v>
      </c>
      <c r="B90" s="281" t="s">
        <v>285</v>
      </c>
      <c r="C90" s="282">
        <v>2244.91</v>
      </c>
    </row>
    <row r="91" spans="1:3" s="277" customFormat="1" ht="12.75" customHeight="1" x14ac:dyDescent="0.25">
      <c r="A91" s="280" t="s">
        <v>341</v>
      </c>
      <c r="B91" s="281" t="s">
        <v>337</v>
      </c>
      <c r="C91" s="282">
        <v>1265.96</v>
      </c>
    </row>
    <row r="92" spans="1:3" s="277" customFormat="1" ht="12.75" customHeight="1" x14ac:dyDescent="0.25">
      <c r="A92" s="280" t="s">
        <v>342</v>
      </c>
      <c r="B92" s="281" t="s">
        <v>337</v>
      </c>
      <c r="C92" s="282">
        <v>378.2</v>
      </c>
    </row>
    <row r="93" spans="1:3" s="277" customFormat="1" ht="12.75" customHeight="1" x14ac:dyDescent="0.25">
      <c r="A93" s="280" t="s">
        <v>343</v>
      </c>
      <c r="B93" s="281" t="s">
        <v>337</v>
      </c>
      <c r="C93" s="282">
        <v>401.18</v>
      </c>
    </row>
    <row r="94" spans="1:3" s="277" customFormat="1" ht="12.75" customHeight="1" x14ac:dyDescent="0.25">
      <c r="A94" s="280" t="s">
        <v>344</v>
      </c>
      <c r="B94" s="281" t="s">
        <v>259</v>
      </c>
      <c r="C94" s="282">
        <v>1412.2</v>
      </c>
    </row>
    <row r="95" spans="1:3" s="277" customFormat="1" ht="12.75" customHeight="1" x14ac:dyDescent="0.25">
      <c r="A95" s="280" t="s">
        <v>345</v>
      </c>
      <c r="B95" s="281" t="s">
        <v>337</v>
      </c>
      <c r="C95" s="282">
        <v>496.8</v>
      </c>
    </row>
    <row r="96" spans="1:3" s="277" customFormat="1" ht="12.75" customHeight="1" x14ac:dyDescent="0.25">
      <c r="A96" s="280" t="s">
        <v>346</v>
      </c>
      <c r="B96" s="281" t="s">
        <v>259</v>
      </c>
      <c r="C96" s="282">
        <v>12618.96</v>
      </c>
    </row>
    <row r="97" spans="1:3" s="277" customFormat="1" ht="12.75" customHeight="1" x14ac:dyDescent="0.25">
      <c r="A97" s="280" t="s">
        <v>347</v>
      </c>
      <c r="B97" s="281" t="s">
        <v>259</v>
      </c>
      <c r="C97" s="282">
        <v>458.4</v>
      </c>
    </row>
    <row r="98" spans="1:3" s="277" customFormat="1" ht="12.75" customHeight="1" x14ac:dyDescent="0.25">
      <c r="A98" s="280" t="s">
        <v>348</v>
      </c>
      <c r="B98" s="281" t="s">
        <v>259</v>
      </c>
      <c r="C98" s="282">
        <v>698.68</v>
      </c>
    </row>
    <row r="99" spans="1:3" s="277" customFormat="1" ht="12.75" customHeight="1" x14ac:dyDescent="0.25">
      <c r="A99" s="280" t="s">
        <v>349</v>
      </c>
      <c r="B99" s="281" t="s">
        <v>259</v>
      </c>
      <c r="C99" s="282">
        <v>996</v>
      </c>
    </row>
    <row r="100" spans="1:3" s="277" customFormat="1" ht="12.75" customHeight="1" x14ac:dyDescent="0.25">
      <c r="A100" s="280" t="s">
        <v>350</v>
      </c>
      <c r="B100" s="281" t="s">
        <v>259</v>
      </c>
      <c r="C100" s="282">
        <v>425.84</v>
      </c>
    </row>
    <row r="101" spans="1:3" s="277" customFormat="1" ht="12.75" customHeight="1" x14ac:dyDescent="0.25">
      <c r="A101" s="280" t="s">
        <v>351</v>
      </c>
      <c r="B101" s="281" t="s">
        <v>259</v>
      </c>
      <c r="C101" s="282">
        <v>179.03</v>
      </c>
    </row>
    <row r="102" spans="1:3" s="277" customFormat="1" ht="12.75" customHeight="1" x14ac:dyDescent="0.25">
      <c r="A102" s="280" t="s">
        <v>352</v>
      </c>
      <c r="B102" s="281" t="s">
        <v>259</v>
      </c>
      <c r="C102" s="282">
        <v>908.76</v>
      </c>
    </row>
    <row r="103" spans="1:3" s="277" customFormat="1" ht="12.75" customHeight="1" x14ac:dyDescent="0.25">
      <c r="A103" s="280" t="s">
        <v>353</v>
      </c>
      <c r="B103" s="281" t="s">
        <v>259</v>
      </c>
      <c r="C103" s="282">
        <v>1742.87</v>
      </c>
    </row>
    <row r="104" spans="1:3" s="277" customFormat="1" ht="12.75" customHeight="1" thickBot="1" x14ac:dyDescent="0.3">
      <c r="A104" s="280" t="s">
        <v>354</v>
      </c>
      <c r="B104" s="281" t="s">
        <v>355</v>
      </c>
      <c r="C104" s="282">
        <v>203.12</v>
      </c>
    </row>
    <row r="105" spans="1:3" ht="12.75" customHeight="1" thickBot="1" x14ac:dyDescent="0.3">
      <c r="A105" s="283"/>
      <c r="B105" s="284" t="s">
        <v>356</v>
      </c>
      <c r="C105" s="285">
        <f>SUM(C$13:C104)</f>
        <v>105118.71999999999</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REPORTING&amp;RWATERBURY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129</v>
      </c>
      <c r="B4" s="493"/>
      <c r="C4" s="493"/>
      <c r="D4" s="493"/>
      <c r="E4" s="493"/>
      <c r="F4" s="494"/>
    </row>
    <row r="5" spans="1:6" x14ac:dyDescent="0.25">
      <c r="A5" s="492" t="s">
        <v>357</v>
      </c>
      <c r="B5" s="493"/>
      <c r="C5" s="493"/>
      <c r="D5" s="493"/>
      <c r="E5" s="493"/>
      <c r="F5" s="494"/>
    </row>
    <row r="6" spans="1:6" ht="16.5" customHeight="1" thickBot="1" x14ac:dyDescent="0.3">
      <c r="A6" s="504"/>
      <c r="B6" s="505"/>
      <c r="C6" s="505"/>
      <c r="D6" s="505"/>
      <c r="E6" s="505"/>
      <c r="F6" s="506"/>
    </row>
    <row r="7" spans="1:6" ht="16.5" customHeight="1" thickBot="1" x14ac:dyDescent="0.3">
      <c r="A7" s="511" t="s">
        <v>358</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359</v>
      </c>
      <c r="B9" s="292" t="s">
        <v>360</v>
      </c>
      <c r="C9" s="293" t="s">
        <v>361</v>
      </c>
      <c r="D9" s="293" t="s">
        <v>362</v>
      </c>
      <c r="E9" s="293" t="s">
        <v>363</v>
      </c>
      <c r="F9" s="294" t="s">
        <v>364</v>
      </c>
    </row>
    <row r="10" spans="1:6" x14ac:dyDescent="0.25">
      <c r="A10" s="295"/>
      <c r="B10" s="296"/>
      <c r="C10" s="297"/>
      <c r="D10" s="297"/>
      <c r="E10" s="297"/>
      <c r="F10" s="298"/>
    </row>
    <row r="11" spans="1:6" x14ac:dyDescent="0.25">
      <c r="A11" s="299" t="s">
        <v>133</v>
      </c>
      <c r="B11" s="513" t="s">
        <v>365</v>
      </c>
      <c r="C11" s="514"/>
      <c r="D11" s="514"/>
      <c r="E11" s="514"/>
      <c r="F11" s="514"/>
    </row>
    <row r="12" spans="1:6" x14ac:dyDescent="0.25">
      <c r="A12" s="507"/>
      <c r="B12" s="508"/>
      <c r="C12" s="508"/>
      <c r="D12" s="508"/>
      <c r="E12" s="508"/>
      <c r="F12" s="508"/>
    </row>
    <row r="13" spans="1:6" x14ac:dyDescent="0.25">
      <c r="A13" s="299" t="s">
        <v>134</v>
      </c>
      <c r="B13" s="515" t="s">
        <v>366</v>
      </c>
      <c r="C13" s="516"/>
      <c r="D13" s="516"/>
      <c r="E13" s="516"/>
      <c r="F13" s="516"/>
    </row>
    <row r="14" spans="1:6" x14ac:dyDescent="0.25">
      <c r="A14" s="507"/>
      <c r="B14" s="508"/>
      <c r="C14" s="508"/>
      <c r="D14" s="508"/>
      <c r="E14" s="508"/>
      <c r="F14" s="508"/>
    </row>
    <row r="15" spans="1:6" x14ac:dyDescent="0.25">
      <c r="A15" s="299" t="s">
        <v>166</v>
      </c>
      <c r="B15" s="515" t="s">
        <v>367</v>
      </c>
      <c r="C15" s="516"/>
      <c r="D15" s="516"/>
      <c r="E15" s="516"/>
      <c r="F15" s="516"/>
    </row>
    <row r="16" spans="1:6" x14ac:dyDescent="0.25">
      <c r="A16" s="507"/>
      <c r="B16" s="508"/>
      <c r="C16" s="508"/>
      <c r="D16" s="508"/>
      <c r="E16" s="508"/>
      <c r="F16" s="508"/>
    </row>
    <row r="17" spans="1:6" x14ac:dyDescent="0.25">
      <c r="A17" s="299" t="s">
        <v>368</v>
      </c>
      <c r="B17" s="509" t="s">
        <v>369</v>
      </c>
      <c r="C17" s="509"/>
      <c r="D17" s="509"/>
      <c r="E17" s="509"/>
      <c r="F17" s="509"/>
    </row>
    <row r="18" spans="1:6" ht="16.5" customHeight="1" thickBot="1" x14ac:dyDescent="0.3">
      <c r="A18" s="300"/>
      <c r="B18" s="510"/>
      <c r="C18" s="510"/>
      <c r="D18" s="510"/>
      <c r="E18" s="510"/>
      <c r="F18" s="301"/>
    </row>
    <row r="19" spans="1:6" x14ac:dyDescent="0.25">
      <c r="A19" s="302"/>
      <c r="B19" s="303" t="s">
        <v>337</v>
      </c>
      <c r="C19" s="304">
        <v>1051000</v>
      </c>
      <c r="D19" s="304">
        <v>901937.48</v>
      </c>
      <c r="E19" s="304">
        <v>0</v>
      </c>
      <c r="F19" s="305">
        <v>272908.11</v>
      </c>
    </row>
    <row r="20" spans="1:6" x14ac:dyDescent="0.25">
      <c r="A20" s="302"/>
      <c r="B20" s="303" t="s">
        <v>279</v>
      </c>
      <c r="C20" s="304">
        <v>144769</v>
      </c>
      <c r="D20" s="304">
        <v>14278.42</v>
      </c>
      <c r="E20" s="304">
        <v>0</v>
      </c>
      <c r="F20" s="305">
        <v>7715.9</v>
      </c>
    </row>
    <row r="21" spans="1:6" x14ac:dyDescent="0.25">
      <c r="A21" s="302"/>
      <c r="B21" s="303" t="s">
        <v>271</v>
      </c>
      <c r="C21" s="304">
        <v>497003</v>
      </c>
      <c r="D21" s="304">
        <v>49341.09</v>
      </c>
      <c r="E21" s="304">
        <v>0</v>
      </c>
      <c r="F21" s="305">
        <v>26663.33</v>
      </c>
    </row>
    <row r="22" spans="1:6" x14ac:dyDescent="0.25">
      <c r="A22" s="302"/>
      <c r="B22" s="303" t="s">
        <v>285</v>
      </c>
      <c r="C22" s="304">
        <v>144850</v>
      </c>
      <c r="D22" s="304">
        <v>17763.189999999999</v>
      </c>
      <c r="E22" s="304">
        <v>0</v>
      </c>
      <c r="F22" s="305">
        <v>9599</v>
      </c>
    </row>
    <row r="23" spans="1:6" x14ac:dyDescent="0.25">
      <c r="A23" s="302"/>
      <c r="B23" s="303" t="s">
        <v>370</v>
      </c>
      <c r="C23" s="304">
        <v>3036006</v>
      </c>
      <c r="D23" s="304">
        <v>376622.42</v>
      </c>
      <c r="E23" s="304">
        <v>0</v>
      </c>
      <c r="F23" s="305">
        <v>192793.83</v>
      </c>
    </row>
    <row r="24" spans="1:6" x14ac:dyDescent="0.25">
      <c r="A24" s="302"/>
      <c r="B24" s="303" t="s">
        <v>371</v>
      </c>
      <c r="C24" s="304">
        <v>25740</v>
      </c>
      <c r="D24" s="304">
        <v>2532.12</v>
      </c>
      <c r="E24" s="304">
        <v>0</v>
      </c>
      <c r="F24" s="305">
        <v>1368.34</v>
      </c>
    </row>
    <row r="25" spans="1:6" x14ac:dyDescent="0.25">
      <c r="A25" s="302"/>
      <c r="B25" s="303" t="s">
        <v>372</v>
      </c>
      <c r="C25" s="304">
        <v>727708</v>
      </c>
      <c r="D25" s="304">
        <v>89056.49</v>
      </c>
      <c r="E25" s="304">
        <v>0</v>
      </c>
      <c r="F25" s="305">
        <v>48125.06</v>
      </c>
    </row>
    <row r="26" spans="1:6" x14ac:dyDescent="0.25">
      <c r="A26" s="302"/>
      <c r="B26" s="303" t="s">
        <v>373</v>
      </c>
      <c r="C26" s="304">
        <v>146405</v>
      </c>
      <c r="D26" s="304">
        <v>18044.48</v>
      </c>
      <c r="E26" s="304">
        <v>0</v>
      </c>
      <c r="F26" s="305">
        <v>9751.0400000000009</v>
      </c>
    </row>
    <row r="27" spans="1:6" x14ac:dyDescent="0.25">
      <c r="A27" s="302"/>
      <c r="B27" s="303" t="s">
        <v>374</v>
      </c>
      <c r="C27" s="304">
        <v>143994</v>
      </c>
      <c r="D27" s="304">
        <v>14141.82</v>
      </c>
      <c r="E27" s="304">
        <v>0</v>
      </c>
      <c r="F27" s="305">
        <v>7642.06</v>
      </c>
    </row>
    <row r="28" spans="1:6" ht="16.5" thickBot="1" x14ac:dyDescent="0.3">
      <c r="A28" s="302"/>
      <c r="B28" s="303" t="s">
        <v>375</v>
      </c>
      <c r="C28" s="304">
        <v>807974</v>
      </c>
      <c r="D28" s="304">
        <v>373505.93</v>
      </c>
      <c r="E28" s="304">
        <v>0</v>
      </c>
      <c r="F28" s="305">
        <v>111676.33</v>
      </c>
    </row>
    <row r="29" spans="1:6" ht="16.5" customHeight="1" thickBot="1" x14ac:dyDescent="0.3">
      <c r="A29" s="306"/>
      <c r="B29" s="306" t="s">
        <v>376</v>
      </c>
      <c r="C29" s="307">
        <f>SUM(C$19:C28)</f>
        <v>6725449</v>
      </c>
      <c r="D29" s="307">
        <f>SUM(D$19:D28)</f>
        <v>1857223.44</v>
      </c>
      <c r="E29" s="307">
        <f>SUM(E$19:E28)</f>
        <v>0</v>
      </c>
      <c r="F29" s="285">
        <f>SUM(F$19:F28)</f>
        <v>688243.00000000012</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REPORTING&amp;RWATERBURY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2015-07-07T16:54:40Z</cp:lastPrinted>
  <dcterms:created xsi:type="dcterms:W3CDTF">2015-07-07T16:54:17Z</dcterms:created>
  <dcterms:modified xsi:type="dcterms:W3CDTF">2015-07-08T13:54:12Z</dcterms:modified>
</cp:coreProperties>
</file>