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8">Report_17B!$A$10:$F$26</definedName>
    <definedName name="_xlnm.Print_Area" localSheetId="9">Report_18!$A$9:$C$23</definedName>
    <definedName name="_xlnm.Print_Area" localSheetId="10">Report_19!$A$10:$E$31</definedName>
    <definedName name="_xlnm.Print_Area" localSheetId="0">Report_20!$A$11:$C$164</definedName>
    <definedName name="_xlnm.Print_Area" localSheetId="11">Report_21!$A$11:$E$54</definedName>
    <definedName name="_xlnm.Print_Area" localSheetId="12">Report_22!$A$11:$C$20</definedName>
    <definedName name="_xlnm.Print_Area" localSheetId="13">Report_23!$A$9:$F$59</definedName>
    <definedName name="_xlnm.Print_Area" localSheetId="1">Report_5!$A$10:$D$98</definedName>
    <definedName name="_xlnm.Print_Area" localSheetId="2">Report_6!$A$10:$E$75</definedName>
    <definedName name="_xlnm.Print_Area" localSheetId="3">Report_6A!$A$10:$F$65</definedName>
    <definedName name="_xlnm.Print_Area" localSheetId="4">Report_7!$A$10:$D$47</definedName>
    <definedName name="_xlnm.Print_Area" localSheetId="5">Report_8!$A$10:$D$49</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F51" i="14"/>
  <c r="F50" i="14"/>
  <c r="E50" i="14"/>
  <c r="F49" i="14"/>
  <c r="E49" i="14"/>
  <c r="F48" i="14"/>
  <c r="E48" i="14"/>
  <c r="E51" i="14" s="1"/>
  <c r="D46" i="14"/>
  <c r="C46" i="14"/>
  <c r="E46" i="14" s="1"/>
  <c r="D45" i="14"/>
  <c r="C45" i="14"/>
  <c r="E45" i="14" s="1"/>
  <c r="E44" i="14"/>
  <c r="F44" i="14" s="1"/>
  <c r="D42" i="14"/>
  <c r="E42" i="14" s="1"/>
  <c r="C42" i="14"/>
  <c r="F42" i="14"/>
  <c r="F41" i="14"/>
  <c r="E41" i="14"/>
  <c r="F39" i="14"/>
  <c r="E39" i="14"/>
  <c r="E38" i="14"/>
  <c r="F38" i="14"/>
  <c r="E30" i="14"/>
  <c r="F30" i="14"/>
  <c r="E29" i="14"/>
  <c r="F29" i="14"/>
  <c r="E28" i="14"/>
  <c r="F28" i="14"/>
  <c r="E27" i="14"/>
  <c r="F27" i="14"/>
  <c r="D25" i="14"/>
  <c r="C25" i="14"/>
  <c r="E24" i="14"/>
  <c r="F24" i="14"/>
  <c r="E23" i="14"/>
  <c r="F23" i="14"/>
  <c r="E22" i="14"/>
  <c r="E25" i="14" s="1"/>
  <c r="F25" i="14" s="1"/>
  <c r="F22" i="14"/>
  <c r="D19" i="14"/>
  <c r="D20" i="14"/>
  <c r="C19" i="14"/>
  <c r="C20" i="14"/>
  <c r="E18" i="14"/>
  <c r="F18" i="14"/>
  <c r="D16" i="14"/>
  <c r="C16" i="14"/>
  <c r="E15" i="14"/>
  <c r="F15" i="14"/>
  <c r="E13" i="14"/>
  <c r="F13" i="14"/>
  <c r="E12" i="14"/>
  <c r="F12" i="14"/>
  <c r="E45" i="12"/>
  <c r="E44" i="12"/>
  <c r="E41" i="12"/>
  <c r="E40" i="12"/>
  <c r="E37" i="12"/>
  <c r="E36" i="12"/>
  <c r="E33" i="12"/>
  <c r="E32" i="12"/>
  <c r="E29" i="12"/>
  <c r="E28" i="12"/>
  <c r="E25" i="12"/>
  <c r="E24" i="12"/>
  <c r="E21" i="12"/>
  <c r="E20" i="12"/>
  <c r="E17" i="12"/>
  <c r="E16" i="12"/>
  <c r="E13" i="12"/>
  <c r="E12" i="12"/>
  <c r="D31" i="11"/>
  <c r="C31" i="11"/>
  <c r="E31" i="11" s="1"/>
  <c r="E29" i="11"/>
  <c r="E27" i="11"/>
  <c r="E25" i="11"/>
  <c r="E23" i="11"/>
  <c r="E21" i="11"/>
  <c r="E19" i="11"/>
  <c r="E17" i="11"/>
  <c r="E15" i="11"/>
  <c r="E13" i="11"/>
  <c r="E11" i="11"/>
  <c r="F26" i="9"/>
  <c r="E26" i="9"/>
  <c r="D26" i="9"/>
  <c r="C26" i="9"/>
  <c r="F36" i="7"/>
  <c r="E36" i="7"/>
  <c r="D35" i="7"/>
  <c r="E35" i="7" s="1"/>
  <c r="C35" i="7"/>
  <c r="F35" i="7" s="1"/>
  <c r="F34" i="7"/>
  <c r="E34" i="7"/>
  <c r="F33" i="7"/>
  <c r="E33" i="7"/>
  <c r="F32" i="7"/>
  <c r="E32" i="7"/>
  <c r="F31" i="7"/>
  <c r="E31" i="7"/>
  <c r="F30" i="7"/>
  <c r="E30" i="7"/>
  <c r="E27" i="7"/>
  <c r="F27" i="7" s="1"/>
  <c r="D26" i="7"/>
  <c r="C26" i="7"/>
  <c r="F25" i="7"/>
  <c r="E25" i="7"/>
  <c r="F24" i="7"/>
  <c r="E24" i="7"/>
  <c r="E23" i="7"/>
  <c r="F23" i="7" s="1"/>
  <c r="F22" i="7"/>
  <c r="E22" i="7"/>
  <c r="F21" i="7"/>
  <c r="E21" i="7"/>
  <c r="F18" i="7"/>
  <c r="E18" i="7"/>
  <c r="D17" i="7"/>
  <c r="E17" i="7" s="1"/>
  <c r="C17" i="7"/>
  <c r="F17" i="7" s="1"/>
  <c r="F16" i="7"/>
  <c r="E16" i="7"/>
  <c r="F15" i="7"/>
  <c r="E15" i="7"/>
  <c r="F14" i="7"/>
  <c r="E14" i="7"/>
  <c r="F13" i="7"/>
  <c r="E13" i="7"/>
  <c r="F12" i="7"/>
  <c r="E12" i="7"/>
  <c r="C37" i="6"/>
  <c r="C21" i="6"/>
  <c r="C47" i="6" s="1"/>
  <c r="C47" i="5"/>
  <c r="F54" i="4"/>
  <c r="F45" i="4"/>
  <c r="F39" i="4"/>
  <c r="F28" i="4"/>
  <c r="F60" i="4"/>
  <c r="F23" i="4"/>
  <c r="E72" i="3"/>
  <c r="E67" i="3"/>
  <c r="E60" i="3"/>
  <c r="E52" i="3"/>
  <c r="E45" i="3"/>
  <c r="E37" i="3"/>
  <c r="E29" i="3"/>
  <c r="E21" i="3"/>
  <c r="E13" i="3"/>
  <c r="D92" i="2"/>
  <c r="D89" i="2"/>
  <c r="D81" i="2"/>
  <c r="D73" i="2"/>
  <c r="D65" i="2"/>
  <c r="D57" i="2"/>
  <c r="D49" i="2"/>
  <c r="D41" i="2"/>
  <c r="D33" i="2"/>
  <c r="D25" i="2"/>
  <c r="D17" i="2"/>
  <c r="E20" i="14"/>
  <c r="F20" i="14" s="1"/>
  <c r="E19" i="14"/>
  <c r="F19" i="14" s="1"/>
  <c r="F45" i="14"/>
  <c r="F46" i="14"/>
  <c r="D91" i="2" l="1"/>
  <c r="D93" i="2" s="1"/>
  <c r="E74" i="3"/>
  <c r="E26" i="7"/>
  <c r="F26" i="7" s="1"/>
  <c r="E16" i="14"/>
  <c r="F16" i="14" s="1"/>
</calcChain>
</file>

<file path=xl/sharedStrings.xml><?xml version="1.0" encoding="utf-8"?>
<sst xmlns="http://schemas.openxmlformats.org/spreadsheetml/2006/main" count="1053" uniqueCount="349">
  <si>
    <t>SAINT VINCENT`S MEDICAL CENTER</t>
  </si>
  <si>
    <t xml:space="preserve">ANNUAL REPORTING </t>
  </si>
  <si>
    <t>FISCAL YEAR 2011</t>
  </si>
  <si>
    <t>REPORT 20 - REPORT OF EACH JOINT VENTURE, PARTNERSHIP</t>
  </si>
  <si>
    <t>AND CORPORATION RELATED TO THE HOSPITAL</t>
  </si>
  <si>
    <t>LINE</t>
  </si>
  <si>
    <t>DESCRIPTION</t>
  </si>
  <si>
    <t>AFFILIATE INFORMATION</t>
  </si>
  <si>
    <t>A.</t>
  </si>
  <si>
    <t>AFFILIATE NAME</t>
  </si>
  <si>
    <t>ST VINCENTS HEALTH SERVICES CORPORATION</t>
  </si>
  <si>
    <t>Affiliate Description</t>
  </si>
  <si>
    <t>PARENT ORGANIZATION OF THE MEDICAL CENTER.  NON-PROFIT HOLDING CORP FOR THE MEDICAL CENTER AND ALL OTHER LOCAL AFFILIATES</t>
  </si>
  <si>
    <t xml:space="preserve">Affiliate type of service </t>
  </si>
  <si>
    <t>Parent Corporation</t>
  </si>
  <si>
    <t>Tax Status</t>
  </si>
  <si>
    <t>Not for Profit</t>
  </si>
  <si>
    <t>Street Address</t>
  </si>
  <si>
    <t>2800 MAIN ST</t>
  </si>
  <si>
    <t xml:space="preserve">Town </t>
  </si>
  <si>
    <t>Bridgeport</t>
  </si>
  <si>
    <t>State</t>
  </si>
  <si>
    <t>Connecticut</t>
  </si>
  <si>
    <t>Zip Code</t>
  </si>
  <si>
    <t xml:space="preserve">06606 - </t>
  </si>
  <si>
    <t>CEO Name</t>
  </si>
  <si>
    <t>Susan L. Davis, RN EdD</t>
  </si>
  <si>
    <t>CEO Title</t>
  </si>
  <si>
    <t>PRESIDENT &amp; CEO</t>
  </si>
  <si>
    <t>CT Agent Name</t>
  </si>
  <si>
    <t>CT Agent Company</t>
  </si>
  <si>
    <t>ST. VINCENTS HEALTH SERVICES CORPORATION</t>
  </si>
  <si>
    <t>CT Agent Company Street Address</t>
  </si>
  <si>
    <t xml:space="preserve">CT Agent Town </t>
  </si>
  <si>
    <t>CT Agent State</t>
  </si>
  <si>
    <t>CT Agent Zip Code</t>
  </si>
  <si>
    <t>B.</t>
  </si>
  <si>
    <t>ASCENSION HEALTH</t>
  </si>
  <si>
    <t>CATHOLIC, NATIONAL, MULTI-UNIT, TAX EXEMPT HEALTH CARE SYSTEM</t>
  </si>
  <si>
    <t>4600 EDMUNDSON ROAD</t>
  </si>
  <si>
    <t>ST. LOUIS</t>
  </si>
  <si>
    <t>Missouri</t>
  </si>
  <si>
    <t xml:space="preserve">63134 - </t>
  </si>
  <si>
    <t>Robert Henkel</t>
  </si>
  <si>
    <t>PRESIDENT/CEO</t>
  </si>
  <si>
    <t>2800 MAIN STREET</t>
  </si>
  <si>
    <t>C.</t>
  </si>
  <si>
    <t>HALL-BROOKE BEHAVIORAL HEALTH SERVICES, INC.</t>
  </si>
  <si>
    <t>AN AFFILIATE OF ST. VINCENT`S HEALTH SERVICES THAT PROVIDES MENTAL HEALTH SERVICES VIA AN ON-SITE SCHOOL AND RESIDENTIAL HOUSING PROGRAMS.  ALSO OPERATES THE MEDICAL CENTER'S OUTPATIENT BEHAVIORAL HEALTH SITES VIA A MANAGEMENT AGREEMENT.</t>
  </si>
  <si>
    <t>Mental Health Facility</t>
  </si>
  <si>
    <t>47 LONG LOTS ROAD</t>
  </si>
  <si>
    <t>Westport</t>
  </si>
  <si>
    <t xml:space="preserve">06880 - </t>
  </si>
  <si>
    <t>2800 Main Street</t>
  </si>
  <si>
    <t>D.</t>
  </si>
  <si>
    <t>ST VINCENT`S COLLEGE, INC.</t>
  </si>
  <si>
    <t>SUBSIDIARY OF MEDICAL CENTER CREATED TO CONDUCT DEGREE GRANTING PROGRAMS IN NURSING EDUCATION AND OTHER ALLIED HEALTH COURSES</t>
  </si>
  <si>
    <t>Health Education Services</t>
  </si>
  <si>
    <t>Martha K. Shouldis, Ed.D.</t>
  </si>
  <si>
    <t>E.</t>
  </si>
  <si>
    <t>ST VINCENT`S MEDICAL CENTER FOUNDATION, INC</t>
  </si>
  <si>
    <t>AFFILIATE OF ST. VINCENT`S HEALTH SERVICES CORP CREATED TO CONDUCT FUND-RAISING FOR ALL NON-PROFIT ENTITIES IN ST VINCENT`S HEALTH SERVICES UMBRELLA</t>
  </si>
  <si>
    <t>Fund Raising/Management</t>
  </si>
  <si>
    <t>MR. RONALD J BIANCHI</t>
  </si>
  <si>
    <t>President/CEO</t>
  </si>
  <si>
    <t>2800 MAIN ST, BRIDGEPORT, CT</t>
  </si>
  <si>
    <t>F.</t>
  </si>
  <si>
    <t>ST. VINCENT'S MULTISPECIALTY GROUP, INC.</t>
  </si>
  <si>
    <t xml:space="preserve">SUBSIDIARY OF THE MEDICAL CENTER CREATED TO PROVIDE PROFESSIONAL MEDICAL SERVICES TO BRIDGEPORT AREA COMMUNITIES THROUGH A NETWORK OF EMPLOYED PRIMARY CARE PHYSICIANS, HOSPITAL-BASED PROVIDERS, AND SPECIALISTS. </t>
  </si>
  <si>
    <t>Physicians Services</t>
  </si>
  <si>
    <t>BRIDGEPORT</t>
  </si>
  <si>
    <t>06606 - 4201</t>
  </si>
  <si>
    <t>MICHAEL HERMAN, M.D.</t>
  </si>
  <si>
    <t>PRESIDENT</t>
  </si>
  <si>
    <t>SUSAN L. DAVIS RN EdD</t>
  </si>
  <si>
    <t>ST. VINCENT'S HEALTH SERVICES CORPORATION</t>
  </si>
  <si>
    <t>G.</t>
  </si>
  <si>
    <t>ST. VINCENT`S DEVELOPMENT, INC</t>
  </si>
  <si>
    <t>AFFILIATE OF ST. VINCENT`S HEALTH SERVICES CORP ORGANIZED FOR THE PURPOSE OF MANAGING REAL ESTATE WITHIN THE ST. VINCENT`S HEALTH SERVICES SYSTEM.</t>
  </si>
  <si>
    <t>Real Estate</t>
  </si>
  <si>
    <t>H.</t>
  </si>
  <si>
    <t>ST. VINCENT`S SPECIAL NEEDS CENTER, INC</t>
  </si>
  <si>
    <t>AFFILIATE OF ST. VINCENT`S HEALTH SERVICES CORP. THAT PROVIDES EDUCATIONAL PROGRAMS FOR CHILDREN WITH SPECIAL NEEDS. ALSO OPERATES GROUP HOMES FOR THE MENTALLY CHALLENGED WITHIN THE COMMUNITY.</t>
  </si>
  <si>
    <t>95 MERRITT BOULEVARD</t>
  </si>
  <si>
    <t>Trumbull</t>
  </si>
  <si>
    <t xml:space="preserve">06611 - </t>
  </si>
  <si>
    <t>Raymond G. Baldwin, Jr.</t>
  </si>
  <si>
    <t>I.</t>
  </si>
  <si>
    <t>VINCENTURES, INC.</t>
  </si>
  <si>
    <t>INACTIVE SUBSIDIARY OF ST. VINCENT`S HEALTH SERVICES CORP. CREATED AS A HOLDING COMPANY FOR TAXABLE SUBSIDIARIES.</t>
  </si>
  <si>
    <t>For Profit</t>
  </si>
  <si>
    <t>Susan L. Davis, RN, EdD</t>
  </si>
  <si>
    <t>Richard D'Aquila</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</si>
  <si>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</si>
  <si>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</si>
  <si>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</si>
  <si>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</si>
  <si>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</si>
  <si>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</si>
  <si>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</si>
  <si>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</si>
  <si>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</si>
  <si>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</si>
  <si>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9/30/2011</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</si>
  <si>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</si>
  <si>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</si>
  <si>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</si>
  <si>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</si>
  <si>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</si>
  <si>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</si>
  <si>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</si>
  <si>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</si>
  <si>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</si>
  <si>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</si>
  <si>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</si>
  <si>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</si>
  <si>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</si>
  <si>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</si>
  <si>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</si>
  <si>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</si>
  <si>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</si>
  <si>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</si>
  <si>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</si>
  <si>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</si>
  <si>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</si>
  <si>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</si>
  <si>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</si>
  <si>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</si>
  <si>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</si>
  <si>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</si>
  <si>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9/30/2010  </t>
  </si>
  <si>
    <t>Nothing to Report  </t>
  </si>
  <si>
    <t/>
  </si>
  <si>
    <t>Ending Unconsolidated Intercompany Balance:</t>
  </si>
  <si>
    <t>9/30/2011  </t>
  </si>
  <si>
    <t xml:space="preserve">Corporate Service Fees                   </t>
  </si>
  <si>
    <t xml:space="preserve">09/30/2011                     </t>
  </si>
  <si>
    <t xml:space="preserve">Sponsor Fees                   </t>
  </si>
  <si>
    <t xml:space="preserve">Fund Process Standardization Project                   </t>
  </si>
  <si>
    <t xml:space="preserve">Reimbursements/Fund Transfers                   </t>
  </si>
  <si>
    <t xml:space="preserve">Management Services Provided by HBH for Hospital                   </t>
  </si>
  <si>
    <t xml:space="preserve">Management Services Provided by SVMC for HBH                   </t>
  </si>
  <si>
    <t xml:space="preserve">Expenses Paid by SVMC on Behalf of HBH                   </t>
  </si>
  <si>
    <t xml:space="preserve">Management Services Provided by SVMC for College                   </t>
  </si>
  <si>
    <t xml:space="preserve">Expenses Paid by SVMC on Behalf of College                   </t>
  </si>
  <si>
    <t xml:space="preserve">Tuition for SVMC Employees                   </t>
  </si>
  <si>
    <t xml:space="preserve">College Subsidy                   </t>
  </si>
  <si>
    <t xml:space="preserve">Management Services Provided by SVMC for Foundation                   </t>
  </si>
  <si>
    <t xml:space="preserve">Expenses Paid by SVMC on Behalf of Foundation                   </t>
  </si>
  <si>
    <t xml:space="preserve">Donations - Capital and Operating                   </t>
  </si>
  <si>
    <t xml:space="preserve">Expenses Paid by SVMC on Behalf of SVMSG                   </t>
  </si>
  <si>
    <t xml:space="preserve">Advances to SVMSG from SVMC                   </t>
  </si>
  <si>
    <t xml:space="preserve">Management Services Provided by SVMC for SVMSG                   </t>
  </si>
  <si>
    <t xml:space="preserve">Management Services Provided by SVMC for Development                   </t>
  </si>
  <si>
    <t xml:space="preserve">Expenses Paid by SVMC on Behalf of Development                   </t>
  </si>
  <si>
    <t xml:space="preserve">Rental of Development Properties by SVMC                   </t>
  </si>
  <si>
    <t xml:space="preserve">Management Services Provided by SVMC for Special Needs                   </t>
  </si>
  <si>
    <t xml:space="preserve">Expenses Paid by SVMC on Behalf of Special Needs                   </t>
  </si>
  <si>
    <t>Grand Total:</t>
  </si>
  <si>
    <t>REPORT 6A - TRANSACTIONS BETWEEN HOSPITAL AFFILIATES OR RELATED CORPORATIONS</t>
  </si>
  <si>
    <t>AFFILIATE TRANSFERRING FUNDS</t>
  </si>
  <si>
    <t>AFFILIATE RECEIVING FUNDS</t>
  </si>
  <si>
    <t>AMOUNT</t>
  </si>
  <si>
    <t>Beginning Unconsolidated Intercompany Balance</t>
  </si>
  <si>
    <t>10/01/2010</t>
  </si>
  <si>
    <t>Nothing to Report</t>
  </si>
  <si>
    <t xml:space="preserve">Total: </t>
  </si>
  <si>
    <t>9/30/2011</t>
  </si>
  <si>
    <t>Maintenance Chargeback</t>
  </si>
  <si>
    <t>09/30/2011</t>
  </si>
  <si>
    <t>Fund Transfers</t>
  </si>
  <si>
    <t>Physician Services</t>
  </si>
  <si>
    <t>Facilities Rental</t>
  </si>
  <si>
    <t>Donations - Non Capital</t>
  </si>
  <si>
    <t>Donations - Capital</t>
  </si>
  <si>
    <t>Capital Campaign Pledges</t>
  </si>
  <si>
    <t>Ending Unconsolidated Intercompany Balance</t>
  </si>
  <si>
    <t xml:space="preserve">                 9/30/2011</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</si>
  <si>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</si>
  <si>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</si>
  <si>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</si>
  <si>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</si>
  <si>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</si>
  <si>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</si>
  <si>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</si>
  <si>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</si>
  <si>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</si>
  <si>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</si>
  <si>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St. Vincents Medical Center is committed to providing financial support in the form of working capital advances or net asset transfers through 9/30/12 in amounts sufficient for Hall-Brooke to meet its cash flow requirements.  See Audit Rep Letter.</t>
  </si>
  <si>
    <t>1</t>
  </si>
  <si>
    <t>St. Vincents Medical Center is committed to providing financial support in the form of working capital advances or net asset transfers through 9/30/12 in amounts sufficient for Development to meet its cash flow requirements.  See Audit Repr. Letter.</t>
  </si>
  <si>
    <t xml:space="preserve">  REPORT 16 - DONATIONS AND FUNDS RESTRICTED FOR</t>
  </si>
  <si>
    <t>INDIGENT CARE AND FREE BEDS</t>
  </si>
  <si>
    <t xml:space="preserve">FY 2010                ACTUAL             </t>
  </si>
  <si>
    <t xml:space="preserve">FY 2011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</si>
  <si>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</si>
  <si>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</si>
  <si>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</si>
  <si>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</si>
  <si>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</si>
  <si>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</si>
  <si>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</si>
  <si>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</si>
  <si>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</si>
  <si>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</si>
  <si>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</si>
  <si>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</si>
  <si>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</si>
  <si>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</si>
  <si>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</si>
  <si>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</si>
  <si>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</si>
  <si>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</si>
  <si>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</si>
  <si>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</si>
  <si>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</si>
  <si>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</si>
  <si>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</si>
  <si>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</si>
  <si>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</si>
  <si>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</si>
  <si>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</si>
  <si>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</si>
  <si>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</si>
  <si>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</si>
  <si>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</si>
  <si>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</si>
  <si>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</si>
  <si>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</si>
  <si>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Baker Free Bed Fund</t>
  </si>
  <si>
    <t>Conlin Free Bed Fund</t>
  </si>
  <si>
    <t>Harral Free Bed Fund</t>
  </si>
  <si>
    <t>Hubbell Free Bed Fund</t>
  </si>
  <si>
    <t>Klein Free Bed Fund</t>
  </si>
  <si>
    <t>Ladies of Charity Free Bed Fund</t>
  </si>
  <si>
    <t>Brodbeck Free Bed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</si>
  <si>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</si>
  <si>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</si>
  <si>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</si>
  <si>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</si>
  <si>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</si>
  <si>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Based on review of account by PFS, recommendation is made to adjust account to Bad Debt status and refer to outside collection agency.  Account remains with agency until requested or returned (after 230 days for normal cycle).  Hospital does not retain separate attorney if legal action is required.</t>
  </si>
  <si>
    <t>Hospital's processes and policies for compensating a Collection Agent for services rendered</t>
  </si>
  <si>
    <t>Collection agencies are paid at a rate of 20% of what is collected on an account turned over to the agency regardless of whether the payment is received by the agency or the hospital.</t>
  </si>
  <si>
    <t>Total Recovery Rate on accounts assigned (excluding Medicare accounts) to Collection Agents</t>
  </si>
  <si>
    <t>II.</t>
  </si>
  <si>
    <t>SPECIFIC COLLECTION AGENT INFORMATION</t>
  </si>
  <si>
    <t xml:space="preserve">Collection Agent </t>
  </si>
  <si>
    <t>Collection Agent Name</t>
  </si>
  <si>
    <t>Trans-Continental Credit &amp; Collection Corp.</t>
  </si>
  <si>
    <t xml:space="preserve">Collection Agent Type </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</si>
  <si>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</si>
  <si>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</si>
  <si>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</si>
  <si>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</si>
  <si>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TCC is paid 20% of what is collected on an account turned over to the agency regardless of whether the payment is received by the agency or the hospital and 40% if an account has to go through a legal process.</t>
  </si>
  <si>
    <t>Recovery Rate on Accounts Assigned (excluding Medicare accounts) to Collection Agent.</t>
  </si>
  <si>
    <t>REPORT 19 - SALARIES AND FRINGE BENEFITS OF THE TEN HIGHEST PAID HOSPITAL POSITIONS</t>
  </si>
  <si>
    <t>POSITION TITLE</t>
  </si>
  <si>
    <t>SALARY</t>
  </si>
  <si>
    <t>FRINGE BENEFITS</t>
  </si>
  <si>
    <t>TOTAL</t>
  </si>
  <si>
    <t>1.</t>
  </si>
  <si>
    <t>CHIEF EXECUTIVE OFFICER</t>
  </si>
  <si>
    <t>2.</t>
  </si>
  <si>
    <t>CLINICAL CHAIR ONCOLOGY/CHIEF MEDICAL OFFICER</t>
  </si>
  <si>
    <t>3.</t>
  </si>
  <si>
    <t>CLINICAL VICE PRESIDENT CARDIAC SERVICES</t>
  </si>
  <si>
    <t>4.</t>
  </si>
  <si>
    <t>CLINICAL VICE PRESIDENT SURGICAL SERVICES</t>
  </si>
  <si>
    <t>5.</t>
  </si>
  <si>
    <t>SENIOR VICE PRESIDENT/CHIEF FINANCIAL OFFICER</t>
  </si>
  <si>
    <t>6.</t>
  </si>
  <si>
    <t>CLINICAL VICE PRESIDENT MEDICINE</t>
  </si>
  <si>
    <t>7.</t>
  </si>
  <si>
    <t>CHAIRPERSON EMERGENCY CARE</t>
  </si>
  <si>
    <t>8.</t>
  </si>
  <si>
    <t>VICE CHAIRPERSON EMERGENCY CARE</t>
  </si>
  <si>
    <t>9.</t>
  </si>
  <si>
    <t>SENIOR VICE PRESIDENT</t>
  </si>
  <si>
    <t>10.</t>
  </si>
  <si>
    <t>VICE PRESIDENT CHRO EMPLOYEE COUNCIL</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</si>
  <si>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</si>
  <si>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</si>
  <si>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</si>
  <si>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</si>
  <si>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</si>
  <si>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</si>
  <si>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</si>
  <si>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</si>
  <si>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</si>
  <si>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</si>
  <si>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</si>
  <si>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</si>
  <si>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</si>
  <si>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</si>
  <si>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</si>
  <si>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</si>
  <si>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</si>
  <si>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</si>
  <si>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</si>
  <si>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</si>
  <si>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</si>
  <si>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2011</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</si>
  <si>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</si>
  <si>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</si>
  <si>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</si>
  <si>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</si>
  <si>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</si>
  <si>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</si>
  <si>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</si>
  <si>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</si>
  <si>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</si>
  <si>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</si>
  <si>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</si>
  <si>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</si>
  <si>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</si>
  <si>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</si>
  <si>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2010</t>
  </si>
  <si>
    <t>FY 2011</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</si>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</sst>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1">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4"/>
  <sheetViews>
    <sheetView tabSelected="1" zoomScale="75" zoomScaleNormal="75" workbookViewId="0">
      <selection activeCell="J26" sqref="J26"/>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5"/>
      <c r="B1" s="445"/>
      <c r="C1" s="445"/>
    </row>
    <row r="2" spans="1:3" ht="18" customHeight="1" x14ac:dyDescent="0.25">
      <c r="A2" s="446" t="s">
        <v>0</v>
      </c>
      <c r="B2" s="446"/>
      <c r="C2" s="446"/>
    </row>
    <row r="3" spans="1:3" ht="18" customHeight="1" x14ac:dyDescent="0.25">
      <c r="A3" s="444" t="s">
        <v>1</v>
      </c>
      <c r="B3" s="444"/>
      <c r="C3" s="444"/>
    </row>
    <row r="4" spans="1:3" ht="18" customHeight="1" x14ac:dyDescent="0.25">
      <c r="A4" s="444" t="s">
        <v>2</v>
      </c>
      <c r="B4" s="444"/>
      <c r="C4" s="444"/>
    </row>
    <row r="5" spans="1:3" ht="15.75" customHeight="1" x14ac:dyDescent="0.25">
      <c r="A5" s="444" t="s">
        <v>3</v>
      </c>
      <c r="B5" s="444"/>
      <c r="C5" s="444"/>
    </row>
    <row r="6" spans="1:3" ht="15.75" customHeight="1" x14ac:dyDescent="0.25">
      <c r="A6" s="444" t="s">
        <v>4</v>
      </c>
      <c r="B6" s="444"/>
      <c r="C6" s="444"/>
    </row>
    <row r="7" spans="1:3" ht="16.5" customHeight="1" thickBot="1" x14ac:dyDescent="0.3">
      <c r="A7" s="444"/>
      <c r="B7" s="444"/>
      <c r="C7" s="444"/>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3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x14ac:dyDescent="0.2">
      <c r="A30" s="19">
        <v>1</v>
      </c>
      <c r="B30" s="20" t="s">
        <v>11</v>
      </c>
      <c r="C30" s="21" t="s">
        <v>38</v>
      </c>
    </row>
    <row r="31" spans="1:3" ht="14.25" customHeight="1" x14ac:dyDescent="0.2">
      <c r="A31" s="19">
        <v>2</v>
      </c>
      <c r="B31" s="22" t="s">
        <v>13</v>
      </c>
      <c r="C31" s="21" t="s">
        <v>14</v>
      </c>
    </row>
    <row r="32" spans="1:3" ht="14.25" customHeight="1" x14ac:dyDescent="0.2">
      <c r="A32" s="19">
        <v>3</v>
      </c>
      <c r="B32" s="22" t="s">
        <v>15</v>
      </c>
      <c r="C32" s="23" t="s">
        <v>16</v>
      </c>
    </row>
    <row r="33" spans="1:3" ht="14.25" customHeight="1" x14ac:dyDescent="0.2">
      <c r="A33" s="19">
        <v>4</v>
      </c>
      <c r="B33" s="20" t="s">
        <v>17</v>
      </c>
      <c r="C33" s="21" t="s">
        <v>39</v>
      </c>
    </row>
    <row r="34" spans="1:3" ht="14.25" customHeight="1" x14ac:dyDescent="0.2">
      <c r="A34" s="19">
        <v>5</v>
      </c>
      <c r="B34" s="20" t="s">
        <v>19</v>
      </c>
      <c r="C34" s="21" t="s">
        <v>40</v>
      </c>
    </row>
    <row r="35" spans="1:3" ht="14.25" customHeight="1" x14ac:dyDescent="0.2">
      <c r="A35" s="19">
        <v>6</v>
      </c>
      <c r="B35" s="20" t="s">
        <v>21</v>
      </c>
      <c r="C35" s="24" t="s">
        <v>41</v>
      </c>
    </row>
    <row r="36" spans="1:3" ht="14.25" customHeight="1" x14ac:dyDescent="0.2">
      <c r="A36" s="19">
        <v>7</v>
      </c>
      <c r="B36" s="20" t="s">
        <v>23</v>
      </c>
      <c r="C36" s="21" t="s">
        <v>42</v>
      </c>
    </row>
    <row r="37" spans="1:3" ht="14.25" customHeight="1" x14ac:dyDescent="0.2">
      <c r="A37" s="19">
        <v>8</v>
      </c>
      <c r="B37" s="20" t="s">
        <v>25</v>
      </c>
      <c r="C37" s="21" t="s">
        <v>43</v>
      </c>
    </row>
    <row r="38" spans="1:3" ht="14.25" customHeight="1" x14ac:dyDescent="0.2">
      <c r="A38" s="19">
        <v>9</v>
      </c>
      <c r="B38" s="20" t="s">
        <v>27</v>
      </c>
      <c r="C38" s="21" t="s">
        <v>44</v>
      </c>
    </row>
    <row r="39" spans="1:3" ht="14.25" customHeight="1" x14ac:dyDescent="0.2">
      <c r="A39" s="19">
        <v>10</v>
      </c>
      <c r="B39" s="20" t="s">
        <v>29</v>
      </c>
      <c r="C39" s="21" t="s">
        <v>26</v>
      </c>
    </row>
    <row r="40" spans="1:3" ht="14.25" customHeight="1" x14ac:dyDescent="0.2">
      <c r="A40" s="19">
        <v>11</v>
      </c>
      <c r="B40" s="20" t="s">
        <v>30</v>
      </c>
      <c r="C40" s="21" t="s">
        <v>10</v>
      </c>
    </row>
    <row r="41" spans="1:3" ht="14.25" customHeight="1" x14ac:dyDescent="0.2">
      <c r="A41" s="19">
        <v>12</v>
      </c>
      <c r="B41" s="20" t="s">
        <v>32</v>
      </c>
      <c r="C41" s="21" t="s">
        <v>45</v>
      </c>
    </row>
    <row r="42" spans="1:3" ht="14.25" customHeight="1" x14ac:dyDescent="0.2">
      <c r="A42" s="19">
        <v>13</v>
      </c>
      <c r="B42" s="20" t="s">
        <v>33</v>
      </c>
      <c r="C42" s="21" t="s">
        <v>20</v>
      </c>
    </row>
    <row r="43" spans="1:3" ht="14.25" customHeight="1" x14ac:dyDescent="0.2">
      <c r="A43" s="19">
        <v>14</v>
      </c>
      <c r="B43" s="20" t="s">
        <v>34</v>
      </c>
      <c r="C43" s="24" t="s">
        <v>22</v>
      </c>
    </row>
    <row r="44" spans="1:3" ht="15" customHeight="1" thickBot="1" x14ac:dyDescent="0.25">
      <c r="A44" s="25">
        <v>15</v>
      </c>
      <c r="B44" s="26" t="s">
        <v>35</v>
      </c>
      <c r="C44" s="27" t="s">
        <v>24</v>
      </c>
    </row>
    <row r="45" spans="1:3" ht="15.75" customHeight="1" x14ac:dyDescent="0.25">
      <c r="A45" s="13"/>
      <c r="B45" s="14"/>
      <c r="C45" s="15"/>
    </row>
    <row r="46" spans="1:3" ht="27.2" customHeight="1" x14ac:dyDescent="0.25">
      <c r="A46" s="16" t="s">
        <v>46</v>
      </c>
      <c r="B46" s="17" t="s">
        <v>9</v>
      </c>
      <c r="C46" s="18" t="s">
        <v>47</v>
      </c>
    </row>
    <row r="47" spans="1:3" ht="60" x14ac:dyDescent="0.2">
      <c r="A47" s="19">
        <v>1</v>
      </c>
      <c r="B47" s="20" t="s">
        <v>11</v>
      </c>
      <c r="C47" s="21" t="s">
        <v>48</v>
      </c>
    </row>
    <row r="48" spans="1:3" ht="14.25" customHeight="1" x14ac:dyDescent="0.2">
      <c r="A48" s="19">
        <v>2</v>
      </c>
      <c r="B48" s="22" t="s">
        <v>13</v>
      </c>
      <c r="C48" s="21" t="s">
        <v>49</v>
      </c>
    </row>
    <row r="49" spans="1:3" ht="14.25" customHeight="1" x14ac:dyDescent="0.2">
      <c r="A49" s="19">
        <v>3</v>
      </c>
      <c r="B49" s="22" t="s">
        <v>15</v>
      </c>
      <c r="C49" s="23" t="s">
        <v>16</v>
      </c>
    </row>
    <row r="50" spans="1:3" ht="14.25" customHeight="1" x14ac:dyDescent="0.2">
      <c r="A50" s="19">
        <v>4</v>
      </c>
      <c r="B50" s="20" t="s">
        <v>17</v>
      </c>
      <c r="C50" s="21" t="s">
        <v>50</v>
      </c>
    </row>
    <row r="51" spans="1:3" ht="14.25" customHeight="1" x14ac:dyDescent="0.2">
      <c r="A51" s="19">
        <v>5</v>
      </c>
      <c r="B51" s="20" t="s">
        <v>19</v>
      </c>
      <c r="C51" s="21" t="s">
        <v>51</v>
      </c>
    </row>
    <row r="52" spans="1:3" ht="14.25" customHeight="1" x14ac:dyDescent="0.2">
      <c r="A52" s="19">
        <v>6</v>
      </c>
      <c r="B52" s="20" t="s">
        <v>21</v>
      </c>
      <c r="C52" s="24" t="s">
        <v>22</v>
      </c>
    </row>
    <row r="53" spans="1:3" ht="14.25" customHeight="1" x14ac:dyDescent="0.2">
      <c r="A53" s="19">
        <v>7</v>
      </c>
      <c r="B53" s="20" t="s">
        <v>23</v>
      </c>
      <c r="C53" s="21" t="s">
        <v>52</v>
      </c>
    </row>
    <row r="54" spans="1:3" ht="14.25" customHeight="1" x14ac:dyDescent="0.2">
      <c r="A54" s="19">
        <v>8</v>
      </c>
      <c r="B54" s="20" t="s">
        <v>25</v>
      </c>
      <c r="C54" s="21" t="s">
        <v>26</v>
      </c>
    </row>
    <row r="55" spans="1:3" ht="14.25" customHeight="1" x14ac:dyDescent="0.2">
      <c r="A55" s="19">
        <v>9</v>
      </c>
      <c r="B55" s="20" t="s">
        <v>27</v>
      </c>
      <c r="C55" s="21" t="s">
        <v>44</v>
      </c>
    </row>
    <row r="56" spans="1:3" ht="14.25" customHeight="1" x14ac:dyDescent="0.2">
      <c r="A56" s="19">
        <v>10</v>
      </c>
      <c r="B56" s="20" t="s">
        <v>29</v>
      </c>
      <c r="C56" s="21" t="s">
        <v>26</v>
      </c>
    </row>
    <row r="57" spans="1:3" ht="14.25" customHeight="1" x14ac:dyDescent="0.2">
      <c r="A57" s="19">
        <v>11</v>
      </c>
      <c r="B57" s="20" t="s">
        <v>30</v>
      </c>
      <c r="C57" s="21" t="s">
        <v>10</v>
      </c>
    </row>
    <row r="58" spans="1:3" ht="14.25" customHeight="1" x14ac:dyDescent="0.2">
      <c r="A58" s="19">
        <v>12</v>
      </c>
      <c r="B58" s="20" t="s">
        <v>32</v>
      </c>
      <c r="C58" s="21" t="s">
        <v>53</v>
      </c>
    </row>
    <row r="59" spans="1:3" ht="14.25" customHeight="1" x14ac:dyDescent="0.2">
      <c r="A59" s="19">
        <v>13</v>
      </c>
      <c r="B59" s="20" t="s">
        <v>33</v>
      </c>
      <c r="C59" s="21" t="s">
        <v>20</v>
      </c>
    </row>
    <row r="60" spans="1:3" ht="14.25" customHeight="1" x14ac:dyDescent="0.2">
      <c r="A60" s="19">
        <v>14</v>
      </c>
      <c r="B60" s="20" t="s">
        <v>34</v>
      </c>
      <c r="C60" s="24" t="s">
        <v>22</v>
      </c>
    </row>
    <row r="61" spans="1:3" ht="15" customHeight="1" thickBot="1" x14ac:dyDescent="0.25">
      <c r="A61" s="25">
        <v>15</v>
      </c>
      <c r="B61" s="26" t="s">
        <v>35</v>
      </c>
      <c r="C61" s="27" t="s">
        <v>24</v>
      </c>
    </row>
    <row r="62" spans="1:3" ht="15.75" customHeight="1" x14ac:dyDescent="0.25">
      <c r="A62" s="13"/>
      <c r="B62" s="14"/>
      <c r="C62" s="15"/>
    </row>
    <row r="63" spans="1:3" ht="27.2" customHeight="1" x14ac:dyDescent="0.25">
      <c r="A63" s="16" t="s">
        <v>54</v>
      </c>
      <c r="B63" s="17" t="s">
        <v>9</v>
      </c>
      <c r="C63" s="18" t="s">
        <v>55</v>
      </c>
    </row>
    <row r="64" spans="1:3" ht="30" x14ac:dyDescent="0.2">
      <c r="A64" s="19">
        <v>1</v>
      </c>
      <c r="B64" s="20" t="s">
        <v>11</v>
      </c>
      <c r="C64" s="21" t="s">
        <v>56</v>
      </c>
    </row>
    <row r="65" spans="1:3" ht="14.25" customHeight="1" x14ac:dyDescent="0.2">
      <c r="A65" s="19">
        <v>2</v>
      </c>
      <c r="B65" s="22" t="s">
        <v>13</v>
      </c>
      <c r="C65" s="21" t="s">
        <v>57</v>
      </c>
    </row>
    <row r="66" spans="1:3" ht="14.25" customHeight="1" x14ac:dyDescent="0.2">
      <c r="A66" s="19">
        <v>3</v>
      </c>
      <c r="B66" s="22" t="s">
        <v>15</v>
      </c>
      <c r="C66" s="23" t="s">
        <v>16</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58</v>
      </c>
    </row>
    <row r="72" spans="1:3" ht="14.25" customHeight="1" x14ac:dyDescent="0.2">
      <c r="A72" s="19">
        <v>9</v>
      </c>
      <c r="B72" s="20" t="s">
        <v>27</v>
      </c>
      <c r="C72" s="21" t="s">
        <v>44</v>
      </c>
    </row>
    <row r="73" spans="1:3" ht="14.25" customHeight="1" x14ac:dyDescent="0.2">
      <c r="A73" s="19">
        <v>10</v>
      </c>
      <c r="B73" s="20" t="s">
        <v>29</v>
      </c>
      <c r="C73" s="21" t="s">
        <v>26</v>
      </c>
    </row>
    <row r="74" spans="1:3" ht="14.25" customHeight="1" x14ac:dyDescent="0.2">
      <c r="A74" s="19">
        <v>11</v>
      </c>
      <c r="B74" s="20" t="s">
        <v>30</v>
      </c>
      <c r="C74" s="21" t="s">
        <v>31</v>
      </c>
    </row>
    <row r="75" spans="1:3" ht="14.25" customHeight="1" x14ac:dyDescent="0.2">
      <c r="A75" s="19">
        <v>12</v>
      </c>
      <c r="B75" s="20" t="s">
        <v>32</v>
      </c>
      <c r="C75" s="21" t="s">
        <v>18</v>
      </c>
    </row>
    <row r="76" spans="1:3" ht="14.25" customHeight="1" x14ac:dyDescent="0.2">
      <c r="A76" s="19">
        <v>13</v>
      </c>
      <c r="B76" s="20" t="s">
        <v>33</v>
      </c>
      <c r="C76" s="21" t="s">
        <v>20</v>
      </c>
    </row>
    <row r="77" spans="1:3" ht="14.25" customHeight="1" x14ac:dyDescent="0.2">
      <c r="A77" s="19">
        <v>14</v>
      </c>
      <c r="B77" s="20" t="s">
        <v>34</v>
      </c>
      <c r="C77" s="24" t="s">
        <v>22</v>
      </c>
    </row>
    <row r="78" spans="1:3" ht="15" customHeight="1" thickBot="1" x14ac:dyDescent="0.25">
      <c r="A78" s="25">
        <v>15</v>
      </c>
      <c r="B78" s="26" t="s">
        <v>35</v>
      </c>
      <c r="C78" s="27" t="s">
        <v>24</v>
      </c>
    </row>
    <row r="79" spans="1:3" ht="15.75" customHeight="1" x14ac:dyDescent="0.25">
      <c r="A79" s="13"/>
      <c r="B79" s="14"/>
      <c r="C79" s="15"/>
    </row>
    <row r="80" spans="1:3" ht="27.2" customHeight="1" x14ac:dyDescent="0.25">
      <c r="A80" s="16" t="s">
        <v>59</v>
      </c>
      <c r="B80" s="17" t="s">
        <v>9</v>
      </c>
      <c r="C80" s="18" t="s">
        <v>60</v>
      </c>
    </row>
    <row r="81" spans="1:3" ht="45" x14ac:dyDescent="0.2">
      <c r="A81" s="19">
        <v>1</v>
      </c>
      <c r="B81" s="20" t="s">
        <v>11</v>
      </c>
      <c r="C81" s="21" t="s">
        <v>61</v>
      </c>
    </row>
    <row r="82" spans="1:3" ht="14.25" customHeight="1" x14ac:dyDescent="0.2">
      <c r="A82" s="19">
        <v>2</v>
      </c>
      <c r="B82" s="22" t="s">
        <v>13</v>
      </c>
      <c r="C82" s="21" t="s">
        <v>62</v>
      </c>
    </row>
    <row r="83" spans="1:3" ht="14.25" customHeight="1" x14ac:dyDescent="0.2">
      <c r="A83" s="19">
        <v>3</v>
      </c>
      <c r="B83" s="22" t="s">
        <v>15</v>
      </c>
      <c r="C83" s="23" t="s">
        <v>16</v>
      </c>
    </row>
    <row r="84" spans="1:3" ht="14.25" customHeight="1" x14ac:dyDescent="0.2">
      <c r="A84" s="19">
        <v>4</v>
      </c>
      <c r="B84" s="20" t="s">
        <v>17</v>
      </c>
      <c r="C84" s="21" t="s">
        <v>18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63</v>
      </c>
    </row>
    <row r="89" spans="1:3" ht="14.25" customHeight="1" x14ac:dyDescent="0.2">
      <c r="A89" s="19">
        <v>9</v>
      </c>
      <c r="B89" s="20" t="s">
        <v>27</v>
      </c>
      <c r="C89" s="21" t="s">
        <v>64</v>
      </c>
    </row>
    <row r="90" spans="1:3" ht="14.25" customHeight="1" x14ac:dyDescent="0.2">
      <c r="A90" s="19">
        <v>10</v>
      </c>
      <c r="B90" s="20" t="s">
        <v>29</v>
      </c>
      <c r="C90" s="21" t="s">
        <v>26</v>
      </c>
    </row>
    <row r="91" spans="1:3" ht="14.25" customHeight="1" x14ac:dyDescent="0.2">
      <c r="A91" s="19">
        <v>11</v>
      </c>
      <c r="B91" s="20" t="s">
        <v>30</v>
      </c>
      <c r="C91" s="21" t="s">
        <v>31</v>
      </c>
    </row>
    <row r="92" spans="1:3" ht="14.25" customHeight="1" x14ac:dyDescent="0.2">
      <c r="A92" s="19">
        <v>12</v>
      </c>
      <c r="B92" s="20" t="s">
        <v>32</v>
      </c>
      <c r="C92" s="21" t="s">
        <v>65</v>
      </c>
    </row>
    <row r="93" spans="1:3" ht="14.25" customHeight="1" x14ac:dyDescent="0.2">
      <c r="A93" s="19">
        <v>13</v>
      </c>
      <c r="B93" s="20" t="s">
        <v>33</v>
      </c>
      <c r="C93" s="21" t="s">
        <v>20</v>
      </c>
    </row>
    <row r="94" spans="1:3" ht="14.25" customHeight="1" x14ac:dyDescent="0.2">
      <c r="A94" s="19">
        <v>14</v>
      </c>
      <c r="B94" s="20" t="s">
        <v>34</v>
      </c>
      <c r="C94" s="24" t="s">
        <v>22</v>
      </c>
    </row>
    <row r="95" spans="1:3" ht="15" customHeight="1" thickBot="1" x14ac:dyDescent="0.25">
      <c r="A95" s="25">
        <v>15</v>
      </c>
      <c r="B95" s="26" t="s">
        <v>35</v>
      </c>
      <c r="C95" s="27" t="s">
        <v>24</v>
      </c>
    </row>
    <row r="96" spans="1:3" ht="15.75" customHeight="1" x14ac:dyDescent="0.25">
      <c r="A96" s="13"/>
      <c r="B96" s="14"/>
      <c r="C96" s="15"/>
    </row>
    <row r="97" spans="1:3" ht="27.2" customHeight="1" x14ac:dyDescent="0.25">
      <c r="A97" s="16" t="s">
        <v>66</v>
      </c>
      <c r="B97" s="17" t="s">
        <v>9</v>
      </c>
      <c r="C97" s="18" t="s">
        <v>67</v>
      </c>
    </row>
    <row r="98" spans="1:3" ht="60" x14ac:dyDescent="0.2">
      <c r="A98" s="19">
        <v>1</v>
      </c>
      <c r="B98" s="20" t="s">
        <v>11</v>
      </c>
      <c r="C98" s="21" t="s">
        <v>68</v>
      </c>
    </row>
    <row r="99" spans="1:3" ht="14.25" customHeight="1" x14ac:dyDescent="0.2">
      <c r="A99" s="19">
        <v>2</v>
      </c>
      <c r="B99" s="22" t="s">
        <v>13</v>
      </c>
      <c r="C99" s="21" t="s">
        <v>69</v>
      </c>
    </row>
    <row r="100" spans="1:3" ht="14.25" customHeight="1" x14ac:dyDescent="0.2">
      <c r="A100" s="19">
        <v>3</v>
      </c>
      <c r="B100" s="22" t="s">
        <v>15</v>
      </c>
      <c r="C100" s="23" t="s">
        <v>16</v>
      </c>
    </row>
    <row r="101" spans="1:3" ht="14.25" customHeight="1" x14ac:dyDescent="0.2">
      <c r="A101" s="19">
        <v>4</v>
      </c>
      <c r="B101" s="20" t="s">
        <v>17</v>
      </c>
      <c r="C101" s="21" t="s">
        <v>45</v>
      </c>
    </row>
    <row r="102" spans="1:3" ht="14.25" customHeight="1" x14ac:dyDescent="0.2">
      <c r="A102" s="19">
        <v>5</v>
      </c>
      <c r="B102" s="20" t="s">
        <v>19</v>
      </c>
      <c r="C102" s="21" t="s">
        <v>70</v>
      </c>
    </row>
    <row r="103" spans="1:3" ht="14.25" customHeight="1" x14ac:dyDescent="0.2">
      <c r="A103" s="19">
        <v>6</v>
      </c>
      <c r="B103" s="20" t="s">
        <v>21</v>
      </c>
      <c r="C103" s="24" t="s">
        <v>22</v>
      </c>
    </row>
    <row r="104" spans="1:3" ht="14.25" customHeight="1" x14ac:dyDescent="0.2">
      <c r="A104" s="19">
        <v>7</v>
      </c>
      <c r="B104" s="20" t="s">
        <v>23</v>
      </c>
      <c r="C104" s="21" t="s">
        <v>71</v>
      </c>
    </row>
    <row r="105" spans="1:3" ht="14.25" customHeight="1" x14ac:dyDescent="0.2">
      <c r="A105" s="19">
        <v>8</v>
      </c>
      <c r="B105" s="20" t="s">
        <v>25</v>
      </c>
      <c r="C105" s="21" t="s">
        <v>72</v>
      </c>
    </row>
    <row r="106" spans="1:3" ht="14.25" customHeight="1" x14ac:dyDescent="0.2">
      <c r="A106" s="19">
        <v>9</v>
      </c>
      <c r="B106" s="20" t="s">
        <v>27</v>
      </c>
      <c r="C106" s="21" t="s">
        <v>73</v>
      </c>
    </row>
    <row r="107" spans="1:3" ht="14.25" customHeight="1" x14ac:dyDescent="0.2">
      <c r="A107" s="19">
        <v>10</v>
      </c>
      <c r="B107" s="20" t="s">
        <v>29</v>
      </c>
      <c r="C107" s="21" t="s">
        <v>74</v>
      </c>
    </row>
    <row r="108" spans="1:3" ht="14.25" customHeight="1" x14ac:dyDescent="0.2">
      <c r="A108" s="19">
        <v>11</v>
      </c>
      <c r="B108" s="20" t="s">
        <v>30</v>
      </c>
      <c r="C108" s="21" t="s">
        <v>75</v>
      </c>
    </row>
    <row r="109" spans="1:3" ht="14.25" customHeight="1" x14ac:dyDescent="0.2">
      <c r="A109" s="19">
        <v>12</v>
      </c>
      <c r="B109" s="20" t="s">
        <v>32</v>
      </c>
      <c r="C109" s="21" t="s">
        <v>45</v>
      </c>
    </row>
    <row r="110" spans="1:3" ht="14.25" customHeight="1" x14ac:dyDescent="0.2">
      <c r="A110" s="19">
        <v>13</v>
      </c>
      <c r="B110" s="20" t="s">
        <v>33</v>
      </c>
      <c r="C110" s="21" t="s">
        <v>70</v>
      </c>
    </row>
    <row r="111" spans="1:3" ht="14.25" customHeight="1" x14ac:dyDescent="0.2">
      <c r="A111" s="19">
        <v>14</v>
      </c>
      <c r="B111" s="20" t="s">
        <v>34</v>
      </c>
      <c r="C111" s="24" t="s">
        <v>22</v>
      </c>
    </row>
    <row r="112" spans="1:3" ht="15" customHeight="1" thickBot="1" x14ac:dyDescent="0.25">
      <c r="A112" s="25">
        <v>15</v>
      </c>
      <c r="B112" s="26" t="s">
        <v>35</v>
      </c>
      <c r="C112" s="27" t="s">
        <v>24</v>
      </c>
    </row>
    <row r="113" spans="1:3" ht="15.75" customHeight="1" x14ac:dyDescent="0.25">
      <c r="A113" s="13"/>
      <c r="B113" s="14"/>
      <c r="C113" s="15"/>
    </row>
    <row r="114" spans="1:3" ht="27.2" customHeight="1" x14ac:dyDescent="0.25">
      <c r="A114" s="16" t="s">
        <v>76</v>
      </c>
      <c r="B114" s="17" t="s">
        <v>9</v>
      </c>
      <c r="C114" s="18" t="s">
        <v>77</v>
      </c>
    </row>
    <row r="115" spans="1:3" ht="45" x14ac:dyDescent="0.2">
      <c r="A115" s="19">
        <v>1</v>
      </c>
      <c r="B115" s="20" t="s">
        <v>11</v>
      </c>
      <c r="C115" s="21" t="s">
        <v>78</v>
      </c>
    </row>
    <row r="116" spans="1:3" ht="14.25" customHeight="1" x14ac:dyDescent="0.2">
      <c r="A116" s="19">
        <v>2</v>
      </c>
      <c r="B116" s="22" t="s">
        <v>13</v>
      </c>
      <c r="C116" s="21" t="s">
        <v>79</v>
      </c>
    </row>
    <row r="117" spans="1:3" ht="14.25" customHeight="1" x14ac:dyDescent="0.2">
      <c r="A117" s="19">
        <v>3</v>
      </c>
      <c r="B117" s="22" t="s">
        <v>15</v>
      </c>
      <c r="C117" s="23" t="s">
        <v>16</v>
      </c>
    </row>
    <row r="118" spans="1:3" ht="14.25" customHeight="1" x14ac:dyDescent="0.2">
      <c r="A118" s="19">
        <v>4</v>
      </c>
      <c r="B118" s="20" t="s">
        <v>17</v>
      </c>
      <c r="C118" s="21" t="s">
        <v>18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64</v>
      </c>
    </row>
    <row r="124" spans="1:3" ht="14.25" customHeight="1" x14ac:dyDescent="0.2">
      <c r="A124" s="19">
        <v>10</v>
      </c>
      <c r="B124" s="20" t="s">
        <v>29</v>
      </c>
      <c r="C124" s="21" t="s">
        <v>26</v>
      </c>
    </row>
    <row r="125" spans="1:3" ht="14.25" customHeight="1" x14ac:dyDescent="0.2">
      <c r="A125" s="19">
        <v>11</v>
      </c>
      <c r="B125" s="20" t="s">
        <v>30</v>
      </c>
      <c r="C125" s="21" t="s">
        <v>31</v>
      </c>
    </row>
    <row r="126" spans="1:3" ht="14.25" customHeight="1" x14ac:dyDescent="0.2">
      <c r="A126" s="19">
        <v>12</v>
      </c>
      <c r="B126" s="20" t="s">
        <v>32</v>
      </c>
      <c r="C126" s="21" t="s">
        <v>18</v>
      </c>
    </row>
    <row r="127" spans="1:3" ht="14.25" customHeight="1" x14ac:dyDescent="0.2">
      <c r="A127" s="19">
        <v>13</v>
      </c>
      <c r="B127" s="20" t="s">
        <v>33</v>
      </c>
      <c r="C127" s="21" t="s">
        <v>20</v>
      </c>
    </row>
    <row r="128" spans="1:3" ht="14.25" customHeight="1" x14ac:dyDescent="0.2">
      <c r="A128" s="19">
        <v>14</v>
      </c>
      <c r="B128" s="20" t="s">
        <v>34</v>
      </c>
      <c r="C128" s="24" t="s">
        <v>22</v>
      </c>
    </row>
    <row r="129" spans="1:3" ht="15" customHeight="1" thickBot="1" x14ac:dyDescent="0.25">
      <c r="A129" s="25">
        <v>15</v>
      </c>
      <c r="B129" s="26" t="s">
        <v>35</v>
      </c>
      <c r="C129" s="27" t="s">
        <v>24</v>
      </c>
    </row>
    <row r="130" spans="1:3" ht="15.75" customHeight="1" x14ac:dyDescent="0.25">
      <c r="A130" s="13"/>
      <c r="B130" s="14"/>
      <c r="C130" s="15"/>
    </row>
    <row r="131" spans="1:3" ht="27.2" customHeight="1" x14ac:dyDescent="0.25">
      <c r="A131" s="16" t="s">
        <v>80</v>
      </c>
      <c r="B131" s="17" t="s">
        <v>9</v>
      </c>
      <c r="C131" s="18" t="s">
        <v>81</v>
      </c>
    </row>
    <row r="132" spans="1:3" ht="60" x14ac:dyDescent="0.2">
      <c r="A132" s="19">
        <v>1</v>
      </c>
      <c r="B132" s="20" t="s">
        <v>11</v>
      </c>
      <c r="C132" s="21" t="s">
        <v>82</v>
      </c>
    </row>
    <row r="133" spans="1:3" ht="14.25" customHeight="1" x14ac:dyDescent="0.2">
      <c r="A133" s="19">
        <v>2</v>
      </c>
      <c r="B133" s="22" t="s">
        <v>13</v>
      </c>
      <c r="C133" s="21" t="s">
        <v>57</v>
      </c>
    </row>
    <row r="134" spans="1:3" ht="14.25" customHeight="1" x14ac:dyDescent="0.2">
      <c r="A134" s="19">
        <v>3</v>
      </c>
      <c r="B134" s="22" t="s">
        <v>15</v>
      </c>
      <c r="C134" s="23" t="s">
        <v>16</v>
      </c>
    </row>
    <row r="135" spans="1:3" ht="14.25" customHeight="1" x14ac:dyDescent="0.2">
      <c r="A135" s="19">
        <v>4</v>
      </c>
      <c r="B135" s="20" t="s">
        <v>17</v>
      </c>
      <c r="C135" s="21" t="s">
        <v>83</v>
      </c>
    </row>
    <row r="136" spans="1:3" ht="14.25" customHeight="1" x14ac:dyDescent="0.2">
      <c r="A136" s="19">
        <v>5</v>
      </c>
      <c r="B136" s="20" t="s">
        <v>19</v>
      </c>
      <c r="C136" s="21" t="s">
        <v>84</v>
      </c>
    </row>
    <row r="137" spans="1:3" ht="14.25" customHeight="1" x14ac:dyDescent="0.2">
      <c r="A137" s="19">
        <v>6</v>
      </c>
      <c r="B137" s="20" t="s">
        <v>21</v>
      </c>
      <c r="C137" s="24" t="s">
        <v>22</v>
      </c>
    </row>
    <row r="138" spans="1:3" ht="14.25" customHeight="1" x14ac:dyDescent="0.2">
      <c r="A138" s="19">
        <v>7</v>
      </c>
      <c r="B138" s="20" t="s">
        <v>23</v>
      </c>
      <c r="C138" s="21" t="s">
        <v>85</v>
      </c>
    </row>
    <row r="139" spans="1:3" ht="14.25" customHeight="1" x14ac:dyDescent="0.2">
      <c r="A139" s="19">
        <v>8</v>
      </c>
      <c r="B139" s="20" t="s">
        <v>25</v>
      </c>
      <c r="C139" s="21" t="s">
        <v>86</v>
      </c>
    </row>
    <row r="140" spans="1:3" ht="14.25" customHeight="1" x14ac:dyDescent="0.2">
      <c r="A140" s="19">
        <v>9</v>
      </c>
      <c r="B140" s="20" t="s">
        <v>27</v>
      </c>
      <c r="C140" s="21" t="s">
        <v>64</v>
      </c>
    </row>
    <row r="141" spans="1:3" ht="14.25" customHeight="1" x14ac:dyDescent="0.2">
      <c r="A141" s="19">
        <v>10</v>
      </c>
      <c r="B141" s="20" t="s">
        <v>29</v>
      </c>
      <c r="C141" s="21" t="s">
        <v>26</v>
      </c>
    </row>
    <row r="142" spans="1:3" ht="14.25" customHeight="1" x14ac:dyDescent="0.2">
      <c r="A142" s="19">
        <v>11</v>
      </c>
      <c r="B142" s="20" t="s">
        <v>30</v>
      </c>
      <c r="C142" s="21" t="s">
        <v>31</v>
      </c>
    </row>
    <row r="143" spans="1:3" ht="14.25" customHeight="1" x14ac:dyDescent="0.2">
      <c r="A143" s="19">
        <v>12</v>
      </c>
      <c r="B143" s="20" t="s">
        <v>32</v>
      </c>
      <c r="C143" s="21" t="s">
        <v>53</v>
      </c>
    </row>
    <row r="144" spans="1:3" ht="14.25" customHeight="1" x14ac:dyDescent="0.2">
      <c r="A144" s="19">
        <v>13</v>
      </c>
      <c r="B144" s="20" t="s">
        <v>33</v>
      </c>
      <c r="C144" s="21" t="s">
        <v>20</v>
      </c>
    </row>
    <row r="145" spans="1:3" ht="14.25" customHeight="1" x14ac:dyDescent="0.2">
      <c r="A145" s="19">
        <v>14</v>
      </c>
      <c r="B145" s="20" t="s">
        <v>34</v>
      </c>
      <c r="C145" s="24" t="s">
        <v>22</v>
      </c>
    </row>
    <row r="146" spans="1:3" ht="15" customHeight="1" thickBot="1" x14ac:dyDescent="0.25">
      <c r="A146" s="25">
        <v>15</v>
      </c>
      <c r="B146" s="26" t="s">
        <v>35</v>
      </c>
      <c r="C146" s="27" t="s">
        <v>24</v>
      </c>
    </row>
    <row r="147" spans="1:3" ht="15.75" customHeight="1" x14ac:dyDescent="0.25">
      <c r="A147" s="13"/>
      <c r="B147" s="14"/>
      <c r="C147" s="15"/>
    </row>
    <row r="148" spans="1:3" ht="27.2" customHeight="1" x14ac:dyDescent="0.25">
      <c r="A148" s="16" t="s">
        <v>87</v>
      </c>
      <c r="B148" s="17" t="s">
        <v>9</v>
      </c>
      <c r="C148" s="18" t="s">
        <v>88</v>
      </c>
    </row>
    <row r="149" spans="1:3" ht="30" x14ac:dyDescent="0.2">
      <c r="A149" s="19">
        <v>1</v>
      </c>
      <c r="B149" s="20" t="s">
        <v>11</v>
      </c>
      <c r="C149" s="21" t="s">
        <v>89</v>
      </c>
    </row>
    <row r="150" spans="1:3" ht="14.25" customHeight="1" x14ac:dyDescent="0.2">
      <c r="A150" s="19">
        <v>2</v>
      </c>
      <c r="B150" s="22" t="s">
        <v>13</v>
      </c>
      <c r="C150" s="21" t="s">
        <v>79</v>
      </c>
    </row>
    <row r="151" spans="1:3" ht="14.25" customHeight="1" x14ac:dyDescent="0.2">
      <c r="A151" s="19">
        <v>3</v>
      </c>
      <c r="B151" s="22" t="s">
        <v>15</v>
      </c>
      <c r="C151" s="23" t="s">
        <v>90</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91</v>
      </c>
    </row>
    <row r="157" spans="1:3" ht="14.25" customHeight="1" x14ac:dyDescent="0.2">
      <c r="A157" s="19">
        <v>9</v>
      </c>
      <c r="B157" s="20" t="s">
        <v>27</v>
      </c>
      <c r="C157" s="21" t="s">
        <v>64</v>
      </c>
    </row>
    <row r="158" spans="1:3" ht="14.25" customHeight="1" x14ac:dyDescent="0.2">
      <c r="A158" s="19">
        <v>10</v>
      </c>
      <c r="B158" s="20" t="s">
        <v>29</v>
      </c>
      <c r="C158" s="21" t="s">
        <v>92</v>
      </c>
    </row>
    <row r="159" spans="1:3" ht="14.25" customHeight="1" x14ac:dyDescent="0.2">
      <c r="A159" s="19">
        <v>11</v>
      </c>
      <c r="B159" s="20" t="s">
        <v>30</v>
      </c>
      <c r="C159" s="21" t="s">
        <v>31</v>
      </c>
    </row>
    <row r="160" spans="1:3" ht="14.25" customHeight="1" x14ac:dyDescent="0.2">
      <c r="A160" s="19">
        <v>12</v>
      </c>
      <c r="B160" s="20" t="s">
        <v>32</v>
      </c>
      <c r="C160" s="21" t="s">
        <v>18</v>
      </c>
    </row>
    <row r="161" spans="1:4" ht="14.25" customHeight="1" x14ac:dyDescent="0.2">
      <c r="A161" s="19">
        <v>13</v>
      </c>
      <c r="B161" s="20" t="s">
        <v>33</v>
      </c>
      <c r="C161" s="21" t="s">
        <v>20</v>
      </c>
    </row>
    <row r="162" spans="1:4" ht="14.25" customHeight="1" x14ac:dyDescent="0.2">
      <c r="A162" s="19">
        <v>14</v>
      </c>
      <c r="B162" s="20" t="s">
        <v>34</v>
      </c>
      <c r="C162" s="24" t="s">
        <v>22</v>
      </c>
    </row>
    <row r="163" spans="1:4" ht="15" customHeight="1" thickBot="1" x14ac:dyDescent="0.25">
      <c r="A163" s="25">
        <v>15</v>
      </c>
      <c r="B163" s="26" t="s">
        <v>35</v>
      </c>
      <c r="C163" s="27" t="s">
        <v>24</v>
      </c>
    </row>
    <row r="164" spans="1:4" ht="15.75" x14ac:dyDescent="0.25">
      <c r="A164" s="28" t="s">
        <v>93</v>
      </c>
      <c r="B164" s="28"/>
      <c r="C164" s="28" t="s">
        <v>94</v>
      </c>
      <c r="D164"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REPORTING&amp;RSAINT VINCENT`S MEDICAL CENTER</oddHeader>
    <oddFooter>&amp;LREPORT 20&amp;C&amp;P OF &amp;N&amp;R&amp;D,&amp;T</oddFooter>
  </headerFooter>
  <rowBreaks count="2" manualBreakCount="2">
    <brk id="61" max="2" man="1"/>
    <brk id="112"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75" zoomScaleNormal="75" workbookViewId="0">
      <selection activeCell="C28" sqref="C28"/>
    </sheetView>
  </sheetViews>
  <sheetFormatPr defaultRowHeight="15" x14ac:dyDescent="0.2"/>
  <cols>
    <col min="1" max="1" width="6.88671875" bestFit="1" customWidth="1"/>
    <col min="2" max="2" width="48.6640625" customWidth="1"/>
    <col min="3" max="3" width="61.109375" customWidth="1"/>
  </cols>
  <sheetData>
    <row r="1" spans="1:3" x14ac:dyDescent="0.2">
      <c r="A1" s="218"/>
      <c r="B1" s="455"/>
      <c r="C1" s="455"/>
    </row>
    <row r="2" spans="1:3" x14ac:dyDescent="0.2">
      <c r="A2" s="455" t="s">
        <v>0</v>
      </c>
      <c r="B2" s="455"/>
      <c r="C2" s="455"/>
    </row>
    <row r="3" spans="1:3" x14ac:dyDescent="0.2">
      <c r="A3" s="455" t="s">
        <v>1</v>
      </c>
      <c r="B3" s="455"/>
      <c r="C3" s="455"/>
    </row>
    <row r="4" spans="1:3" x14ac:dyDescent="0.2">
      <c r="A4" s="455" t="s">
        <v>2</v>
      </c>
      <c r="B4" s="455"/>
      <c r="C4" s="455"/>
    </row>
    <row r="5" spans="1:3" x14ac:dyDescent="0.2">
      <c r="A5" s="292" t="s">
        <v>237</v>
      </c>
      <c r="B5" s="292"/>
      <c r="C5" s="292"/>
    </row>
    <row r="6" spans="1:3" ht="13.5" customHeight="1" thickBot="1" x14ac:dyDescent="0.25">
      <c r="A6" s="293"/>
      <c r="B6" s="490"/>
      <c r="C6" s="490"/>
    </row>
    <row r="7" spans="1:3" x14ac:dyDescent="0.2">
      <c r="A7" s="219">
        <v>-1</v>
      </c>
      <c r="B7" s="221">
        <v>-2</v>
      </c>
      <c r="C7" s="222">
        <v>-3</v>
      </c>
    </row>
    <row r="8" spans="1:3" ht="15.75" thickBot="1" x14ac:dyDescent="0.25">
      <c r="A8" s="294" t="s">
        <v>5</v>
      </c>
      <c r="B8" s="295" t="s">
        <v>6</v>
      </c>
      <c r="C8" s="295" t="s">
        <v>238</v>
      </c>
    </row>
    <row r="9" spans="1:3" ht="15.75" customHeight="1" x14ac:dyDescent="0.2">
      <c r="A9" s="296"/>
      <c r="B9" s="297"/>
      <c r="C9" s="298"/>
    </row>
    <row r="10" spans="1:3" ht="15.75" customHeight="1" thickBot="1" x14ac:dyDescent="0.25">
      <c r="A10" s="299" t="s">
        <v>87</v>
      </c>
      <c r="B10" s="300" t="s">
        <v>239</v>
      </c>
      <c r="C10" s="295"/>
    </row>
    <row r="11" spans="1:3" s="223" customFormat="1" ht="75" customHeight="1" x14ac:dyDescent="0.2">
      <c r="A11" s="301" t="s">
        <v>8</v>
      </c>
      <c r="B11" s="302" t="s">
        <v>240</v>
      </c>
      <c r="C11" s="303" t="s">
        <v>241</v>
      </c>
    </row>
    <row r="12" spans="1:3" s="223" customFormat="1" ht="75" customHeight="1" x14ac:dyDescent="0.2">
      <c r="A12" s="304" t="s">
        <v>36</v>
      </c>
      <c r="B12" s="302" t="s">
        <v>242</v>
      </c>
      <c r="C12" s="305" t="s">
        <v>243</v>
      </c>
    </row>
    <row r="13" spans="1:3" s="223" customFormat="1" ht="30" x14ac:dyDescent="0.2">
      <c r="A13" s="306" t="s">
        <v>46</v>
      </c>
      <c r="B13" s="307" t="s">
        <v>244</v>
      </c>
      <c r="C13" s="308">
        <v>5.3499999999999999E-2</v>
      </c>
    </row>
    <row r="14" spans="1:3" ht="13.5" customHeight="1" thickBot="1" x14ac:dyDescent="0.25">
      <c r="A14" s="309"/>
      <c r="B14" s="310"/>
      <c r="C14" s="311"/>
    </row>
    <row r="15" spans="1:3" s="223" customFormat="1" ht="16.5" customHeight="1" thickBot="1" x14ac:dyDescent="0.25">
      <c r="A15" s="312" t="s">
        <v>245</v>
      </c>
      <c r="B15" s="313" t="s">
        <v>246</v>
      </c>
      <c r="C15" s="314"/>
    </row>
    <row r="16" spans="1:3" s="223" customFormat="1" x14ac:dyDescent="0.2">
      <c r="A16" s="315"/>
      <c r="B16" s="316" t="s">
        <v>247</v>
      </c>
      <c r="C16" s="317"/>
    </row>
    <row r="17" spans="1:3" s="223" customFormat="1" x14ac:dyDescent="0.2">
      <c r="A17" s="318">
        <v>1</v>
      </c>
      <c r="B17" s="302" t="s">
        <v>248</v>
      </c>
      <c r="C17" s="319" t="s">
        <v>249</v>
      </c>
    </row>
    <row r="18" spans="1:3" s="223" customFormat="1" x14ac:dyDescent="0.2">
      <c r="A18" s="318">
        <v>2</v>
      </c>
      <c r="B18" s="320" t="s">
        <v>250</v>
      </c>
      <c r="C18" s="319" t="s">
        <v>132</v>
      </c>
    </row>
    <row r="19" spans="1:3" s="223" customFormat="1" x14ac:dyDescent="0.2">
      <c r="A19" s="318">
        <v>3</v>
      </c>
      <c r="B19" s="320" t="s">
        <v>251</v>
      </c>
      <c r="C19" s="319" t="s">
        <v>252</v>
      </c>
    </row>
    <row r="20" spans="1:3" s="223" customFormat="1" ht="75" customHeight="1" x14ac:dyDescent="0.2">
      <c r="A20" s="318">
        <v>4</v>
      </c>
      <c r="B20" s="320" t="s">
        <v>253</v>
      </c>
      <c r="C20" s="319" t="s">
        <v>241</v>
      </c>
    </row>
    <row r="21" spans="1:3" s="223" customFormat="1" ht="75" customHeight="1" x14ac:dyDescent="0.2">
      <c r="A21" s="318">
        <v>5</v>
      </c>
      <c r="B21" s="320" t="s">
        <v>254</v>
      </c>
      <c r="C21" s="319" t="s">
        <v>255</v>
      </c>
    </row>
    <row r="22" spans="1:3" s="223" customFormat="1" ht="27" customHeight="1" x14ac:dyDescent="0.2">
      <c r="A22" s="321">
        <v>6</v>
      </c>
      <c r="B22" s="320" t="s">
        <v>256</v>
      </c>
      <c r="C22" s="322">
        <v>5.3499999999999999E-2</v>
      </c>
    </row>
    <row r="23" spans="1:3" s="323" customFormat="1" x14ac:dyDescent="0.2">
      <c r="A23" s="324"/>
      <c r="B23" s="325"/>
      <c r="C23" s="326"/>
    </row>
  </sheetData>
  <mergeCells count="5">
    <mergeCell ref="B1:C1"/>
    <mergeCell ref="A2:C2"/>
    <mergeCell ref="A3:C3"/>
    <mergeCell ref="A4:C4"/>
    <mergeCell ref="B6:C6"/>
  </mergeCells>
  <printOptions horizontalCentered="1"/>
  <pageMargins left="0.25" right="0.25" top="0.5" bottom="0.5" header="0.25" footer="0.25"/>
  <pageSetup paperSize="9" scale="86" orientation="landscape" horizontalDpi="1200" verticalDpi="1200" r:id="rId1"/>
  <headerFooter>
    <oddHeader>&amp;L&amp;10OFFICE OF HEALTH CARE ACCESS&amp;C&amp;10ANNUAL REPORTING&amp;R&amp;10SAINT VINCENT`S MEDICAL CENTER</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topLeftCell="C1" zoomScale="75" zoomScaleNormal="75" zoomScaleSheetLayoutView="100" workbookViewId="0">
      <selection activeCell="C11" sqref="C11"/>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7"/>
      <c r="B3" s="327"/>
      <c r="C3" s="328"/>
      <c r="D3" s="328"/>
      <c r="E3" s="329"/>
      <c r="F3" s="329"/>
      <c r="G3" s="329"/>
    </row>
    <row r="4" spans="1:7" ht="15.75" customHeight="1" x14ac:dyDescent="0.25">
      <c r="A4" s="327"/>
      <c r="B4" s="327"/>
      <c r="C4" s="2" t="s">
        <v>0</v>
      </c>
      <c r="D4" s="328"/>
      <c r="E4" s="329"/>
      <c r="F4" s="329"/>
      <c r="G4" s="329"/>
    </row>
    <row r="5" spans="1:7" ht="15.75" customHeight="1" x14ac:dyDescent="0.25">
      <c r="A5" s="327"/>
      <c r="B5" s="327"/>
      <c r="C5" s="2" t="s">
        <v>183</v>
      </c>
      <c r="D5" s="328"/>
      <c r="E5" s="329"/>
      <c r="F5" s="329"/>
      <c r="G5" s="329"/>
    </row>
    <row r="6" spans="1:7" ht="15.75" customHeight="1" x14ac:dyDescent="0.25">
      <c r="A6" s="327"/>
      <c r="B6" s="327"/>
      <c r="C6" s="2" t="s">
        <v>2</v>
      </c>
      <c r="D6" s="328"/>
      <c r="E6" s="329"/>
      <c r="F6" s="329"/>
      <c r="G6" s="329"/>
    </row>
    <row r="7" spans="1:7" ht="15.75" customHeight="1" x14ac:dyDescent="0.25">
      <c r="A7" s="444" t="s">
        <v>257</v>
      </c>
      <c r="B7" s="444"/>
      <c r="C7" s="444"/>
      <c r="D7" s="444"/>
      <c r="E7" s="444"/>
    </row>
    <row r="8" spans="1:7" ht="16.5" customHeight="1" thickBot="1" x14ac:dyDescent="0.3">
      <c r="A8" s="327"/>
      <c r="B8" s="327"/>
      <c r="C8" s="2"/>
      <c r="D8" s="328"/>
      <c r="E8" s="329"/>
      <c r="F8" s="329"/>
      <c r="G8" s="329"/>
    </row>
    <row r="9" spans="1:7" ht="16.5" customHeight="1" thickBot="1" x14ac:dyDescent="0.3">
      <c r="A9" s="330" t="s">
        <v>5</v>
      </c>
      <c r="B9" s="331" t="s">
        <v>258</v>
      </c>
      <c r="C9" s="332" t="s">
        <v>259</v>
      </c>
      <c r="D9" s="332" t="s">
        <v>260</v>
      </c>
      <c r="E9" s="333" t="s">
        <v>261</v>
      </c>
      <c r="F9" s="334"/>
      <c r="G9" s="334"/>
    </row>
    <row r="10" spans="1:7" ht="15.75" customHeight="1" x14ac:dyDescent="0.25">
      <c r="A10" s="335"/>
      <c r="B10" s="336"/>
      <c r="C10" s="337"/>
      <c r="D10" s="337"/>
      <c r="E10" s="8"/>
      <c r="F10" s="334"/>
      <c r="G10" s="334"/>
    </row>
    <row r="11" spans="1:7" ht="15.75" customHeight="1" x14ac:dyDescent="0.25">
      <c r="A11" s="338" t="s">
        <v>262</v>
      </c>
      <c r="B11" s="339" t="s">
        <v>263</v>
      </c>
      <c r="C11" s="340">
        <v>714265</v>
      </c>
      <c r="D11" s="340">
        <v>770490</v>
      </c>
      <c r="E11" s="341">
        <f>C11+D11</f>
        <v>1484755</v>
      </c>
      <c r="F11" s="342"/>
      <c r="G11" s="343"/>
    </row>
    <row r="12" spans="1:7" ht="15.75" customHeight="1" x14ac:dyDescent="0.25">
      <c r="A12" s="491"/>
      <c r="B12" s="492"/>
      <c r="C12" s="492"/>
      <c r="D12" s="492"/>
      <c r="E12" s="493"/>
      <c r="F12" s="342"/>
      <c r="G12" s="343"/>
    </row>
    <row r="13" spans="1:7" ht="15.75" customHeight="1" x14ac:dyDescent="0.25">
      <c r="A13" s="338" t="s">
        <v>264</v>
      </c>
      <c r="B13" s="339" t="s">
        <v>265</v>
      </c>
      <c r="C13" s="340">
        <v>516765</v>
      </c>
      <c r="D13" s="340">
        <v>321026</v>
      </c>
      <c r="E13" s="341">
        <f>C13+D13</f>
        <v>837791</v>
      </c>
      <c r="F13" s="342"/>
      <c r="G13" s="343"/>
    </row>
    <row r="14" spans="1:7" ht="15.75" customHeight="1" x14ac:dyDescent="0.25">
      <c r="A14" s="491"/>
      <c r="B14" s="492"/>
      <c r="C14" s="492"/>
      <c r="D14" s="492"/>
      <c r="E14" s="493"/>
      <c r="F14" s="342"/>
      <c r="G14" s="343"/>
    </row>
    <row r="15" spans="1:7" ht="15.75" customHeight="1" x14ac:dyDescent="0.25">
      <c r="A15" s="338" t="s">
        <v>266</v>
      </c>
      <c r="B15" s="339" t="s">
        <v>267</v>
      </c>
      <c r="C15" s="340">
        <v>494903</v>
      </c>
      <c r="D15" s="340">
        <v>139242</v>
      </c>
      <c r="E15" s="341">
        <f>C15+D15</f>
        <v>634145</v>
      </c>
      <c r="F15" s="342"/>
      <c r="G15" s="343"/>
    </row>
    <row r="16" spans="1:7" ht="15.75" customHeight="1" x14ac:dyDescent="0.25">
      <c r="A16" s="491"/>
      <c r="B16" s="492"/>
      <c r="C16" s="492"/>
      <c r="D16" s="492"/>
      <c r="E16" s="493"/>
      <c r="F16" s="342"/>
      <c r="G16" s="343"/>
    </row>
    <row r="17" spans="1:7" ht="15.75" customHeight="1" x14ac:dyDescent="0.25">
      <c r="A17" s="338" t="s">
        <v>268</v>
      </c>
      <c r="B17" s="339" t="s">
        <v>269</v>
      </c>
      <c r="C17" s="340">
        <v>480942</v>
      </c>
      <c r="D17" s="340">
        <v>149855</v>
      </c>
      <c r="E17" s="341">
        <f>C17+D17</f>
        <v>630797</v>
      </c>
      <c r="F17" s="342"/>
      <c r="G17" s="343"/>
    </row>
    <row r="18" spans="1:7" ht="15.75" customHeight="1" x14ac:dyDescent="0.25">
      <c r="A18" s="491"/>
      <c r="B18" s="492"/>
      <c r="C18" s="492"/>
      <c r="D18" s="492"/>
      <c r="E18" s="493"/>
      <c r="F18" s="342"/>
      <c r="G18" s="343"/>
    </row>
    <row r="19" spans="1:7" ht="15.75" customHeight="1" x14ac:dyDescent="0.25">
      <c r="A19" s="338" t="s">
        <v>270</v>
      </c>
      <c r="B19" s="339" t="s">
        <v>271</v>
      </c>
      <c r="C19" s="340">
        <v>374680</v>
      </c>
      <c r="D19" s="340">
        <v>192798</v>
      </c>
      <c r="E19" s="341">
        <f>C19+D19</f>
        <v>567478</v>
      </c>
      <c r="F19" s="342"/>
      <c r="G19" s="343"/>
    </row>
    <row r="20" spans="1:7" ht="15.75" customHeight="1" x14ac:dyDescent="0.25">
      <c r="A20" s="491"/>
      <c r="B20" s="492"/>
      <c r="C20" s="492"/>
      <c r="D20" s="492"/>
      <c r="E20" s="493"/>
      <c r="F20" s="342"/>
      <c r="G20" s="343"/>
    </row>
    <row r="21" spans="1:7" ht="15.75" customHeight="1" x14ac:dyDescent="0.25">
      <c r="A21" s="338" t="s">
        <v>272</v>
      </c>
      <c r="B21" s="339" t="s">
        <v>273</v>
      </c>
      <c r="C21" s="340">
        <v>426749</v>
      </c>
      <c r="D21" s="340">
        <v>127309</v>
      </c>
      <c r="E21" s="341">
        <f>C21+D21</f>
        <v>554058</v>
      </c>
      <c r="F21" s="342"/>
      <c r="G21" s="343"/>
    </row>
    <row r="22" spans="1:7" ht="15.75" customHeight="1" x14ac:dyDescent="0.25">
      <c r="A22" s="491"/>
      <c r="B22" s="492"/>
      <c r="C22" s="492"/>
      <c r="D22" s="492"/>
      <c r="E22" s="493"/>
      <c r="F22" s="342"/>
      <c r="G22" s="343"/>
    </row>
    <row r="23" spans="1:7" ht="15.75" customHeight="1" x14ac:dyDescent="0.25">
      <c r="A23" s="338" t="s">
        <v>274</v>
      </c>
      <c r="B23" s="339" t="s">
        <v>275</v>
      </c>
      <c r="C23" s="340">
        <v>398982</v>
      </c>
      <c r="D23" s="340">
        <v>126163</v>
      </c>
      <c r="E23" s="341">
        <f>C23+D23</f>
        <v>525145</v>
      </c>
      <c r="F23" s="342"/>
      <c r="G23" s="343"/>
    </row>
    <row r="24" spans="1:7" ht="15.75" customHeight="1" x14ac:dyDescent="0.25">
      <c r="A24" s="491"/>
      <c r="B24" s="492"/>
      <c r="C24" s="492"/>
      <c r="D24" s="492"/>
      <c r="E24" s="493"/>
      <c r="F24" s="342"/>
      <c r="G24" s="343"/>
    </row>
    <row r="25" spans="1:7" ht="15.75" customHeight="1" x14ac:dyDescent="0.25">
      <c r="A25" s="338" t="s">
        <v>276</v>
      </c>
      <c r="B25" s="339" t="s">
        <v>277</v>
      </c>
      <c r="C25" s="340">
        <v>418295</v>
      </c>
      <c r="D25" s="340">
        <v>72726</v>
      </c>
      <c r="E25" s="341">
        <f>C25+D25</f>
        <v>491021</v>
      </c>
      <c r="F25" s="342"/>
      <c r="G25" s="343"/>
    </row>
    <row r="26" spans="1:7" ht="15.75" customHeight="1" x14ac:dyDescent="0.25">
      <c r="A26" s="491"/>
      <c r="B26" s="492"/>
      <c r="C26" s="492"/>
      <c r="D26" s="492"/>
      <c r="E26" s="493"/>
      <c r="F26" s="342"/>
      <c r="G26" s="343"/>
    </row>
    <row r="27" spans="1:7" ht="15.75" customHeight="1" x14ac:dyDescent="0.25">
      <c r="A27" s="338" t="s">
        <v>278</v>
      </c>
      <c r="B27" s="339" t="s">
        <v>279</v>
      </c>
      <c r="C27" s="340">
        <v>329440</v>
      </c>
      <c r="D27" s="340">
        <v>126775</v>
      </c>
      <c r="E27" s="341">
        <f>C27+D27</f>
        <v>456215</v>
      </c>
      <c r="F27" s="342"/>
      <c r="G27" s="343"/>
    </row>
    <row r="28" spans="1:7" ht="15.75" customHeight="1" x14ac:dyDescent="0.25">
      <c r="A28" s="491"/>
      <c r="B28" s="492"/>
      <c r="C28" s="492"/>
      <c r="D28" s="492"/>
      <c r="E28" s="493"/>
      <c r="F28" s="342"/>
      <c r="G28" s="343"/>
    </row>
    <row r="29" spans="1:7" ht="15.75" customHeight="1" x14ac:dyDescent="0.25">
      <c r="A29" s="338" t="s">
        <v>280</v>
      </c>
      <c r="B29" s="339" t="s">
        <v>281</v>
      </c>
      <c r="C29" s="340">
        <v>307805</v>
      </c>
      <c r="D29" s="340">
        <v>148115</v>
      </c>
      <c r="E29" s="341">
        <f>C29+D29</f>
        <v>455920</v>
      </c>
      <c r="F29" s="342"/>
      <c r="G29" s="343"/>
    </row>
    <row r="30" spans="1:7" ht="15.75" customHeight="1" thickBot="1" x14ac:dyDescent="0.3">
      <c r="A30" s="491"/>
      <c r="B30" s="492"/>
      <c r="C30" s="492"/>
      <c r="D30" s="492"/>
      <c r="E30" s="493"/>
      <c r="F30" s="342"/>
      <c r="G30" s="343"/>
    </row>
    <row r="31" spans="1:7" ht="18.75" customHeight="1" thickBot="1" x14ac:dyDescent="0.3">
      <c r="A31" s="344"/>
      <c r="B31" s="345" t="s">
        <v>158</v>
      </c>
      <c r="C31" s="346">
        <f>SUM(C11+C13+C15+C17+C19+C21+C23+C25+C27+C29)</f>
        <v>4462826</v>
      </c>
      <c r="D31" s="346">
        <f>SUM(D11+D13+D15+D17+D19+D21+D23+D25+D27+D29)</f>
        <v>2174499</v>
      </c>
      <c r="E31" s="347">
        <f>C31+D31</f>
        <v>6637325</v>
      </c>
      <c r="F31" s="348"/>
      <c r="G31" s="348"/>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r:id="rId1"/>
  <headerFooter>
    <oddHeader>&amp;L&amp;10OFFICE OF HEALTH CARE ACCESS&amp;C&amp;10ANNUAL REPORTING&amp;R&amp;10SAINT VINCENT`S MEDICAL CENTER</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2"/>
  <sheetViews>
    <sheetView zoomScaleNormal="100" workbookViewId="0">
      <selection activeCell="B15" sqref="B15"/>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5" t="s">
        <v>0</v>
      </c>
      <c r="B2" s="495"/>
      <c r="C2" s="495"/>
      <c r="D2" s="495"/>
      <c r="E2" s="495"/>
    </row>
    <row r="3" spans="1:5" x14ac:dyDescent="0.2">
      <c r="A3" s="495" t="s">
        <v>183</v>
      </c>
      <c r="B3" s="495"/>
      <c r="C3" s="495"/>
      <c r="D3" s="495"/>
      <c r="E3" s="495"/>
    </row>
    <row r="4" spans="1:5" ht="15" customHeight="1" x14ac:dyDescent="0.2">
      <c r="A4" s="495" t="s">
        <v>2</v>
      </c>
      <c r="B4" s="495"/>
      <c r="C4" s="495"/>
      <c r="D4" s="495"/>
      <c r="E4" s="495"/>
    </row>
    <row r="5" spans="1:5" ht="15" customHeight="1" x14ac:dyDescent="0.2">
      <c r="A5" s="496" t="s">
        <v>282</v>
      </c>
      <c r="B5" s="496"/>
      <c r="C5" s="496"/>
      <c r="D5" s="496"/>
      <c r="E5" s="496"/>
    </row>
    <row r="6" spans="1:5" ht="15" customHeight="1" x14ac:dyDescent="0.2">
      <c r="A6" s="496" t="s">
        <v>283</v>
      </c>
      <c r="B6" s="496"/>
      <c r="C6" s="496"/>
      <c r="D6" s="496"/>
      <c r="E6" s="496"/>
    </row>
    <row r="7" spans="1:5" x14ac:dyDescent="0.2">
      <c r="A7" s="350"/>
      <c r="B7" s="349"/>
      <c r="C7" s="350"/>
    </row>
    <row r="8" spans="1:5" ht="12.95" customHeight="1" x14ac:dyDescent="0.2">
      <c r="A8" s="351">
        <v>-1</v>
      </c>
      <c r="B8" s="352">
        <v>-2</v>
      </c>
      <c r="C8" s="351">
        <v>-3</v>
      </c>
      <c r="D8" s="351">
        <v>-4</v>
      </c>
      <c r="E8" s="351">
        <v>-5</v>
      </c>
    </row>
    <row r="9" spans="1:5" s="353" customFormat="1" ht="54" customHeight="1" x14ac:dyDescent="0.2">
      <c r="A9" s="354" t="s">
        <v>5</v>
      </c>
      <c r="B9" s="355" t="s">
        <v>6</v>
      </c>
      <c r="C9" s="356" t="s">
        <v>284</v>
      </c>
      <c r="D9" s="357" t="s">
        <v>285</v>
      </c>
      <c r="E9" s="358" t="s">
        <v>261</v>
      </c>
    </row>
    <row r="10" spans="1:5" s="353" customFormat="1" x14ac:dyDescent="0.2">
      <c r="A10" s="359"/>
      <c r="B10" s="360"/>
      <c r="C10" s="361"/>
      <c r="D10" s="361"/>
      <c r="E10" s="362"/>
    </row>
    <row r="11" spans="1:5" s="353" customFormat="1" x14ac:dyDescent="0.2">
      <c r="A11" s="363" t="s">
        <v>286</v>
      </c>
      <c r="B11" s="364" t="s">
        <v>10</v>
      </c>
      <c r="C11" s="365"/>
      <c r="D11" s="365"/>
      <c r="E11" s="366"/>
    </row>
    <row r="12" spans="1:5" ht="14.25" customHeight="1" x14ac:dyDescent="0.2">
      <c r="A12" s="367">
        <v>1</v>
      </c>
      <c r="B12" s="368" t="s">
        <v>287</v>
      </c>
      <c r="C12" s="369">
        <v>0</v>
      </c>
      <c r="D12" s="369">
        <v>0</v>
      </c>
      <c r="E12" s="369">
        <f>D12+ C12</f>
        <v>0</v>
      </c>
    </row>
    <row r="13" spans="1:5" ht="14.25" customHeight="1" x14ac:dyDescent="0.2">
      <c r="A13" s="367">
        <v>2</v>
      </c>
      <c r="B13" s="368" t="s">
        <v>288</v>
      </c>
      <c r="C13" s="369">
        <v>0</v>
      </c>
      <c r="D13" s="369">
        <v>0</v>
      </c>
      <c r="E13" s="369">
        <f>D13+ C13</f>
        <v>0</v>
      </c>
    </row>
    <row r="14" spans="1:5" x14ac:dyDescent="0.2">
      <c r="A14" s="359"/>
      <c r="B14" s="360"/>
      <c r="C14" s="361"/>
      <c r="D14" s="361"/>
      <c r="E14" s="370"/>
    </row>
    <row r="15" spans="1:5" s="353" customFormat="1" x14ac:dyDescent="0.2">
      <c r="A15" s="363" t="s">
        <v>289</v>
      </c>
      <c r="B15" s="364" t="s">
        <v>37</v>
      </c>
      <c r="C15" s="365"/>
      <c r="D15" s="365"/>
      <c r="E15" s="366"/>
    </row>
    <row r="16" spans="1:5" ht="14.25" customHeight="1" x14ac:dyDescent="0.2">
      <c r="A16" s="367">
        <v>1</v>
      </c>
      <c r="B16" s="368" t="s">
        <v>287</v>
      </c>
      <c r="C16" s="369">
        <v>0</v>
      </c>
      <c r="D16" s="369">
        <v>0</v>
      </c>
      <c r="E16" s="369">
        <f>D16+ C16</f>
        <v>0</v>
      </c>
    </row>
    <row r="17" spans="1:5" ht="14.25" customHeight="1" x14ac:dyDescent="0.2">
      <c r="A17" s="367">
        <v>2</v>
      </c>
      <c r="B17" s="368" t="s">
        <v>288</v>
      </c>
      <c r="C17" s="369">
        <v>0</v>
      </c>
      <c r="D17" s="369">
        <v>0</v>
      </c>
      <c r="E17" s="369">
        <f>D17+ C17</f>
        <v>0</v>
      </c>
    </row>
    <row r="18" spans="1:5" x14ac:dyDescent="0.2">
      <c r="A18" s="359"/>
      <c r="B18" s="360"/>
      <c r="C18" s="361"/>
      <c r="D18" s="361"/>
      <c r="E18" s="370"/>
    </row>
    <row r="19" spans="1:5" s="353" customFormat="1" x14ac:dyDescent="0.2">
      <c r="A19" s="363" t="s">
        <v>290</v>
      </c>
      <c r="B19" s="364" t="s">
        <v>47</v>
      </c>
      <c r="C19" s="365"/>
      <c r="D19" s="365"/>
      <c r="E19" s="366"/>
    </row>
    <row r="20" spans="1:5" ht="14.25" customHeight="1" x14ac:dyDescent="0.2">
      <c r="A20" s="367">
        <v>1</v>
      </c>
      <c r="B20" s="368" t="s">
        <v>287</v>
      </c>
      <c r="C20" s="369">
        <v>0</v>
      </c>
      <c r="D20" s="369">
        <v>0</v>
      </c>
      <c r="E20" s="369">
        <f>D20+ C20</f>
        <v>0</v>
      </c>
    </row>
    <row r="21" spans="1:5" ht="14.25" customHeight="1" x14ac:dyDescent="0.2">
      <c r="A21" s="367">
        <v>2</v>
      </c>
      <c r="B21" s="368" t="s">
        <v>288</v>
      </c>
      <c r="C21" s="369">
        <v>0</v>
      </c>
      <c r="D21" s="369">
        <v>0</v>
      </c>
      <c r="E21" s="369">
        <f>D21+ C21</f>
        <v>0</v>
      </c>
    </row>
    <row r="22" spans="1:5" x14ac:dyDescent="0.2">
      <c r="A22" s="359"/>
      <c r="B22" s="360"/>
      <c r="C22" s="361"/>
      <c r="D22" s="361"/>
      <c r="E22" s="370"/>
    </row>
    <row r="23" spans="1:5" s="353" customFormat="1" x14ac:dyDescent="0.2">
      <c r="A23" s="363" t="s">
        <v>291</v>
      </c>
      <c r="B23" s="364" t="s">
        <v>55</v>
      </c>
      <c r="C23" s="365"/>
      <c r="D23" s="365"/>
      <c r="E23" s="366"/>
    </row>
    <row r="24" spans="1:5" ht="14.25" customHeight="1" x14ac:dyDescent="0.2">
      <c r="A24" s="367">
        <v>1</v>
      </c>
      <c r="B24" s="368" t="s">
        <v>287</v>
      </c>
      <c r="C24" s="369">
        <v>0</v>
      </c>
      <c r="D24" s="369">
        <v>0</v>
      </c>
      <c r="E24" s="369">
        <f>D24+ C24</f>
        <v>0</v>
      </c>
    </row>
    <row r="25" spans="1:5" ht="14.25" customHeight="1" x14ac:dyDescent="0.2">
      <c r="A25" s="367">
        <v>2</v>
      </c>
      <c r="B25" s="368" t="s">
        <v>288</v>
      </c>
      <c r="C25" s="369">
        <v>0</v>
      </c>
      <c r="D25" s="369">
        <v>0</v>
      </c>
      <c r="E25" s="369">
        <f>D25+ C25</f>
        <v>0</v>
      </c>
    </row>
    <row r="26" spans="1:5" x14ac:dyDescent="0.2">
      <c r="A26" s="359"/>
      <c r="B26" s="360"/>
      <c r="C26" s="361"/>
      <c r="D26" s="361"/>
      <c r="E26" s="370"/>
    </row>
    <row r="27" spans="1:5" s="353" customFormat="1" x14ac:dyDescent="0.2">
      <c r="A27" s="363" t="s">
        <v>292</v>
      </c>
      <c r="B27" s="364" t="s">
        <v>60</v>
      </c>
      <c r="C27" s="365"/>
      <c r="D27" s="365"/>
      <c r="E27" s="366"/>
    </row>
    <row r="28" spans="1:5" ht="14.25" customHeight="1" x14ac:dyDescent="0.2">
      <c r="A28" s="367">
        <v>1</v>
      </c>
      <c r="B28" s="368" t="s">
        <v>287</v>
      </c>
      <c r="C28" s="369">
        <v>0</v>
      </c>
      <c r="D28" s="369">
        <v>0</v>
      </c>
      <c r="E28" s="369">
        <f>D28+ C28</f>
        <v>0</v>
      </c>
    </row>
    <row r="29" spans="1:5" ht="14.25" customHeight="1" x14ac:dyDescent="0.2">
      <c r="A29" s="367">
        <v>2</v>
      </c>
      <c r="B29" s="368" t="s">
        <v>288</v>
      </c>
      <c r="C29" s="369">
        <v>291534</v>
      </c>
      <c r="D29" s="369">
        <v>138614</v>
      </c>
      <c r="E29" s="369">
        <f>D29+ C29</f>
        <v>430148</v>
      </c>
    </row>
    <row r="30" spans="1:5" x14ac:dyDescent="0.2">
      <c r="A30" s="359"/>
      <c r="B30" s="360"/>
      <c r="C30" s="361"/>
      <c r="D30" s="361"/>
      <c r="E30" s="370"/>
    </row>
    <row r="31" spans="1:5" s="353" customFormat="1" x14ac:dyDescent="0.2">
      <c r="A31" s="363" t="s">
        <v>293</v>
      </c>
      <c r="B31" s="364" t="s">
        <v>67</v>
      </c>
      <c r="C31" s="365"/>
      <c r="D31" s="365"/>
      <c r="E31" s="366"/>
    </row>
    <row r="32" spans="1:5" ht="14.25" customHeight="1" x14ac:dyDescent="0.2">
      <c r="A32" s="367">
        <v>1</v>
      </c>
      <c r="B32" s="368" t="s">
        <v>287</v>
      </c>
      <c r="C32" s="369">
        <v>0</v>
      </c>
      <c r="D32" s="369">
        <v>0</v>
      </c>
      <c r="E32" s="369">
        <f>D32+ C32</f>
        <v>0</v>
      </c>
    </row>
    <row r="33" spans="1:6" ht="14.25" customHeight="1" x14ac:dyDescent="0.2">
      <c r="A33" s="367">
        <v>2</v>
      </c>
      <c r="B33" s="368" t="s">
        <v>288</v>
      </c>
      <c r="C33" s="369">
        <v>0</v>
      </c>
      <c r="D33" s="369">
        <v>0</v>
      </c>
      <c r="E33" s="369">
        <f>D33+ C33</f>
        <v>0</v>
      </c>
    </row>
    <row r="34" spans="1:6" x14ac:dyDescent="0.2">
      <c r="A34" s="359"/>
      <c r="B34" s="360"/>
      <c r="C34" s="361"/>
      <c r="D34" s="361"/>
      <c r="E34" s="370"/>
    </row>
    <row r="35" spans="1:6" s="353" customFormat="1" x14ac:dyDescent="0.2">
      <c r="A35" s="363" t="s">
        <v>294</v>
      </c>
      <c r="B35" s="364" t="s">
        <v>77</v>
      </c>
      <c r="C35" s="365"/>
      <c r="D35" s="365"/>
      <c r="E35" s="366"/>
    </row>
    <row r="36" spans="1:6" ht="14.25" customHeight="1" x14ac:dyDescent="0.2">
      <c r="A36" s="367">
        <v>1</v>
      </c>
      <c r="B36" s="368" t="s">
        <v>287</v>
      </c>
      <c r="C36" s="369">
        <v>0</v>
      </c>
      <c r="D36" s="369">
        <v>0</v>
      </c>
      <c r="E36" s="369">
        <f>D36+ C36</f>
        <v>0</v>
      </c>
    </row>
    <row r="37" spans="1:6" ht="14.25" customHeight="1" x14ac:dyDescent="0.2">
      <c r="A37" s="367">
        <v>2</v>
      </c>
      <c r="B37" s="368" t="s">
        <v>288</v>
      </c>
      <c r="C37" s="369">
        <v>0</v>
      </c>
      <c r="D37" s="369">
        <v>0</v>
      </c>
      <c r="E37" s="369">
        <f>D37+ C37</f>
        <v>0</v>
      </c>
    </row>
    <row r="38" spans="1:6" x14ac:dyDescent="0.2">
      <c r="A38" s="359"/>
      <c r="B38" s="360"/>
      <c r="C38" s="361"/>
      <c r="D38" s="361"/>
      <c r="E38" s="370"/>
    </row>
    <row r="39" spans="1:6" s="353" customFormat="1" x14ac:dyDescent="0.2">
      <c r="A39" s="363" t="s">
        <v>295</v>
      </c>
      <c r="B39" s="364" t="s">
        <v>81</v>
      </c>
      <c r="C39" s="365"/>
      <c r="D39" s="365"/>
      <c r="E39" s="366"/>
    </row>
    <row r="40" spans="1:6" ht="14.25" customHeight="1" x14ac:dyDescent="0.2">
      <c r="A40" s="367">
        <v>1</v>
      </c>
      <c r="B40" s="368" t="s">
        <v>287</v>
      </c>
      <c r="C40" s="369">
        <v>0</v>
      </c>
      <c r="D40" s="369">
        <v>0</v>
      </c>
      <c r="E40" s="369">
        <f>D40+ C40</f>
        <v>0</v>
      </c>
    </row>
    <row r="41" spans="1:6" ht="14.25" customHeight="1" x14ac:dyDescent="0.2">
      <c r="A41" s="367">
        <v>2</v>
      </c>
      <c r="B41" s="368" t="s">
        <v>288</v>
      </c>
      <c r="C41" s="369">
        <v>186633</v>
      </c>
      <c r="D41" s="369">
        <v>35376</v>
      </c>
      <c r="E41" s="369">
        <f>D41+ C41</f>
        <v>222009</v>
      </c>
    </row>
    <row r="42" spans="1:6" x14ac:dyDescent="0.2">
      <c r="A42" s="359"/>
      <c r="B42" s="360"/>
      <c r="C42" s="361"/>
      <c r="D42" s="361"/>
      <c r="E42" s="370"/>
    </row>
    <row r="43" spans="1:6" s="353" customFormat="1" x14ac:dyDescent="0.2">
      <c r="A43" s="363" t="s">
        <v>296</v>
      </c>
      <c r="B43" s="364" t="s">
        <v>88</v>
      </c>
      <c r="C43" s="365"/>
      <c r="D43" s="365"/>
      <c r="E43" s="366"/>
    </row>
    <row r="44" spans="1:6" ht="14.25" customHeight="1" x14ac:dyDescent="0.2">
      <c r="A44" s="367">
        <v>1</v>
      </c>
      <c r="B44" s="368" t="s">
        <v>287</v>
      </c>
      <c r="C44" s="369">
        <v>0</v>
      </c>
      <c r="D44" s="369">
        <v>0</v>
      </c>
      <c r="E44" s="369">
        <f>D44+ C44</f>
        <v>0</v>
      </c>
    </row>
    <row r="45" spans="1:6" ht="14.25" customHeight="1" x14ac:dyDescent="0.2">
      <c r="A45" s="367">
        <v>2</v>
      </c>
      <c r="B45" s="368" t="s">
        <v>288</v>
      </c>
      <c r="C45" s="369">
        <v>0</v>
      </c>
      <c r="D45" s="369">
        <v>0</v>
      </c>
      <c r="E45" s="369">
        <f>D45+ C45</f>
        <v>0</v>
      </c>
    </row>
    <row r="46" spans="1:6" x14ac:dyDescent="0.2">
      <c r="A46" s="359"/>
      <c r="B46" s="360"/>
      <c r="C46" s="361"/>
      <c r="D46" s="361"/>
      <c r="E46" s="370"/>
    </row>
    <row r="47" spans="1:6" ht="13.5" customHeight="1" x14ac:dyDescent="0.2">
      <c r="A47" s="371"/>
      <c r="B47" s="497"/>
      <c r="C47" s="497"/>
      <c r="D47" s="497"/>
      <c r="E47" s="372"/>
    </row>
    <row r="48" spans="1:6" ht="15" customHeight="1" x14ac:dyDescent="0.2">
      <c r="A48" s="374"/>
      <c r="B48" s="494" t="s">
        <v>297</v>
      </c>
      <c r="C48" s="494"/>
      <c r="D48" s="494"/>
      <c r="E48" s="494"/>
      <c r="F48" s="371"/>
    </row>
    <row r="49" spans="1:6" ht="13.5" customHeight="1" x14ac:dyDescent="0.2">
      <c r="A49" s="374"/>
      <c r="B49" s="373"/>
      <c r="C49" s="373"/>
      <c r="D49" s="373"/>
      <c r="E49" s="373"/>
      <c r="F49" s="371"/>
    </row>
    <row r="50" spans="1:6" ht="26.1" customHeight="1" x14ac:dyDescent="0.2">
      <c r="A50" s="374"/>
      <c r="B50" s="494" t="s">
        <v>298</v>
      </c>
      <c r="C50" s="494"/>
      <c r="D50" s="494"/>
      <c r="E50" s="494"/>
      <c r="F50" s="371"/>
    </row>
    <row r="51" spans="1:6" ht="15" customHeight="1" x14ac:dyDescent="0.2">
      <c r="A51" s="371"/>
      <c r="B51" s="494" t="s">
        <v>299</v>
      </c>
      <c r="C51" s="494"/>
      <c r="D51" s="494"/>
      <c r="E51" s="494"/>
      <c r="F51" s="371"/>
    </row>
    <row r="52" spans="1:6" ht="15" customHeight="1" x14ac:dyDescent="0.2">
      <c r="A52" s="371"/>
      <c r="B52" s="494" t="s">
        <v>300</v>
      </c>
      <c r="C52" s="494"/>
      <c r="D52" s="494"/>
      <c r="E52" s="494"/>
      <c r="F52" s="371"/>
    </row>
  </sheetData>
  <mergeCells count="10">
    <mergeCell ref="B48:E48"/>
    <mergeCell ref="B50:E50"/>
    <mergeCell ref="B51:E51"/>
    <mergeCell ref="B52:E52"/>
    <mergeCell ref="A2:E2"/>
    <mergeCell ref="A3:E3"/>
    <mergeCell ref="A4:E4"/>
    <mergeCell ref="A5:E5"/>
    <mergeCell ref="A6:E6"/>
    <mergeCell ref="B47:D47"/>
  </mergeCells>
  <pageMargins left="0.25" right="0.25" top="0.5" bottom="0.5" header="0.25" footer="0.25"/>
  <pageSetup paperSize="9" scale="74" orientation="portrait" horizontalDpi="1200" verticalDpi="1200" r:id="rId1"/>
  <headerFooter>
    <oddHeader>&amp;LOFFICE OF HEALTH CARE ACCESS&amp;CANNUAL REPORTING&amp;RSAINT VINCENT`S MEDICAL CENTER</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zoomScaleNormal="75" workbookViewId="0">
      <selection activeCell="B9" sqref="B9"/>
    </sheetView>
  </sheetViews>
  <sheetFormatPr defaultRowHeight="15" customHeight="1" x14ac:dyDescent="0.2"/>
  <cols>
    <col min="1" max="1" width="5.109375" style="375" customWidth="1"/>
    <col min="2" max="2" width="70.6640625" style="30" customWidth="1"/>
    <col min="3" max="3" width="29.21875" style="376" customWidth="1"/>
    <col min="4" max="16384" width="8.88671875" style="30"/>
  </cols>
  <sheetData>
    <row r="2" spans="1:4" ht="15.75" customHeight="1" x14ac:dyDescent="0.25">
      <c r="A2" s="448" t="s">
        <v>0</v>
      </c>
      <c r="B2" s="448"/>
      <c r="C2" s="448"/>
    </row>
    <row r="3" spans="1:4" ht="15" customHeight="1" x14ac:dyDescent="0.25">
      <c r="A3" s="448" t="s">
        <v>183</v>
      </c>
      <c r="B3" s="448"/>
      <c r="C3" s="448"/>
    </row>
    <row r="4" spans="1:4" ht="15" customHeight="1" x14ac:dyDescent="0.25">
      <c r="A4" s="448" t="s">
        <v>2</v>
      </c>
      <c r="B4" s="448"/>
      <c r="C4" s="448"/>
    </row>
    <row r="5" spans="1:4" ht="15" customHeight="1" x14ac:dyDescent="0.25">
      <c r="A5" s="448" t="s">
        <v>301</v>
      </c>
      <c r="B5" s="448"/>
      <c r="C5" s="448"/>
    </row>
    <row r="6" spans="1:4" ht="15" customHeight="1" x14ac:dyDescent="0.25">
      <c r="A6" s="448" t="s">
        <v>302</v>
      </c>
      <c r="B6" s="448"/>
      <c r="C6" s="448"/>
    </row>
    <row r="7" spans="1:4" ht="15" customHeight="1" x14ac:dyDescent="0.25">
      <c r="A7" s="377"/>
      <c r="B7" s="35"/>
      <c r="D7" s="41"/>
    </row>
    <row r="8" spans="1:4" ht="15.75" customHeight="1" x14ac:dyDescent="0.25">
      <c r="A8" s="378">
        <v>-1</v>
      </c>
      <c r="B8" s="379">
        <v>-2</v>
      </c>
      <c r="C8" s="378">
        <v>-3</v>
      </c>
      <c r="D8" s="41"/>
    </row>
    <row r="9" spans="1:4" ht="24.75" customHeight="1" x14ac:dyDescent="0.25">
      <c r="A9" s="380" t="s">
        <v>5</v>
      </c>
      <c r="B9" s="381" t="s">
        <v>6</v>
      </c>
      <c r="C9" s="382" t="s">
        <v>303</v>
      </c>
    </row>
    <row r="10" spans="1:4" ht="15.75" customHeight="1" x14ac:dyDescent="0.25">
      <c r="A10" s="383"/>
      <c r="B10" s="384"/>
      <c r="C10" s="385"/>
    </row>
    <row r="11" spans="1:4" ht="30" customHeight="1" x14ac:dyDescent="0.25">
      <c r="A11" s="386" t="s">
        <v>304</v>
      </c>
      <c r="B11" s="387" t="s">
        <v>305</v>
      </c>
      <c r="C11" s="388"/>
    </row>
    <row r="12" spans="1:4" ht="45" customHeight="1" x14ac:dyDescent="0.2">
      <c r="A12" s="389" t="s">
        <v>306</v>
      </c>
      <c r="B12" s="390" t="s">
        <v>307</v>
      </c>
      <c r="C12" s="391" t="s">
        <v>308</v>
      </c>
    </row>
    <row r="13" spans="1:4" ht="15" customHeight="1" x14ac:dyDescent="0.2">
      <c r="A13" s="392"/>
      <c r="B13" s="393"/>
      <c r="C13" s="394"/>
    </row>
    <row r="14" spans="1:4" ht="30" customHeight="1" x14ac:dyDescent="0.2">
      <c r="A14" s="395" t="s">
        <v>309</v>
      </c>
      <c r="B14" s="396" t="s">
        <v>310</v>
      </c>
      <c r="C14" s="397" t="s">
        <v>308</v>
      </c>
    </row>
    <row r="15" spans="1:4" ht="15" customHeight="1" x14ac:dyDescent="0.2">
      <c r="A15" s="398"/>
      <c r="B15" s="393"/>
      <c r="C15" s="394"/>
    </row>
    <row r="16" spans="1:4" ht="30" customHeight="1" x14ac:dyDescent="0.2">
      <c r="A16" s="395" t="s">
        <v>311</v>
      </c>
      <c r="B16" s="396" t="s">
        <v>312</v>
      </c>
      <c r="C16" s="397" t="s">
        <v>308</v>
      </c>
    </row>
    <row r="17" spans="1:3" ht="15" customHeight="1" x14ac:dyDescent="0.2">
      <c r="A17" s="398"/>
      <c r="B17" s="393"/>
      <c r="C17" s="394"/>
    </row>
    <row r="18" spans="1:3" ht="30" customHeight="1" x14ac:dyDescent="0.2">
      <c r="A18" s="395" t="s">
        <v>313</v>
      </c>
      <c r="B18" s="396" t="s">
        <v>314</v>
      </c>
      <c r="C18" s="397" t="s">
        <v>308</v>
      </c>
    </row>
    <row r="19" spans="1:3" ht="15" customHeight="1" x14ac:dyDescent="0.2">
      <c r="A19" s="399"/>
      <c r="B19" s="400"/>
      <c r="C19" s="394"/>
    </row>
    <row r="20" spans="1:3" ht="30" customHeight="1" x14ac:dyDescent="0.2">
      <c r="A20" s="401" t="s">
        <v>315</v>
      </c>
      <c r="B20" s="402" t="s">
        <v>316</v>
      </c>
      <c r="C20" s="403">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REPORTING&amp;RSAINT VINCENT`S MEDICAL CENTER</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Normal="75" zoomScaleSheetLayoutView="75" workbookViewId="0">
      <selection activeCell="K2" sqref="K2"/>
    </sheetView>
  </sheetViews>
  <sheetFormatPr defaultRowHeight="14.25" customHeight="1" x14ac:dyDescent="0.2"/>
  <cols>
    <col min="1" max="1" width="6.77734375" style="404" customWidth="1"/>
    <col min="2" max="2" width="43" style="404" customWidth="1"/>
    <col min="3" max="6" width="13" style="404" customWidth="1"/>
    <col min="7" max="16384" width="8.88671875" style="404"/>
  </cols>
  <sheetData>
    <row r="1" spans="1:6" ht="14.25" customHeight="1" x14ac:dyDescent="0.25">
      <c r="A1" s="498" t="s">
        <v>0</v>
      </c>
      <c r="B1" s="499"/>
      <c r="C1" s="499"/>
      <c r="D1" s="499"/>
      <c r="E1" s="499"/>
      <c r="F1" s="500"/>
    </row>
    <row r="2" spans="1:6" ht="14.25" customHeight="1" x14ac:dyDescent="0.25">
      <c r="A2" s="498" t="s">
        <v>183</v>
      </c>
      <c r="B2" s="499"/>
      <c r="C2" s="499"/>
      <c r="D2" s="499"/>
      <c r="E2" s="499"/>
      <c r="F2" s="500"/>
    </row>
    <row r="3" spans="1:6" ht="14.25" customHeight="1" x14ac:dyDescent="0.25">
      <c r="A3" s="466" t="s">
        <v>2</v>
      </c>
      <c r="B3" s="466"/>
      <c r="C3" s="466"/>
      <c r="D3" s="466"/>
      <c r="E3" s="466"/>
      <c r="F3" s="466"/>
    </row>
    <row r="4" spans="1:6" ht="14.25" customHeight="1" x14ac:dyDescent="0.25">
      <c r="A4" s="466" t="s">
        <v>317</v>
      </c>
      <c r="B4" s="466"/>
      <c r="C4" s="466"/>
      <c r="D4" s="466"/>
      <c r="E4" s="466"/>
      <c r="F4" s="466"/>
    </row>
    <row r="5" spans="1:6" ht="15" customHeight="1" x14ac:dyDescent="0.25">
      <c r="A5" s="405"/>
      <c r="B5" s="258"/>
      <c r="C5" s="258"/>
      <c r="D5" s="258"/>
      <c r="E5" s="258"/>
      <c r="F5" s="405"/>
    </row>
    <row r="6" spans="1:6" ht="15" customHeight="1" x14ac:dyDescent="0.25">
      <c r="A6" s="406">
        <v>-1</v>
      </c>
      <c r="B6" s="406">
        <v>-2</v>
      </c>
      <c r="C6" s="406">
        <v>-3</v>
      </c>
      <c r="D6" s="406">
        <v>-4</v>
      </c>
      <c r="E6" s="406">
        <v>-5</v>
      </c>
      <c r="F6" s="406">
        <v>-6</v>
      </c>
    </row>
    <row r="7" spans="1:6" ht="15" customHeight="1" x14ac:dyDescent="0.25">
      <c r="A7" s="407"/>
      <c r="B7" s="406"/>
      <c r="C7" s="406" t="s">
        <v>318</v>
      </c>
      <c r="D7" s="406" t="s">
        <v>319</v>
      </c>
      <c r="E7" s="406" t="s">
        <v>162</v>
      </c>
      <c r="F7" s="406" t="s">
        <v>320</v>
      </c>
    </row>
    <row r="8" spans="1:6" ht="15" customHeight="1" x14ac:dyDescent="0.25">
      <c r="A8" s="408" t="s">
        <v>5</v>
      </c>
      <c r="B8" s="409" t="s">
        <v>6</v>
      </c>
      <c r="C8" s="408" t="s">
        <v>162</v>
      </c>
      <c r="D8" s="408" t="s">
        <v>162</v>
      </c>
      <c r="E8" s="408" t="s">
        <v>321</v>
      </c>
      <c r="F8" s="408" t="s">
        <v>321</v>
      </c>
    </row>
    <row r="9" spans="1:6" ht="15" customHeight="1" x14ac:dyDescent="0.25">
      <c r="A9" s="407"/>
      <c r="B9" s="407"/>
      <c r="C9" s="407"/>
      <c r="D9" s="407"/>
      <c r="E9" s="407"/>
      <c r="F9" s="407"/>
    </row>
    <row r="10" spans="1:6" ht="15" customHeight="1" x14ac:dyDescent="0.25">
      <c r="A10" s="408" t="s">
        <v>8</v>
      </c>
      <c r="B10" s="410" t="s">
        <v>322</v>
      </c>
      <c r="C10" s="410"/>
      <c r="D10" s="410"/>
      <c r="E10" s="410"/>
      <c r="F10" s="411"/>
    </row>
    <row r="11" spans="1:6" ht="15" customHeight="1" x14ac:dyDescent="0.25">
      <c r="A11" s="408"/>
      <c r="B11" s="410"/>
      <c r="C11" s="410"/>
      <c r="D11" s="410"/>
      <c r="E11" s="410"/>
      <c r="F11" s="411"/>
    </row>
    <row r="12" spans="1:6" ht="14.25" customHeight="1" x14ac:dyDescent="0.2">
      <c r="A12" s="413" t="s">
        <v>262</v>
      </c>
      <c r="B12" s="414" t="s">
        <v>323</v>
      </c>
      <c r="C12" s="415">
        <v>2781</v>
      </c>
      <c r="D12" s="415">
        <v>2496</v>
      </c>
      <c r="E12" s="415">
        <f>+D12-C12</f>
        <v>-285</v>
      </c>
      <c r="F12" s="411">
        <f>IF(C12=0,0,E12/C12)</f>
        <v>-0.10248112189859762</v>
      </c>
    </row>
    <row r="13" spans="1:6" ht="15" customHeight="1" x14ac:dyDescent="0.25">
      <c r="A13" s="413" t="s">
        <v>264</v>
      </c>
      <c r="B13" s="414" t="s">
        <v>324</v>
      </c>
      <c r="C13" s="415">
        <v>2653</v>
      </c>
      <c r="D13" s="415">
        <v>2440</v>
      </c>
      <c r="E13" s="415">
        <f>+D13-C13</f>
        <v>-213</v>
      </c>
      <c r="F13" s="416">
        <f>IF(C13=0,0,E13/C13)</f>
        <v>-8.0286468149264989E-2</v>
      </c>
    </row>
    <row r="14" spans="1:6" ht="15" customHeight="1" x14ac:dyDescent="0.25">
      <c r="A14" s="417"/>
      <c r="B14" s="417"/>
      <c r="C14" s="417"/>
      <c r="D14" s="417"/>
      <c r="E14" s="417"/>
    </row>
    <row r="15" spans="1:6" ht="14.25" customHeight="1" x14ac:dyDescent="0.2">
      <c r="A15" s="413" t="s">
        <v>266</v>
      </c>
      <c r="B15" s="414" t="s">
        <v>325</v>
      </c>
      <c r="C15" s="418">
        <v>7662000</v>
      </c>
      <c r="D15" s="418">
        <v>9025000</v>
      </c>
      <c r="E15" s="418">
        <f>+D15-C15</f>
        <v>1363000</v>
      </c>
      <c r="F15" s="411">
        <f>IF(C15=0,0,E15/C15)</f>
        <v>0.17789089010702167</v>
      </c>
    </row>
    <row r="16" spans="1:6" ht="15" customHeight="1" x14ac:dyDescent="0.25">
      <c r="A16" s="412"/>
      <c r="B16" s="417" t="s">
        <v>326</v>
      </c>
      <c r="C16" s="419">
        <f>IF(C13=0,0,C15/C13)</f>
        <v>2888.0512627214475</v>
      </c>
      <c r="D16" s="419">
        <f>IF(D13=0,0,D15/D13)</f>
        <v>3698.7704918032787</v>
      </c>
      <c r="E16" s="419">
        <f>+D16-C16</f>
        <v>810.71922908183114</v>
      </c>
      <c r="F16" s="416">
        <f>IF(C16=0,0,E16/C16)</f>
        <v>0.28071497190734768</v>
      </c>
    </row>
    <row r="17" spans="1:6" ht="15" customHeight="1" x14ac:dyDescent="0.25">
      <c r="A17" s="417"/>
      <c r="B17" s="417"/>
      <c r="C17" s="417"/>
      <c r="D17" s="417"/>
      <c r="E17" s="417"/>
      <c r="F17" s="411"/>
    </row>
    <row r="18" spans="1:6" ht="14.25" customHeight="1" x14ac:dyDescent="0.2">
      <c r="A18" s="413" t="s">
        <v>268</v>
      </c>
      <c r="B18" s="414" t="s">
        <v>327</v>
      </c>
      <c r="C18" s="414">
        <v>0.39656999999999998</v>
      </c>
      <c r="D18" s="414">
        <v>0.37390299999999999</v>
      </c>
      <c r="E18" s="420">
        <f>+D18-C18</f>
        <v>-2.2666999999999993E-2</v>
      </c>
      <c r="F18" s="411">
        <f>IF(C18=0,0,E18/C18)</f>
        <v>-5.7157626648510963E-2</v>
      </c>
    </row>
    <row r="19" spans="1:6" ht="15" customHeight="1" x14ac:dyDescent="0.25">
      <c r="A19" s="412"/>
      <c r="B19" s="417" t="s">
        <v>328</v>
      </c>
      <c r="C19" s="419">
        <f>+C15*C18</f>
        <v>3038519.34</v>
      </c>
      <c r="D19" s="419">
        <f>+D15*D18</f>
        <v>3374474.5749999997</v>
      </c>
      <c r="E19" s="419">
        <f>+D19-C19</f>
        <v>335955.23499999987</v>
      </c>
      <c r="F19" s="416">
        <f>IF(C19=0,0,E19/C19)</f>
        <v>0.1105654423776022</v>
      </c>
    </row>
    <row r="20" spans="1:6" ht="15" customHeight="1" x14ac:dyDescent="0.25">
      <c r="A20" s="412"/>
      <c r="B20" s="417" t="s">
        <v>329</v>
      </c>
      <c r="C20" s="419">
        <f>IF(C13=0,0,C19/C13)</f>
        <v>1145.3144892574444</v>
      </c>
      <c r="D20" s="419">
        <f>IF(D13=0,0,D19/D13)</f>
        <v>1382.9813831967213</v>
      </c>
      <c r="E20" s="419">
        <f>+D20-C20</f>
        <v>237.66689393927686</v>
      </c>
      <c r="F20" s="416">
        <f>IF(C20=0,0,E20/C20)</f>
        <v>0.20751234369990929</v>
      </c>
    </row>
    <row r="21" spans="1:6" ht="15" customHeight="1" x14ac:dyDescent="0.25">
      <c r="A21" s="407"/>
      <c r="B21" s="417"/>
      <c r="C21" s="421"/>
      <c r="D21" s="421"/>
      <c r="E21" s="421"/>
      <c r="F21" s="411"/>
    </row>
    <row r="22" spans="1:6" ht="14.25" customHeight="1" x14ac:dyDescent="0.2">
      <c r="A22" s="413" t="s">
        <v>270</v>
      </c>
      <c r="B22" s="414" t="s">
        <v>330</v>
      </c>
      <c r="C22" s="418">
        <v>1848739</v>
      </c>
      <c r="D22" s="418">
        <v>2204488</v>
      </c>
      <c r="E22" s="418">
        <f>+D22-C22</f>
        <v>355749</v>
      </c>
      <c r="F22" s="411">
        <f>IF(C22=0,0,E22/C22)</f>
        <v>0.19242791978748758</v>
      </c>
    </row>
    <row r="23" spans="1:6" ht="14.25" customHeight="1" x14ac:dyDescent="0.2">
      <c r="A23" s="413" t="s">
        <v>272</v>
      </c>
      <c r="B23" s="414" t="s">
        <v>331</v>
      </c>
      <c r="C23" s="422">
        <v>1325695</v>
      </c>
      <c r="D23" s="422">
        <v>1566216</v>
      </c>
      <c r="E23" s="422">
        <f>+D23-C23</f>
        <v>240521</v>
      </c>
      <c r="F23" s="411">
        <f>IF(C23=0,0,E23/C23)</f>
        <v>0.18143011778727383</v>
      </c>
    </row>
    <row r="24" spans="1:6" ht="14.25" customHeight="1" x14ac:dyDescent="0.2">
      <c r="A24" s="413" t="s">
        <v>274</v>
      </c>
      <c r="B24" s="414" t="s">
        <v>332</v>
      </c>
      <c r="C24" s="422">
        <v>4487566</v>
      </c>
      <c r="D24" s="422">
        <v>5254296</v>
      </c>
      <c r="E24" s="422">
        <f>+D24-C24</f>
        <v>766730</v>
      </c>
      <c r="F24" s="411">
        <f>IF(C24=0,0,E24/C24)</f>
        <v>0.17085654004865888</v>
      </c>
    </row>
    <row r="25" spans="1:6" ht="15" customHeight="1" x14ac:dyDescent="0.25">
      <c r="A25" s="407"/>
      <c r="B25" s="417" t="s">
        <v>325</v>
      </c>
      <c r="C25" s="419">
        <f>+C22+C23+C24</f>
        <v>7662000</v>
      </c>
      <c r="D25" s="419">
        <f>+D22+D23+D24</f>
        <v>9025000</v>
      </c>
      <c r="E25" s="419">
        <f>+E22+E23+E24</f>
        <v>1363000</v>
      </c>
      <c r="F25" s="416">
        <f>IF(C25=0,0,E25/C25)</f>
        <v>0.17789089010702167</v>
      </c>
    </row>
    <row r="26" spans="1:6" ht="15" customHeight="1" x14ac:dyDescent="0.25">
      <c r="A26" s="408"/>
      <c r="B26" s="417"/>
      <c r="C26" s="423"/>
      <c r="D26" s="423"/>
      <c r="E26" s="423"/>
      <c r="F26" s="411"/>
    </row>
    <row r="27" spans="1:6" ht="14.25" customHeight="1" x14ac:dyDescent="0.2">
      <c r="A27" s="413" t="s">
        <v>276</v>
      </c>
      <c r="B27" s="414" t="s">
        <v>333</v>
      </c>
      <c r="C27" s="422">
        <v>320</v>
      </c>
      <c r="D27" s="422">
        <v>426</v>
      </c>
      <c r="E27" s="422">
        <f>+D27-C27</f>
        <v>106</v>
      </c>
      <c r="F27" s="411">
        <f>IF(C27=0,0,E27/C27)</f>
        <v>0.33124999999999999</v>
      </c>
    </row>
    <row r="28" spans="1:6" ht="14.25" customHeight="1" x14ac:dyDescent="0.2">
      <c r="A28" s="413" t="s">
        <v>278</v>
      </c>
      <c r="B28" s="414" t="s">
        <v>334</v>
      </c>
      <c r="C28" s="422">
        <v>72</v>
      </c>
      <c r="D28" s="422">
        <v>72</v>
      </c>
      <c r="E28" s="422">
        <f>+D28-C28</f>
        <v>0</v>
      </c>
      <c r="F28" s="411">
        <f>IF(C28=0,0,E28/C28)</f>
        <v>0</v>
      </c>
    </row>
    <row r="29" spans="1:6" ht="14.25" customHeight="1" x14ac:dyDescent="0.2">
      <c r="A29" s="413" t="s">
        <v>280</v>
      </c>
      <c r="B29" s="414" t="s">
        <v>335</v>
      </c>
      <c r="C29" s="422">
        <v>880</v>
      </c>
      <c r="D29" s="422">
        <v>903</v>
      </c>
      <c r="E29" s="422">
        <f>+D29-C29</f>
        <v>23</v>
      </c>
      <c r="F29" s="411">
        <f>IF(C29=0,0,E29/C29)</f>
        <v>2.6136363636363635E-2</v>
      </c>
    </row>
    <row r="30" spans="1:6" ht="30" customHeight="1" x14ac:dyDescent="0.2">
      <c r="A30" s="413" t="s">
        <v>336</v>
      </c>
      <c r="B30" s="424" t="s">
        <v>337</v>
      </c>
      <c r="C30" s="422">
        <v>6834</v>
      </c>
      <c r="D30" s="422">
        <v>7071</v>
      </c>
      <c r="E30" s="422">
        <f>+D30-C30</f>
        <v>237</v>
      </c>
      <c r="F30" s="411">
        <f>IF(C30=0,0,E30/C30)</f>
        <v>3.4679543459174712E-2</v>
      </c>
    </row>
    <row r="31" spans="1:6" ht="15" customHeight="1" x14ac:dyDescent="0.25">
      <c r="A31" s="425"/>
      <c r="B31" s="414"/>
      <c r="C31" s="410"/>
      <c r="D31" s="410"/>
      <c r="E31" s="410"/>
      <c r="F31" s="411"/>
    </row>
    <row r="32" spans="1:6" ht="15" customHeight="1" x14ac:dyDescent="0.25">
      <c r="A32" s="407"/>
      <c r="B32" s="417"/>
      <c r="C32" s="421"/>
      <c r="D32" s="421"/>
      <c r="E32" s="421"/>
      <c r="F32" s="416"/>
    </row>
    <row r="33" spans="1:6" ht="15" customHeight="1" x14ac:dyDescent="0.25">
      <c r="A33" s="426" t="s">
        <v>338</v>
      </c>
      <c r="B33" s="417"/>
      <c r="C33" s="421"/>
      <c r="D33" s="421"/>
      <c r="E33" s="421"/>
    </row>
    <row r="34" spans="1:6" ht="15" customHeight="1" x14ac:dyDescent="0.25">
      <c r="A34" s="426"/>
      <c r="F34" s="411"/>
    </row>
    <row r="35" spans="1:6" ht="15" customHeight="1" x14ac:dyDescent="0.25">
      <c r="A35" s="408"/>
      <c r="B35" s="426"/>
      <c r="C35" s="407"/>
      <c r="D35" s="407"/>
      <c r="E35" s="407"/>
      <c r="F35" s="416"/>
    </row>
    <row r="36" spans="1:6" ht="15" customHeight="1" x14ac:dyDescent="0.25">
      <c r="A36" s="408" t="s">
        <v>36</v>
      </c>
      <c r="B36" s="410" t="s">
        <v>339</v>
      </c>
      <c r="C36" s="407"/>
      <c r="D36" s="407"/>
      <c r="E36" s="407"/>
      <c r="F36" s="407"/>
    </row>
    <row r="37" spans="1:6" ht="15" customHeight="1" x14ac:dyDescent="0.25">
      <c r="A37" s="408"/>
      <c r="B37" s="426"/>
      <c r="C37" s="407"/>
      <c r="D37" s="407"/>
      <c r="E37" s="407"/>
      <c r="F37" s="407"/>
    </row>
    <row r="38" spans="1:6" ht="14.25" customHeight="1" x14ac:dyDescent="0.2">
      <c r="A38" s="413" t="s">
        <v>262</v>
      </c>
      <c r="B38" s="414" t="s">
        <v>323</v>
      </c>
      <c r="C38" s="415">
        <v>2781</v>
      </c>
      <c r="D38" s="415">
        <v>2496</v>
      </c>
      <c r="E38" s="415">
        <f>+D38-C38</f>
        <v>-285</v>
      </c>
      <c r="F38" s="411">
        <f>IF(C38=0,0,E38/C38)</f>
        <v>-0.10248112189859762</v>
      </c>
    </row>
    <row r="39" spans="1:6" ht="15" customHeight="1" x14ac:dyDescent="0.25">
      <c r="A39" s="413" t="s">
        <v>264</v>
      </c>
      <c r="B39" s="414" t="s">
        <v>324</v>
      </c>
      <c r="C39" s="415">
        <v>0</v>
      </c>
      <c r="D39" s="415">
        <v>0</v>
      </c>
      <c r="E39" s="415">
        <f>+D39-C39</f>
        <v>0</v>
      </c>
      <c r="F39" s="416">
        <f>IF(C39=0,0,E39/C39)</f>
        <v>0</v>
      </c>
    </row>
    <row r="40" spans="1:6" ht="15" customHeight="1" x14ac:dyDescent="0.25">
      <c r="A40" s="414"/>
      <c r="B40" s="414"/>
      <c r="C40" s="417"/>
      <c r="D40" s="417"/>
      <c r="E40" s="417"/>
    </row>
    <row r="41" spans="1:6" ht="14.25" customHeight="1" x14ac:dyDescent="0.2">
      <c r="A41" s="413" t="s">
        <v>266</v>
      </c>
      <c r="B41" s="414" t="s">
        <v>340</v>
      </c>
      <c r="C41" s="418">
        <v>0</v>
      </c>
      <c r="D41" s="418">
        <v>0</v>
      </c>
      <c r="E41" s="418">
        <f>+D41-C41</f>
        <v>0</v>
      </c>
      <c r="F41" s="411">
        <f>IF(C41=0,0,E41/C41)</f>
        <v>0</v>
      </c>
    </row>
    <row r="42" spans="1:6" ht="15" customHeight="1" x14ac:dyDescent="0.25">
      <c r="A42" s="407"/>
      <c r="B42" s="417" t="s">
        <v>326</v>
      </c>
      <c r="C42" s="419">
        <f>IF(C39=0,0,C41/C39)</f>
        <v>0</v>
      </c>
      <c r="D42" s="419">
        <f>IF(D39=0,0,D41/D39)</f>
        <v>0</v>
      </c>
      <c r="E42" s="419">
        <f>+D42-C42</f>
        <v>0</v>
      </c>
      <c r="F42" s="416">
        <f>IF(C42=0,0,E42/C42)</f>
        <v>0</v>
      </c>
    </row>
    <row r="43" spans="1:6" ht="15" customHeight="1" x14ac:dyDescent="0.25">
      <c r="A43" s="417"/>
      <c r="B43" s="417"/>
      <c r="C43" s="417"/>
      <c r="D43" s="417"/>
      <c r="E43" s="417"/>
      <c r="F43" s="411"/>
    </row>
    <row r="44" spans="1:6" ht="14.25" customHeight="1" x14ac:dyDescent="0.2">
      <c r="A44" s="413" t="s">
        <v>268</v>
      </c>
      <c r="B44" s="414" t="s">
        <v>327</v>
      </c>
      <c r="C44" s="414">
        <v>0.39656999999999998</v>
      </c>
      <c r="D44" s="414">
        <v>0.37390299999999999</v>
      </c>
      <c r="E44" s="420">
        <f>+D44-C44</f>
        <v>-2.2666999999999993E-2</v>
      </c>
      <c r="F44" s="411">
        <f>IF(C44=0,0,E44/C44)</f>
        <v>-5.7157626648510963E-2</v>
      </c>
    </row>
    <row r="45" spans="1:6" ht="15" customHeight="1" x14ac:dyDescent="0.25">
      <c r="A45" s="407"/>
      <c r="B45" s="417" t="s">
        <v>328</v>
      </c>
      <c r="C45" s="419">
        <f>+C41*C44</f>
        <v>0</v>
      </c>
      <c r="D45" s="419">
        <f>+D41*D44</f>
        <v>0</v>
      </c>
      <c r="E45" s="419">
        <f>+D45-C45</f>
        <v>0</v>
      </c>
      <c r="F45" s="416">
        <f>IF(C45=0,0,E45/C45)</f>
        <v>0</v>
      </c>
    </row>
    <row r="46" spans="1:6" ht="15" customHeight="1" x14ac:dyDescent="0.25">
      <c r="A46" s="407"/>
      <c r="B46" s="417" t="s">
        <v>329</v>
      </c>
      <c r="C46" s="419">
        <f>IF(C39=0,0,C45/C39)</f>
        <v>0</v>
      </c>
      <c r="D46" s="419">
        <f>IF(D39=0,0,D45/D39)</f>
        <v>0</v>
      </c>
      <c r="E46" s="419">
        <f>+D46-C46</f>
        <v>0</v>
      </c>
      <c r="F46" s="416">
        <f>IF(C46=0,0,E46/C46)</f>
        <v>0</v>
      </c>
    </row>
    <row r="47" spans="1:6" ht="15" customHeight="1" x14ac:dyDescent="0.25">
      <c r="A47" s="408"/>
      <c r="B47" s="426"/>
      <c r="C47" s="407"/>
      <c r="D47" s="407"/>
      <c r="E47" s="407"/>
      <c r="F47" s="416"/>
    </row>
    <row r="48" spans="1:6" ht="14.25" customHeight="1" x14ac:dyDescent="0.2">
      <c r="A48" s="413" t="s">
        <v>270</v>
      </c>
      <c r="B48" s="414" t="s">
        <v>341</v>
      </c>
      <c r="C48" s="418">
        <v>0</v>
      </c>
      <c r="D48" s="418">
        <v>0</v>
      </c>
      <c r="E48" s="418">
        <f>+D48-C48</f>
        <v>0</v>
      </c>
      <c r="F48" s="411">
        <f>IF(C48=0,0,E48/C48)</f>
        <v>0</v>
      </c>
    </row>
    <row r="49" spans="1:7" ht="14.25" customHeight="1" x14ac:dyDescent="0.2">
      <c r="A49" s="413" t="s">
        <v>272</v>
      </c>
      <c r="B49" s="414" t="s">
        <v>342</v>
      </c>
      <c r="C49" s="422">
        <v>0</v>
      </c>
      <c r="D49" s="422">
        <v>0</v>
      </c>
      <c r="E49" s="422">
        <f>+D49-C49</f>
        <v>0</v>
      </c>
      <c r="F49" s="411">
        <f>IF(C49=0,0,E49/C49)</f>
        <v>0</v>
      </c>
    </row>
    <row r="50" spans="1:7" ht="14.25" customHeight="1" x14ac:dyDescent="0.2">
      <c r="A50" s="413" t="s">
        <v>274</v>
      </c>
      <c r="B50" s="414" t="s">
        <v>343</v>
      </c>
      <c r="C50" s="422">
        <v>0</v>
      </c>
      <c r="D50" s="422">
        <v>0</v>
      </c>
      <c r="E50" s="422">
        <f>+D50-C50</f>
        <v>0</v>
      </c>
      <c r="F50" s="411">
        <f>IF(C50=0,0,E50/C50)</f>
        <v>0</v>
      </c>
    </row>
    <row r="51" spans="1:7" ht="15" customHeight="1" x14ac:dyDescent="0.25">
      <c r="A51" s="407"/>
      <c r="B51" s="417" t="s">
        <v>340</v>
      </c>
      <c r="C51" s="419">
        <f>+C48+C49+C50</f>
        <v>0</v>
      </c>
      <c r="D51" s="419">
        <f>+D48+D49+D50</f>
        <v>0</v>
      </c>
      <c r="E51" s="419">
        <f>+E48+E49+E50</f>
        <v>0</v>
      </c>
      <c r="F51" s="416">
        <f>IF(C51=0,0,E51/C51)</f>
        <v>0</v>
      </c>
    </row>
    <row r="52" spans="1:7" ht="15" customHeight="1" x14ac:dyDescent="0.25">
      <c r="A52" s="408"/>
      <c r="B52" s="417"/>
      <c r="C52" s="423"/>
      <c r="D52" s="423"/>
      <c r="E52" s="423"/>
      <c r="F52" s="411"/>
    </row>
    <row r="53" spans="1:7" ht="14.25" customHeight="1" x14ac:dyDescent="0.2">
      <c r="A53" s="413" t="s">
        <v>276</v>
      </c>
      <c r="B53" s="414" t="s">
        <v>344</v>
      </c>
      <c r="C53" s="422">
        <v>0</v>
      </c>
      <c r="D53" s="422">
        <v>0</v>
      </c>
      <c r="E53" s="422">
        <f>+D53-C53</f>
        <v>0</v>
      </c>
      <c r="F53" s="411">
        <f>IF(C53=0,0,E53/C53)</f>
        <v>0</v>
      </c>
    </row>
    <row r="54" spans="1:7" ht="14.25" customHeight="1" x14ac:dyDescent="0.2">
      <c r="A54" s="413" t="s">
        <v>278</v>
      </c>
      <c r="B54" s="414" t="s">
        <v>345</v>
      </c>
      <c r="C54" s="422">
        <v>0</v>
      </c>
      <c r="D54" s="422">
        <v>0</v>
      </c>
      <c r="E54" s="422">
        <f>+D54-C54</f>
        <v>0</v>
      </c>
      <c r="F54" s="411">
        <f>IF(C54=0,0,E54/C54)</f>
        <v>0</v>
      </c>
    </row>
    <row r="55" spans="1:7" ht="14.25" customHeight="1" x14ac:dyDescent="0.2">
      <c r="A55" s="413" t="s">
        <v>280</v>
      </c>
      <c r="B55" s="414" t="s">
        <v>346</v>
      </c>
      <c r="C55" s="422">
        <v>0</v>
      </c>
      <c r="D55" s="422">
        <v>0</v>
      </c>
      <c r="E55" s="422">
        <f>+D55-C55</f>
        <v>0</v>
      </c>
      <c r="F55" s="411">
        <f>IF(C55=0,0,E55/C55)</f>
        <v>0</v>
      </c>
    </row>
    <row r="56" spans="1:7" ht="30" customHeight="1" x14ac:dyDescent="0.2">
      <c r="A56" s="413" t="s">
        <v>336</v>
      </c>
      <c r="B56" s="424" t="s">
        <v>347</v>
      </c>
      <c r="C56" s="422">
        <v>0</v>
      </c>
      <c r="D56" s="422">
        <v>0</v>
      </c>
      <c r="E56" s="422">
        <f>+D56-C56</f>
        <v>0</v>
      </c>
      <c r="F56" s="411">
        <f>IF(C56=0,0,E56/C56)</f>
        <v>0</v>
      </c>
    </row>
    <row r="57" spans="1:7" ht="15" customHeight="1" x14ac:dyDescent="0.25">
      <c r="A57" s="427"/>
      <c r="B57" s="258"/>
      <c r="C57" s="258"/>
      <c r="D57" s="258"/>
      <c r="E57" s="258"/>
      <c r="F57" s="428"/>
    </row>
    <row r="58" spans="1:7" ht="15" customHeight="1" x14ac:dyDescent="0.25">
      <c r="A58" s="426" t="s">
        <v>348</v>
      </c>
      <c r="B58" s="258"/>
      <c r="C58" s="258"/>
      <c r="D58" s="258"/>
      <c r="E58" s="258"/>
      <c r="F58" s="429"/>
    </row>
    <row r="59" spans="1:7" ht="15" customHeight="1" x14ac:dyDescent="0.25">
      <c r="A59" s="408"/>
      <c r="B59" s="426"/>
      <c r="C59" s="407"/>
      <c r="D59" s="407"/>
      <c r="E59" s="407"/>
      <c r="F59" s="416"/>
    </row>
    <row r="60" spans="1:7" ht="15" customHeight="1" x14ac:dyDescent="0.25">
      <c r="A60" s="412"/>
      <c r="B60" s="414"/>
      <c r="C60" s="422"/>
      <c r="D60" s="422"/>
      <c r="E60" s="422"/>
      <c r="F60" s="430"/>
      <c r="G60" s="431"/>
    </row>
    <row r="61" spans="1:7" ht="15" customHeight="1" x14ac:dyDescent="0.25">
      <c r="A61" s="407"/>
      <c r="B61" s="417"/>
      <c r="C61" s="421"/>
      <c r="D61" s="421"/>
      <c r="E61" s="421"/>
      <c r="F61" s="430"/>
    </row>
    <row r="62" spans="1:7" ht="15" customHeight="1" x14ac:dyDescent="0.25">
      <c r="A62" s="408"/>
      <c r="B62" s="417"/>
      <c r="C62" s="423"/>
      <c r="D62" s="423"/>
      <c r="E62" s="423"/>
      <c r="F62" s="432"/>
    </row>
    <row r="63" spans="1:7" ht="14.25" customHeight="1" x14ac:dyDescent="0.2">
      <c r="A63" s="412"/>
      <c r="B63" s="414"/>
      <c r="C63" s="422"/>
      <c r="D63" s="422"/>
      <c r="E63" s="422"/>
      <c r="F63" s="432"/>
    </row>
    <row r="64" spans="1:7" ht="14.25" customHeight="1" x14ac:dyDescent="0.2">
      <c r="A64" s="412"/>
      <c r="B64" s="414"/>
      <c r="C64" s="422"/>
      <c r="D64" s="422"/>
      <c r="E64" s="422"/>
      <c r="F64" s="433"/>
    </row>
    <row r="65" spans="1:6" ht="14.25" customHeight="1" x14ac:dyDescent="0.2">
      <c r="A65" s="412"/>
      <c r="B65" s="414"/>
      <c r="C65" s="422"/>
      <c r="D65" s="422"/>
      <c r="E65" s="422"/>
      <c r="F65" s="428"/>
    </row>
    <row r="66" spans="1:6" ht="14.25" customHeight="1" x14ac:dyDescent="0.2">
      <c r="A66" s="412"/>
      <c r="B66" s="424"/>
      <c r="C66" s="422"/>
      <c r="D66" s="422"/>
      <c r="E66" s="422"/>
      <c r="F66" s="428"/>
    </row>
    <row r="67" spans="1:6" ht="15" customHeight="1" x14ac:dyDescent="0.25">
      <c r="A67" s="427"/>
      <c r="B67" s="258"/>
      <c r="C67" s="258"/>
      <c r="D67" s="258"/>
      <c r="E67" s="258"/>
      <c r="F67" s="428"/>
    </row>
    <row r="68" spans="1:6" ht="15" customHeight="1" x14ac:dyDescent="0.25">
      <c r="A68" s="426"/>
      <c r="B68" s="258"/>
      <c r="C68" s="258"/>
      <c r="D68" s="258"/>
      <c r="E68" s="258"/>
      <c r="F68" s="429"/>
    </row>
    <row r="69" spans="1:6" ht="15" customHeight="1" x14ac:dyDescent="0.25">
      <c r="A69" s="407"/>
      <c r="B69" s="434"/>
      <c r="C69" s="434"/>
      <c r="D69" s="434"/>
      <c r="E69" s="434"/>
      <c r="F69" s="428"/>
    </row>
    <row r="70" spans="1:6" ht="15" customHeight="1" x14ac:dyDescent="0.25">
      <c r="A70" s="407"/>
      <c r="B70" s="434"/>
      <c r="C70" s="434"/>
      <c r="D70" s="434"/>
      <c r="E70" s="434"/>
      <c r="F70" s="428"/>
    </row>
    <row r="71" spans="1:6" ht="15" customHeight="1" x14ac:dyDescent="0.25">
      <c r="A71" s="407"/>
      <c r="B71" s="417"/>
      <c r="C71" s="417"/>
      <c r="D71" s="417"/>
      <c r="E71" s="417"/>
      <c r="F71" s="435"/>
    </row>
    <row r="72" spans="1:6" ht="15" customHeight="1" x14ac:dyDescent="0.25">
      <c r="A72" s="436"/>
      <c r="B72" s="437"/>
      <c r="C72" s="437"/>
      <c r="D72" s="437"/>
      <c r="E72" s="437"/>
      <c r="F72" s="438"/>
    </row>
    <row r="73" spans="1:6" ht="15" customHeight="1" x14ac:dyDescent="0.25">
      <c r="A73" s="439"/>
      <c r="B73" s="440"/>
      <c r="C73" s="440"/>
      <c r="D73" s="440"/>
      <c r="E73" s="440"/>
      <c r="F73" s="441"/>
    </row>
    <row r="74" spans="1:6" ht="15" customHeight="1" x14ac:dyDescent="0.25">
      <c r="A74" s="439"/>
      <c r="B74" s="440"/>
      <c r="C74" s="440"/>
      <c r="D74" s="440"/>
      <c r="E74" s="440"/>
      <c r="F74" s="441"/>
    </row>
    <row r="75" spans="1:6" ht="15" customHeight="1" x14ac:dyDescent="0.25">
      <c r="A75" s="439"/>
      <c r="B75" s="440"/>
      <c r="C75" s="440"/>
      <c r="D75" s="440"/>
      <c r="E75" s="440"/>
      <c r="F75" s="441"/>
    </row>
    <row r="76" spans="1:6" ht="15" customHeight="1" x14ac:dyDescent="0.25">
      <c r="A76" s="439"/>
      <c r="B76" s="440"/>
      <c r="C76" s="440"/>
      <c r="D76" s="440"/>
      <c r="E76" s="440"/>
      <c r="F76" s="441"/>
    </row>
    <row r="77" spans="1:6" ht="15" customHeight="1" x14ac:dyDescent="0.25">
      <c r="A77" s="439"/>
      <c r="B77" s="440"/>
      <c r="C77" s="440"/>
      <c r="D77" s="440"/>
      <c r="E77" s="440"/>
      <c r="F77" s="441"/>
    </row>
    <row r="78" spans="1:6" ht="15" customHeight="1" x14ac:dyDescent="0.25">
      <c r="A78" s="439"/>
      <c r="B78" s="440"/>
      <c r="C78" s="440"/>
      <c r="D78" s="440"/>
      <c r="E78" s="440"/>
      <c r="F78" s="441"/>
    </row>
    <row r="79" spans="1:6" ht="15" customHeight="1" x14ac:dyDescent="0.25">
      <c r="A79" s="439"/>
      <c r="B79" s="440"/>
      <c r="C79" s="440"/>
      <c r="D79" s="440"/>
      <c r="E79" s="440"/>
      <c r="F79" s="441"/>
    </row>
    <row r="80" spans="1:6" ht="15" customHeight="1" x14ac:dyDescent="0.25">
      <c r="A80" s="439"/>
      <c r="B80" s="440"/>
      <c r="C80" s="440"/>
      <c r="D80" s="440"/>
      <c r="E80" s="440"/>
      <c r="F80" s="441"/>
    </row>
    <row r="81" spans="1:6" ht="15" customHeight="1" x14ac:dyDescent="0.25">
      <c r="A81" s="439"/>
      <c r="B81" s="440"/>
      <c r="C81" s="440"/>
      <c r="D81" s="440"/>
      <c r="E81" s="440"/>
      <c r="F81" s="441"/>
    </row>
    <row r="82" spans="1:6" ht="15" customHeight="1" x14ac:dyDescent="0.25">
      <c r="A82" s="439"/>
      <c r="B82" s="440"/>
      <c r="C82" s="440"/>
      <c r="D82" s="440"/>
      <c r="E82" s="440"/>
      <c r="F82" s="441"/>
    </row>
    <row r="83" spans="1:6" ht="15" customHeight="1" x14ac:dyDescent="0.25">
      <c r="A83" s="439"/>
      <c r="B83" s="440"/>
      <c r="C83" s="440"/>
      <c r="D83" s="440"/>
      <c r="E83" s="440"/>
      <c r="F83" s="441"/>
    </row>
    <row r="84" spans="1:6" ht="15" customHeight="1" x14ac:dyDescent="0.25">
      <c r="A84" s="439"/>
      <c r="B84" s="440"/>
      <c r="C84" s="440"/>
      <c r="D84" s="440"/>
      <c r="E84" s="440"/>
      <c r="F84" s="441"/>
    </row>
    <row r="85" spans="1:6" ht="15" customHeight="1" x14ac:dyDescent="0.25">
      <c r="A85" s="439"/>
      <c r="B85" s="440"/>
      <c r="C85" s="440"/>
      <c r="D85" s="440"/>
      <c r="E85" s="440"/>
      <c r="F85" s="441"/>
    </row>
    <row r="86" spans="1:6" ht="15" customHeight="1" x14ac:dyDescent="0.25">
      <c r="A86" s="439"/>
      <c r="B86" s="440"/>
      <c r="C86" s="440"/>
      <c r="D86" s="440"/>
      <c r="E86" s="440"/>
      <c r="F86" s="441"/>
    </row>
    <row r="87" spans="1:6" ht="15" customHeight="1" x14ac:dyDescent="0.25">
      <c r="A87" s="439"/>
      <c r="B87" s="440"/>
      <c r="C87" s="440"/>
      <c r="D87" s="440"/>
      <c r="E87" s="440"/>
      <c r="F87" s="441"/>
    </row>
    <row r="88" spans="1:6" ht="15" customHeight="1" x14ac:dyDescent="0.25">
      <c r="A88" s="439"/>
      <c r="B88" s="440"/>
      <c r="C88" s="440"/>
      <c r="D88" s="440"/>
      <c r="E88" s="440"/>
      <c r="F88" s="441"/>
    </row>
    <row r="89" spans="1:6" ht="15" customHeight="1" x14ac:dyDescent="0.25">
      <c r="A89" s="439"/>
      <c r="B89" s="440"/>
      <c r="C89" s="440"/>
      <c r="D89" s="440"/>
      <c r="E89" s="440"/>
      <c r="F89" s="441"/>
    </row>
    <row r="90" spans="1:6" ht="15" customHeight="1" x14ac:dyDescent="0.25">
      <c r="A90" s="439"/>
      <c r="B90" s="440"/>
      <c r="C90" s="440"/>
      <c r="D90" s="440"/>
      <c r="E90" s="440"/>
      <c r="F90" s="441"/>
    </row>
    <row r="91" spans="1:6" ht="15" customHeight="1" x14ac:dyDescent="0.25">
      <c r="A91" s="439"/>
      <c r="B91" s="440"/>
      <c r="C91" s="440"/>
      <c r="D91" s="440"/>
      <c r="E91" s="440"/>
      <c r="F91" s="441"/>
    </row>
    <row r="92" spans="1:6" ht="15" customHeight="1" x14ac:dyDescent="0.25">
      <c r="A92" s="439"/>
      <c r="B92" s="440"/>
      <c r="C92" s="440"/>
      <c r="D92" s="440"/>
      <c r="E92" s="440"/>
      <c r="F92" s="441"/>
    </row>
    <row r="93" spans="1:6" ht="15" customHeight="1" x14ac:dyDescent="0.25">
      <c r="A93" s="439"/>
      <c r="B93" s="440"/>
      <c r="C93" s="440"/>
      <c r="D93" s="440"/>
      <c r="E93" s="440"/>
      <c r="F93" s="441"/>
    </row>
    <row r="94" spans="1:6" ht="15" customHeight="1" x14ac:dyDescent="0.25">
      <c r="A94" s="439"/>
      <c r="B94" s="440"/>
      <c r="C94" s="440"/>
      <c r="D94" s="440"/>
      <c r="E94" s="440"/>
      <c r="F94" s="441"/>
    </row>
    <row r="95" spans="1:6" ht="15" customHeight="1" x14ac:dyDescent="0.25">
      <c r="A95" s="439"/>
      <c r="B95" s="440"/>
      <c r="C95" s="440"/>
      <c r="D95" s="440"/>
      <c r="E95" s="440"/>
      <c r="F95" s="441"/>
    </row>
    <row r="96" spans="1:6" ht="15" customHeight="1" x14ac:dyDescent="0.25">
      <c r="A96" s="439"/>
      <c r="B96" s="440"/>
      <c r="C96" s="440"/>
      <c r="D96" s="440"/>
      <c r="E96" s="440"/>
      <c r="F96" s="441"/>
    </row>
    <row r="97" spans="1:6" ht="15" customHeight="1" x14ac:dyDescent="0.25">
      <c r="A97" s="439"/>
      <c r="B97" s="440"/>
      <c r="C97" s="440"/>
      <c r="D97" s="440"/>
      <c r="E97" s="440"/>
      <c r="F97" s="441"/>
    </row>
    <row r="98" spans="1:6" ht="15" customHeight="1" x14ac:dyDescent="0.25">
      <c r="A98" s="439"/>
      <c r="B98" s="440"/>
      <c r="C98" s="440"/>
      <c r="D98" s="440"/>
      <c r="E98" s="440"/>
      <c r="F98" s="441"/>
    </row>
    <row r="99" spans="1:6" ht="15" customHeight="1" x14ac:dyDescent="0.25">
      <c r="A99" s="439"/>
      <c r="B99" s="440"/>
      <c r="C99" s="440"/>
      <c r="D99" s="440"/>
      <c r="E99" s="440"/>
      <c r="F99" s="441"/>
    </row>
    <row r="100" spans="1:6" ht="15" customHeight="1" x14ac:dyDescent="0.25">
      <c r="A100" s="439"/>
      <c r="B100" s="440"/>
      <c r="C100" s="440"/>
      <c r="D100" s="440"/>
      <c r="E100" s="440"/>
      <c r="F100" s="441"/>
    </row>
    <row r="101" spans="1:6" ht="15" customHeight="1" x14ac:dyDescent="0.25">
      <c r="A101" s="439"/>
      <c r="B101" s="440"/>
      <c r="C101" s="440"/>
      <c r="D101" s="440"/>
      <c r="E101" s="440"/>
      <c r="F101" s="441"/>
    </row>
    <row r="102" spans="1:6" ht="15" customHeight="1" x14ac:dyDescent="0.25">
      <c r="A102" s="439"/>
      <c r="B102" s="440"/>
      <c r="C102" s="440"/>
      <c r="D102" s="440"/>
      <c r="E102" s="440"/>
      <c r="F102" s="441"/>
    </row>
    <row r="103" spans="1:6" ht="15" customHeight="1" x14ac:dyDescent="0.25">
      <c r="A103" s="439"/>
      <c r="B103" s="440"/>
      <c r="C103" s="440"/>
      <c r="D103" s="440"/>
      <c r="E103" s="440"/>
      <c r="F103" s="441"/>
    </row>
    <row r="104" spans="1:6" ht="15" customHeight="1" x14ac:dyDescent="0.25">
      <c r="A104" s="439"/>
      <c r="B104" s="440"/>
      <c r="C104" s="440"/>
      <c r="D104" s="440"/>
      <c r="E104" s="440"/>
      <c r="F104" s="441"/>
    </row>
    <row r="105" spans="1:6" ht="14.25" customHeight="1" x14ac:dyDescent="0.2">
      <c r="A105" s="442"/>
      <c r="B105" s="442"/>
      <c r="C105" s="442"/>
      <c r="D105" s="442"/>
      <c r="E105" s="442"/>
      <c r="F105" s="442"/>
    </row>
    <row r="106" spans="1:6" ht="14.25" customHeight="1" x14ac:dyDescent="0.2">
      <c r="F106" s="443"/>
    </row>
    <row r="107" spans="1:6" ht="14.25" customHeight="1" x14ac:dyDescent="0.2">
      <c r="F107" s="443"/>
    </row>
    <row r="108" spans="1:6" ht="14.25" customHeight="1" x14ac:dyDescent="0.2">
      <c r="A108" s="443"/>
      <c r="B108" s="443"/>
      <c r="C108" s="443"/>
      <c r="D108" s="443"/>
      <c r="E108" s="443"/>
      <c r="F108" s="443"/>
    </row>
    <row r="109" spans="1:6" ht="14.25" customHeight="1" x14ac:dyDescent="0.2">
      <c r="A109" s="443"/>
      <c r="B109" s="443"/>
      <c r="C109" s="443"/>
      <c r="D109" s="443"/>
      <c r="E109" s="443"/>
      <c r="F109" s="443"/>
    </row>
    <row r="110" spans="1:6" ht="14.25" customHeight="1" x14ac:dyDescent="0.2">
      <c r="A110" s="443"/>
      <c r="B110" s="443"/>
      <c r="C110" s="443"/>
      <c r="D110" s="443"/>
      <c r="E110" s="443"/>
      <c r="F110" s="443"/>
    </row>
    <row r="111" spans="1:6" ht="14.25" customHeight="1" x14ac:dyDescent="0.2">
      <c r="A111" s="443"/>
      <c r="B111" s="443"/>
      <c r="C111" s="443"/>
      <c r="D111" s="443"/>
      <c r="E111" s="443"/>
      <c r="F111" s="443"/>
    </row>
    <row r="112" spans="1:6" ht="14.25" customHeight="1" x14ac:dyDescent="0.2">
      <c r="A112" s="443"/>
      <c r="B112" s="443"/>
      <c r="C112" s="443"/>
      <c r="D112" s="443"/>
      <c r="E112" s="443"/>
      <c r="F112" s="443"/>
    </row>
    <row r="113" spans="1:6" ht="14.25" customHeight="1" x14ac:dyDescent="0.2">
      <c r="A113" s="443"/>
      <c r="B113" s="443"/>
      <c r="C113" s="443"/>
      <c r="D113" s="443"/>
      <c r="E113" s="443"/>
      <c r="F113" s="443"/>
    </row>
    <row r="114" spans="1:6" ht="14.25" customHeight="1" x14ac:dyDescent="0.2">
      <c r="A114" s="443"/>
      <c r="B114" s="443"/>
      <c r="C114" s="443"/>
      <c r="D114" s="443"/>
      <c r="E114" s="443"/>
      <c r="F114" s="443"/>
    </row>
    <row r="115" spans="1:6" ht="14.25" customHeight="1" x14ac:dyDescent="0.2">
      <c r="A115" s="443"/>
      <c r="B115" s="443"/>
      <c r="C115" s="443"/>
      <c r="D115" s="443"/>
      <c r="E115" s="443"/>
      <c r="F115" s="443"/>
    </row>
    <row r="116" spans="1:6" ht="14.25" customHeight="1" x14ac:dyDescent="0.2">
      <c r="A116" s="443"/>
      <c r="B116" s="443"/>
      <c r="C116" s="443"/>
      <c r="D116" s="443"/>
      <c r="E116" s="443"/>
      <c r="F116" s="443"/>
    </row>
    <row r="117" spans="1:6" ht="14.25" customHeight="1" x14ac:dyDescent="0.2">
      <c r="A117" s="443"/>
      <c r="B117" s="443"/>
      <c r="C117" s="443"/>
      <c r="D117" s="443"/>
      <c r="E117" s="443"/>
      <c r="F117" s="443"/>
    </row>
    <row r="118" spans="1:6" ht="14.25" customHeight="1" x14ac:dyDescent="0.2">
      <c r="A118" s="443"/>
      <c r="B118" s="443"/>
      <c r="C118" s="443"/>
      <c r="D118" s="443"/>
      <c r="E118" s="443"/>
      <c r="F118" s="443"/>
    </row>
    <row r="119" spans="1:6" ht="14.25" customHeight="1" x14ac:dyDescent="0.2">
      <c r="A119" s="443"/>
      <c r="B119" s="443"/>
      <c r="C119" s="443"/>
      <c r="D119" s="443"/>
      <c r="E119" s="443"/>
      <c r="F119" s="443"/>
    </row>
    <row r="120" spans="1:6" ht="14.25" customHeight="1" x14ac:dyDescent="0.2">
      <c r="A120" s="443"/>
      <c r="B120" s="443"/>
      <c r="C120" s="443"/>
      <c r="D120" s="443"/>
      <c r="E120" s="443"/>
      <c r="F120" s="443"/>
    </row>
    <row r="121" spans="1:6" ht="14.25" customHeight="1" x14ac:dyDescent="0.2">
      <c r="A121" s="443"/>
      <c r="B121" s="443"/>
      <c r="C121" s="443"/>
      <c r="D121" s="443"/>
      <c r="E121" s="443"/>
      <c r="F121" s="443"/>
    </row>
    <row r="122" spans="1:6" ht="14.25" customHeight="1" x14ac:dyDescent="0.2">
      <c r="A122" s="443"/>
      <c r="B122" s="443"/>
      <c r="C122" s="443"/>
      <c r="D122" s="443"/>
      <c r="E122" s="443"/>
      <c r="F122" s="443"/>
    </row>
    <row r="123" spans="1:6" ht="14.25" customHeight="1" x14ac:dyDescent="0.2">
      <c r="A123" s="443"/>
      <c r="B123" s="443"/>
      <c r="C123" s="443"/>
      <c r="D123" s="443"/>
      <c r="E123" s="443"/>
      <c r="F123" s="443"/>
    </row>
    <row r="124" spans="1:6" ht="14.25" customHeight="1" x14ac:dyDescent="0.2">
      <c r="A124" s="443"/>
      <c r="B124" s="443"/>
      <c r="C124" s="443"/>
      <c r="D124" s="443"/>
      <c r="E124" s="443"/>
      <c r="F124" s="443"/>
    </row>
    <row r="125" spans="1:6" ht="14.25" customHeight="1" x14ac:dyDescent="0.2">
      <c r="A125" s="443"/>
      <c r="B125" s="443"/>
      <c r="C125" s="443"/>
      <c r="D125" s="443"/>
      <c r="E125" s="443"/>
      <c r="F125" s="443"/>
    </row>
    <row r="126" spans="1:6" ht="14.25" customHeight="1" x14ac:dyDescent="0.2">
      <c r="A126" s="443"/>
      <c r="B126" s="443"/>
      <c r="C126" s="443"/>
      <c r="D126" s="443"/>
      <c r="E126" s="443"/>
      <c r="F126" s="443"/>
    </row>
    <row r="127" spans="1:6" ht="14.25" customHeight="1" x14ac:dyDescent="0.2">
      <c r="A127" s="443"/>
      <c r="B127" s="443"/>
      <c r="C127" s="443"/>
      <c r="D127" s="443"/>
      <c r="E127" s="443"/>
      <c r="F127" s="443"/>
    </row>
    <row r="128" spans="1:6" ht="14.25" customHeight="1" x14ac:dyDescent="0.2">
      <c r="A128" s="443"/>
      <c r="B128" s="443"/>
      <c r="C128" s="443"/>
      <c r="D128" s="443"/>
      <c r="E128" s="443"/>
      <c r="F128" s="443"/>
    </row>
    <row r="129" spans="1:6" ht="14.25" customHeight="1" x14ac:dyDescent="0.2">
      <c r="A129" s="443"/>
      <c r="B129" s="443"/>
      <c r="C129" s="443"/>
      <c r="D129" s="443"/>
      <c r="E129" s="443"/>
      <c r="F129" s="443"/>
    </row>
    <row r="130" spans="1:6" ht="14.25" customHeight="1" x14ac:dyDescent="0.2">
      <c r="A130" s="443"/>
      <c r="B130" s="443"/>
      <c r="C130" s="443"/>
      <c r="D130" s="443"/>
      <c r="E130" s="443"/>
      <c r="F130" s="443"/>
    </row>
    <row r="131" spans="1:6" ht="14.25" customHeight="1" x14ac:dyDescent="0.2">
      <c r="A131" s="443"/>
      <c r="B131" s="443"/>
      <c r="C131" s="443"/>
      <c r="D131" s="443"/>
      <c r="E131" s="443"/>
      <c r="F131" s="443"/>
    </row>
    <row r="132" spans="1:6" ht="14.25" customHeight="1" x14ac:dyDescent="0.2">
      <c r="A132" s="443"/>
      <c r="B132" s="443"/>
      <c r="C132" s="443"/>
      <c r="D132" s="443"/>
      <c r="E132" s="443"/>
      <c r="F132" s="443"/>
    </row>
    <row r="133" spans="1:6" ht="14.25" customHeight="1" x14ac:dyDescent="0.2">
      <c r="A133" s="443"/>
      <c r="B133" s="443"/>
      <c r="C133" s="443"/>
      <c r="D133" s="443"/>
      <c r="E133" s="443"/>
      <c r="F133" s="443"/>
    </row>
    <row r="134" spans="1:6" ht="14.25" customHeight="1" x14ac:dyDescent="0.2">
      <c r="A134" s="443"/>
      <c r="B134" s="443"/>
      <c r="C134" s="443"/>
      <c r="D134" s="443"/>
      <c r="E134" s="443"/>
      <c r="F134" s="443"/>
    </row>
    <row r="135" spans="1:6" ht="14.25" customHeight="1" x14ac:dyDescent="0.2">
      <c r="A135" s="443"/>
      <c r="B135" s="443"/>
      <c r="C135" s="443"/>
      <c r="D135" s="443"/>
      <c r="E135" s="443"/>
      <c r="F135" s="443"/>
    </row>
    <row r="136" spans="1:6" ht="14.25" customHeight="1" x14ac:dyDescent="0.2">
      <c r="A136" s="443"/>
      <c r="B136" s="443"/>
      <c r="C136" s="443"/>
      <c r="D136" s="443"/>
      <c r="E136" s="443"/>
      <c r="F136" s="443"/>
    </row>
    <row r="137" spans="1:6" ht="14.25" customHeight="1" x14ac:dyDescent="0.2">
      <c r="A137" s="443"/>
      <c r="B137" s="443"/>
      <c r="C137" s="443"/>
      <c r="D137" s="443"/>
      <c r="E137" s="443"/>
      <c r="F137" s="443"/>
    </row>
    <row r="138" spans="1:6" ht="14.25" customHeight="1" x14ac:dyDescent="0.2">
      <c r="A138" s="443"/>
      <c r="B138" s="443"/>
      <c r="C138" s="443"/>
      <c r="D138" s="443"/>
      <c r="E138" s="443"/>
      <c r="F138" s="443"/>
    </row>
    <row r="139" spans="1:6" ht="14.25" customHeight="1" x14ac:dyDescent="0.2">
      <c r="A139" s="443"/>
      <c r="B139" s="443"/>
      <c r="C139" s="443"/>
      <c r="D139" s="443"/>
      <c r="E139" s="443"/>
      <c r="F139" s="443"/>
    </row>
    <row r="140" spans="1:6" ht="14.25" customHeight="1" x14ac:dyDescent="0.2">
      <c r="A140" s="443"/>
      <c r="B140" s="443"/>
      <c r="C140" s="443"/>
      <c r="D140" s="443"/>
      <c r="E140" s="443"/>
      <c r="F140" s="443"/>
    </row>
    <row r="141" spans="1:6" ht="14.25" customHeight="1" x14ac:dyDescent="0.2">
      <c r="A141" s="443"/>
      <c r="B141" s="443"/>
      <c r="C141" s="443"/>
      <c r="D141" s="443"/>
      <c r="E141" s="443"/>
      <c r="F141" s="443"/>
    </row>
    <row r="142" spans="1:6" ht="14.25" customHeight="1" x14ac:dyDescent="0.2">
      <c r="A142" s="443"/>
      <c r="B142" s="443"/>
      <c r="C142" s="443"/>
      <c r="D142" s="443"/>
      <c r="E142" s="443"/>
      <c r="F142" s="443"/>
    </row>
    <row r="143" spans="1:6" ht="14.25" customHeight="1" x14ac:dyDescent="0.2">
      <c r="A143" s="443"/>
      <c r="B143" s="443"/>
      <c r="C143" s="443"/>
      <c r="D143" s="443"/>
      <c r="E143" s="443"/>
      <c r="F143" s="443"/>
    </row>
    <row r="144" spans="1:6" ht="14.25" customHeight="1" x14ac:dyDescent="0.2">
      <c r="A144" s="443"/>
      <c r="B144" s="443"/>
      <c r="C144" s="443"/>
      <c r="D144" s="443"/>
      <c r="E144" s="443"/>
      <c r="F144" s="443"/>
    </row>
    <row r="145" spans="1:6" ht="14.25" customHeight="1" x14ac:dyDescent="0.2">
      <c r="A145" s="443"/>
      <c r="B145" s="443"/>
      <c r="C145" s="443"/>
      <c r="D145" s="443"/>
      <c r="E145" s="443"/>
      <c r="F145" s="443"/>
    </row>
    <row r="146" spans="1:6" ht="14.25" customHeight="1" x14ac:dyDescent="0.2">
      <c r="A146" s="443"/>
      <c r="B146" s="443"/>
      <c r="C146" s="443"/>
      <c r="D146" s="443"/>
      <c r="E146" s="443"/>
      <c r="F146" s="443"/>
    </row>
    <row r="147" spans="1:6" ht="14.25" customHeight="1" x14ac:dyDescent="0.2">
      <c r="A147" s="443"/>
      <c r="B147" s="443"/>
      <c r="C147" s="443"/>
      <c r="D147" s="443"/>
      <c r="E147" s="443"/>
      <c r="F147" s="443"/>
    </row>
    <row r="148" spans="1:6" ht="14.25" customHeight="1" x14ac:dyDescent="0.2">
      <c r="A148" s="443"/>
      <c r="B148" s="443"/>
      <c r="C148" s="443"/>
      <c r="D148" s="443"/>
      <c r="E148" s="443"/>
      <c r="F148" s="443"/>
    </row>
    <row r="149" spans="1:6" ht="14.25" customHeight="1" x14ac:dyDescent="0.2">
      <c r="A149" s="443"/>
      <c r="B149" s="443"/>
      <c r="C149" s="443"/>
      <c r="D149" s="443"/>
      <c r="E149" s="443"/>
      <c r="F149" s="443"/>
    </row>
    <row r="150" spans="1:6" ht="14.25" customHeight="1" x14ac:dyDescent="0.2">
      <c r="A150" s="443"/>
      <c r="B150" s="443"/>
      <c r="C150" s="443"/>
      <c r="D150" s="443"/>
      <c r="E150" s="443"/>
      <c r="F150" s="443"/>
    </row>
    <row r="151" spans="1:6" ht="14.25" customHeight="1" x14ac:dyDescent="0.2">
      <c r="A151" s="443"/>
      <c r="B151" s="443"/>
      <c r="C151" s="443"/>
      <c r="D151" s="443"/>
      <c r="E151" s="443"/>
      <c r="F151" s="443"/>
    </row>
    <row r="152" spans="1:6" ht="14.25" customHeight="1" x14ac:dyDescent="0.2">
      <c r="A152" s="443"/>
      <c r="B152" s="443"/>
      <c r="C152" s="443"/>
      <c r="D152" s="443"/>
      <c r="E152" s="443"/>
      <c r="F152" s="443"/>
    </row>
    <row r="153" spans="1:6" ht="14.25" customHeight="1" x14ac:dyDescent="0.2">
      <c r="A153" s="443"/>
      <c r="B153" s="443"/>
      <c r="C153" s="443"/>
      <c r="D153" s="443"/>
      <c r="E153" s="443"/>
      <c r="F153" s="443"/>
    </row>
    <row r="154" spans="1:6" ht="14.25" customHeight="1" x14ac:dyDescent="0.2">
      <c r="A154" s="443"/>
      <c r="B154" s="443"/>
      <c r="C154" s="443"/>
      <c r="D154" s="443"/>
      <c r="E154" s="443"/>
      <c r="F154" s="443"/>
    </row>
    <row r="155" spans="1:6" ht="14.25" customHeight="1" x14ac:dyDescent="0.2">
      <c r="A155" s="443"/>
      <c r="B155" s="443"/>
      <c r="C155" s="443"/>
      <c r="D155" s="443"/>
      <c r="E155" s="443"/>
      <c r="F155" s="443"/>
    </row>
    <row r="156" spans="1:6" ht="14.25" customHeight="1" x14ac:dyDescent="0.2">
      <c r="A156" s="443"/>
      <c r="B156" s="443"/>
      <c r="C156" s="443"/>
      <c r="D156" s="443"/>
      <c r="E156" s="443"/>
      <c r="F156" s="443"/>
    </row>
    <row r="157" spans="1:6" ht="14.25" customHeight="1" x14ac:dyDescent="0.2">
      <c r="A157" s="443"/>
      <c r="B157" s="443"/>
      <c r="C157" s="443"/>
      <c r="D157" s="443"/>
      <c r="E157" s="443"/>
      <c r="F157" s="443"/>
    </row>
    <row r="158" spans="1:6" ht="14.25" customHeight="1" x14ac:dyDescent="0.2">
      <c r="A158" s="443"/>
      <c r="B158" s="443"/>
      <c r="C158" s="443"/>
      <c r="D158" s="443"/>
      <c r="E158" s="443"/>
      <c r="F158" s="443"/>
    </row>
    <row r="159" spans="1:6" ht="14.25" customHeight="1" x14ac:dyDescent="0.2">
      <c r="A159" s="443"/>
      <c r="B159" s="443"/>
      <c r="C159" s="443"/>
      <c r="D159" s="443"/>
      <c r="E159" s="443"/>
      <c r="F159" s="443"/>
    </row>
    <row r="160" spans="1:6" ht="14.25" customHeight="1" x14ac:dyDescent="0.2">
      <c r="A160" s="443"/>
      <c r="B160" s="443"/>
      <c r="C160" s="443"/>
      <c r="D160" s="443"/>
      <c r="E160" s="443"/>
      <c r="F160" s="443"/>
    </row>
    <row r="161" spans="1:6" ht="14.25" customHeight="1" x14ac:dyDescent="0.2">
      <c r="A161" s="443"/>
      <c r="B161" s="443"/>
      <c r="C161" s="443"/>
      <c r="D161" s="443"/>
      <c r="E161" s="443"/>
      <c r="F161" s="443"/>
    </row>
    <row r="162" spans="1:6" ht="14.25" customHeight="1" x14ac:dyDescent="0.2">
      <c r="A162" s="443"/>
      <c r="B162" s="443"/>
      <c r="C162" s="443"/>
      <c r="D162" s="443"/>
      <c r="E162" s="443"/>
      <c r="F162" s="443"/>
    </row>
    <row r="163" spans="1:6" ht="14.25" customHeight="1" x14ac:dyDescent="0.2">
      <c r="A163" s="443"/>
      <c r="B163" s="443"/>
      <c r="C163" s="443"/>
      <c r="D163" s="443"/>
      <c r="E163" s="443"/>
      <c r="F163" s="443"/>
    </row>
    <row r="164" spans="1:6" ht="14.25" customHeight="1" x14ac:dyDescent="0.2">
      <c r="A164" s="443"/>
      <c r="B164" s="443"/>
      <c r="C164" s="443"/>
      <c r="D164" s="443"/>
      <c r="E164" s="443"/>
      <c r="F164" s="443"/>
    </row>
    <row r="165" spans="1:6" ht="14.25" customHeight="1" x14ac:dyDescent="0.2">
      <c r="A165" s="443"/>
      <c r="B165" s="443"/>
      <c r="C165" s="443"/>
      <c r="D165" s="443"/>
      <c r="E165" s="443"/>
      <c r="F165" s="443"/>
    </row>
    <row r="166" spans="1:6" ht="14.25" customHeight="1" x14ac:dyDescent="0.2">
      <c r="A166" s="443"/>
      <c r="B166" s="443"/>
      <c r="C166" s="443"/>
      <c r="D166" s="443"/>
      <c r="E166" s="443"/>
      <c r="F166" s="443"/>
    </row>
    <row r="167" spans="1:6" ht="14.25" customHeight="1" x14ac:dyDescent="0.2">
      <c r="A167" s="443"/>
      <c r="B167" s="443"/>
      <c r="C167" s="443"/>
      <c r="D167" s="443"/>
      <c r="E167" s="443"/>
      <c r="F167" s="443"/>
    </row>
    <row r="168" spans="1:6" ht="14.25" customHeight="1" x14ac:dyDescent="0.2">
      <c r="A168" s="443"/>
      <c r="B168" s="443"/>
      <c r="C168" s="443"/>
      <c r="D168" s="443"/>
      <c r="E168" s="443"/>
      <c r="F168" s="443"/>
    </row>
    <row r="169" spans="1:6" ht="14.25" customHeight="1" x14ac:dyDescent="0.2">
      <c r="A169" s="443"/>
      <c r="B169" s="443"/>
      <c r="C169" s="443"/>
      <c r="D169" s="443"/>
      <c r="E169" s="443"/>
      <c r="F169" s="443"/>
    </row>
    <row r="170" spans="1:6" ht="14.25" customHeight="1" x14ac:dyDescent="0.2">
      <c r="A170" s="443"/>
      <c r="B170" s="443"/>
      <c r="C170" s="443"/>
      <c r="D170" s="443"/>
      <c r="E170" s="443"/>
      <c r="F170" s="443"/>
    </row>
    <row r="171" spans="1:6" ht="14.25" customHeight="1" x14ac:dyDescent="0.2">
      <c r="A171" s="443"/>
      <c r="B171" s="443"/>
      <c r="C171" s="443"/>
      <c r="D171" s="443"/>
      <c r="E171" s="443"/>
      <c r="F171" s="443"/>
    </row>
    <row r="172" spans="1:6" ht="14.25" customHeight="1" x14ac:dyDescent="0.2">
      <c r="A172" s="443"/>
      <c r="B172" s="443"/>
      <c r="C172" s="443"/>
      <c r="D172" s="443"/>
      <c r="E172" s="443"/>
      <c r="F172" s="443"/>
    </row>
    <row r="173" spans="1:6" ht="14.25" customHeight="1" x14ac:dyDescent="0.2">
      <c r="A173" s="443"/>
      <c r="B173" s="443"/>
      <c r="C173" s="443"/>
      <c r="D173" s="443"/>
      <c r="E173" s="443"/>
      <c r="F173" s="443"/>
    </row>
    <row r="174" spans="1:6" ht="14.25" customHeight="1" x14ac:dyDescent="0.2">
      <c r="A174" s="443"/>
      <c r="B174" s="443"/>
      <c r="C174" s="443"/>
      <c r="D174" s="443"/>
      <c r="E174" s="443"/>
      <c r="F174" s="443"/>
    </row>
    <row r="175" spans="1:6" ht="14.25" customHeight="1" x14ac:dyDescent="0.2">
      <c r="A175" s="443"/>
      <c r="B175" s="443"/>
      <c r="C175" s="443"/>
      <c r="D175" s="443"/>
      <c r="E175" s="443"/>
      <c r="F175" s="443"/>
    </row>
    <row r="176" spans="1:6" ht="14.25" customHeight="1" x14ac:dyDescent="0.2">
      <c r="A176" s="443"/>
      <c r="B176" s="443"/>
      <c r="C176" s="443"/>
      <c r="D176" s="443"/>
      <c r="E176" s="443"/>
      <c r="F176" s="443"/>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r:id="rId1"/>
  <headerFooter>
    <oddHeader>&amp;LOFFICE OF HEALTH CARE ACCESS&amp;CANNUAL REPORTING&amp;RSAINT VINCENT`S MEDICAL CENTER</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topLeftCell="A36" zoomScale="85" zoomScaleNormal="85" workbookViewId="0">
      <selection activeCell="A2" sqref="A2:D2"/>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7"/>
      <c r="C1" s="447"/>
    </row>
    <row r="2" spans="1:8" s="33" customFormat="1" ht="15.75" customHeight="1" x14ac:dyDescent="0.25">
      <c r="A2" s="448" t="s">
        <v>0</v>
      </c>
      <c r="B2" s="448"/>
      <c r="C2" s="448"/>
      <c r="D2" s="448"/>
    </row>
    <row r="3" spans="1:8" s="33" customFormat="1" ht="15.75" customHeight="1" x14ac:dyDescent="0.25">
      <c r="A3" s="448" t="s">
        <v>1</v>
      </c>
      <c r="B3" s="448"/>
      <c r="C3" s="448"/>
      <c r="D3" s="448"/>
    </row>
    <row r="4" spans="1:8" s="33" customFormat="1" ht="15.75" customHeight="1" x14ac:dyDescent="0.25">
      <c r="A4" s="448" t="s">
        <v>2</v>
      </c>
      <c r="B4" s="448"/>
      <c r="C4" s="448"/>
      <c r="D4" s="448"/>
    </row>
    <row r="5" spans="1:8" s="33" customFormat="1" ht="15.75" customHeight="1" x14ac:dyDescent="0.25">
      <c r="A5" s="448" t="s">
        <v>95</v>
      </c>
      <c r="B5" s="448"/>
      <c r="C5" s="448"/>
      <c r="D5" s="448"/>
    </row>
    <row r="6" spans="1:8" s="33" customFormat="1" ht="16.5" customHeight="1" thickBot="1" x14ac:dyDescent="0.3">
      <c r="A6" s="32"/>
      <c r="B6" s="449"/>
      <c r="C6" s="449"/>
    </row>
    <row r="7" spans="1:8" ht="15.75" customHeight="1" x14ac:dyDescent="0.25">
      <c r="A7" s="36" t="s">
        <v>96</v>
      </c>
      <c r="B7" s="37" t="s">
        <v>97</v>
      </c>
      <c r="C7" s="38" t="s">
        <v>98</v>
      </c>
      <c r="D7" s="39" t="s">
        <v>99</v>
      </c>
      <c r="E7" s="40"/>
      <c r="F7" s="40"/>
      <c r="G7" s="40"/>
      <c r="H7" s="41"/>
    </row>
    <row r="8" spans="1:8" ht="15.75" customHeight="1" x14ac:dyDescent="0.25">
      <c r="A8" s="42"/>
      <c r="B8" s="43"/>
      <c r="C8" s="44" t="s">
        <v>100</v>
      </c>
      <c r="D8" s="45" t="s">
        <v>101</v>
      </c>
    </row>
    <row r="9" spans="1:8" ht="16.5" customHeight="1" thickBot="1" x14ac:dyDescent="0.3">
      <c r="A9" s="46" t="s">
        <v>5</v>
      </c>
      <c r="B9" s="47" t="s">
        <v>9</v>
      </c>
      <c r="C9" s="48" t="s">
        <v>102</v>
      </c>
      <c r="D9" s="49" t="s">
        <v>103</v>
      </c>
    </row>
    <row r="10" spans="1:8" ht="15.75" customHeight="1" x14ac:dyDescent="0.25">
      <c r="A10" s="50"/>
      <c r="B10" s="51"/>
      <c r="C10" s="51"/>
      <c r="D10" s="52"/>
    </row>
    <row r="11" spans="1:8" ht="15.75" x14ac:dyDescent="0.25">
      <c r="A11" s="53" t="s">
        <v>104</v>
      </c>
      <c r="B11" s="54" t="s">
        <v>0</v>
      </c>
      <c r="C11" s="55"/>
      <c r="D11" s="56"/>
    </row>
    <row r="12" spans="1:8" x14ac:dyDescent="0.2">
      <c r="A12" s="57">
        <v>1</v>
      </c>
      <c r="B12" s="41"/>
      <c r="C12" s="58" t="s">
        <v>105</v>
      </c>
      <c r="D12" s="59">
        <v>427407000</v>
      </c>
    </row>
    <row r="13" spans="1:8" x14ac:dyDescent="0.2">
      <c r="A13" s="57">
        <v>2</v>
      </c>
      <c r="B13" s="41"/>
      <c r="C13" s="58" t="s">
        <v>106</v>
      </c>
      <c r="D13" s="59">
        <v>10120000</v>
      </c>
    </row>
    <row r="14" spans="1:8" x14ac:dyDescent="0.2">
      <c r="A14" s="57">
        <v>3</v>
      </c>
      <c r="B14" s="41"/>
      <c r="C14" s="58" t="s">
        <v>107</v>
      </c>
      <c r="D14" s="59">
        <v>0</v>
      </c>
    </row>
    <row r="15" spans="1:8" x14ac:dyDescent="0.2">
      <c r="A15" s="57">
        <v>4</v>
      </c>
      <c r="B15" s="41"/>
      <c r="C15" s="58" t="s">
        <v>108</v>
      </c>
      <c r="D15" s="59">
        <v>8400000</v>
      </c>
    </row>
    <row r="16" spans="1:8" ht="15.75" thickBot="1" x14ac:dyDescent="0.25">
      <c r="A16" s="57">
        <v>5</v>
      </c>
      <c r="B16" s="41"/>
      <c r="C16" s="58" t="s">
        <v>109</v>
      </c>
      <c r="D16" s="59">
        <v>0</v>
      </c>
    </row>
    <row r="17" spans="1:4" ht="16.5" customHeight="1" thickBot="1" x14ac:dyDescent="0.3">
      <c r="A17" s="60"/>
      <c r="B17" s="61"/>
      <c r="C17" s="62" t="s">
        <v>110</v>
      </c>
      <c r="D17" s="63">
        <f>+D16+D15+D14+D13+D12</f>
        <v>445927000</v>
      </c>
    </row>
    <row r="18" spans="1:4" ht="15.75" customHeight="1" x14ac:dyDescent="0.25">
      <c r="A18" s="64"/>
      <c r="B18" s="65"/>
      <c r="C18" s="66"/>
      <c r="D18" s="67"/>
    </row>
    <row r="19" spans="1:4" ht="15.75" x14ac:dyDescent="0.25">
      <c r="A19" s="53" t="s">
        <v>111</v>
      </c>
      <c r="B19" s="54" t="s">
        <v>10</v>
      </c>
      <c r="C19" s="55"/>
      <c r="D19" s="56"/>
    </row>
    <row r="20" spans="1:4" x14ac:dyDescent="0.2">
      <c r="A20" s="57">
        <v>1</v>
      </c>
      <c r="B20" s="41"/>
      <c r="C20" s="58" t="s">
        <v>105</v>
      </c>
      <c r="D20" s="59">
        <v>3409000</v>
      </c>
    </row>
    <row r="21" spans="1:4" x14ac:dyDescent="0.2">
      <c r="A21" s="57">
        <v>2</v>
      </c>
      <c r="B21" s="41"/>
      <c r="C21" s="58" t="s">
        <v>106</v>
      </c>
      <c r="D21" s="59">
        <v>0</v>
      </c>
    </row>
    <row r="22" spans="1:4" x14ac:dyDescent="0.2">
      <c r="A22" s="57">
        <v>3</v>
      </c>
      <c r="B22" s="41"/>
      <c r="C22" s="58" t="s">
        <v>107</v>
      </c>
      <c r="D22" s="59">
        <v>0</v>
      </c>
    </row>
    <row r="23" spans="1:4" x14ac:dyDescent="0.2">
      <c r="A23" s="57">
        <v>4</v>
      </c>
      <c r="B23" s="41"/>
      <c r="C23" s="58" t="s">
        <v>108</v>
      </c>
      <c r="D23" s="59">
        <v>0</v>
      </c>
    </row>
    <row r="24" spans="1:4" ht="15.75" thickBot="1" x14ac:dyDescent="0.25">
      <c r="A24" s="57">
        <v>5</v>
      </c>
      <c r="B24" s="41"/>
      <c r="C24" s="58" t="s">
        <v>109</v>
      </c>
      <c r="D24" s="59">
        <v>0</v>
      </c>
    </row>
    <row r="25" spans="1:4" ht="16.5" customHeight="1" thickBot="1" x14ac:dyDescent="0.3">
      <c r="A25" s="60"/>
      <c r="B25" s="61"/>
      <c r="C25" s="62" t="s">
        <v>110</v>
      </c>
      <c r="D25" s="63">
        <f>+D24+D23+D22+D21+D20</f>
        <v>3409000</v>
      </c>
    </row>
    <row r="26" spans="1:4" ht="15.75" customHeight="1" x14ac:dyDescent="0.25">
      <c r="A26" s="64"/>
      <c r="B26" s="65"/>
      <c r="C26" s="66"/>
      <c r="D26" s="67"/>
    </row>
    <row r="27" spans="1:4" ht="15.75" x14ac:dyDescent="0.25">
      <c r="A27" s="53" t="s">
        <v>112</v>
      </c>
      <c r="B27" s="54" t="s">
        <v>37</v>
      </c>
      <c r="C27" s="55"/>
      <c r="D27" s="56"/>
    </row>
    <row r="28" spans="1:4" x14ac:dyDescent="0.2">
      <c r="A28" s="57">
        <v>1</v>
      </c>
      <c r="B28" s="41"/>
      <c r="C28" s="58" t="s">
        <v>105</v>
      </c>
      <c r="D28" s="59">
        <v>0</v>
      </c>
    </row>
    <row r="29" spans="1:4" x14ac:dyDescent="0.2">
      <c r="A29" s="57">
        <v>2</v>
      </c>
      <c r="B29" s="41"/>
      <c r="C29" s="58" t="s">
        <v>106</v>
      </c>
      <c r="D29" s="59">
        <v>0</v>
      </c>
    </row>
    <row r="30" spans="1:4" x14ac:dyDescent="0.2">
      <c r="A30" s="57">
        <v>3</v>
      </c>
      <c r="B30" s="41"/>
      <c r="C30" s="58" t="s">
        <v>107</v>
      </c>
      <c r="D30" s="59">
        <v>0</v>
      </c>
    </row>
    <row r="31" spans="1:4" x14ac:dyDescent="0.2">
      <c r="A31" s="57">
        <v>4</v>
      </c>
      <c r="B31" s="41"/>
      <c r="C31" s="58" t="s">
        <v>108</v>
      </c>
      <c r="D31" s="59">
        <v>0</v>
      </c>
    </row>
    <row r="32" spans="1:4" ht="15.75" thickBot="1" x14ac:dyDescent="0.25">
      <c r="A32" s="57">
        <v>5</v>
      </c>
      <c r="B32" s="41"/>
      <c r="C32" s="58" t="s">
        <v>109</v>
      </c>
      <c r="D32" s="59">
        <v>0</v>
      </c>
    </row>
    <row r="33" spans="1:4" ht="16.5" customHeight="1" thickBot="1" x14ac:dyDescent="0.3">
      <c r="A33" s="60"/>
      <c r="B33" s="61"/>
      <c r="C33" s="62" t="s">
        <v>110</v>
      </c>
      <c r="D33" s="63">
        <f>+D32+D31+D30+D29+D28</f>
        <v>0</v>
      </c>
    </row>
    <row r="34" spans="1:4" ht="15.75" customHeight="1" x14ac:dyDescent="0.25">
      <c r="A34" s="64"/>
      <c r="B34" s="65"/>
      <c r="C34" s="66"/>
      <c r="D34" s="67"/>
    </row>
    <row r="35" spans="1:4" ht="15.75" x14ac:dyDescent="0.25">
      <c r="A35" s="53" t="s">
        <v>113</v>
      </c>
      <c r="B35" s="54" t="s">
        <v>47</v>
      </c>
      <c r="C35" s="55"/>
      <c r="D35" s="56"/>
    </row>
    <row r="36" spans="1:4" x14ac:dyDescent="0.2">
      <c r="A36" s="57">
        <v>1</v>
      </c>
      <c r="B36" s="41"/>
      <c r="C36" s="58" t="s">
        <v>105</v>
      </c>
      <c r="D36" s="59">
        <v>6358000</v>
      </c>
    </row>
    <row r="37" spans="1:4" x14ac:dyDescent="0.2">
      <c r="A37" s="57">
        <v>2</v>
      </c>
      <c r="B37" s="41"/>
      <c r="C37" s="58" t="s">
        <v>106</v>
      </c>
      <c r="D37" s="59">
        <v>136000</v>
      </c>
    </row>
    <row r="38" spans="1:4" x14ac:dyDescent="0.2">
      <c r="A38" s="57">
        <v>3</v>
      </c>
      <c r="B38" s="41"/>
      <c r="C38" s="58" t="s">
        <v>107</v>
      </c>
      <c r="D38" s="59">
        <v>0</v>
      </c>
    </row>
    <row r="39" spans="1:4" x14ac:dyDescent="0.2">
      <c r="A39" s="57">
        <v>4</v>
      </c>
      <c r="B39" s="41"/>
      <c r="C39" s="58" t="s">
        <v>108</v>
      </c>
      <c r="D39" s="59">
        <v>0</v>
      </c>
    </row>
    <row r="40" spans="1:4" ht="15.75" thickBot="1" x14ac:dyDescent="0.25">
      <c r="A40" s="57">
        <v>5</v>
      </c>
      <c r="B40" s="41"/>
      <c r="C40" s="58" t="s">
        <v>109</v>
      </c>
      <c r="D40" s="59">
        <v>0</v>
      </c>
    </row>
    <row r="41" spans="1:4" ht="16.5" customHeight="1" thickBot="1" x14ac:dyDescent="0.3">
      <c r="A41" s="60"/>
      <c r="B41" s="61"/>
      <c r="C41" s="62" t="s">
        <v>110</v>
      </c>
      <c r="D41" s="63">
        <f>+D40+D39+D38+D37+D36</f>
        <v>6494000</v>
      </c>
    </row>
    <row r="42" spans="1:4" ht="15.75" customHeight="1" x14ac:dyDescent="0.25">
      <c r="A42" s="64"/>
      <c r="B42" s="65"/>
      <c r="C42" s="66"/>
      <c r="D42" s="67"/>
    </row>
    <row r="43" spans="1:4" ht="15.75" x14ac:dyDescent="0.25">
      <c r="A43" s="53" t="s">
        <v>114</v>
      </c>
      <c r="B43" s="54" t="s">
        <v>55</v>
      </c>
      <c r="C43" s="55"/>
      <c r="D43" s="56"/>
    </row>
    <row r="44" spans="1:4" x14ac:dyDescent="0.2">
      <c r="A44" s="57">
        <v>1</v>
      </c>
      <c r="B44" s="41"/>
      <c r="C44" s="58" t="s">
        <v>105</v>
      </c>
      <c r="D44" s="59">
        <v>5943000</v>
      </c>
    </row>
    <row r="45" spans="1:4" x14ac:dyDescent="0.2">
      <c r="A45" s="57">
        <v>2</v>
      </c>
      <c r="B45" s="41"/>
      <c r="C45" s="58" t="s">
        <v>106</v>
      </c>
      <c r="D45" s="59">
        <v>1416000</v>
      </c>
    </row>
    <row r="46" spans="1:4" x14ac:dyDescent="0.2">
      <c r="A46" s="57">
        <v>3</v>
      </c>
      <c r="B46" s="41"/>
      <c r="C46" s="58" t="s">
        <v>107</v>
      </c>
      <c r="D46" s="59">
        <v>0</v>
      </c>
    </row>
    <row r="47" spans="1:4" x14ac:dyDescent="0.2">
      <c r="A47" s="57">
        <v>4</v>
      </c>
      <c r="B47" s="41"/>
      <c r="C47" s="58" t="s">
        <v>108</v>
      </c>
      <c r="D47" s="59">
        <v>1734000</v>
      </c>
    </row>
    <row r="48" spans="1:4" ht="15.75" thickBot="1" x14ac:dyDescent="0.25">
      <c r="A48" s="57">
        <v>5</v>
      </c>
      <c r="B48" s="41"/>
      <c r="C48" s="58" t="s">
        <v>109</v>
      </c>
      <c r="D48" s="59">
        <v>0</v>
      </c>
    </row>
    <row r="49" spans="1:4" ht="16.5" customHeight="1" thickBot="1" x14ac:dyDescent="0.3">
      <c r="A49" s="60"/>
      <c r="B49" s="61"/>
      <c r="C49" s="62" t="s">
        <v>110</v>
      </c>
      <c r="D49" s="63">
        <f>+D48+D47+D46+D45+D44</f>
        <v>9093000</v>
      </c>
    </row>
    <row r="50" spans="1:4" ht="15.75" customHeight="1" x14ac:dyDescent="0.25">
      <c r="A50" s="64"/>
      <c r="B50" s="65"/>
      <c r="C50" s="66"/>
      <c r="D50" s="67"/>
    </row>
    <row r="51" spans="1:4" ht="15.75" x14ac:dyDescent="0.25">
      <c r="A51" s="53" t="s">
        <v>115</v>
      </c>
      <c r="B51" s="54" t="s">
        <v>60</v>
      </c>
      <c r="C51" s="55"/>
      <c r="D51" s="56"/>
    </row>
    <row r="52" spans="1:4" x14ac:dyDescent="0.2">
      <c r="A52" s="57">
        <v>1</v>
      </c>
      <c r="B52" s="41"/>
      <c r="C52" s="58" t="s">
        <v>105</v>
      </c>
      <c r="D52" s="59">
        <v>12533000</v>
      </c>
    </row>
    <row r="53" spans="1:4" x14ac:dyDescent="0.2">
      <c r="A53" s="57">
        <v>2</v>
      </c>
      <c r="B53" s="41"/>
      <c r="C53" s="58" t="s">
        <v>106</v>
      </c>
      <c r="D53" s="59">
        <v>12964000</v>
      </c>
    </row>
    <row r="54" spans="1:4" x14ac:dyDescent="0.2">
      <c r="A54" s="57">
        <v>3</v>
      </c>
      <c r="B54" s="41"/>
      <c r="C54" s="58" t="s">
        <v>107</v>
      </c>
      <c r="D54" s="59">
        <v>0</v>
      </c>
    </row>
    <row r="55" spans="1:4" x14ac:dyDescent="0.2">
      <c r="A55" s="57">
        <v>4</v>
      </c>
      <c r="B55" s="41"/>
      <c r="C55" s="58" t="s">
        <v>108</v>
      </c>
      <c r="D55" s="59">
        <v>10776000</v>
      </c>
    </row>
    <row r="56" spans="1:4" ht="15.75" thickBot="1" x14ac:dyDescent="0.25">
      <c r="A56" s="57">
        <v>5</v>
      </c>
      <c r="B56" s="41"/>
      <c r="C56" s="58" t="s">
        <v>109</v>
      </c>
      <c r="D56" s="59">
        <v>-28839000</v>
      </c>
    </row>
    <row r="57" spans="1:4" ht="16.5" customHeight="1" thickBot="1" x14ac:dyDescent="0.3">
      <c r="A57" s="60"/>
      <c r="B57" s="61"/>
      <c r="C57" s="62" t="s">
        <v>110</v>
      </c>
      <c r="D57" s="63">
        <f>+D56+D55+D54+D53+D52</f>
        <v>7434000</v>
      </c>
    </row>
    <row r="58" spans="1:4" ht="15.75" customHeight="1" x14ac:dyDescent="0.25">
      <c r="A58" s="64"/>
      <c r="B58" s="65"/>
      <c r="C58" s="66"/>
      <c r="D58" s="67"/>
    </row>
    <row r="59" spans="1:4" ht="15.75" x14ac:dyDescent="0.25">
      <c r="A59" s="53" t="s">
        <v>116</v>
      </c>
      <c r="B59" s="54" t="s">
        <v>67</v>
      </c>
      <c r="C59" s="55"/>
      <c r="D59" s="56"/>
    </row>
    <row r="60" spans="1:4" x14ac:dyDescent="0.2">
      <c r="A60" s="57">
        <v>1</v>
      </c>
      <c r="B60" s="41"/>
      <c r="C60" s="58" t="s">
        <v>105</v>
      </c>
      <c r="D60" s="59">
        <v>-7515000</v>
      </c>
    </row>
    <row r="61" spans="1:4" x14ac:dyDescent="0.2">
      <c r="A61" s="57">
        <v>2</v>
      </c>
      <c r="B61" s="41"/>
      <c r="C61" s="58" t="s">
        <v>106</v>
      </c>
      <c r="D61" s="59">
        <v>0</v>
      </c>
    </row>
    <row r="62" spans="1:4" x14ac:dyDescent="0.2">
      <c r="A62" s="57">
        <v>3</v>
      </c>
      <c r="B62" s="41"/>
      <c r="C62" s="58" t="s">
        <v>107</v>
      </c>
      <c r="D62" s="59">
        <v>0</v>
      </c>
    </row>
    <row r="63" spans="1:4" x14ac:dyDescent="0.2">
      <c r="A63" s="57">
        <v>4</v>
      </c>
      <c r="B63" s="41"/>
      <c r="C63" s="58" t="s">
        <v>108</v>
      </c>
      <c r="D63" s="59">
        <v>0</v>
      </c>
    </row>
    <row r="64" spans="1:4" ht="15.75" thickBot="1" x14ac:dyDescent="0.25">
      <c r="A64" s="57">
        <v>5</v>
      </c>
      <c r="B64" s="41"/>
      <c r="C64" s="58" t="s">
        <v>109</v>
      </c>
      <c r="D64" s="59">
        <v>0</v>
      </c>
    </row>
    <row r="65" spans="1:4" ht="16.5" customHeight="1" thickBot="1" x14ac:dyDescent="0.3">
      <c r="A65" s="60"/>
      <c r="B65" s="61"/>
      <c r="C65" s="62" t="s">
        <v>110</v>
      </c>
      <c r="D65" s="63">
        <f>+D64+D63+D62+D61+D60</f>
        <v>-7515000</v>
      </c>
    </row>
    <row r="66" spans="1:4" ht="15.75" customHeight="1" x14ac:dyDescent="0.25">
      <c r="A66" s="64"/>
      <c r="B66" s="65"/>
      <c r="C66" s="66"/>
      <c r="D66" s="67"/>
    </row>
    <row r="67" spans="1:4" ht="15.75" x14ac:dyDescent="0.25">
      <c r="A67" s="53" t="s">
        <v>117</v>
      </c>
      <c r="B67" s="54" t="s">
        <v>77</v>
      </c>
      <c r="C67" s="55"/>
      <c r="D67" s="56"/>
    </row>
    <row r="68" spans="1:4" x14ac:dyDescent="0.2">
      <c r="A68" s="57">
        <v>1</v>
      </c>
      <c r="B68" s="41"/>
      <c r="C68" s="58" t="s">
        <v>105</v>
      </c>
      <c r="D68" s="59">
        <v>13340000</v>
      </c>
    </row>
    <row r="69" spans="1:4" x14ac:dyDescent="0.2">
      <c r="A69" s="57">
        <v>2</v>
      </c>
      <c r="B69" s="41"/>
      <c r="C69" s="58" t="s">
        <v>106</v>
      </c>
      <c r="D69" s="59">
        <v>0</v>
      </c>
    </row>
    <row r="70" spans="1:4" x14ac:dyDescent="0.2">
      <c r="A70" s="57">
        <v>3</v>
      </c>
      <c r="B70" s="41"/>
      <c r="C70" s="58" t="s">
        <v>107</v>
      </c>
      <c r="D70" s="59">
        <v>0</v>
      </c>
    </row>
    <row r="71" spans="1:4" x14ac:dyDescent="0.2">
      <c r="A71" s="57">
        <v>4</v>
      </c>
      <c r="B71" s="41"/>
      <c r="C71" s="58" t="s">
        <v>108</v>
      </c>
      <c r="D71" s="59">
        <v>0</v>
      </c>
    </row>
    <row r="72" spans="1:4" ht="15.75" thickBot="1" x14ac:dyDescent="0.25">
      <c r="A72" s="57">
        <v>5</v>
      </c>
      <c r="B72" s="41"/>
      <c r="C72" s="58" t="s">
        <v>109</v>
      </c>
      <c r="D72" s="59">
        <v>0</v>
      </c>
    </row>
    <row r="73" spans="1:4" ht="16.5" customHeight="1" thickBot="1" x14ac:dyDescent="0.3">
      <c r="A73" s="60"/>
      <c r="B73" s="61"/>
      <c r="C73" s="62" t="s">
        <v>110</v>
      </c>
      <c r="D73" s="63">
        <f>+D72+D71+D70+D69+D68</f>
        <v>13340000</v>
      </c>
    </row>
    <row r="74" spans="1:4" ht="15.75" customHeight="1" x14ac:dyDescent="0.25">
      <c r="A74" s="64"/>
      <c r="B74" s="65"/>
      <c r="C74" s="66"/>
      <c r="D74" s="67"/>
    </row>
    <row r="75" spans="1:4" ht="15.75" x14ac:dyDescent="0.25">
      <c r="A75" s="53" t="s">
        <v>118</v>
      </c>
      <c r="B75" s="54" t="s">
        <v>81</v>
      </c>
      <c r="C75" s="55"/>
      <c r="D75" s="56"/>
    </row>
    <row r="76" spans="1:4" x14ac:dyDescent="0.2">
      <c r="A76" s="57">
        <v>1</v>
      </c>
      <c r="B76" s="41"/>
      <c r="C76" s="58" t="s">
        <v>105</v>
      </c>
      <c r="D76" s="59">
        <v>25276000</v>
      </c>
    </row>
    <row r="77" spans="1:4" x14ac:dyDescent="0.2">
      <c r="A77" s="57">
        <v>2</v>
      </c>
      <c r="B77" s="41"/>
      <c r="C77" s="58" t="s">
        <v>106</v>
      </c>
      <c r="D77" s="59">
        <v>2197000</v>
      </c>
    </row>
    <row r="78" spans="1:4" x14ac:dyDescent="0.2">
      <c r="A78" s="57">
        <v>3</v>
      </c>
      <c r="B78" s="41"/>
      <c r="C78" s="58" t="s">
        <v>107</v>
      </c>
      <c r="D78" s="59">
        <v>0</v>
      </c>
    </row>
    <row r="79" spans="1:4" x14ac:dyDescent="0.2">
      <c r="A79" s="57">
        <v>4</v>
      </c>
      <c r="B79" s="41"/>
      <c r="C79" s="58" t="s">
        <v>108</v>
      </c>
      <c r="D79" s="59">
        <v>706000</v>
      </c>
    </row>
    <row r="80" spans="1:4" ht="15.75" thickBot="1" x14ac:dyDescent="0.25">
      <c r="A80" s="57">
        <v>5</v>
      </c>
      <c r="B80" s="41"/>
      <c r="C80" s="58" t="s">
        <v>109</v>
      </c>
      <c r="D80" s="59">
        <v>0</v>
      </c>
    </row>
    <row r="81" spans="1:4" ht="16.5" customHeight="1" thickBot="1" x14ac:dyDescent="0.3">
      <c r="A81" s="60"/>
      <c r="B81" s="61"/>
      <c r="C81" s="62" t="s">
        <v>110</v>
      </c>
      <c r="D81" s="63">
        <f>+D80+D79+D78+D77+D76</f>
        <v>28179000</v>
      </c>
    </row>
    <row r="82" spans="1:4" ht="15.75" customHeight="1" x14ac:dyDescent="0.25">
      <c r="A82" s="64"/>
      <c r="B82" s="65"/>
      <c r="C82" s="66"/>
      <c r="D82" s="67"/>
    </row>
    <row r="83" spans="1:4" ht="15.75" x14ac:dyDescent="0.25">
      <c r="A83" s="53" t="s">
        <v>119</v>
      </c>
      <c r="B83" s="54" t="s">
        <v>88</v>
      </c>
      <c r="C83" s="55"/>
      <c r="D83" s="56"/>
    </row>
    <row r="84" spans="1:4" x14ac:dyDescent="0.2">
      <c r="A84" s="57">
        <v>1</v>
      </c>
      <c r="B84" s="41"/>
      <c r="C84" s="58" t="s">
        <v>105</v>
      </c>
      <c r="D84" s="59">
        <v>0</v>
      </c>
    </row>
    <row r="85" spans="1:4" x14ac:dyDescent="0.2">
      <c r="A85" s="57">
        <v>2</v>
      </c>
      <c r="B85" s="41"/>
      <c r="C85" s="58" t="s">
        <v>106</v>
      </c>
      <c r="D85" s="59">
        <v>0</v>
      </c>
    </row>
    <row r="86" spans="1:4" x14ac:dyDescent="0.2">
      <c r="A86" s="57">
        <v>3</v>
      </c>
      <c r="B86" s="41"/>
      <c r="C86" s="58" t="s">
        <v>107</v>
      </c>
      <c r="D86" s="59">
        <v>0</v>
      </c>
    </row>
    <row r="87" spans="1:4" x14ac:dyDescent="0.2">
      <c r="A87" s="57">
        <v>4</v>
      </c>
      <c r="B87" s="41"/>
      <c r="C87" s="58" t="s">
        <v>108</v>
      </c>
      <c r="D87" s="59">
        <v>0</v>
      </c>
    </row>
    <row r="88" spans="1:4" ht="15.75" thickBot="1" x14ac:dyDescent="0.25">
      <c r="A88" s="57">
        <v>5</v>
      </c>
      <c r="B88" s="41"/>
      <c r="C88" s="58" t="s">
        <v>109</v>
      </c>
      <c r="D88" s="59">
        <v>0</v>
      </c>
    </row>
    <row r="89" spans="1:4" ht="16.5" customHeight="1" thickBot="1" x14ac:dyDescent="0.3">
      <c r="A89" s="60"/>
      <c r="B89" s="61"/>
      <c r="C89" s="62" t="s">
        <v>110</v>
      </c>
      <c r="D89" s="63">
        <f>+D88+D87+D86+D85+D84</f>
        <v>0</v>
      </c>
    </row>
    <row r="90" spans="1:4" ht="15.75" customHeight="1" thickBot="1" x14ac:dyDescent="0.3">
      <c r="A90" s="64"/>
      <c r="B90" s="65"/>
      <c r="C90" s="66"/>
      <c r="D90" s="67"/>
    </row>
    <row r="91" spans="1:4" ht="16.5" customHeight="1" thickBot="1" x14ac:dyDescent="0.3">
      <c r="A91" s="68"/>
      <c r="B91" s="69" t="s">
        <v>120</v>
      </c>
      <c r="C91" s="62" t="s">
        <v>121</v>
      </c>
      <c r="D91" s="63">
        <f>+D89-D88+D81-D80+D73-D72+D65-D64+D57-D56+D49-D48+D41-D40+D33-D32+D25-D24+D17-D16</f>
        <v>535200000</v>
      </c>
    </row>
    <row r="92" spans="1:4" ht="16.5" customHeight="1" thickBot="1" x14ac:dyDescent="0.3">
      <c r="A92" s="68"/>
      <c r="B92" s="69" t="s">
        <v>109</v>
      </c>
      <c r="C92" s="62"/>
      <c r="D92" s="63">
        <f>+D88+D80+D72+D64+D56+D48+D40+D32+D24+D16</f>
        <v>-28839000</v>
      </c>
    </row>
    <row r="93" spans="1:4" ht="16.5" customHeight="1" thickBot="1" x14ac:dyDescent="0.3">
      <c r="A93" s="68"/>
      <c r="B93" s="69" t="s">
        <v>122</v>
      </c>
      <c r="C93" s="62" t="s">
        <v>121</v>
      </c>
      <c r="D93" s="63">
        <f>SUM(D91:D92)</f>
        <v>506361000</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REPORTING&amp;RSAINT VINCENT`S MEDICAL CENTER</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topLeftCell="A25" zoomScaleNormal="100" workbookViewId="0">
      <selection activeCell="B23" sqref="B23"/>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8" t="s">
        <v>0</v>
      </c>
      <c r="B1" s="448"/>
      <c r="C1" s="448"/>
      <c r="D1" s="448"/>
      <c r="E1" s="448"/>
    </row>
    <row r="2" spans="1:5" ht="15.75" customHeight="1" x14ac:dyDescent="0.25">
      <c r="A2" s="448" t="s">
        <v>1</v>
      </c>
      <c r="B2" s="448"/>
      <c r="C2" s="448"/>
      <c r="D2" s="448"/>
      <c r="E2" s="448"/>
    </row>
    <row r="3" spans="1:5" ht="15.75" customHeight="1" x14ac:dyDescent="0.25">
      <c r="A3" s="448" t="s">
        <v>2</v>
      </c>
      <c r="B3" s="448"/>
      <c r="C3" s="448"/>
      <c r="D3" s="448"/>
      <c r="E3" s="448"/>
    </row>
    <row r="4" spans="1:5" ht="15.75" customHeight="1" x14ac:dyDescent="0.25">
      <c r="A4" s="448" t="s">
        <v>123</v>
      </c>
      <c r="B4" s="448"/>
      <c r="C4" s="448"/>
      <c r="D4" s="448"/>
      <c r="E4" s="448"/>
    </row>
    <row r="5" spans="1:5" ht="16.5" customHeight="1" thickBot="1" x14ac:dyDescent="0.3">
      <c r="A5" s="70"/>
      <c r="B5" s="70"/>
      <c r="C5" s="35"/>
    </row>
    <row r="6" spans="1:5" ht="15.75" customHeight="1" x14ac:dyDescent="0.25">
      <c r="A6" s="71" t="s">
        <v>96</v>
      </c>
      <c r="B6" s="72" t="s">
        <v>97</v>
      </c>
      <c r="C6" s="73" t="s">
        <v>98</v>
      </c>
      <c r="D6" s="73" t="s">
        <v>99</v>
      </c>
      <c r="E6" s="73" t="s">
        <v>124</v>
      </c>
    </row>
    <row r="7" spans="1:5" ht="31.5" customHeight="1" x14ac:dyDescent="0.25">
      <c r="A7" s="74"/>
      <c r="B7" s="75"/>
      <c r="C7" s="76"/>
      <c r="D7" s="77"/>
      <c r="E7" s="78" t="s">
        <v>125</v>
      </c>
    </row>
    <row r="8" spans="1:5" ht="16.5" customHeight="1" thickBot="1" x14ac:dyDescent="0.3">
      <c r="A8" s="79" t="s">
        <v>5</v>
      </c>
      <c r="B8" s="80" t="s">
        <v>9</v>
      </c>
      <c r="C8" s="81" t="s">
        <v>126</v>
      </c>
      <c r="D8" s="81" t="s">
        <v>127</v>
      </c>
      <c r="E8" s="82" t="s">
        <v>128</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129</v>
      </c>
      <c r="D11" s="93" t="s">
        <v>130</v>
      </c>
      <c r="E11" s="94">
        <v>0</v>
      </c>
    </row>
    <row r="12" spans="1:5" ht="15.75" thickBot="1" x14ac:dyDescent="0.25">
      <c r="A12" s="95"/>
      <c r="B12" s="96"/>
      <c r="C12" s="97" t="s">
        <v>131</v>
      </c>
      <c r="D12" s="98" t="s">
        <v>132</v>
      </c>
      <c r="E12" s="99">
        <v>0</v>
      </c>
    </row>
    <row r="13" spans="1:5" s="31" customFormat="1" ht="16.5" customHeight="1" thickBot="1" x14ac:dyDescent="0.3">
      <c r="A13" s="100"/>
      <c r="B13" s="101"/>
      <c r="C13" s="62" t="s">
        <v>133</v>
      </c>
      <c r="D13" s="102" t="s">
        <v>134</v>
      </c>
      <c r="E13" s="103">
        <f>SUM(E11)</f>
        <v>0</v>
      </c>
    </row>
    <row r="14" spans="1:5" s="31" customFormat="1" x14ac:dyDescent="0.2">
      <c r="A14" s="64"/>
      <c r="B14" s="104"/>
      <c r="C14" s="105"/>
      <c r="D14" s="106"/>
      <c r="E14" s="107"/>
    </row>
    <row r="15" spans="1:5" ht="15.75" customHeight="1" x14ac:dyDescent="0.25">
      <c r="A15" s="87" t="s">
        <v>36</v>
      </c>
      <c r="B15" s="88" t="s">
        <v>37</v>
      </c>
      <c r="C15" s="55"/>
      <c r="D15" s="55"/>
      <c r="E15" s="89"/>
    </row>
    <row r="16" spans="1:5" ht="15.75" customHeight="1" x14ac:dyDescent="0.25">
      <c r="A16" s="90"/>
      <c r="B16" s="91"/>
      <c r="C16" s="92" t="s">
        <v>129</v>
      </c>
      <c r="D16" s="93" t="s">
        <v>130</v>
      </c>
      <c r="E16" s="94">
        <v>0</v>
      </c>
    </row>
    <row r="17" spans="1:5" x14ac:dyDescent="0.2">
      <c r="A17" s="95">
        <v>1</v>
      </c>
      <c r="B17" s="96"/>
      <c r="C17" s="97" t="s">
        <v>135</v>
      </c>
      <c r="D17" s="98" t="s">
        <v>136</v>
      </c>
      <c r="E17" s="99">
        <v>-2524000</v>
      </c>
    </row>
    <row r="18" spans="1:5" x14ac:dyDescent="0.2">
      <c r="A18" s="95">
        <v>2</v>
      </c>
      <c r="B18" s="96"/>
      <c r="C18" s="97" t="s">
        <v>137</v>
      </c>
      <c r="D18" s="98" t="s">
        <v>136</v>
      </c>
      <c r="E18" s="99">
        <v>-923000</v>
      </c>
    </row>
    <row r="19" spans="1:5" x14ac:dyDescent="0.2">
      <c r="A19" s="95">
        <v>3</v>
      </c>
      <c r="B19" s="96"/>
      <c r="C19" s="97" t="s">
        <v>138</v>
      </c>
      <c r="D19" s="98" t="s">
        <v>136</v>
      </c>
      <c r="E19" s="99">
        <v>-6243000</v>
      </c>
    </row>
    <row r="20" spans="1:5" ht="15.75" thickBot="1" x14ac:dyDescent="0.25">
      <c r="A20" s="95">
        <v>4</v>
      </c>
      <c r="B20" s="96"/>
      <c r="C20" s="97" t="s">
        <v>139</v>
      </c>
      <c r="D20" s="98" t="s">
        <v>136</v>
      </c>
      <c r="E20" s="99">
        <v>9690000</v>
      </c>
    </row>
    <row r="21" spans="1:5" s="31" customFormat="1" ht="16.5" customHeight="1" thickBot="1" x14ac:dyDescent="0.3">
      <c r="A21" s="100"/>
      <c r="B21" s="101"/>
      <c r="C21" s="62" t="s">
        <v>133</v>
      </c>
      <c r="D21" s="102" t="s">
        <v>134</v>
      </c>
      <c r="E21" s="103">
        <f>SUM(E16:E20)</f>
        <v>0</v>
      </c>
    </row>
    <row r="22" spans="1:5" s="31" customFormat="1" x14ac:dyDescent="0.2">
      <c r="A22" s="64"/>
      <c r="B22" s="104"/>
      <c r="C22" s="105"/>
      <c r="D22" s="106"/>
      <c r="E22" s="107"/>
    </row>
    <row r="23" spans="1:5" ht="15.75" customHeight="1" x14ac:dyDescent="0.25">
      <c r="A23" s="87" t="s">
        <v>46</v>
      </c>
      <c r="B23" s="88" t="s">
        <v>47</v>
      </c>
      <c r="C23" s="55"/>
      <c r="D23" s="55"/>
      <c r="E23" s="89"/>
    </row>
    <row r="24" spans="1:5" ht="15.75" customHeight="1" x14ac:dyDescent="0.25">
      <c r="A24" s="90"/>
      <c r="B24" s="91"/>
      <c r="C24" s="92" t="s">
        <v>129</v>
      </c>
      <c r="D24" s="93" t="s">
        <v>130</v>
      </c>
      <c r="E24" s="94">
        <v>60000</v>
      </c>
    </row>
    <row r="25" spans="1:5" x14ac:dyDescent="0.2">
      <c r="A25" s="95">
        <v>1</v>
      </c>
      <c r="B25" s="96"/>
      <c r="C25" s="97" t="s">
        <v>140</v>
      </c>
      <c r="D25" s="98" t="s">
        <v>136</v>
      </c>
      <c r="E25" s="99">
        <v>-1962000</v>
      </c>
    </row>
    <row r="26" spans="1:5" x14ac:dyDescent="0.2">
      <c r="A26" s="95">
        <v>2</v>
      </c>
      <c r="B26" s="96"/>
      <c r="C26" s="97" t="s">
        <v>141</v>
      </c>
      <c r="D26" s="98" t="s">
        <v>136</v>
      </c>
      <c r="E26" s="99">
        <v>316000</v>
      </c>
    </row>
    <row r="27" spans="1:5" x14ac:dyDescent="0.2">
      <c r="A27" s="95">
        <v>3</v>
      </c>
      <c r="B27" s="96"/>
      <c r="C27" s="97" t="s">
        <v>142</v>
      </c>
      <c r="D27" s="98" t="s">
        <v>136</v>
      </c>
      <c r="E27" s="99">
        <v>1199000</v>
      </c>
    </row>
    <row r="28" spans="1:5" ht="15.75" thickBot="1" x14ac:dyDescent="0.25">
      <c r="A28" s="95">
        <v>4</v>
      </c>
      <c r="B28" s="96"/>
      <c r="C28" s="97" t="s">
        <v>139</v>
      </c>
      <c r="D28" s="98" t="s">
        <v>136</v>
      </c>
      <c r="E28" s="99">
        <v>417000</v>
      </c>
    </row>
    <row r="29" spans="1:5" s="31" customFormat="1" ht="16.5" customHeight="1" thickBot="1" x14ac:dyDescent="0.3">
      <c r="A29" s="100"/>
      <c r="B29" s="101"/>
      <c r="C29" s="62" t="s">
        <v>133</v>
      </c>
      <c r="D29" s="102" t="s">
        <v>134</v>
      </c>
      <c r="E29" s="103">
        <f>SUM(E24:E28)</f>
        <v>30000</v>
      </c>
    </row>
    <row r="30" spans="1:5" s="31" customFormat="1" x14ac:dyDescent="0.2">
      <c r="A30" s="64"/>
      <c r="B30" s="104"/>
      <c r="C30" s="105"/>
      <c r="D30" s="106"/>
      <c r="E30" s="107"/>
    </row>
    <row r="31" spans="1:5" ht="15.75" customHeight="1" x14ac:dyDescent="0.25">
      <c r="A31" s="87" t="s">
        <v>54</v>
      </c>
      <c r="B31" s="88" t="s">
        <v>55</v>
      </c>
      <c r="C31" s="55"/>
      <c r="D31" s="55"/>
      <c r="E31" s="89"/>
    </row>
    <row r="32" spans="1:5" ht="15.75" customHeight="1" x14ac:dyDescent="0.25">
      <c r="A32" s="90"/>
      <c r="B32" s="91"/>
      <c r="C32" s="92" t="s">
        <v>129</v>
      </c>
      <c r="D32" s="93" t="s">
        <v>130</v>
      </c>
      <c r="E32" s="94">
        <v>71000</v>
      </c>
    </row>
    <row r="33" spans="1:5" x14ac:dyDescent="0.2">
      <c r="A33" s="95">
        <v>1</v>
      </c>
      <c r="B33" s="96"/>
      <c r="C33" s="97" t="s">
        <v>143</v>
      </c>
      <c r="D33" s="98" t="s">
        <v>136</v>
      </c>
      <c r="E33" s="99">
        <v>372000</v>
      </c>
    </row>
    <row r="34" spans="1:5" x14ac:dyDescent="0.2">
      <c r="A34" s="95">
        <v>2</v>
      </c>
      <c r="B34" s="96"/>
      <c r="C34" s="97" t="s">
        <v>144</v>
      </c>
      <c r="D34" s="98" t="s">
        <v>136</v>
      </c>
      <c r="E34" s="99">
        <v>737000</v>
      </c>
    </row>
    <row r="35" spans="1:5" x14ac:dyDescent="0.2">
      <c r="A35" s="95">
        <v>3</v>
      </c>
      <c r="B35" s="96"/>
      <c r="C35" s="97" t="s">
        <v>145</v>
      </c>
      <c r="D35" s="98" t="s">
        <v>136</v>
      </c>
      <c r="E35" s="99">
        <v>-512000</v>
      </c>
    </row>
    <row r="36" spans="1:5" ht="15.75" thickBot="1" x14ac:dyDescent="0.25">
      <c r="A36" s="95">
        <v>4</v>
      </c>
      <c r="B36" s="96"/>
      <c r="C36" s="97" t="s">
        <v>146</v>
      </c>
      <c r="D36" s="98" t="s">
        <v>136</v>
      </c>
      <c r="E36" s="99">
        <v>-640000</v>
      </c>
    </row>
    <row r="37" spans="1:5" s="31" customFormat="1" ht="16.5" customHeight="1" thickBot="1" x14ac:dyDescent="0.3">
      <c r="A37" s="100"/>
      <c r="B37" s="101"/>
      <c r="C37" s="62" t="s">
        <v>133</v>
      </c>
      <c r="D37" s="102" t="s">
        <v>134</v>
      </c>
      <c r="E37" s="103">
        <f>SUM(E32:E36)</f>
        <v>28000</v>
      </c>
    </row>
    <row r="38" spans="1:5" s="31" customFormat="1" x14ac:dyDescent="0.2">
      <c r="A38" s="64"/>
      <c r="B38" s="104"/>
      <c r="C38" s="105"/>
      <c r="D38" s="106"/>
      <c r="E38" s="107"/>
    </row>
    <row r="39" spans="1:5" ht="15.75" customHeight="1" x14ac:dyDescent="0.25">
      <c r="A39" s="87" t="s">
        <v>59</v>
      </c>
      <c r="B39" s="88" t="s">
        <v>60</v>
      </c>
      <c r="C39" s="55"/>
      <c r="D39" s="55"/>
      <c r="E39" s="89"/>
    </row>
    <row r="40" spans="1:5" ht="15.75" customHeight="1" x14ac:dyDescent="0.25">
      <c r="A40" s="90"/>
      <c r="B40" s="91"/>
      <c r="C40" s="92" t="s">
        <v>129</v>
      </c>
      <c r="D40" s="93" t="s">
        <v>130</v>
      </c>
      <c r="E40" s="94">
        <v>4737000</v>
      </c>
    </row>
    <row r="41" spans="1:5" x14ac:dyDescent="0.2">
      <c r="A41" s="95">
        <v>1</v>
      </c>
      <c r="B41" s="96"/>
      <c r="C41" s="97" t="s">
        <v>147</v>
      </c>
      <c r="D41" s="98" t="s">
        <v>136</v>
      </c>
      <c r="E41" s="99">
        <v>252000</v>
      </c>
    </row>
    <row r="42" spans="1:5" x14ac:dyDescent="0.2">
      <c r="A42" s="95">
        <v>2</v>
      </c>
      <c r="B42" s="96"/>
      <c r="C42" s="97" t="s">
        <v>148</v>
      </c>
      <c r="D42" s="98" t="s">
        <v>136</v>
      </c>
      <c r="E42" s="99">
        <v>774000</v>
      </c>
    </row>
    <row r="43" spans="1:5" x14ac:dyDescent="0.2">
      <c r="A43" s="95">
        <v>3</v>
      </c>
      <c r="B43" s="96"/>
      <c r="C43" s="97" t="s">
        <v>149</v>
      </c>
      <c r="D43" s="98" t="s">
        <v>136</v>
      </c>
      <c r="E43" s="99">
        <v>7246000</v>
      </c>
    </row>
    <row r="44" spans="1:5" ht="15.75" thickBot="1" x14ac:dyDescent="0.25">
      <c r="A44" s="95">
        <v>4</v>
      </c>
      <c r="B44" s="96"/>
      <c r="C44" s="97" t="s">
        <v>139</v>
      </c>
      <c r="D44" s="98" t="s">
        <v>136</v>
      </c>
      <c r="E44" s="99">
        <v>-6201000</v>
      </c>
    </row>
    <row r="45" spans="1:5" s="31" customFormat="1" ht="16.5" customHeight="1" thickBot="1" x14ac:dyDescent="0.3">
      <c r="A45" s="100"/>
      <c r="B45" s="101"/>
      <c r="C45" s="62" t="s">
        <v>133</v>
      </c>
      <c r="D45" s="102" t="s">
        <v>134</v>
      </c>
      <c r="E45" s="103">
        <f>SUM(E40:E44)</f>
        <v>6808000</v>
      </c>
    </row>
    <row r="46" spans="1:5" s="31" customFormat="1" x14ac:dyDescent="0.2">
      <c r="A46" s="64"/>
      <c r="B46" s="104"/>
      <c r="C46" s="105"/>
      <c r="D46" s="106"/>
      <c r="E46" s="107"/>
    </row>
    <row r="47" spans="1:5" ht="15.75" customHeight="1" x14ac:dyDescent="0.25">
      <c r="A47" s="87" t="s">
        <v>66</v>
      </c>
      <c r="B47" s="88" t="s">
        <v>67</v>
      </c>
      <c r="C47" s="55"/>
      <c r="D47" s="55"/>
      <c r="E47" s="89"/>
    </row>
    <row r="48" spans="1:5" ht="15.75" customHeight="1" x14ac:dyDescent="0.25">
      <c r="A48" s="90"/>
      <c r="B48" s="91"/>
      <c r="C48" s="92" t="s">
        <v>129</v>
      </c>
      <c r="D48" s="93" t="s">
        <v>130</v>
      </c>
      <c r="E48" s="94">
        <v>5662000</v>
      </c>
    </row>
    <row r="49" spans="1:5" x14ac:dyDescent="0.2">
      <c r="A49" s="95">
        <v>1</v>
      </c>
      <c r="B49" s="96"/>
      <c r="C49" s="97" t="s">
        <v>150</v>
      </c>
      <c r="D49" s="98" t="s">
        <v>136</v>
      </c>
      <c r="E49" s="99">
        <v>-1740000</v>
      </c>
    </row>
    <row r="50" spans="1:5" x14ac:dyDescent="0.2">
      <c r="A50" s="95">
        <v>2</v>
      </c>
      <c r="B50" s="96"/>
      <c r="C50" s="97" t="s">
        <v>151</v>
      </c>
      <c r="D50" s="98" t="s">
        <v>136</v>
      </c>
      <c r="E50" s="99">
        <v>2580000</v>
      </c>
    </row>
    <row r="51" spans="1:5" ht="15.75" thickBot="1" x14ac:dyDescent="0.25">
      <c r="A51" s="95">
        <v>3</v>
      </c>
      <c r="B51" s="96"/>
      <c r="C51" s="97" t="s">
        <v>152</v>
      </c>
      <c r="D51" s="98" t="s">
        <v>136</v>
      </c>
      <c r="E51" s="99">
        <v>60000</v>
      </c>
    </row>
    <row r="52" spans="1:5" s="31" customFormat="1" ht="16.5" customHeight="1" thickBot="1" x14ac:dyDescent="0.3">
      <c r="A52" s="100"/>
      <c r="B52" s="101"/>
      <c r="C52" s="62" t="s">
        <v>133</v>
      </c>
      <c r="D52" s="102" t="s">
        <v>134</v>
      </c>
      <c r="E52" s="103">
        <f>SUM(E48:E51)</f>
        <v>6562000</v>
      </c>
    </row>
    <row r="53" spans="1:5" s="31" customFormat="1" x14ac:dyDescent="0.2">
      <c r="A53" s="64"/>
      <c r="B53" s="104"/>
      <c r="C53" s="105"/>
      <c r="D53" s="106"/>
      <c r="E53" s="107"/>
    </row>
    <row r="54" spans="1:5" ht="15.75" customHeight="1" x14ac:dyDescent="0.25">
      <c r="A54" s="87" t="s">
        <v>76</v>
      </c>
      <c r="B54" s="88" t="s">
        <v>77</v>
      </c>
      <c r="C54" s="55"/>
      <c r="D54" s="55"/>
      <c r="E54" s="89"/>
    </row>
    <row r="55" spans="1:5" ht="15.75" customHeight="1" x14ac:dyDescent="0.25">
      <c r="A55" s="90"/>
      <c r="B55" s="91"/>
      <c r="C55" s="92" t="s">
        <v>129</v>
      </c>
      <c r="D55" s="93" t="s">
        <v>130</v>
      </c>
      <c r="E55" s="94">
        <v>234000</v>
      </c>
    </row>
    <row r="56" spans="1:5" x14ac:dyDescent="0.2">
      <c r="A56" s="95">
        <v>1</v>
      </c>
      <c r="B56" s="96"/>
      <c r="C56" s="97" t="s">
        <v>153</v>
      </c>
      <c r="D56" s="98" t="s">
        <v>136</v>
      </c>
      <c r="E56" s="99">
        <v>651000</v>
      </c>
    </row>
    <row r="57" spans="1:5" x14ac:dyDescent="0.2">
      <c r="A57" s="95">
        <v>2</v>
      </c>
      <c r="B57" s="96"/>
      <c r="C57" s="97" t="s">
        <v>154</v>
      </c>
      <c r="D57" s="98" t="s">
        <v>136</v>
      </c>
      <c r="E57" s="99">
        <v>662000</v>
      </c>
    </row>
    <row r="58" spans="1:5" x14ac:dyDescent="0.2">
      <c r="A58" s="95">
        <v>3</v>
      </c>
      <c r="B58" s="96"/>
      <c r="C58" s="97" t="s">
        <v>155</v>
      </c>
      <c r="D58" s="98" t="s">
        <v>136</v>
      </c>
      <c r="E58" s="99">
        <v>-428000</v>
      </c>
    </row>
    <row r="59" spans="1:5" ht="15.75" thickBot="1" x14ac:dyDescent="0.25">
      <c r="A59" s="95">
        <v>4</v>
      </c>
      <c r="B59" s="96"/>
      <c r="C59" s="97" t="s">
        <v>139</v>
      </c>
      <c r="D59" s="98" t="s">
        <v>136</v>
      </c>
      <c r="E59" s="99">
        <v>-171000</v>
      </c>
    </row>
    <row r="60" spans="1:5" s="31" customFormat="1" ht="16.5" customHeight="1" thickBot="1" x14ac:dyDescent="0.3">
      <c r="A60" s="100"/>
      <c r="B60" s="101"/>
      <c r="C60" s="62" t="s">
        <v>133</v>
      </c>
      <c r="D60" s="102" t="s">
        <v>134</v>
      </c>
      <c r="E60" s="103">
        <f>SUM(E55:E59)</f>
        <v>948000</v>
      </c>
    </row>
    <row r="61" spans="1:5" s="31" customFormat="1" x14ac:dyDescent="0.2">
      <c r="A61" s="64"/>
      <c r="B61" s="104"/>
      <c r="C61" s="105"/>
      <c r="D61" s="106"/>
      <c r="E61" s="107"/>
    </row>
    <row r="62" spans="1:5" ht="15.75" customHeight="1" x14ac:dyDescent="0.25">
      <c r="A62" s="87" t="s">
        <v>80</v>
      </c>
      <c r="B62" s="88" t="s">
        <v>81</v>
      </c>
      <c r="C62" s="55"/>
      <c r="D62" s="55"/>
      <c r="E62" s="89"/>
    </row>
    <row r="63" spans="1:5" ht="15.75" customHeight="1" x14ac:dyDescent="0.25">
      <c r="A63" s="90"/>
      <c r="B63" s="91"/>
      <c r="C63" s="92" t="s">
        <v>129</v>
      </c>
      <c r="D63" s="93" t="s">
        <v>130</v>
      </c>
      <c r="E63" s="94">
        <v>293000</v>
      </c>
    </row>
    <row r="64" spans="1:5" x14ac:dyDescent="0.2">
      <c r="A64" s="95">
        <v>1</v>
      </c>
      <c r="B64" s="96"/>
      <c r="C64" s="97" t="s">
        <v>156</v>
      </c>
      <c r="D64" s="98" t="s">
        <v>136</v>
      </c>
      <c r="E64" s="99">
        <v>639000</v>
      </c>
    </row>
    <row r="65" spans="1:5" x14ac:dyDescent="0.2">
      <c r="A65" s="95">
        <v>2</v>
      </c>
      <c r="B65" s="96"/>
      <c r="C65" s="97" t="s">
        <v>157</v>
      </c>
      <c r="D65" s="98" t="s">
        <v>136</v>
      </c>
      <c r="E65" s="99">
        <v>3674000</v>
      </c>
    </row>
    <row r="66" spans="1:5" ht="15.75" thickBot="1" x14ac:dyDescent="0.25">
      <c r="A66" s="95">
        <v>3</v>
      </c>
      <c r="B66" s="96"/>
      <c r="C66" s="97" t="s">
        <v>139</v>
      </c>
      <c r="D66" s="98" t="s">
        <v>136</v>
      </c>
      <c r="E66" s="99">
        <v>-3960000</v>
      </c>
    </row>
    <row r="67" spans="1:5" s="31" customFormat="1" ht="16.5" customHeight="1" thickBot="1" x14ac:dyDescent="0.3">
      <c r="A67" s="100"/>
      <c r="B67" s="101"/>
      <c r="C67" s="62" t="s">
        <v>133</v>
      </c>
      <c r="D67" s="102" t="s">
        <v>134</v>
      </c>
      <c r="E67" s="103">
        <f>SUM(E63:E66)</f>
        <v>646000</v>
      </c>
    </row>
    <row r="68" spans="1:5" s="31" customFormat="1" x14ac:dyDescent="0.2">
      <c r="A68" s="64"/>
      <c r="B68" s="104"/>
      <c r="C68" s="105"/>
      <c r="D68" s="106"/>
      <c r="E68" s="107"/>
    </row>
    <row r="69" spans="1:5" ht="15.75" customHeight="1" x14ac:dyDescent="0.25">
      <c r="A69" s="87" t="s">
        <v>87</v>
      </c>
      <c r="B69" s="88" t="s">
        <v>88</v>
      </c>
      <c r="C69" s="55"/>
      <c r="D69" s="55"/>
      <c r="E69" s="89"/>
    </row>
    <row r="70" spans="1:5" ht="15.75" customHeight="1" x14ac:dyDescent="0.25">
      <c r="A70" s="90"/>
      <c r="B70" s="91"/>
      <c r="C70" s="92" t="s">
        <v>129</v>
      </c>
      <c r="D70" s="93" t="s">
        <v>130</v>
      </c>
      <c r="E70" s="94">
        <v>0</v>
      </c>
    </row>
    <row r="71" spans="1:5" ht="15.75" thickBot="1" x14ac:dyDescent="0.25">
      <c r="A71" s="95"/>
      <c r="B71" s="96"/>
      <c r="C71" s="97" t="s">
        <v>131</v>
      </c>
      <c r="D71" s="98" t="s">
        <v>132</v>
      </c>
      <c r="E71" s="99">
        <v>0</v>
      </c>
    </row>
    <row r="72" spans="1:5" s="31" customFormat="1" ht="16.5" customHeight="1" thickBot="1" x14ac:dyDescent="0.3">
      <c r="A72" s="100"/>
      <c r="B72" s="101"/>
      <c r="C72" s="62" t="s">
        <v>133</v>
      </c>
      <c r="D72" s="102" t="s">
        <v>134</v>
      </c>
      <c r="E72" s="103">
        <f>SUM(E70)</f>
        <v>0</v>
      </c>
    </row>
    <row r="73" spans="1:5" s="31" customFormat="1" ht="15.75" thickBot="1" x14ac:dyDescent="0.25">
      <c r="A73" s="64"/>
      <c r="B73" s="104"/>
      <c r="C73" s="105"/>
      <c r="D73" s="106"/>
      <c r="E73" s="107"/>
    </row>
    <row r="74" spans="1:5" s="33" customFormat="1" ht="19.5" customHeight="1" thickBot="1" x14ac:dyDescent="0.3">
      <c r="A74" s="108"/>
      <c r="B74" s="109"/>
      <c r="C74" s="110"/>
      <c r="D74" s="111" t="s">
        <v>158</v>
      </c>
      <c r="E74" s="112">
        <f>+E72+E67+E60+E52+E45+E37+E29+E21+E13</f>
        <v>15022000</v>
      </c>
    </row>
  </sheetData>
  <mergeCells count="4">
    <mergeCell ref="A1:E1"/>
    <mergeCell ref="A2:E2"/>
    <mergeCell ref="A3:E3"/>
    <mergeCell ref="A4:E4"/>
  </mergeCells>
  <pageMargins left="0.25" right="0.25" top="0.5" bottom="0.5" header="0.25" footer="0.25"/>
  <pageSetup scale="74" orientation="landscape" horizontalDpi="1200" verticalDpi="1200" r:id="rId1"/>
  <headerFooter>
    <oddHeader>&amp;LOFFICE OF HEALTH CARE ACCESS&amp;CANNUAL REPORTING&amp;RSAINT VINCENT`S MEDICAL CENTER</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topLeftCell="A10" zoomScaleNormal="100" workbookViewId="0">
      <selection activeCell="B32" sqref="B32"/>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0"/>
      <c r="C1" s="450"/>
      <c r="D1" s="450"/>
    </row>
    <row r="2" spans="1:6" x14ac:dyDescent="0.2">
      <c r="A2" s="451" t="s">
        <v>0</v>
      </c>
      <c r="B2" s="451"/>
      <c r="C2" s="451"/>
      <c r="D2" s="451"/>
      <c r="E2" s="451"/>
      <c r="F2" s="451"/>
    </row>
    <row r="3" spans="1:6" x14ac:dyDescent="0.2">
      <c r="A3" s="451" t="s">
        <v>1</v>
      </c>
      <c r="B3" s="451"/>
      <c r="C3" s="451"/>
      <c r="D3" s="451"/>
      <c r="E3" s="451"/>
      <c r="F3" s="451"/>
    </row>
    <row r="4" spans="1:6" x14ac:dyDescent="0.2">
      <c r="A4" s="451" t="s">
        <v>2</v>
      </c>
      <c r="B4" s="451"/>
      <c r="C4" s="451"/>
      <c r="D4" s="451"/>
      <c r="E4" s="451"/>
      <c r="F4" s="451"/>
    </row>
    <row r="5" spans="1:6" x14ac:dyDescent="0.2">
      <c r="A5" s="451" t="s">
        <v>159</v>
      </c>
      <c r="B5" s="451"/>
      <c r="C5" s="451"/>
      <c r="D5" s="451"/>
      <c r="E5" s="451"/>
      <c r="F5" s="451"/>
    </row>
    <row r="6" spans="1:6" ht="13.5" customHeight="1" thickBot="1" x14ac:dyDescent="0.25">
      <c r="B6" s="452"/>
      <c r="C6" s="452"/>
      <c r="D6" s="452"/>
      <c r="E6" s="116"/>
    </row>
    <row r="7" spans="1:6" ht="15.75" x14ac:dyDescent="0.25">
      <c r="A7" s="117">
        <v>-1</v>
      </c>
      <c r="B7" s="118">
        <v>-2</v>
      </c>
      <c r="C7" s="118">
        <v>-3</v>
      </c>
      <c r="D7" s="118">
        <v>-4</v>
      </c>
      <c r="E7" s="118">
        <v>-5</v>
      </c>
      <c r="F7" s="119">
        <v>-6</v>
      </c>
    </row>
    <row r="8" spans="1:6" ht="20.45" customHeight="1" x14ac:dyDescent="0.25">
      <c r="A8" s="87"/>
      <c r="B8" s="76"/>
      <c r="C8" s="76" t="s">
        <v>132</v>
      </c>
      <c r="D8" s="76"/>
      <c r="E8" s="76"/>
      <c r="F8" s="120"/>
    </row>
    <row r="9" spans="1:6" ht="13.5" customHeight="1" thickBot="1" x14ac:dyDescent="0.25">
      <c r="A9" s="121" t="s">
        <v>5</v>
      </c>
      <c r="B9" s="122" t="s">
        <v>160</v>
      </c>
      <c r="C9" s="123" t="s">
        <v>161</v>
      </c>
      <c r="D9" s="123" t="s">
        <v>126</v>
      </c>
      <c r="E9" s="123" t="s">
        <v>127</v>
      </c>
      <c r="F9" s="124" t="s">
        <v>162</v>
      </c>
    </row>
    <row r="10" spans="1:6" s="125" customFormat="1" ht="31.5" x14ac:dyDescent="0.25">
      <c r="A10" s="126"/>
      <c r="B10" s="127"/>
      <c r="C10" s="128"/>
      <c r="D10" s="129" t="s">
        <v>163</v>
      </c>
      <c r="E10" s="130" t="s">
        <v>164</v>
      </c>
      <c r="F10" s="131">
        <v>-20000</v>
      </c>
    </row>
    <row r="11" spans="1:6" ht="15.75" x14ac:dyDescent="0.25">
      <c r="A11" s="132" t="s">
        <v>104</v>
      </c>
      <c r="B11" s="133" t="s">
        <v>10</v>
      </c>
      <c r="C11" s="134"/>
      <c r="D11" s="135"/>
      <c r="E11" s="135"/>
      <c r="F11" s="136"/>
    </row>
    <row r="12" spans="1:6" ht="15.75" thickBot="1" x14ac:dyDescent="0.25">
      <c r="A12" s="137"/>
      <c r="B12" s="91"/>
      <c r="C12" s="138" t="s">
        <v>132</v>
      </c>
      <c r="D12" s="138" t="s">
        <v>165</v>
      </c>
      <c r="E12" s="139" t="s">
        <v>132</v>
      </c>
      <c r="F12" s="140">
        <v>0</v>
      </c>
    </row>
    <row r="13" spans="1:6" ht="16.5" thickBot="1" x14ac:dyDescent="0.3">
      <c r="A13" s="141"/>
      <c r="B13" s="142"/>
      <c r="C13" s="143"/>
      <c r="D13" s="144" t="s">
        <v>166</v>
      </c>
      <c r="E13" s="145" t="s">
        <v>167</v>
      </c>
      <c r="F13" s="146">
        <v>0</v>
      </c>
    </row>
    <row r="14" spans="1:6" ht="15.75" x14ac:dyDescent="0.25">
      <c r="A14" s="147"/>
      <c r="B14" s="148"/>
      <c r="C14" s="149"/>
      <c r="D14" s="150"/>
      <c r="E14" s="151"/>
      <c r="F14" s="152"/>
    </row>
    <row r="15" spans="1:6" ht="15.75" x14ac:dyDescent="0.25">
      <c r="A15" s="132" t="s">
        <v>111</v>
      </c>
      <c r="B15" s="133" t="s">
        <v>37</v>
      </c>
      <c r="C15" s="134"/>
      <c r="D15" s="135"/>
      <c r="E15" s="135"/>
      <c r="F15" s="136"/>
    </row>
    <row r="16" spans="1:6" ht="15.75" thickBot="1" x14ac:dyDescent="0.25">
      <c r="A16" s="137"/>
      <c r="B16" s="91"/>
      <c r="C16" s="138" t="s">
        <v>132</v>
      </c>
      <c r="D16" s="138" t="s">
        <v>165</v>
      </c>
      <c r="E16" s="139" t="s">
        <v>132</v>
      </c>
      <c r="F16" s="140">
        <v>0</v>
      </c>
    </row>
    <row r="17" spans="1:6" ht="16.5" thickBot="1" x14ac:dyDescent="0.3">
      <c r="A17" s="141"/>
      <c r="B17" s="142"/>
      <c r="C17" s="143"/>
      <c r="D17" s="144" t="s">
        <v>166</v>
      </c>
      <c r="E17" s="145" t="s">
        <v>167</v>
      </c>
      <c r="F17" s="146">
        <v>0</v>
      </c>
    </row>
    <row r="18" spans="1:6" ht="15.75" x14ac:dyDescent="0.25">
      <c r="A18" s="147"/>
      <c r="B18" s="148"/>
      <c r="C18" s="149"/>
      <c r="D18" s="150"/>
      <c r="E18" s="151"/>
      <c r="F18" s="152"/>
    </row>
    <row r="19" spans="1:6" ht="15.75" x14ac:dyDescent="0.25">
      <c r="A19" s="132" t="s">
        <v>112</v>
      </c>
      <c r="B19" s="133" t="s">
        <v>47</v>
      </c>
      <c r="C19" s="134"/>
      <c r="D19" s="135"/>
      <c r="E19" s="135"/>
      <c r="F19" s="136"/>
    </row>
    <row r="20" spans="1:6" ht="15" x14ac:dyDescent="0.2">
      <c r="A20" s="137">
        <v>1</v>
      </c>
      <c r="B20" s="91"/>
      <c r="C20" s="138" t="s">
        <v>77</v>
      </c>
      <c r="D20" s="138" t="s">
        <v>168</v>
      </c>
      <c r="E20" s="139" t="s">
        <v>169</v>
      </c>
      <c r="F20" s="140">
        <v>148000</v>
      </c>
    </row>
    <row r="21" spans="1:6" ht="15" x14ac:dyDescent="0.2">
      <c r="A21" s="137">
        <v>2</v>
      </c>
      <c r="B21" s="91"/>
      <c r="C21" s="138" t="s">
        <v>77</v>
      </c>
      <c r="D21" s="138" t="s">
        <v>170</v>
      </c>
      <c r="E21" s="139" t="s">
        <v>169</v>
      </c>
      <c r="F21" s="140">
        <v>-137000</v>
      </c>
    </row>
    <row r="22" spans="1:6" ht="30.75" thickBot="1" x14ac:dyDescent="0.25">
      <c r="A22" s="137">
        <v>3</v>
      </c>
      <c r="B22" s="91"/>
      <c r="C22" s="138" t="s">
        <v>67</v>
      </c>
      <c r="D22" s="138" t="s">
        <v>171</v>
      </c>
      <c r="E22" s="139" t="s">
        <v>169</v>
      </c>
      <c r="F22" s="140">
        <v>104000</v>
      </c>
    </row>
    <row r="23" spans="1:6" ht="16.5" thickBot="1" x14ac:dyDescent="0.3">
      <c r="A23" s="141"/>
      <c r="B23" s="142"/>
      <c r="C23" s="143"/>
      <c r="D23" s="144" t="s">
        <v>166</v>
      </c>
      <c r="E23" s="145" t="s">
        <v>167</v>
      </c>
      <c r="F23" s="146">
        <f>SUM(F20:F22)</f>
        <v>115000</v>
      </c>
    </row>
    <row r="24" spans="1:6" ht="15.75" x14ac:dyDescent="0.25">
      <c r="A24" s="147"/>
      <c r="B24" s="148"/>
      <c r="C24" s="149"/>
      <c r="D24" s="150"/>
      <c r="E24" s="151"/>
      <c r="F24" s="152"/>
    </row>
    <row r="25" spans="1:6" ht="15.75" x14ac:dyDescent="0.25">
      <c r="A25" s="132" t="s">
        <v>113</v>
      </c>
      <c r="B25" s="133" t="s">
        <v>55</v>
      </c>
      <c r="C25" s="134"/>
      <c r="D25" s="135"/>
      <c r="E25" s="135"/>
      <c r="F25" s="136"/>
    </row>
    <row r="26" spans="1:6" ht="15" x14ac:dyDescent="0.2">
      <c r="A26" s="137">
        <v>1</v>
      </c>
      <c r="B26" s="91"/>
      <c r="C26" s="138" t="s">
        <v>77</v>
      </c>
      <c r="D26" s="138" t="s">
        <v>172</v>
      </c>
      <c r="E26" s="139" t="s">
        <v>169</v>
      </c>
      <c r="F26" s="140">
        <v>5000</v>
      </c>
    </row>
    <row r="27" spans="1:6" ht="15.75" thickBot="1" x14ac:dyDescent="0.25">
      <c r="A27" s="137">
        <v>2</v>
      </c>
      <c r="B27" s="91"/>
      <c r="C27" s="138" t="s">
        <v>77</v>
      </c>
      <c r="D27" s="138" t="s">
        <v>170</v>
      </c>
      <c r="E27" s="139" t="s">
        <v>169</v>
      </c>
      <c r="F27" s="140">
        <v>-3000</v>
      </c>
    </row>
    <row r="28" spans="1:6" ht="16.5" thickBot="1" x14ac:dyDescent="0.3">
      <c r="A28" s="141"/>
      <c r="B28" s="142"/>
      <c r="C28" s="143"/>
      <c r="D28" s="144" t="s">
        <v>166</v>
      </c>
      <c r="E28" s="145" t="s">
        <v>167</v>
      </c>
      <c r="F28" s="146">
        <f>SUM(F26:F27)</f>
        <v>2000</v>
      </c>
    </row>
    <row r="29" spans="1:6" ht="15.75" x14ac:dyDescent="0.25">
      <c r="A29" s="147"/>
      <c r="B29" s="148"/>
      <c r="C29" s="149"/>
      <c r="D29" s="150"/>
      <c r="E29" s="151"/>
      <c r="F29" s="152"/>
    </row>
    <row r="30" spans="1:6" ht="15.75" x14ac:dyDescent="0.25">
      <c r="A30" s="132" t="s">
        <v>114</v>
      </c>
      <c r="B30" s="133" t="s">
        <v>60</v>
      </c>
      <c r="C30" s="134"/>
      <c r="D30" s="135"/>
      <c r="E30" s="135"/>
      <c r="F30" s="136"/>
    </row>
    <row r="31" spans="1:6" ht="15" x14ac:dyDescent="0.2">
      <c r="A31" s="137">
        <v>1</v>
      </c>
      <c r="B31" s="91"/>
      <c r="C31" s="138" t="s">
        <v>55</v>
      </c>
      <c r="D31" s="138" t="s">
        <v>173</v>
      </c>
      <c r="E31" s="139" t="s">
        <v>169</v>
      </c>
      <c r="F31" s="140">
        <v>-444000</v>
      </c>
    </row>
    <row r="32" spans="1:6" ht="15" x14ac:dyDescent="0.2">
      <c r="A32" s="137">
        <v>2</v>
      </c>
      <c r="B32" s="91"/>
      <c r="C32" s="138" t="s">
        <v>55</v>
      </c>
      <c r="D32" s="138" t="s">
        <v>170</v>
      </c>
      <c r="E32" s="139" t="s">
        <v>169</v>
      </c>
      <c r="F32" s="140">
        <v>444000</v>
      </c>
    </row>
    <row r="33" spans="1:6" ht="30" x14ac:dyDescent="0.2">
      <c r="A33" s="137">
        <v>3</v>
      </c>
      <c r="B33" s="91"/>
      <c r="C33" s="138" t="s">
        <v>81</v>
      </c>
      <c r="D33" s="138" t="s">
        <v>173</v>
      </c>
      <c r="E33" s="139" t="s">
        <v>169</v>
      </c>
      <c r="F33" s="140">
        <v>-105000</v>
      </c>
    </row>
    <row r="34" spans="1:6" ht="30" x14ac:dyDescent="0.2">
      <c r="A34" s="137">
        <v>4</v>
      </c>
      <c r="B34" s="91"/>
      <c r="C34" s="138" t="s">
        <v>81</v>
      </c>
      <c r="D34" s="138" t="s">
        <v>174</v>
      </c>
      <c r="E34" s="139" t="s">
        <v>169</v>
      </c>
      <c r="F34" s="140">
        <v>-413000</v>
      </c>
    </row>
    <row r="35" spans="1:6" ht="30" x14ac:dyDescent="0.2">
      <c r="A35" s="137">
        <v>5</v>
      </c>
      <c r="B35" s="91"/>
      <c r="C35" s="138" t="s">
        <v>81</v>
      </c>
      <c r="D35" s="138" t="s">
        <v>170</v>
      </c>
      <c r="E35" s="139" t="s">
        <v>169</v>
      </c>
      <c r="F35" s="140">
        <v>331000</v>
      </c>
    </row>
    <row r="36" spans="1:6" ht="15" x14ac:dyDescent="0.2">
      <c r="A36" s="137">
        <v>6</v>
      </c>
      <c r="B36" s="91"/>
      <c r="C36" s="138" t="s">
        <v>77</v>
      </c>
      <c r="D36" s="138" t="s">
        <v>174</v>
      </c>
      <c r="E36" s="139" t="s">
        <v>169</v>
      </c>
      <c r="F36" s="140">
        <v>-215000</v>
      </c>
    </row>
    <row r="37" spans="1:6" ht="30" x14ac:dyDescent="0.2">
      <c r="A37" s="137">
        <v>7</v>
      </c>
      <c r="B37" s="91"/>
      <c r="C37" s="138" t="s">
        <v>47</v>
      </c>
      <c r="D37" s="138" t="s">
        <v>173</v>
      </c>
      <c r="E37" s="139" t="s">
        <v>169</v>
      </c>
      <c r="F37" s="140">
        <v>-55000</v>
      </c>
    </row>
    <row r="38" spans="1:6" ht="30.75" thickBot="1" x14ac:dyDescent="0.25">
      <c r="A38" s="137">
        <v>8</v>
      </c>
      <c r="B38" s="91"/>
      <c r="C38" s="138" t="s">
        <v>47</v>
      </c>
      <c r="D38" s="138" t="s">
        <v>170</v>
      </c>
      <c r="E38" s="139" t="s">
        <v>169</v>
      </c>
      <c r="F38" s="140">
        <v>55000</v>
      </c>
    </row>
    <row r="39" spans="1:6" ht="16.5" thickBot="1" x14ac:dyDescent="0.3">
      <c r="A39" s="141"/>
      <c r="B39" s="142"/>
      <c r="C39" s="143"/>
      <c r="D39" s="144" t="s">
        <v>166</v>
      </c>
      <c r="E39" s="145" t="s">
        <v>167</v>
      </c>
      <c r="F39" s="146">
        <f>SUM(F31:F38)</f>
        <v>-402000</v>
      </c>
    </row>
    <row r="40" spans="1:6" ht="15.75" x14ac:dyDescent="0.25">
      <c r="A40" s="147"/>
      <c r="B40" s="148"/>
      <c r="C40" s="149"/>
      <c r="D40" s="150"/>
      <c r="E40" s="151"/>
      <c r="F40" s="152"/>
    </row>
    <row r="41" spans="1:6" ht="15.75" x14ac:dyDescent="0.25">
      <c r="A41" s="132" t="s">
        <v>115</v>
      </c>
      <c r="B41" s="133" t="s">
        <v>67</v>
      </c>
      <c r="C41" s="134"/>
      <c r="D41" s="135"/>
      <c r="E41" s="135"/>
      <c r="F41" s="136"/>
    </row>
    <row r="42" spans="1:6" ht="15" x14ac:dyDescent="0.2">
      <c r="A42" s="137">
        <v>1</v>
      </c>
      <c r="B42" s="91"/>
      <c r="C42" s="138" t="s">
        <v>77</v>
      </c>
      <c r="D42" s="138" t="s">
        <v>172</v>
      </c>
      <c r="E42" s="139" t="s">
        <v>169</v>
      </c>
      <c r="F42" s="140">
        <v>57000</v>
      </c>
    </row>
    <row r="43" spans="1:6" ht="30" x14ac:dyDescent="0.2">
      <c r="A43" s="137">
        <v>2</v>
      </c>
      <c r="B43" s="91"/>
      <c r="C43" s="138" t="s">
        <v>60</v>
      </c>
      <c r="D43" s="138" t="s">
        <v>175</v>
      </c>
      <c r="E43" s="139" t="s">
        <v>169</v>
      </c>
      <c r="F43" s="140">
        <v>67000</v>
      </c>
    </row>
    <row r="44" spans="1:6" ht="30.75" thickBot="1" x14ac:dyDescent="0.25">
      <c r="A44" s="137">
        <v>3</v>
      </c>
      <c r="B44" s="91"/>
      <c r="C44" s="138" t="s">
        <v>60</v>
      </c>
      <c r="D44" s="138" t="s">
        <v>170</v>
      </c>
      <c r="E44" s="139" t="s">
        <v>169</v>
      </c>
      <c r="F44" s="140">
        <v>-67000</v>
      </c>
    </row>
    <row r="45" spans="1:6" ht="16.5" thickBot="1" x14ac:dyDescent="0.3">
      <c r="A45" s="141"/>
      <c r="B45" s="142"/>
      <c r="C45" s="143"/>
      <c r="D45" s="144" t="s">
        <v>166</v>
      </c>
      <c r="E45" s="145" t="s">
        <v>167</v>
      </c>
      <c r="F45" s="146">
        <f>SUM(F42:F44)</f>
        <v>57000</v>
      </c>
    </row>
    <row r="46" spans="1:6" ht="15.75" x14ac:dyDescent="0.25">
      <c r="A46" s="147"/>
      <c r="B46" s="148"/>
      <c r="C46" s="149"/>
      <c r="D46" s="150"/>
      <c r="E46" s="151"/>
      <c r="F46" s="152"/>
    </row>
    <row r="47" spans="1:6" ht="15.75" x14ac:dyDescent="0.25">
      <c r="A47" s="132" t="s">
        <v>116</v>
      </c>
      <c r="B47" s="133" t="s">
        <v>77</v>
      </c>
      <c r="C47" s="134"/>
      <c r="D47" s="135"/>
      <c r="E47" s="135"/>
      <c r="F47" s="136"/>
    </row>
    <row r="48" spans="1:6" ht="15.75" thickBot="1" x14ac:dyDescent="0.25">
      <c r="A48" s="137"/>
      <c r="B48" s="91"/>
      <c r="C48" s="138" t="s">
        <v>132</v>
      </c>
      <c r="D48" s="138" t="s">
        <v>165</v>
      </c>
      <c r="E48" s="139" t="s">
        <v>132</v>
      </c>
      <c r="F48" s="140">
        <v>0</v>
      </c>
    </row>
    <row r="49" spans="1:6" ht="16.5" thickBot="1" x14ac:dyDescent="0.3">
      <c r="A49" s="141"/>
      <c r="B49" s="142"/>
      <c r="C49" s="143"/>
      <c r="D49" s="144" t="s">
        <v>166</v>
      </c>
      <c r="E49" s="145" t="s">
        <v>167</v>
      </c>
      <c r="F49" s="146">
        <v>0</v>
      </c>
    </row>
    <row r="50" spans="1:6" ht="15.75" x14ac:dyDescent="0.25">
      <c r="A50" s="147"/>
      <c r="B50" s="148"/>
      <c r="C50" s="149"/>
      <c r="D50" s="150"/>
      <c r="E50" s="151"/>
      <c r="F50" s="152"/>
    </row>
    <row r="51" spans="1:6" ht="15.75" x14ac:dyDescent="0.25">
      <c r="A51" s="132" t="s">
        <v>117</v>
      </c>
      <c r="B51" s="133" t="s">
        <v>81</v>
      </c>
      <c r="C51" s="134"/>
      <c r="D51" s="135"/>
      <c r="E51" s="135"/>
      <c r="F51" s="136"/>
    </row>
    <row r="52" spans="1:6" ht="15" x14ac:dyDescent="0.2">
      <c r="A52" s="137">
        <v>1</v>
      </c>
      <c r="B52" s="91"/>
      <c r="C52" s="138" t="s">
        <v>77</v>
      </c>
      <c r="D52" s="138" t="s">
        <v>168</v>
      </c>
      <c r="E52" s="139" t="s">
        <v>169</v>
      </c>
      <c r="F52" s="140">
        <v>228000</v>
      </c>
    </row>
    <row r="53" spans="1:6" ht="15.75" thickBot="1" x14ac:dyDescent="0.25">
      <c r="A53" s="137">
        <v>2</v>
      </c>
      <c r="B53" s="91"/>
      <c r="C53" s="138" t="s">
        <v>77</v>
      </c>
      <c r="D53" s="138" t="s">
        <v>170</v>
      </c>
      <c r="E53" s="139" t="s">
        <v>169</v>
      </c>
      <c r="F53" s="140">
        <v>-207000</v>
      </c>
    </row>
    <row r="54" spans="1:6" ht="16.5" thickBot="1" x14ac:dyDescent="0.3">
      <c r="A54" s="141"/>
      <c r="B54" s="142"/>
      <c r="C54" s="143"/>
      <c r="D54" s="144" t="s">
        <v>166</v>
      </c>
      <c r="E54" s="145" t="s">
        <v>167</v>
      </c>
      <c r="F54" s="146">
        <f>SUM(F52:F53)</f>
        <v>21000</v>
      </c>
    </row>
    <row r="55" spans="1:6" ht="15.75" x14ac:dyDescent="0.25">
      <c r="A55" s="147"/>
      <c r="B55" s="148"/>
      <c r="C55" s="149"/>
      <c r="D55" s="150"/>
      <c r="E55" s="151"/>
      <c r="F55" s="152"/>
    </row>
    <row r="56" spans="1:6" ht="15.75" x14ac:dyDescent="0.25">
      <c r="A56" s="132" t="s">
        <v>118</v>
      </c>
      <c r="B56" s="133" t="s">
        <v>88</v>
      </c>
      <c r="C56" s="134"/>
      <c r="D56" s="135"/>
      <c r="E56" s="135"/>
      <c r="F56" s="136"/>
    </row>
    <row r="57" spans="1:6" ht="15.75" thickBot="1" x14ac:dyDescent="0.25">
      <c r="A57" s="137"/>
      <c r="B57" s="91"/>
      <c r="C57" s="138" t="s">
        <v>132</v>
      </c>
      <c r="D57" s="138" t="s">
        <v>165</v>
      </c>
      <c r="E57" s="139" t="s">
        <v>132</v>
      </c>
      <c r="F57" s="140">
        <v>0</v>
      </c>
    </row>
    <row r="58" spans="1:6" ht="16.5" thickBot="1" x14ac:dyDescent="0.3">
      <c r="A58" s="141"/>
      <c r="B58" s="142"/>
      <c r="C58" s="143"/>
      <c r="D58" s="144" t="s">
        <v>166</v>
      </c>
      <c r="E58" s="145" t="s">
        <v>167</v>
      </c>
      <c r="F58" s="146">
        <v>0</v>
      </c>
    </row>
    <row r="59" spans="1:6" ht="15.75" x14ac:dyDescent="0.25">
      <c r="A59" s="147"/>
      <c r="B59" s="148"/>
      <c r="C59" s="149"/>
      <c r="D59" s="150"/>
      <c r="E59" s="151"/>
      <c r="F59" s="152"/>
    </row>
    <row r="60" spans="1:6" ht="32.25" thickBot="1" x14ac:dyDescent="0.3">
      <c r="A60" s="153"/>
      <c r="B60" s="154"/>
      <c r="C60" s="154"/>
      <c r="D60" s="155" t="s">
        <v>176</v>
      </c>
      <c r="E60" s="156" t="s">
        <v>177</v>
      </c>
      <c r="F60" s="157">
        <f>+F58+F54+F49+F45+F39+F28+F23+F17+F13+F10</f>
        <v>-227000</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r:id="rId1"/>
  <headerFooter>
    <oddHeader>&amp;LOFFICE OF HEALTH CARE ACCESS&amp;CANNUAL REPORTING&amp;RSAINT VINCENT`S MEDICAL CENTER</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zoomScaleNormal="100" workbookViewId="0">
      <selection activeCell="E11" sqref="E11"/>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1" t="s">
        <v>0</v>
      </c>
      <c r="B2" s="451"/>
      <c r="C2" s="451"/>
      <c r="D2" s="451"/>
    </row>
    <row r="3" spans="1:5" x14ac:dyDescent="0.2">
      <c r="A3" s="451" t="s">
        <v>1</v>
      </c>
      <c r="B3" s="451"/>
      <c r="C3" s="451"/>
      <c r="D3" s="451"/>
    </row>
    <row r="4" spans="1:5" x14ac:dyDescent="0.2">
      <c r="A4" s="451" t="s">
        <v>2</v>
      </c>
      <c r="B4" s="451"/>
      <c r="C4" s="451"/>
      <c r="D4" s="451"/>
    </row>
    <row r="5" spans="1:5" x14ac:dyDescent="0.2">
      <c r="A5" s="451" t="s">
        <v>178</v>
      </c>
      <c r="B5" s="451"/>
      <c r="C5" s="451"/>
      <c r="D5" s="451"/>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179</v>
      </c>
      <c r="C8" s="165"/>
      <c r="D8" s="166"/>
    </row>
    <row r="9" spans="1:5" ht="14.25" customHeight="1" thickBot="1" x14ac:dyDescent="0.25">
      <c r="A9" s="167" t="s">
        <v>5</v>
      </c>
      <c r="B9" s="168" t="s">
        <v>180</v>
      </c>
      <c r="C9" s="169" t="s">
        <v>162</v>
      </c>
      <c r="D9" s="170" t="s">
        <v>127</v>
      </c>
    </row>
    <row r="10" spans="1:5" ht="15.75" x14ac:dyDescent="0.25">
      <c r="A10" s="171"/>
      <c r="B10" s="86"/>
      <c r="C10" s="172"/>
      <c r="D10" s="173"/>
    </row>
    <row r="11" spans="1:5" x14ac:dyDescent="0.2">
      <c r="A11" s="174" t="s">
        <v>104</v>
      </c>
      <c r="B11" s="175" t="s">
        <v>10</v>
      </c>
      <c r="C11" s="176"/>
      <c r="D11" s="177"/>
    </row>
    <row r="12" spans="1:5" ht="13.5" thickBot="1" x14ac:dyDescent="0.25">
      <c r="A12" s="178">
        <v>0</v>
      </c>
      <c r="B12" s="179" t="s">
        <v>165</v>
      </c>
      <c r="C12" s="180">
        <v>0</v>
      </c>
      <c r="D12" s="181" t="s">
        <v>132</v>
      </c>
    </row>
    <row r="13" spans="1:5" ht="13.5" customHeight="1" thickBot="1" x14ac:dyDescent="0.25">
      <c r="A13" s="182"/>
      <c r="B13" s="183" t="s">
        <v>181</v>
      </c>
      <c r="C13" s="184">
        <v>0</v>
      </c>
      <c r="D13" s="185" t="s">
        <v>167</v>
      </c>
    </row>
    <row r="14" spans="1:5" ht="14.25" customHeight="1" x14ac:dyDescent="0.2">
      <c r="A14" s="186"/>
      <c r="B14" s="187"/>
      <c r="C14" s="188"/>
      <c r="D14" s="189"/>
    </row>
    <row r="15" spans="1:5" x14ac:dyDescent="0.2">
      <c r="A15" s="174" t="s">
        <v>111</v>
      </c>
      <c r="B15" s="175" t="s">
        <v>37</v>
      </c>
      <c r="C15" s="176"/>
      <c r="D15" s="177"/>
    </row>
    <row r="16" spans="1:5" ht="13.5" thickBot="1" x14ac:dyDescent="0.25">
      <c r="A16" s="178">
        <v>0</v>
      </c>
      <c r="B16" s="179" t="s">
        <v>165</v>
      </c>
      <c r="C16" s="180">
        <v>0</v>
      </c>
      <c r="D16" s="181" t="s">
        <v>132</v>
      </c>
    </row>
    <row r="17" spans="1:4" ht="13.5" customHeight="1" thickBot="1" x14ac:dyDescent="0.25">
      <c r="A17" s="182"/>
      <c r="B17" s="183" t="s">
        <v>181</v>
      </c>
      <c r="C17" s="184">
        <v>0</v>
      </c>
      <c r="D17" s="185" t="s">
        <v>167</v>
      </c>
    </row>
    <row r="18" spans="1:4" ht="14.25" customHeight="1" x14ac:dyDescent="0.2">
      <c r="A18" s="186"/>
      <c r="B18" s="187"/>
      <c r="C18" s="188"/>
      <c r="D18" s="189"/>
    </row>
    <row r="19" spans="1:4" x14ac:dyDescent="0.2">
      <c r="A19" s="174" t="s">
        <v>112</v>
      </c>
      <c r="B19" s="175" t="s">
        <v>47</v>
      </c>
      <c r="C19" s="176"/>
      <c r="D19" s="177"/>
    </row>
    <row r="20" spans="1:4" ht="13.5" thickBot="1" x14ac:dyDescent="0.25">
      <c r="A20" s="178">
        <v>0</v>
      </c>
      <c r="B20" s="179" t="s">
        <v>165</v>
      </c>
      <c r="C20" s="180">
        <v>0</v>
      </c>
      <c r="D20" s="181" t="s">
        <v>132</v>
      </c>
    </row>
    <row r="21" spans="1:4" ht="13.5" customHeight="1" thickBot="1" x14ac:dyDescent="0.25">
      <c r="A21" s="182"/>
      <c r="B21" s="183" t="s">
        <v>181</v>
      </c>
      <c r="C21" s="184">
        <v>0</v>
      </c>
      <c r="D21" s="185" t="s">
        <v>167</v>
      </c>
    </row>
    <row r="22" spans="1:4" ht="14.25" customHeight="1" x14ac:dyDescent="0.2">
      <c r="A22" s="186"/>
      <c r="B22" s="187"/>
      <c r="C22" s="188"/>
      <c r="D22" s="189"/>
    </row>
    <row r="23" spans="1:4" x14ac:dyDescent="0.2">
      <c r="A23" s="174" t="s">
        <v>113</v>
      </c>
      <c r="B23" s="175" t="s">
        <v>55</v>
      </c>
      <c r="C23" s="176"/>
      <c r="D23" s="177"/>
    </row>
    <row r="24" spans="1:4" ht="13.5" thickBot="1" x14ac:dyDescent="0.25">
      <c r="A24" s="178">
        <v>0</v>
      </c>
      <c r="B24" s="179" t="s">
        <v>165</v>
      </c>
      <c r="C24" s="180">
        <v>0</v>
      </c>
      <c r="D24" s="181" t="s">
        <v>132</v>
      </c>
    </row>
    <row r="25" spans="1:4" ht="13.5" customHeight="1" thickBot="1" x14ac:dyDescent="0.25">
      <c r="A25" s="182"/>
      <c r="B25" s="183" t="s">
        <v>181</v>
      </c>
      <c r="C25" s="184">
        <v>0</v>
      </c>
      <c r="D25" s="185" t="s">
        <v>167</v>
      </c>
    </row>
    <row r="26" spans="1:4" ht="14.25" customHeight="1" x14ac:dyDescent="0.2">
      <c r="A26" s="186"/>
      <c r="B26" s="187"/>
      <c r="C26" s="188"/>
      <c r="D26" s="189"/>
    </row>
    <row r="27" spans="1:4" x14ac:dyDescent="0.2">
      <c r="A27" s="174" t="s">
        <v>114</v>
      </c>
      <c r="B27" s="175" t="s">
        <v>60</v>
      </c>
      <c r="C27" s="176"/>
      <c r="D27" s="177"/>
    </row>
    <row r="28" spans="1:4" ht="13.5" thickBot="1" x14ac:dyDescent="0.25">
      <c r="A28" s="178">
        <v>0</v>
      </c>
      <c r="B28" s="179" t="s">
        <v>165</v>
      </c>
      <c r="C28" s="180">
        <v>0</v>
      </c>
      <c r="D28" s="181" t="s">
        <v>132</v>
      </c>
    </row>
    <row r="29" spans="1:4" ht="13.5" customHeight="1" thickBot="1" x14ac:dyDescent="0.25">
      <c r="A29" s="182"/>
      <c r="B29" s="183" t="s">
        <v>181</v>
      </c>
      <c r="C29" s="184">
        <v>0</v>
      </c>
      <c r="D29" s="185" t="s">
        <v>167</v>
      </c>
    </row>
    <row r="30" spans="1:4" ht="14.25" customHeight="1" x14ac:dyDescent="0.2">
      <c r="A30" s="186"/>
      <c r="B30" s="187"/>
      <c r="C30" s="188"/>
      <c r="D30" s="189"/>
    </row>
    <row r="31" spans="1:4" x14ac:dyDescent="0.2">
      <c r="A31" s="174" t="s">
        <v>115</v>
      </c>
      <c r="B31" s="175" t="s">
        <v>67</v>
      </c>
      <c r="C31" s="176"/>
      <c r="D31" s="177"/>
    </row>
    <row r="32" spans="1:4" ht="13.5" thickBot="1" x14ac:dyDescent="0.25">
      <c r="A32" s="178">
        <v>0</v>
      </c>
      <c r="B32" s="179" t="s">
        <v>165</v>
      </c>
      <c r="C32" s="180">
        <v>0</v>
      </c>
      <c r="D32" s="181" t="s">
        <v>132</v>
      </c>
    </row>
    <row r="33" spans="1:4" ht="13.5" customHeight="1" thickBot="1" x14ac:dyDescent="0.25">
      <c r="A33" s="182"/>
      <c r="B33" s="183" t="s">
        <v>181</v>
      </c>
      <c r="C33" s="184">
        <v>0</v>
      </c>
      <c r="D33" s="185" t="s">
        <v>167</v>
      </c>
    </row>
    <row r="34" spans="1:4" ht="14.25" customHeight="1" x14ac:dyDescent="0.2">
      <c r="A34" s="186"/>
      <c r="B34" s="187"/>
      <c r="C34" s="188"/>
      <c r="D34" s="189"/>
    </row>
    <row r="35" spans="1:4" x14ac:dyDescent="0.2">
      <c r="A35" s="174" t="s">
        <v>116</v>
      </c>
      <c r="B35" s="175" t="s">
        <v>77</v>
      </c>
      <c r="C35" s="176"/>
      <c r="D35" s="177"/>
    </row>
    <row r="36" spans="1:4" ht="13.5" thickBot="1" x14ac:dyDescent="0.25">
      <c r="A36" s="178">
        <v>0</v>
      </c>
      <c r="B36" s="179" t="s">
        <v>165</v>
      </c>
      <c r="C36" s="180">
        <v>0</v>
      </c>
      <c r="D36" s="181" t="s">
        <v>132</v>
      </c>
    </row>
    <row r="37" spans="1:4" ht="13.5" customHeight="1" thickBot="1" x14ac:dyDescent="0.25">
      <c r="A37" s="182"/>
      <c r="B37" s="183" t="s">
        <v>181</v>
      </c>
      <c r="C37" s="184">
        <v>0</v>
      </c>
      <c r="D37" s="185" t="s">
        <v>167</v>
      </c>
    </row>
    <row r="38" spans="1:4" ht="14.25" customHeight="1" x14ac:dyDescent="0.2">
      <c r="A38" s="186"/>
      <c r="B38" s="187"/>
      <c r="C38" s="188"/>
      <c r="D38" s="189"/>
    </row>
    <row r="39" spans="1:4" x14ac:dyDescent="0.2">
      <c r="A39" s="174" t="s">
        <v>117</v>
      </c>
      <c r="B39" s="175" t="s">
        <v>81</v>
      </c>
      <c r="C39" s="176"/>
      <c r="D39" s="177"/>
    </row>
    <row r="40" spans="1:4" ht="13.5" thickBot="1" x14ac:dyDescent="0.25">
      <c r="A40" s="178">
        <v>0</v>
      </c>
      <c r="B40" s="179" t="s">
        <v>165</v>
      </c>
      <c r="C40" s="180">
        <v>0</v>
      </c>
      <c r="D40" s="181" t="s">
        <v>132</v>
      </c>
    </row>
    <row r="41" spans="1:4" ht="13.5" customHeight="1" thickBot="1" x14ac:dyDescent="0.25">
      <c r="A41" s="182"/>
      <c r="B41" s="183" t="s">
        <v>181</v>
      </c>
      <c r="C41" s="184">
        <v>0</v>
      </c>
      <c r="D41" s="185" t="s">
        <v>167</v>
      </c>
    </row>
    <row r="42" spans="1:4" ht="14.25" customHeight="1" x14ac:dyDescent="0.2">
      <c r="A42" s="186"/>
      <c r="B42" s="187"/>
      <c r="C42" s="188"/>
      <c r="D42" s="189"/>
    </row>
    <row r="43" spans="1:4" x14ac:dyDescent="0.2">
      <c r="A43" s="174" t="s">
        <v>118</v>
      </c>
      <c r="B43" s="175" t="s">
        <v>88</v>
      </c>
      <c r="C43" s="176"/>
      <c r="D43" s="177"/>
    </row>
    <row r="44" spans="1:4" ht="13.5" thickBot="1" x14ac:dyDescent="0.25">
      <c r="A44" s="178">
        <v>0</v>
      </c>
      <c r="B44" s="179" t="s">
        <v>165</v>
      </c>
      <c r="C44" s="180">
        <v>0</v>
      </c>
      <c r="D44" s="181" t="s">
        <v>132</v>
      </c>
    </row>
    <row r="45" spans="1:4" ht="13.5" customHeight="1" thickBot="1" x14ac:dyDescent="0.25">
      <c r="A45" s="182"/>
      <c r="B45" s="183" t="s">
        <v>181</v>
      </c>
      <c r="C45" s="184">
        <v>0</v>
      </c>
      <c r="D45" s="185" t="s">
        <v>167</v>
      </c>
    </row>
    <row r="46" spans="1:4" ht="14.25" customHeight="1" thickBot="1" x14ac:dyDescent="0.25">
      <c r="A46" s="186"/>
      <c r="B46" s="187"/>
      <c r="C46" s="188"/>
      <c r="D46" s="189"/>
    </row>
    <row r="47" spans="1:4" ht="13.5" customHeight="1" thickBot="1" x14ac:dyDescent="0.25">
      <c r="B47" s="190" t="s">
        <v>182</v>
      </c>
      <c r="C47" s="191">
        <f>+C45+C41+C37+C33+C29+C25+C21+C17+C13</f>
        <v>0</v>
      </c>
      <c r="D47" s="185" t="s">
        <v>177</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REPORTING&amp;RSAINT VINCENT`S MEDICAL CENTER</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zoomScaleNormal="100" workbookViewId="0">
      <selection activeCell="B11" sqref="B11"/>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1" t="s">
        <v>0</v>
      </c>
      <c r="B2" s="451"/>
      <c r="C2" s="451"/>
      <c r="D2" s="451"/>
    </row>
    <row r="3" spans="1:4" x14ac:dyDescent="0.2">
      <c r="A3" s="451" t="s">
        <v>183</v>
      </c>
      <c r="B3" s="451"/>
      <c r="C3" s="451"/>
      <c r="D3" s="451"/>
    </row>
    <row r="4" spans="1:4" x14ac:dyDescent="0.2">
      <c r="A4" s="451" t="s">
        <v>2</v>
      </c>
      <c r="B4" s="451"/>
      <c r="C4" s="451"/>
      <c r="D4" s="451"/>
    </row>
    <row r="5" spans="1:4" x14ac:dyDescent="0.2">
      <c r="A5" s="451" t="s">
        <v>184</v>
      </c>
      <c r="B5" s="451"/>
      <c r="C5" s="451"/>
      <c r="D5" s="451"/>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179</v>
      </c>
      <c r="C8" s="195"/>
      <c r="D8" s="196"/>
    </row>
    <row r="9" spans="1:4" ht="14.25" customHeight="1" thickBot="1" x14ac:dyDescent="0.25">
      <c r="A9" s="121" t="s">
        <v>5</v>
      </c>
      <c r="B9" s="123" t="s">
        <v>185</v>
      </c>
      <c r="C9" s="197" t="s">
        <v>162</v>
      </c>
      <c r="D9" s="124" t="s">
        <v>186</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165</v>
      </c>
      <c r="C12" s="202">
        <v>0</v>
      </c>
      <c r="D12" s="203" t="s">
        <v>187</v>
      </c>
    </row>
    <row r="13" spans="1:4" ht="13.5" customHeight="1" thickBot="1" x14ac:dyDescent="0.25">
      <c r="A13" s="204"/>
      <c r="B13" s="205" t="s">
        <v>110</v>
      </c>
      <c r="C13" s="206">
        <v>0</v>
      </c>
      <c r="D13" s="207"/>
    </row>
    <row r="14" spans="1:4" ht="14.25" customHeight="1" x14ac:dyDescent="0.2">
      <c r="A14" s="208"/>
      <c r="B14" s="209"/>
      <c r="C14" s="210"/>
      <c r="D14" s="211"/>
    </row>
    <row r="15" spans="1:4" ht="15.75" customHeight="1" x14ac:dyDescent="0.2">
      <c r="A15" s="198" t="s">
        <v>36</v>
      </c>
      <c r="B15" s="175" t="s">
        <v>37</v>
      </c>
      <c r="C15" s="173"/>
      <c r="D15" s="199"/>
    </row>
    <row r="16" spans="1:4" ht="13.5" thickBot="1" x14ac:dyDescent="0.25">
      <c r="A16" s="200">
        <v>0</v>
      </c>
      <c r="B16" s="201" t="s">
        <v>165</v>
      </c>
      <c r="C16" s="202">
        <v>0</v>
      </c>
      <c r="D16" s="203" t="s">
        <v>187</v>
      </c>
    </row>
    <row r="17" spans="1:4" ht="13.5" customHeight="1" thickBot="1" x14ac:dyDescent="0.25">
      <c r="A17" s="204"/>
      <c r="B17" s="205" t="s">
        <v>110</v>
      </c>
      <c r="C17" s="206">
        <v>0</v>
      </c>
      <c r="D17" s="207"/>
    </row>
    <row r="18" spans="1:4" ht="14.25" customHeight="1" x14ac:dyDescent="0.2">
      <c r="A18" s="208"/>
      <c r="B18" s="209"/>
      <c r="C18" s="210"/>
      <c r="D18" s="211"/>
    </row>
    <row r="19" spans="1:4" ht="15.75" customHeight="1" x14ac:dyDescent="0.2">
      <c r="A19" s="198" t="s">
        <v>46</v>
      </c>
      <c r="B19" s="175" t="s">
        <v>47</v>
      </c>
      <c r="C19" s="173"/>
      <c r="D19" s="199"/>
    </row>
    <row r="20" spans="1:4" ht="39" thickBot="1" x14ac:dyDescent="0.25">
      <c r="A20" s="200">
        <v>1</v>
      </c>
      <c r="B20" s="201" t="s">
        <v>188</v>
      </c>
      <c r="C20" s="202">
        <v>0</v>
      </c>
      <c r="D20" s="203" t="s">
        <v>189</v>
      </c>
    </row>
    <row r="21" spans="1:4" ht="13.5" customHeight="1" thickBot="1" x14ac:dyDescent="0.25">
      <c r="A21" s="204"/>
      <c r="B21" s="205" t="s">
        <v>110</v>
      </c>
      <c r="C21" s="206">
        <f>SUM(C20:C20)</f>
        <v>0</v>
      </c>
      <c r="D21" s="207"/>
    </row>
    <row r="22" spans="1:4" ht="14.25" customHeight="1" x14ac:dyDescent="0.2">
      <c r="A22" s="208"/>
      <c r="B22" s="209"/>
      <c r="C22" s="210"/>
      <c r="D22" s="211"/>
    </row>
    <row r="23" spans="1:4" ht="15.75" customHeight="1" x14ac:dyDescent="0.2">
      <c r="A23" s="198" t="s">
        <v>54</v>
      </c>
      <c r="B23" s="175" t="s">
        <v>55</v>
      </c>
      <c r="C23" s="173"/>
      <c r="D23" s="199"/>
    </row>
    <row r="24" spans="1:4" ht="13.5" thickBot="1" x14ac:dyDescent="0.25">
      <c r="A24" s="200">
        <v>0</v>
      </c>
      <c r="B24" s="201" t="s">
        <v>165</v>
      </c>
      <c r="C24" s="202">
        <v>0</v>
      </c>
      <c r="D24" s="203" t="s">
        <v>187</v>
      </c>
    </row>
    <row r="25" spans="1:4" ht="13.5" customHeight="1" thickBot="1" x14ac:dyDescent="0.25">
      <c r="A25" s="204"/>
      <c r="B25" s="205" t="s">
        <v>110</v>
      </c>
      <c r="C25" s="206">
        <v>0</v>
      </c>
      <c r="D25" s="207"/>
    </row>
    <row r="26" spans="1:4" ht="14.25" customHeight="1" x14ac:dyDescent="0.2">
      <c r="A26" s="208"/>
      <c r="B26" s="209"/>
      <c r="C26" s="210"/>
      <c r="D26" s="211"/>
    </row>
    <row r="27" spans="1:4" ht="15.75" customHeight="1" x14ac:dyDescent="0.2">
      <c r="A27" s="198" t="s">
        <v>59</v>
      </c>
      <c r="B27" s="175" t="s">
        <v>60</v>
      </c>
      <c r="C27" s="173"/>
      <c r="D27" s="199"/>
    </row>
    <row r="28" spans="1:4" ht="13.5" thickBot="1" x14ac:dyDescent="0.25">
      <c r="A28" s="200">
        <v>0</v>
      </c>
      <c r="B28" s="201" t="s">
        <v>165</v>
      </c>
      <c r="C28" s="202">
        <v>0</v>
      </c>
      <c r="D28" s="203" t="s">
        <v>187</v>
      </c>
    </row>
    <row r="29" spans="1:4" ht="13.5" customHeight="1" thickBot="1" x14ac:dyDescent="0.25">
      <c r="A29" s="204"/>
      <c r="B29" s="205" t="s">
        <v>110</v>
      </c>
      <c r="C29" s="206">
        <v>0</v>
      </c>
      <c r="D29" s="207"/>
    </row>
    <row r="30" spans="1:4" ht="14.25" customHeight="1" x14ac:dyDescent="0.2">
      <c r="A30" s="208"/>
      <c r="B30" s="209"/>
      <c r="C30" s="210"/>
      <c r="D30" s="211"/>
    </row>
    <row r="31" spans="1:4" ht="15.75" customHeight="1" x14ac:dyDescent="0.2">
      <c r="A31" s="198" t="s">
        <v>66</v>
      </c>
      <c r="B31" s="175" t="s">
        <v>67</v>
      </c>
      <c r="C31" s="173"/>
      <c r="D31" s="199"/>
    </row>
    <row r="32" spans="1:4" ht="13.5" thickBot="1" x14ac:dyDescent="0.25">
      <c r="A32" s="200">
        <v>0</v>
      </c>
      <c r="B32" s="201" t="s">
        <v>165</v>
      </c>
      <c r="C32" s="202">
        <v>0</v>
      </c>
      <c r="D32" s="203" t="s">
        <v>187</v>
      </c>
    </row>
    <row r="33" spans="1:4" ht="13.5" customHeight="1" thickBot="1" x14ac:dyDescent="0.25">
      <c r="A33" s="204"/>
      <c r="B33" s="205" t="s">
        <v>110</v>
      </c>
      <c r="C33" s="206">
        <v>0</v>
      </c>
      <c r="D33" s="207"/>
    </row>
    <row r="34" spans="1:4" ht="14.25" customHeight="1" x14ac:dyDescent="0.2">
      <c r="A34" s="208"/>
      <c r="B34" s="209"/>
      <c r="C34" s="210"/>
      <c r="D34" s="211"/>
    </row>
    <row r="35" spans="1:4" ht="15.75" customHeight="1" x14ac:dyDescent="0.2">
      <c r="A35" s="198" t="s">
        <v>76</v>
      </c>
      <c r="B35" s="175" t="s">
        <v>77</v>
      </c>
      <c r="C35" s="173"/>
      <c r="D35" s="199"/>
    </row>
    <row r="36" spans="1:4" ht="39" thickBot="1" x14ac:dyDescent="0.25">
      <c r="A36" s="200">
        <v>1</v>
      </c>
      <c r="B36" s="201" t="s">
        <v>190</v>
      </c>
      <c r="C36" s="202">
        <v>0</v>
      </c>
      <c r="D36" s="203" t="s">
        <v>189</v>
      </c>
    </row>
    <row r="37" spans="1:4" ht="13.5" customHeight="1" thickBot="1" x14ac:dyDescent="0.25">
      <c r="A37" s="204"/>
      <c r="B37" s="205" t="s">
        <v>110</v>
      </c>
      <c r="C37" s="206">
        <f>SUM(C36:C36)</f>
        <v>0</v>
      </c>
      <c r="D37" s="207"/>
    </row>
    <row r="38" spans="1:4" ht="14.25" customHeight="1" x14ac:dyDescent="0.2">
      <c r="A38" s="208"/>
      <c r="B38" s="209"/>
      <c r="C38" s="210"/>
      <c r="D38" s="211"/>
    </row>
    <row r="39" spans="1:4" ht="15.75" customHeight="1" x14ac:dyDescent="0.2">
      <c r="A39" s="198" t="s">
        <v>80</v>
      </c>
      <c r="B39" s="175" t="s">
        <v>81</v>
      </c>
      <c r="C39" s="173"/>
      <c r="D39" s="199"/>
    </row>
    <row r="40" spans="1:4" ht="13.5" thickBot="1" x14ac:dyDescent="0.25">
      <c r="A40" s="200">
        <v>0</v>
      </c>
      <c r="B40" s="201" t="s">
        <v>165</v>
      </c>
      <c r="C40" s="202">
        <v>0</v>
      </c>
      <c r="D40" s="203" t="s">
        <v>187</v>
      </c>
    </row>
    <row r="41" spans="1:4" ht="13.5" customHeight="1" thickBot="1" x14ac:dyDescent="0.25">
      <c r="A41" s="204"/>
      <c r="B41" s="205" t="s">
        <v>110</v>
      </c>
      <c r="C41" s="206">
        <v>0</v>
      </c>
      <c r="D41" s="207"/>
    </row>
    <row r="42" spans="1:4" ht="14.25" customHeight="1" x14ac:dyDescent="0.2">
      <c r="A42" s="208"/>
      <c r="B42" s="209"/>
      <c r="C42" s="210"/>
      <c r="D42" s="211"/>
    </row>
    <row r="43" spans="1:4" ht="15.75" customHeight="1" x14ac:dyDescent="0.2">
      <c r="A43" s="198" t="s">
        <v>87</v>
      </c>
      <c r="B43" s="175" t="s">
        <v>88</v>
      </c>
      <c r="C43" s="173"/>
      <c r="D43" s="199"/>
    </row>
    <row r="44" spans="1:4" ht="13.5" thickBot="1" x14ac:dyDescent="0.25">
      <c r="A44" s="200">
        <v>0</v>
      </c>
      <c r="B44" s="201" t="s">
        <v>165</v>
      </c>
      <c r="C44" s="202">
        <v>0</v>
      </c>
      <c r="D44" s="203" t="s">
        <v>187</v>
      </c>
    </row>
    <row r="45" spans="1:4" ht="13.5" customHeight="1" thickBot="1" x14ac:dyDescent="0.25">
      <c r="A45" s="204"/>
      <c r="B45" s="205" t="s">
        <v>110</v>
      </c>
      <c r="C45" s="206">
        <v>0</v>
      </c>
      <c r="D45" s="207"/>
    </row>
    <row r="46" spans="1:4" ht="14.25" customHeight="1" x14ac:dyDescent="0.2">
      <c r="A46" s="208"/>
      <c r="B46" s="209"/>
      <c r="C46" s="210"/>
      <c r="D46" s="211"/>
    </row>
    <row r="47" spans="1:4" ht="13.5" customHeight="1" thickBot="1" x14ac:dyDescent="0.25">
      <c r="A47" s="212"/>
      <c r="B47" s="213" t="s">
        <v>158</v>
      </c>
      <c r="C47" s="214">
        <f>+C45+C41+C37+C33+C29+C25+C21+C17+C13</f>
        <v>0</v>
      </c>
      <c r="D47" s="215"/>
    </row>
  </sheetData>
  <mergeCells count="4">
    <mergeCell ref="A2:D2"/>
    <mergeCell ref="A3:D3"/>
    <mergeCell ref="A4:D4"/>
    <mergeCell ref="A5:D5"/>
  </mergeCells>
  <pageMargins left="1" right="1" top="0.5" bottom="0.5" header="0.25" footer="0.25"/>
  <pageSetup paperSize="9" scale="72" orientation="landscape" horizontalDpi="1200" verticalDpi="1200" r:id="rId1"/>
  <headerFooter>
    <oddHeader>&amp;LOFFICE OF HEALTH CARE ACCESS&amp;CANNUAL REPORTING&amp;RSAINT VINCENT`S MEDICAL CENTER</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opLeftCell="A7" zoomScaleNormal="100" workbookViewId="0">
      <selection activeCell="H20" sqref="H20"/>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4"/>
      <c r="C1" s="454"/>
      <c r="D1" s="454"/>
    </row>
    <row r="2" spans="1:6" s="216" customFormat="1" x14ac:dyDescent="0.2">
      <c r="A2" s="455" t="s">
        <v>0</v>
      </c>
      <c r="B2" s="455"/>
      <c r="C2" s="455"/>
      <c r="D2" s="455"/>
      <c r="E2" s="455"/>
      <c r="F2" s="455"/>
    </row>
    <row r="3" spans="1:6" s="216" customFormat="1" x14ac:dyDescent="0.2">
      <c r="A3" s="455" t="s">
        <v>1</v>
      </c>
      <c r="B3" s="455"/>
      <c r="C3" s="455"/>
      <c r="D3" s="455"/>
      <c r="E3" s="455"/>
      <c r="F3" s="455"/>
    </row>
    <row r="4" spans="1:6" s="216" customFormat="1" x14ac:dyDescent="0.2">
      <c r="A4" s="455" t="s">
        <v>2</v>
      </c>
      <c r="B4" s="455"/>
      <c r="C4" s="455"/>
      <c r="D4" s="455"/>
      <c r="E4" s="455"/>
      <c r="F4" s="455"/>
    </row>
    <row r="5" spans="1:6" s="216" customFormat="1" x14ac:dyDescent="0.2">
      <c r="A5" s="455" t="s">
        <v>191</v>
      </c>
      <c r="B5" s="455"/>
      <c r="C5" s="455"/>
      <c r="D5" s="455"/>
      <c r="E5" s="455"/>
      <c r="F5" s="455"/>
    </row>
    <row r="6" spans="1:6" s="216" customFormat="1" x14ac:dyDescent="0.2">
      <c r="A6" s="455" t="s">
        <v>192</v>
      </c>
      <c r="B6" s="455"/>
      <c r="C6" s="455"/>
      <c r="D6" s="455"/>
      <c r="E6" s="455"/>
      <c r="F6" s="455"/>
    </row>
    <row r="7" spans="1:6" s="216" customFormat="1" ht="13.5" customHeight="1" thickBot="1" x14ac:dyDescent="0.25">
      <c r="B7" s="453"/>
      <c r="C7" s="453"/>
      <c r="D7" s="453"/>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193</v>
      </c>
      <c r="D9" s="227" t="s">
        <v>194</v>
      </c>
      <c r="E9" s="228" t="s">
        <v>195</v>
      </c>
      <c r="F9" s="229" t="s">
        <v>196</v>
      </c>
    </row>
    <row r="10" spans="1:6" x14ac:dyDescent="0.2">
      <c r="A10" s="230"/>
      <c r="B10" s="231"/>
      <c r="C10" s="232"/>
      <c r="D10" s="233"/>
      <c r="E10" s="173"/>
      <c r="F10" s="172"/>
    </row>
    <row r="11" spans="1:6" ht="13.5" customHeight="1" thickBot="1" x14ac:dyDescent="0.25">
      <c r="A11" s="167" t="s">
        <v>8</v>
      </c>
      <c r="B11" s="234" t="s">
        <v>197</v>
      </c>
      <c r="C11" s="235"/>
      <c r="D11" s="235"/>
      <c r="E11" s="235"/>
      <c r="F11" s="236"/>
    </row>
    <row r="12" spans="1:6" ht="15.75" customHeight="1" x14ac:dyDescent="0.2">
      <c r="A12" s="237"/>
      <c r="B12" s="238" t="s">
        <v>198</v>
      </c>
      <c r="C12" s="239">
        <v>0</v>
      </c>
      <c r="D12" s="239">
        <v>0</v>
      </c>
      <c r="E12" s="239">
        <f t="shared" ref="E12:E18" si="0">D12-C12</f>
        <v>0</v>
      </c>
      <c r="F12" s="240">
        <f t="shared" ref="F12:F18" si="1">IF(C12=0,0,E12/C12)</f>
        <v>0</v>
      </c>
    </row>
    <row r="13" spans="1:6" x14ac:dyDescent="0.2">
      <c r="A13" s="241">
        <v>1</v>
      </c>
      <c r="B13" s="242" t="s">
        <v>199</v>
      </c>
      <c r="C13" s="243">
        <v>0</v>
      </c>
      <c r="D13" s="243">
        <v>0</v>
      </c>
      <c r="E13" s="243">
        <f t="shared" si="0"/>
        <v>0</v>
      </c>
      <c r="F13" s="244">
        <f t="shared" si="1"/>
        <v>0</v>
      </c>
    </row>
    <row r="14" spans="1:6" x14ac:dyDescent="0.2">
      <c r="A14" s="241">
        <v>2</v>
      </c>
      <c r="B14" s="242" t="s">
        <v>200</v>
      </c>
      <c r="C14" s="243">
        <v>0</v>
      </c>
      <c r="D14" s="243">
        <v>0</v>
      </c>
      <c r="E14" s="243">
        <f t="shared" si="0"/>
        <v>0</v>
      </c>
      <c r="F14" s="244">
        <f t="shared" si="1"/>
        <v>0</v>
      </c>
    </row>
    <row r="15" spans="1:6" x14ac:dyDescent="0.2">
      <c r="A15" s="241">
        <v>3</v>
      </c>
      <c r="B15" s="242" t="s">
        <v>201</v>
      </c>
      <c r="C15" s="243">
        <v>0</v>
      </c>
      <c r="D15" s="243">
        <v>0</v>
      </c>
      <c r="E15" s="243">
        <f t="shared" si="0"/>
        <v>0</v>
      </c>
      <c r="F15" s="244">
        <f t="shared" si="1"/>
        <v>0</v>
      </c>
    </row>
    <row r="16" spans="1:6" x14ac:dyDescent="0.2">
      <c r="A16" s="241">
        <v>4</v>
      </c>
      <c r="B16" s="242" t="s">
        <v>202</v>
      </c>
      <c r="C16" s="243">
        <v>0</v>
      </c>
      <c r="D16" s="243">
        <v>0</v>
      </c>
      <c r="E16" s="243">
        <f t="shared" si="0"/>
        <v>0</v>
      </c>
      <c r="F16" s="244">
        <f t="shared" si="1"/>
        <v>0</v>
      </c>
    </row>
    <row r="17" spans="1:6" ht="15.75" x14ac:dyDescent="0.25">
      <c r="A17" s="132"/>
      <c r="B17" s="245" t="s">
        <v>203</v>
      </c>
      <c r="C17" s="246">
        <f>C12+(C13+C14-C15+C16)</f>
        <v>0</v>
      </c>
      <c r="D17" s="246">
        <f>D12+(D13+D14-D15+D16)</f>
        <v>0</v>
      </c>
      <c r="E17" s="246">
        <f t="shared" si="0"/>
        <v>0</v>
      </c>
      <c r="F17" s="247">
        <f t="shared" si="1"/>
        <v>0</v>
      </c>
    </row>
    <row r="18" spans="1:6" x14ac:dyDescent="0.2">
      <c r="A18" s="248">
        <v>5</v>
      </c>
      <c r="B18" s="249" t="s">
        <v>204</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36</v>
      </c>
      <c r="B20" s="234" t="s">
        <v>205</v>
      </c>
      <c r="C20" s="235"/>
      <c r="D20" s="235"/>
      <c r="E20" s="235"/>
      <c r="F20" s="236"/>
    </row>
    <row r="21" spans="1:6" ht="15.75" customHeight="1" x14ac:dyDescent="0.2">
      <c r="A21" s="237"/>
      <c r="B21" s="238" t="s">
        <v>198</v>
      </c>
      <c r="C21" s="239">
        <v>212164</v>
      </c>
      <c r="D21" s="239">
        <v>216429</v>
      </c>
      <c r="E21" s="239">
        <f t="shared" ref="E21:E27" si="2">D21-C21</f>
        <v>4265</v>
      </c>
      <c r="F21" s="240">
        <f t="shared" ref="F21:F27" si="3">IF(C21=0,0,E21/C21)</f>
        <v>2.0102373635489525E-2</v>
      </c>
    </row>
    <row r="22" spans="1:6" x14ac:dyDescent="0.2">
      <c r="A22" s="241">
        <v>1</v>
      </c>
      <c r="B22" s="242" t="s">
        <v>199</v>
      </c>
      <c r="C22" s="243">
        <v>0</v>
      </c>
      <c r="D22" s="243">
        <v>0</v>
      </c>
      <c r="E22" s="243">
        <f t="shared" si="2"/>
        <v>0</v>
      </c>
      <c r="F22" s="244">
        <f t="shared" si="3"/>
        <v>0</v>
      </c>
    </row>
    <row r="23" spans="1:6" x14ac:dyDescent="0.2">
      <c r="A23" s="241">
        <v>2</v>
      </c>
      <c r="B23" s="242" t="s">
        <v>200</v>
      </c>
      <c r="C23" s="243">
        <v>4265</v>
      </c>
      <c r="D23" s="243">
        <v>17450</v>
      </c>
      <c r="E23" s="243">
        <f t="shared" si="2"/>
        <v>13185</v>
      </c>
      <c r="F23" s="244">
        <f t="shared" si="3"/>
        <v>3.0914419695193436</v>
      </c>
    </row>
    <row r="24" spans="1:6" x14ac:dyDescent="0.2">
      <c r="A24" s="241">
        <v>3</v>
      </c>
      <c r="B24" s="242" t="s">
        <v>201</v>
      </c>
      <c r="C24" s="243">
        <v>0</v>
      </c>
      <c r="D24" s="243">
        <v>0</v>
      </c>
      <c r="E24" s="243">
        <f t="shared" si="2"/>
        <v>0</v>
      </c>
      <c r="F24" s="244">
        <f t="shared" si="3"/>
        <v>0</v>
      </c>
    </row>
    <row r="25" spans="1:6" x14ac:dyDescent="0.2">
      <c r="A25" s="241">
        <v>4</v>
      </c>
      <c r="B25" s="242" t="s">
        <v>202</v>
      </c>
      <c r="C25" s="243">
        <v>0</v>
      </c>
      <c r="D25" s="243">
        <v>0</v>
      </c>
      <c r="E25" s="243">
        <f t="shared" si="2"/>
        <v>0</v>
      </c>
      <c r="F25" s="244">
        <f t="shared" si="3"/>
        <v>0</v>
      </c>
    </row>
    <row r="26" spans="1:6" ht="15.75" x14ac:dyDescent="0.25">
      <c r="A26" s="132"/>
      <c r="B26" s="245" t="s">
        <v>203</v>
      </c>
      <c r="C26" s="246">
        <f>C21+(C22+C23-C24+C25)</f>
        <v>216429</v>
      </c>
      <c r="D26" s="246">
        <f>D21+(D22+D23-D24+D25)</f>
        <v>233879</v>
      </c>
      <c r="E26" s="246">
        <f t="shared" si="2"/>
        <v>17450</v>
      </c>
      <c r="F26" s="247">
        <f t="shared" si="3"/>
        <v>8.0626903049036872E-2</v>
      </c>
    </row>
    <row r="27" spans="1:6" x14ac:dyDescent="0.2">
      <c r="A27" s="248">
        <v>5</v>
      </c>
      <c r="B27" s="249" t="s">
        <v>204</v>
      </c>
      <c r="C27" s="250">
        <v>4300</v>
      </c>
      <c r="D27" s="250">
        <v>17500</v>
      </c>
      <c r="E27" s="250">
        <f t="shared" si="2"/>
        <v>13200</v>
      </c>
      <c r="F27" s="251">
        <f t="shared" si="3"/>
        <v>3.0697674418604652</v>
      </c>
    </row>
    <row r="28" spans="1:6" ht="13.5" customHeight="1" x14ac:dyDescent="0.2">
      <c r="A28" s="252"/>
      <c r="B28" s="253"/>
      <c r="C28" s="254"/>
      <c r="D28" s="254"/>
      <c r="E28" s="254"/>
      <c r="F28" s="255"/>
    </row>
    <row r="29" spans="1:6" ht="13.5" customHeight="1" thickBot="1" x14ac:dyDescent="0.25">
      <c r="A29" s="167" t="s">
        <v>46</v>
      </c>
      <c r="B29" s="234" t="s">
        <v>206</v>
      </c>
      <c r="C29" s="235"/>
      <c r="D29" s="235"/>
      <c r="E29" s="235"/>
      <c r="F29" s="236"/>
    </row>
    <row r="30" spans="1:6" ht="15.75" customHeight="1" x14ac:dyDescent="0.2">
      <c r="A30" s="237"/>
      <c r="B30" s="238" t="s">
        <v>198</v>
      </c>
      <c r="C30" s="239">
        <v>0</v>
      </c>
      <c r="D30" s="239">
        <v>0</v>
      </c>
      <c r="E30" s="239">
        <f t="shared" ref="E30:E36" si="4">D30-C30</f>
        <v>0</v>
      </c>
      <c r="F30" s="240">
        <f t="shared" ref="F30:F36" si="5">IF(C30=0,0,E30/C30)</f>
        <v>0</v>
      </c>
    </row>
    <row r="31" spans="1:6" x14ac:dyDescent="0.2">
      <c r="A31" s="241">
        <v>1</v>
      </c>
      <c r="B31" s="242" t="s">
        <v>199</v>
      </c>
      <c r="C31" s="243">
        <v>0</v>
      </c>
      <c r="D31" s="243">
        <v>0</v>
      </c>
      <c r="E31" s="243">
        <f t="shared" si="4"/>
        <v>0</v>
      </c>
      <c r="F31" s="244">
        <f t="shared" si="5"/>
        <v>0</v>
      </c>
    </row>
    <row r="32" spans="1:6" x14ac:dyDescent="0.2">
      <c r="A32" s="241">
        <v>2</v>
      </c>
      <c r="B32" s="242" t="s">
        <v>200</v>
      </c>
      <c r="C32" s="243">
        <v>0</v>
      </c>
      <c r="D32" s="243">
        <v>0</v>
      </c>
      <c r="E32" s="243">
        <f t="shared" si="4"/>
        <v>0</v>
      </c>
      <c r="F32" s="244">
        <f t="shared" si="5"/>
        <v>0</v>
      </c>
    </row>
    <row r="33" spans="1:6" x14ac:dyDescent="0.2">
      <c r="A33" s="241">
        <v>3</v>
      </c>
      <c r="B33" s="242" t="s">
        <v>201</v>
      </c>
      <c r="C33" s="243">
        <v>0</v>
      </c>
      <c r="D33" s="243">
        <v>0</v>
      </c>
      <c r="E33" s="243">
        <f t="shared" si="4"/>
        <v>0</v>
      </c>
      <c r="F33" s="244">
        <f t="shared" si="5"/>
        <v>0</v>
      </c>
    </row>
    <row r="34" spans="1:6" x14ac:dyDescent="0.2">
      <c r="A34" s="241">
        <v>4</v>
      </c>
      <c r="B34" s="242" t="s">
        <v>202</v>
      </c>
      <c r="C34" s="243">
        <v>0</v>
      </c>
      <c r="D34" s="243">
        <v>0</v>
      </c>
      <c r="E34" s="243">
        <f t="shared" si="4"/>
        <v>0</v>
      </c>
      <c r="F34" s="244">
        <f t="shared" si="5"/>
        <v>0</v>
      </c>
    </row>
    <row r="35" spans="1:6" ht="15.75" x14ac:dyDescent="0.25">
      <c r="A35" s="132"/>
      <c r="B35" s="245" t="s">
        <v>203</v>
      </c>
      <c r="C35" s="246">
        <f>C30+(C31+C32-C33+C34)</f>
        <v>0</v>
      </c>
      <c r="D35" s="246">
        <f>D30+(D31+D32-D33+D34)</f>
        <v>0</v>
      </c>
      <c r="E35" s="246">
        <f t="shared" si="4"/>
        <v>0</v>
      </c>
      <c r="F35" s="247">
        <f t="shared" si="5"/>
        <v>0</v>
      </c>
    </row>
    <row r="36" spans="1:6" x14ac:dyDescent="0.2">
      <c r="A36" s="248">
        <v>5</v>
      </c>
      <c r="B36" s="249" t="s">
        <v>204</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4" orientation="landscape" horizontalDpi="1200" verticalDpi="1200" r:id="rId1"/>
  <headerFooter>
    <oddHeader>&amp;L&amp;10OFFICE OF HEALTH CARE ACCESS&amp;C&amp;10ANNUAL REPORTING&amp;R&amp;10SAINT VINCENT`S MEDICAL CENTER</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Normal="75" zoomScaleSheetLayoutView="75" workbookViewId="0">
      <selection activeCell="F35" sqref="F35"/>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5" t="s">
        <v>0</v>
      </c>
      <c r="B1" s="466"/>
      <c r="C1" s="467"/>
    </row>
    <row r="2" spans="1:4" ht="16.350000000000001" customHeight="1" x14ac:dyDescent="0.25">
      <c r="A2" s="465" t="s">
        <v>1</v>
      </c>
      <c r="B2" s="466"/>
      <c r="C2" s="467"/>
    </row>
    <row r="3" spans="1:4" ht="16.350000000000001" customHeight="1" x14ac:dyDescent="0.25">
      <c r="A3" s="465" t="s">
        <v>2</v>
      </c>
      <c r="B3" s="466"/>
      <c r="C3" s="467"/>
    </row>
    <row r="4" spans="1:4" ht="16.350000000000001" customHeight="1" x14ac:dyDescent="0.25">
      <c r="A4" s="465" t="s">
        <v>207</v>
      </c>
      <c r="B4" s="466"/>
      <c r="C4" s="467"/>
    </row>
    <row r="5" spans="1:4" ht="16.350000000000001" customHeight="1" thickBot="1" x14ac:dyDescent="0.3">
      <c r="A5" s="468"/>
      <c r="B5" s="469"/>
      <c r="C5" s="470"/>
    </row>
    <row r="6" spans="1:4" ht="16.350000000000001" customHeight="1" thickBot="1" x14ac:dyDescent="0.3">
      <c r="A6" s="471" t="s">
        <v>208</v>
      </c>
      <c r="B6" s="472"/>
      <c r="C6" s="473"/>
    </row>
    <row r="7" spans="1:4" ht="16.350000000000001" customHeight="1" thickBot="1" x14ac:dyDescent="0.3">
      <c r="A7" s="259">
        <v>-1</v>
      </c>
      <c r="B7" s="260">
        <v>-2</v>
      </c>
      <c r="C7" s="260">
        <v>-3</v>
      </c>
    </row>
    <row r="8" spans="1:4" ht="16.350000000000001" customHeight="1" thickBot="1" x14ac:dyDescent="0.3">
      <c r="A8" s="261" t="s">
        <v>209</v>
      </c>
      <c r="B8" s="262" t="s">
        <v>210</v>
      </c>
      <c r="C8" s="263" t="s">
        <v>211</v>
      </c>
    </row>
    <row r="9" spans="1:4" s="264" customFormat="1" ht="16.350000000000001" customHeight="1" x14ac:dyDescent="0.25">
      <c r="A9" s="456" t="s">
        <v>212</v>
      </c>
      <c r="B9" s="457"/>
      <c r="C9" s="265">
        <v>2496</v>
      </c>
    </row>
    <row r="10" spans="1:4" s="264" customFormat="1" ht="16.350000000000001" customHeight="1" x14ac:dyDescent="0.25">
      <c r="A10" s="458" t="s">
        <v>213</v>
      </c>
      <c r="B10" s="459"/>
      <c r="C10" s="265">
        <v>0</v>
      </c>
      <c r="D10" s="266"/>
    </row>
    <row r="11" spans="1:4" s="264" customFormat="1" ht="16.350000000000001" customHeight="1" thickBot="1" x14ac:dyDescent="0.3">
      <c r="A11" s="460" t="s">
        <v>214</v>
      </c>
      <c r="B11" s="461"/>
      <c r="C11" s="267">
        <v>0</v>
      </c>
      <c r="D11" s="266"/>
    </row>
    <row r="12" spans="1:4" s="264" customFormat="1" ht="16.350000000000001" customHeight="1" thickBot="1" x14ac:dyDescent="0.3">
      <c r="A12" s="462"/>
      <c r="B12" s="463"/>
      <c r="C12" s="464"/>
      <c r="D12" s="266"/>
    </row>
    <row r="13" spans="1:4" ht="16.350000000000001" customHeight="1" thickBot="1" x14ac:dyDescent="0.3">
      <c r="A13" s="268"/>
      <c r="B13" s="269" t="s">
        <v>215</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r:id="rId1"/>
  <headerFooter>
    <oddHeader>&amp;LOFFICE OF HEALTH CARE ACCESS&amp;CANNUAL REPORTING&amp;RSAINT VINCENT`S MEDICAL CENTER</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zoomScale="75" zoomScaleNormal="75" zoomScaleSheetLayoutView="75" workbookViewId="0">
      <selection activeCell="D10" sqref="D10"/>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1" customFormat="1" ht="15" customHeight="1" x14ac:dyDescent="0.25">
      <c r="A1" s="474"/>
      <c r="B1" s="475"/>
      <c r="C1" s="475"/>
      <c r="D1" s="475"/>
      <c r="E1" s="475"/>
      <c r="F1" s="476"/>
    </row>
    <row r="2" spans="1:6" s="271" customFormat="1" ht="15.75" customHeight="1" x14ac:dyDescent="0.25">
      <c r="A2" s="465" t="s">
        <v>0</v>
      </c>
      <c r="B2" s="466"/>
      <c r="C2" s="466"/>
      <c r="D2" s="466"/>
      <c r="E2" s="466"/>
      <c r="F2" s="467"/>
    </row>
    <row r="3" spans="1:6" s="271" customFormat="1" ht="15" customHeight="1" x14ac:dyDescent="0.25">
      <c r="A3" s="465" t="s">
        <v>1</v>
      </c>
      <c r="B3" s="466"/>
      <c r="C3" s="466"/>
      <c r="D3" s="466"/>
      <c r="E3" s="466"/>
      <c r="F3" s="467"/>
    </row>
    <row r="4" spans="1:6" s="271" customFormat="1" ht="15" customHeight="1" x14ac:dyDescent="0.25">
      <c r="A4" s="465" t="s">
        <v>2</v>
      </c>
      <c r="B4" s="466"/>
      <c r="C4" s="466"/>
      <c r="D4" s="466"/>
      <c r="E4" s="466"/>
      <c r="F4" s="467"/>
    </row>
    <row r="5" spans="1:6" ht="15" customHeight="1" x14ac:dyDescent="0.25">
      <c r="A5" s="465" t="s">
        <v>216</v>
      </c>
      <c r="B5" s="466"/>
      <c r="C5" s="466"/>
      <c r="D5" s="466"/>
      <c r="E5" s="466"/>
      <c r="F5" s="467"/>
    </row>
    <row r="6" spans="1:6" ht="16.5" customHeight="1" thickBot="1" x14ac:dyDescent="0.3">
      <c r="A6" s="477"/>
      <c r="B6" s="478"/>
      <c r="C6" s="478"/>
      <c r="D6" s="478"/>
      <c r="E6" s="478"/>
      <c r="F6" s="479"/>
    </row>
    <row r="7" spans="1:6" ht="16.5" customHeight="1" thickBot="1" x14ac:dyDescent="0.3">
      <c r="A7" s="484" t="s">
        <v>217</v>
      </c>
      <c r="B7" s="485"/>
      <c r="C7" s="485"/>
      <c r="D7" s="485"/>
      <c r="E7" s="485"/>
      <c r="F7" s="485"/>
    </row>
    <row r="8" spans="1:6" ht="14.25" customHeight="1" x14ac:dyDescent="0.25">
      <c r="A8" s="272">
        <v>-1</v>
      </c>
      <c r="B8" s="273">
        <v>-2</v>
      </c>
      <c r="C8" s="273">
        <v>-3</v>
      </c>
      <c r="D8" s="273">
        <v>-4</v>
      </c>
      <c r="E8" s="273">
        <v>-5</v>
      </c>
      <c r="F8" s="274">
        <v>-6</v>
      </c>
    </row>
    <row r="9" spans="1:6" ht="30.75" customHeight="1" thickBot="1" x14ac:dyDescent="0.3">
      <c r="A9" s="275" t="s">
        <v>218</v>
      </c>
      <c r="B9" s="276" t="s">
        <v>219</v>
      </c>
      <c r="C9" s="277" t="s">
        <v>220</v>
      </c>
      <c r="D9" s="277" t="s">
        <v>221</v>
      </c>
      <c r="E9" s="277" t="s">
        <v>222</v>
      </c>
      <c r="F9" s="278" t="s">
        <v>223</v>
      </c>
    </row>
    <row r="10" spans="1:6" ht="15" customHeight="1" x14ac:dyDescent="0.25">
      <c r="A10" s="279"/>
      <c r="B10" s="280"/>
      <c r="C10" s="281"/>
      <c r="D10" s="281"/>
      <c r="E10" s="281"/>
      <c r="F10" s="282"/>
    </row>
    <row r="11" spans="1:6" ht="15" customHeight="1" x14ac:dyDescent="0.25">
      <c r="A11" s="283" t="s">
        <v>98</v>
      </c>
      <c r="B11" s="486" t="s">
        <v>224</v>
      </c>
      <c r="C11" s="487"/>
      <c r="D11" s="487"/>
      <c r="E11" s="487"/>
      <c r="F11" s="487"/>
    </row>
    <row r="12" spans="1:6" ht="15" customHeight="1" x14ac:dyDescent="0.25">
      <c r="A12" s="480"/>
      <c r="B12" s="481"/>
      <c r="C12" s="481"/>
      <c r="D12" s="481"/>
      <c r="E12" s="481"/>
      <c r="F12" s="481"/>
    </row>
    <row r="13" spans="1:6" ht="15" customHeight="1" x14ac:dyDescent="0.25">
      <c r="A13" s="283" t="s">
        <v>99</v>
      </c>
      <c r="B13" s="488" t="s">
        <v>225</v>
      </c>
      <c r="C13" s="489"/>
      <c r="D13" s="489"/>
      <c r="E13" s="489"/>
      <c r="F13" s="489"/>
    </row>
    <row r="14" spans="1:6" ht="15" customHeight="1" x14ac:dyDescent="0.25">
      <c r="A14" s="480"/>
      <c r="B14" s="481"/>
      <c r="C14" s="481"/>
      <c r="D14" s="481"/>
      <c r="E14" s="481"/>
      <c r="F14" s="481"/>
    </row>
    <row r="15" spans="1:6" ht="15" customHeight="1" x14ac:dyDescent="0.25">
      <c r="A15" s="283" t="s">
        <v>124</v>
      </c>
      <c r="B15" s="488" t="s">
        <v>226</v>
      </c>
      <c r="C15" s="489"/>
      <c r="D15" s="489"/>
      <c r="E15" s="489"/>
      <c r="F15" s="489"/>
    </row>
    <row r="16" spans="1:6" ht="15" customHeight="1" x14ac:dyDescent="0.25">
      <c r="A16" s="480"/>
      <c r="B16" s="481"/>
      <c r="C16" s="481"/>
      <c r="D16" s="481"/>
      <c r="E16" s="481"/>
      <c r="F16" s="481"/>
    </row>
    <row r="17" spans="1:6" ht="15" customHeight="1" x14ac:dyDescent="0.25">
      <c r="A17" s="283" t="s">
        <v>227</v>
      </c>
      <c r="B17" s="482" t="s">
        <v>228</v>
      </c>
      <c r="C17" s="482"/>
      <c r="D17" s="482"/>
      <c r="E17" s="482"/>
      <c r="F17" s="482"/>
    </row>
    <row r="18" spans="1:6" ht="16.5" customHeight="1" thickBot="1" x14ac:dyDescent="0.3">
      <c r="A18" s="284"/>
      <c r="B18" s="483"/>
      <c r="C18" s="483"/>
      <c r="D18" s="483"/>
      <c r="E18" s="483"/>
      <c r="F18" s="285"/>
    </row>
    <row r="19" spans="1:6" x14ac:dyDescent="0.25">
      <c r="A19" s="286"/>
      <c r="B19" s="287" t="s">
        <v>229</v>
      </c>
      <c r="C19" s="288">
        <v>68561</v>
      </c>
      <c r="D19" s="288">
        <v>-121</v>
      </c>
      <c r="E19" s="288">
        <v>-121</v>
      </c>
      <c r="F19" s="289">
        <v>-121</v>
      </c>
    </row>
    <row r="20" spans="1:6" x14ac:dyDescent="0.25">
      <c r="A20" s="286"/>
      <c r="B20" s="287" t="s">
        <v>230</v>
      </c>
      <c r="C20" s="288">
        <v>18368</v>
      </c>
      <c r="D20" s="288">
        <v>-111</v>
      </c>
      <c r="E20" s="288">
        <v>-111</v>
      </c>
      <c r="F20" s="289">
        <v>-111</v>
      </c>
    </row>
    <row r="21" spans="1:6" x14ac:dyDescent="0.25">
      <c r="A21" s="286"/>
      <c r="B21" s="287" t="s">
        <v>231</v>
      </c>
      <c r="C21" s="288">
        <v>6934</v>
      </c>
      <c r="D21" s="288">
        <v>-41</v>
      </c>
      <c r="E21" s="288">
        <v>-41</v>
      </c>
      <c r="F21" s="289">
        <v>-41</v>
      </c>
    </row>
    <row r="22" spans="1:6" x14ac:dyDescent="0.25">
      <c r="A22" s="286"/>
      <c r="B22" s="287" t="s">
        <v>232</v>
      </c>
      <c r="C22" s="288">
        <v>32678</v>
      </c>
      <c r="D22" s="288">
        <v>-64</v>
      </c>
      <c r="E22" s="288">
        <v>-64</v>
      </c>
      <c r="F22" s="289">
        <v>-64</v>
      </c>
    </row>
    <row r="23" spans="1:6" x14ac:dyDescent="0.25">
      <c r="A23" s="286"/>
      <c r="B23" s="287" t="s">
        <v>233</v>
      </c>
      <c r="C23" s="288">
        <v>39730</v>
      </c>
      <c r="D23" s="288">
        <v>-81</v>
      </c>
      <c r="E23" s="288">
        <v>-81</v>
      </c>
      <c r="F23" s="289">
        <v>-81</v>
      </c>
    </row>
    <row r="24" spans="1:6" x14ac:dyDescent="0.25">
      <c r="A24" s="286"/>
      <c r="B24" s="287" t="s">
        <v>234</v>
      </c>
      <c r="C24" s="288">
        <v>9727</v>
      </c>
      <c r="D24" s="288">
        <v>-16</v>
      </c>
      <c r="E24" s="288">
        <v>-16</v>
      </c>
      <c r="F24" s="289">
        <v>-16</v>
      </c>
    </row>
    <row r="25" spans="1:6" ht="16.5" thickBot="1" x14ac:dyDescent="0.3">
      <c r="A25" s="286"/>
      <c r="B25" s="287" t="s">
        <v>235</v>
      </c>
      <c r="C25" s="288">
        <v>57881</v>
      </c>
      <c r="D25" s="288">
        <v>17884</v>
      </c>
      <c r="E25" s="288">
        <v>17884</v>
      </c>
      <c r="F25" s="289">
        <v>17884</v>
      </c>
    </row>
    <row r="26" spans="1:6" ht="16.5" customHeight="1" thickBot="1" x14ac:dyDescent="0.3">
      <c r="A26" s="290"/>
      <c r="B26" s="290" t="s">
        <v>236</v>
      </c>
      <c r="C26" s="291">
        <f>SUM(C$19:C25)</f>
        <v>233879</v>
      </c>
      <c r="D26" s="291">
        <f>SUM(D$19:D25)</f>
        <v>17450</v>
      </c>
      <c r="E26" s="291">
        <f>SUM(E$19:E25)</f>
        <v>17450</v>
      </c>
      <c r="F26" s="291">
        <f>SUM(F$19:F25)</f>
        <v>17450</v>
      </c>
    </row>
  </sheetData>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REPORTING&amp;RSAINT VINCENT`S MEDICAL CENTER</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27</vt:i4>
      </vt:variant>
    </vt:vector>
  </HeadingPairs>
  <TitlesOfParts>
    <vt:vector size="41"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Cotto, Carmen</cp:lastModifiedBy>
  <cp:lastPrinted>2007-11-09T14:20:07Z</cp:lastPrinted>
  <dcterms:created xsi:type="dcterms:W3CDTF">2005-10-21T18:41:40Z</dcterms:created>
  <dcterms:modified xsi:type="dcterms:W3CDTF">2012-06-25T16:50:31Z</dcterms:modified>
</cp:coreProperties>
</file>