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Report_17A!$A$13:$C$23</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Report_20!$A$11:$C$266</definedName>
    <definedName name="_xlnm.Print_Area" localSheetId="11">Report_21!$A$11:$E$76</definedName>
    <definedName name="_xlnm.Print_Area" localSheetId="12">Report_22!$A$11:$C$21</definedName>
    <definedName name="_xlnm.Print_Area" localSheetId="13">Report_23!$A$9:$F$59</definedName>
    <definedName name="_xlnm.Print_Area" localSheetId="1">Report_5!$A$10:$D$141</definedName>
    <definedName name="_xlnm.Print_Area" localSheetId="2">Report_6!$A$10:$E$115</definedName>
    <definedName name="_xlnm.Print_Area" localSheetId="3">Report_6A!$A$10:$F$77</definedName>
    <definedName name="_xlnm.Print_Area" localSheetId="4">Report_7!$A$10:$D$71</definedName>
    <definedName name="_xlnm.Print_Area" localSheetId="5">Report_8!$A$10:$D$71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s="1"/>
  <c r="E55" i="14"/>
  <c r="F55" i="14" s="1"/>
  <c r="E54" i="14"/>
  <c r="F54" i="14" s="1"/>
  <c r="E53" i="14"/>
  <c r="F53" i="14" s="1"/>
  <c r="D51" i="14"/>
  <c r="C51" i="14"/>
  <c r="E50" i="14"/>
  <c r="F50" i="14" s="1"/>
  <c r="E49" i="14"/>
  <c r="F49" i="14" s="1"/>
  <c r="E48" i="14"/>
  <c r="F48" i="14" s="1"/>
  <c r="D45" i="14"/>
  <c r="E45" i="14" s="1"/>
  <c r="C45" i="14"/>
  <c r="C46" i="14"/>
  <c r="E44" i="14"/>
  <c r="F44" i="14"/>
  <c r="D42" i="14"/>
  <c r="E42" i="14"/>
  <c r="C42" i="14"/>
  <c r="F42" i="14"/>
  <c r="E41" i="14"/>
  <c r="F41" i="14" s="1"/>
  <c r="E39" i="14"/>
  <c r="F39" i="14" s="1"/>
  <c r="E38" i="14"/>
  <c r="F38" i="14" s="1"/>
  <c r="E30" i="14"/>
  <c r="F30" i="14"/>
  <c r="E29" i="14"/>
  <c r="F29" i="14" s="1"/>
  <c r="E28" i="14"/>
  <c r="F28" i="14" s="1"/>
  <c r="E27" i="14"/>
  <c r="F27" i="14" s="1"/>
  <c r="D25" i="14"/>
  <c r="C25" i="14"/>
  <c r="E24" i="14"/>
  <c r="F24" i="14"/>
  <c r="E23" i="14"/>
  <c r="F23" i="14" s="1"/>
  <c r="E22" i="14"/>
  <c r="E25" i="14" s="1"/>
  <c r="F25" i="14" s="1"/>
  <c r="D19" i="14"/>
  <c r="D20" i="14" s="1"/>
  <c r="C19" i="14"/>
  <c r="C20" i="14"/>
  <c r="E18" i="14"/>
  <c r="F18" i="14" s="1"/>
  <c r="D16" i="14"/>
  <c r="E16" i="14" s="1"/>
  <c r="C16" i="14"/>
  <c r="E15" i="14"/>
  <c r="F15" i="14" s="1"/>
  <c r="E13" i="14"/>
  <c r="F13" i="14" s="1"/>
  <c r="E12" i="14"/>
  <c r="F12" i="14"/>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51" i="9"/>
  <c r="E51" i="9"/>
  <c r="D51" i="9"/>
  <c r="C51" i="9"/>
  <c r="C21" i="8"/>
  <c r="F36" i="7"/>
  <c r="E36" i="7"/>
  <c r="D35" i="7"/>
  <c r="C35" i="7"/>
  <c r="F35" i="7" s="1"/>
  <c r="F34" i="7"/>
  <c r="E34" i="7"/>
  <c r="F33" i="7"/>
  <c r="E33" i="7"/>
  <c r="F32" i="7"/>
  <c r="E32" i="7"/>
  <c r="F31" i="7"/>
  <c r="E31" i="7"/>
  <c r="F30" i="7"/>
  <c r="E30" i="7"/>
  <c r="E27" i="7"/>
  <c r="F27" i="7" s="1"/>
  <c r="D26" i="7"/>
  <c r="E26" i="7" s="1"/>
  <c r="C26" i="7"/>
  <c r="E25" i="7"/>
  <c r="F25" i="7" s="1"/>
  <c r="E24" i="7"/>
  <c r="F24" i="7" s="1"/>
  <c r="E23" i="7"/>
  <c r="F23" i="7"/>
  <c r="F22" i="7"/>
  <c r="E22" i="7"/>
  <c r="E21" i="7"/>
  <c r="F21" i="7"/>
  <c r="F18" i="7"/>
  <c r="E18" i="7"/>
  <c r="D17" i="7"/>
  <c r="C17" i="7"/>
  <c r="F17" i="7" s="1"/>
  <c r="F16" i="7"/>
  <c r="E16" i="7"/>
  <c r="F15" i="7"/>
  <c r="E15" i="7"/>
  <c r="F14" i="7"/>
  <c r="E14" i="7"/>
  <c r="F13" i="7"/>
  <c r="E13" i="7"/>
  <c r="F12" i="7"/>
  <c r="E12" i="7"/>
  <c r="C71" i="6"/>
  <c r="C71" i="5"/>
  <c r="F60" i="4"/>
  <c r="F39" i="4"/>
  <c r="F27" i="4"/>
  <c r="E112" i="3"/>
  <c r="E104" i="3"/>
  <c r="E99" i="3"/>
  <c r="E94" i="3"/>
  <c r="E86" i="3"/>
  <c r="E81" i="3"/>
  <c r="E74" i="3"/>
  <c r="E66" i="3"/>
  <c r="E59" i="3"/>
  <c r="E51" i="3"/>
  <c r="E45" i="3"/>
  <c r="E40" i="3"/>
  <c r="E31" i="3"/>
  <c r="E19" i="3"/>
  <c r="E13" i="3"/>
  <c r="D140" i="2"/>
  <c r="D137" i="2"/>
  <c r="D129" i="2"/>
  <c r="D121" i="2"/>
  <c r="D113" i="2"/>
  <c r="D105" i="2"/>
  <c r="D97" i="2"/>
  <c r="D89" i="2"/>
  <c r="D81" i="2"/>
  <c r="D73" i="2"/>
  <c r="D65" i="2"/>
  <c r="D57" i="2"/>
  <c r="D49" i="2"/>
  <c r="D41" i="2"/>
  <c r="D33" i="2"/>
  <c r="D25" i="2"/>
  <c r="D17" i="2"/>
  <c r="E19" i="14"/>
  <c r="F19" i="14" s="1"/>
  <c r="E114" i="3" l="1"/>
  <c r="E20" i="14"/>
  <c r="F20" i="14" s="1"/>
  <c r="F22" i="14"/>
  <c r="D139" i="2"/>
  <c r="D141" i="2" s="1"/>
  <c r="F74" i="4"/>
  <c r="E17" i="7"/>
  <c r="F26" i="7"/>
  <c r="E35" i="7"/>
  <c r="F16" i="14"/>
  <c r="F45" i="14"/>
  <c r="E51" i="14"/>
  <c r="F51" i="14" s="1"/>
  <c r="D46" i="14"/>
  <c r="E46" i="14" s="1"/>
  <c r="F46" i="14" s="1"/>
</calcChain>
</file>

<file path=xl/sharedStrings.xml><?xml version="1.0" encoding="utf-8"?>
<sst xmlns="http://schemas.openxmlformats.org/spreadsheetml/2006/main" count="1538" uniqueCount="423">
  <si>
    <t>SAINT FRANCIS HOSPITAL AND MEDICAL CENTER</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</si>
  <si>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</si>
  <si>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</si>
  <si>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</si>
  <si>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</si>
  <si>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</si>
  <si>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</si>
  <si>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</si>
  <si>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</si>
  <si>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</si>
  <si>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</si>
  <si>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</si>
  <si>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</si>
  <si>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</si>
  <si>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</si>
  <si>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</si>
  <si>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</si>
  <si>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</si>
  <si>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</si>
  <si>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</si>
  <si>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</si>
  <si>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</si>
  <si>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</si>
  <si>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</si>
  <si>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</si>
  <si>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</si>
  <si>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t>
  </si>
  <si>
    <t>CEO Title</t>
  </si>
  <si>
    <t>President and CEO</t>
  </si>
  <si>
    <t>CT Agent Name</t>
  </si>
  <si>
    <t>Theresa Bolton, Esq.</t>
  </si>
  <si>
    <t>CT Agent Company</t>
  </si>
  <si>
    <t>Saint Francis Hospital and Medical Center</t>
  </si>
  <si>
    <t>CT Agent Company Street Address</t>
  </si>
  <si>
    <t xml:space="preserve">CT Agent Town </t>
  </si>
  <si>
    <t>CT Agent State</t>
  </si>
  <si>
    <t>CT Agent Zip Code</t>
  </si>
  <si>
    <t>B.</t>
  </si>
  <si>
    <t>ASYLUM HILL FAMILY MEDICINE CENTER, INC.</t>
  </si>
  <si>
    <t>PROVIDES PROFESSIONAL AND MEDICAL SERVICES AND RELATED RESEARCH ACTIVITIES.</t>
  </si>
  <si>
    <t>Medical Practices</t>
  </si>
  <si>
    <t>Rolf Knoll, MD</t>
  </si>
  <si>
    <t>President</t>
  </si>
  <si>
    <t>C.</t>
  </si>
  <si>
    <t>COLLABORATIVE LABORATORY SERVICES, LLC</t>
  </si>
  <si>
    <t>TO PROVIDE LABORATORY SERVICES</t>
  </si>
  <si>
    <t>Lab</t>
  </si>
  <si>
    <t>For Profit</t>
  </si>
  <si>
    <t>1000 Asylum Avenue</t>
  </si>
  <si>
    <t>D.</t>
  </si>
  <si>
    <t>MOUNT SINAI REHABILITATION HOSPITAL INC.</t>
  </si>
  <si>
    <t>OPERATES THE MOUNT SINAI REHABILITATION HOSPITAL</t>
  </si>
  <si>
    <t>Rehabilitation Facility</t>
  </si>
  <si>
    <t>490 Blue Hills Avenue</t>
  </si>
  <si>
    <t xml:space="preserve">06112 - </t>
  </si>
  <si>
    <t>President and Chief Executive Officer</t>
  </si>
  <si>
    <t>E.</t>
  </si>
  <si>
    <t>NEW ASYLUM MANAGEMENT CORPORATION</t>
  </si>
  <si>
    <t>PARTICIPATES IN CERTAIN TAXABLE INVESTMENTS ON BEHALF OF CAMILLUS CORPORATION.</t>
  </si>
  <si>
    <t>For Profit Services (Specify)</t>
  </si>
  <si>
    <t xml:space="preserve">President </t>
  </si>
  <si>
    <t>114 Woodland Street, Hartford</t>
  </si>
  <si>
    <t>F.</t>
  </si>
  <si>
    <t>ONE THOUSAND CORPORATION</t>
  </si>
  <si>
    <t>THE PURPOSE OF THE CORPORATION SHALL BE TO ACQUIRE, HOLD TITLE TO; MANAGE AND COLLECT INCOME FROM REAL PROPERTY AND TO TURN OVER THE ENTIRE AMOUNT OF SUCH INCOME, LESS EXPENSES TO THE CAMILLUS CORPORATION</t>
  </si>
  <si>
    <t>Real Estate</t>
  </si>
  <si>
    <t>G.</t>
  </si>
  <si>
    <t>SAINT FRANCIS BEHAVIORAL HEALTH GROUP, P.C.(FORMERLY PATH, P.C.)</t>
  </si>
  <si>
    <t>TO RENDER PROFESSIONAL PSYCHOLOGICAL SERVICES TO PERSONS IN NEED OF SUCH SERVICES. Formerly known as PATH, the new name became effective 9/1/09</t>
  </si>
  <si>
    <t>Mental Health Services</t>
  </si>
  <si>
    <t xml:space="preserve"> 500 Blue Hills Avenue</t>
  </si>
  <si>
    <t>Portland</t>
  </si>
  <si>
    <t>Surita Rao, M.D.</t>
  </si>
  <si>
    <t>H.</t>
  </si>
  <si>
    <t>SAINT FRANCIS CARE MEDICAL GROUP, P.C.</t>
  </si>
  <si>
    <t>THE PURPOSES FOR WHICH THE CORPORATION IS ORGANIZED IS TO PRACTICE, THROUGH INDIVIDUALS AUTHORIZED BY LAW, THE PROFESSION OF MEDICINE, AND IN FURTHERANCE OF THE FOREGOING, TO ENGAGE IN SUCH OTHER ACTIVITIES AS ARE PERMITTED BY LAW.</t>
  </si>
  <si>
    <t>Rolf Knoll, M.D.</t>
  </si>
  <si>
    <t>I.</t>
  </si>
  <si>
    <t>SAINT FRANCIS HEALTHCARE PARTNERS (FORMERLY ST FRAN/MT SINAI PHYSICIAN HOSPITAL ORGANIZATION, INC.)</t>
  </si>
  <si>
    <t>ARRANGING FOR THE HEALTH CARE SERVICES TO PERSONS RESIDING IN CONNECTICUT AND PROVIDE VARIOUS MANAGEMENT SERVICES TO DOCTORS AND DENTISTS. Formerly known as St. Francis /Mt. Sinai Physician Hospital Organization, Inc., the name change became eff. 1/27/09</t>
  </si>
  <si>
    <t>Physicians Hospital Org. (PHO)</t>
  </si>
  <si>
    <t>Jess Kupec</t>
  </si>
  <si>
    <t>President&amp; CEO</t>
  </si>
  <si>
    <t>Lisa Boyle</t>
  </si>
  <si>
    <t>Robinson &amp; Cole</t>
  </si>
  <si>
    <t>280 Trumbull Street</t>
  </si>
  <si>
    <t xml:space="preserve">06103 - </t>
  </si>
  <si>
    <t>J.</t>
  </si>
  <si>
    <t>SAINT FRANCIS HOSPITAL AND MEDICAL CENTER FOUNDATION, INC.</t>
  </si>
  <si>
    <t>TO OPERATE EXCLUSIVELY FOR CHARITABLE, SCIENTIFIC &amp; EDUCATIONAL PURPOSES</t>
  </si>
  <si>
    <t>Foundation</t>
  </si>
  <si>
    <t>95 Woodland Street</t>
  </si>
  <si>
    <t>E. Merritt McDonough, Jr.</t>
  </si>
  <si>
    <t>LISA BOYLE</t>
  </si>
  <si>
    <t>ROBINSON AND COLE</t>
  </si>
  <si>
    <t>280 TRUMBULL STREET</t>
  </si>
  <si>
    <t>K.</t>
  </si>
  <si>
    <t>SAINT FRANCIS INDEMNITY</t>
  </si>
  <si>
    <t>Vermont limited liability company for the purpose of writing &amp; reinsurance as a captive insurance company</t>
  </si>
  <si>
    <t>Insurance</t>
  </si>
  <si>
    <t>76 Paul Street, Suite 500</t>
  </si>
  <si>
    <t>Burlington</t>
  </si>
  <si>
    <t>Vermont</t>
  </si>
  <si>
    <t xml:space="preserve">05401 - </t>
  </si>
  <si>
    <t>John Giamalis</t>
  </si>
  <si>
    <t>Saint Francis Hospital &amp; Medical Center</t>
  </si>
  <si>
    <t>L.</t>
  </si>
  <si>
    <t>SAINT FRANCIS MEDICAL GROUP, INC. (FORMERLY WOODLAND PHYSICIANS ASSOCIATES)</t>
  </si>
  <si>
    <t>TO ENGAGE IN THE TEACHING AND EDUCAT OF MEDICAL STUDENTS, RESIDENTS AND FELLOWS. TO PERFORM MEDICAL AND RELATED RESEARCH ACTIVITIES. TO RENDER PROFESSIONAL MED. SVCS.Formerly known as Woodland Phys Assoc, the name change became eff. 2/20/09</t>
  </si>
  <si>
    <t>Physicians Services</t>
  </si>
  <si>
    <t>M.</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</si>
  <si>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</si>
  <si>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</si>
  <si>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114 WOODLAND STREET</t>
  </si>
  <si>
    <t>HARTFORD</t>
  </si>
  <si>
    <t>JESS KUPEC</t>
  </si>
  <si>
    <t>PRESIDENT</t>
  </si>
  <si>
    <t xml:space="preserve">16103 - </t>
  </si>
  <si>
    <t>N.</t>
  </si>
  <si>
    <t>THE CAMILLUS CORPORATION</t>
  </si>
  <si>
    <t>NON-STOCK CORPORATION FORMED BY ARCHDIOCESE OF HARTFORD. OWNS SEVERAL CORPORATIONS WHICH PROVIDE SERVICES TO THE HOSPITAL AND TO OTHERS.</t>
  </si>
  <si>
    <t>Other HealthCare Svcs(Specify)</t>
  </si>
  <si>
    <t>President and Executive Vice President</t>
  </si>
  <si>
    <t>O.</t>
  </si>
  <si>
    <t>TOTAL LAUNDRY COLLABORATIVE, LLC</t>
  </si>
  <si>
    <t>The purpose of the company shall be to provide laundry services</t>
  </si>
  <si>
    <t>David Crowell</t>
  </si>
  <si>
    <t>Chief Operating Officer</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</si>
  <si>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</si>
  <si>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</si>
  <si>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</si>
  <si>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</si>
  <si>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</si>
  <si>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</si>
  <si>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</si>
  <si>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</si>
  <si>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</si>
  <si>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</si>
  <si>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</si>
  <si>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</si>
  <si>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</si>
  <si>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</si>
  <si>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</si>
  <si>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</si>
  <si>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</si>
  <si>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</si>
  <si>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</si>
  <si>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</si>
  <si>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</si>
  <si>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</si>
  <si>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</si>
  <si>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</si>
  <si>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</si>
  <si>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</si>
  <si>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</si>
  <si>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</si>
  <si>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</si>
  <si>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</si>
  <si>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</si>
  <si>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</si>
  <si>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</si>
  <si>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</si>
  <si>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</si>
  <si>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</si>
  <si>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</si>
  <si>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</si>
  <si>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</si>
  <si>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</si>
  <si>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</si>
  <si>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</si>
  <si>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</si>
  <si>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</si>
  <si>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</si>
  <si>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</si>
  <si>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</si>
  <si>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</si>
  <si>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Purchase of Services                   </t>
  </si>
  <si>
    <t xml:space="preserve">09/30/2011                     </t>
  </si>
  <si>
    <t xml:space="preserve">Payments                   </t>
  </si>
  <si>
    <t xml:space="preserve">Supplies Sold                   </t>
  </si>
  <si>
    <t xml:space="preserve">Supplies Purchased                   </t>
  </si>
  <si>
    <t xml:space="preserve">Salaries &amp; Benefits charged to Affiliate by Hospital                   </t>
  </si>
  <si>
    <t xml:space="preserve">Salaries &amp; Benefits charged to Hospital                   </t>
  </si>
  <si>
    <t xml:space="preserve">Transfer of Funds                   </t>
  </si>
  <si>
    <t xml:space="preserve">Health Insurance Premiums charged to Affiliate                   </t>
  </si>
  <si>
    <t xml:space="preserve">Salary &amp; Benefits charged to Affiliate by Hospital                   </t>
  </si>
  <si>
    <t xml:space="preserve">Salaries charged to Affiliate                   </t>
  </si>
  <si>
    <t xml:space="preserve">Revenue from Services                   </t>
  </si>
  <si>
    <t xml:space="preserve">Donations to Hospital                   </t>
  </si>
  <si>
    <t xml:space="preserve">Income from Services                   </t>
  </si>
  <si>
    <t xml:space="preserve">Payments for Physician &amp; PA services                   </t>
  </si>
  <si>
    <t xml:space="preserve">Purchased Services                   </t>
  </si>
  <si>
    <t xml:space="preserve">Laundry charged out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</si>
  <si>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</si>
  <si>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</si>
  <si>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</si>
  <si>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</si>
  <si>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</si>
  <si>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</si>
  <si>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</si>
  <si>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</si>
  <si>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</si>
  <si>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</si>
  <si>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various payments</t>
  </si>
  <si>
    <t>09/30/2011</t>
  </si>
  <si>
    <t>Physician Services</t>
  </si>
  <si>
    <t>Physician Assistants</t>
  </si>
  <si>
    <t>Salaries &amp; Benefits</t>
  </si>
  <si>
    <t>Rent</t>
  </si>
  <si>
    <t>salaries and benefits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</si>
  <si>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</si>
  <si>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</si>
  <si>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</si>
  <si>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</si>
  <si>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</si>
  <si>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</si>
  <si>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</si>
  <si>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</si>
  <si>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</si>
  <si>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</si>
  <si>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</si>
  <si>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</si>
  <si>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</si>
  <si>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</si>
  <si>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</si>
  <si>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</si>
  <si>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</si>
  <si>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</si>
  <si>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</si>
  <si>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</si>
  <si>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</si>
  <si>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</si>
  <si>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</si>
  <si>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</si>
  <si>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</si>
  <si>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</si>
  <si>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</si>
  <si>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</si>
  <si>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</si>
  <si>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</si>
  <si>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</si>
  <si>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</si>
  <si>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</si>
  <si>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</si>
  <si>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</si>
  <si>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</si>
  <si>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</si>
  <si>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Free Bed Fund</t>
  </si>
  <si>
    <t>2</t>
  </si>
  <si>
    <t>3</t>
  </si>
  <si>
    <t>4</t>
  </si>
  <si>
    <t>5</t>
  </si>
  <si>
    <t>6</t>
  </si>
  <si>
    <t>7</t>
  </si>
  <si>
    <t>8</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</si>
  <si>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</si>
  <si>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</si>
  <si>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</si>
  <si>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</si>
  <si>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</si>
  <si>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</si>
  <si>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</si>
  <si>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</si>
  <si>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</si>
  <si>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</si>
  <si>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</si>
  <si>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</si>
  <si>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</si>
  <si>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</si>
  <si>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</si>
  <si>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</si>
  <si>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</si>
  <si>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</si>
  <si>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</si>
  <si>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</si>
  <si>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</si>
  <si>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</si>
  <si>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</si>
  <si>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</si>
  <si>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</si>
  <si>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</si>
  <si>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</si>
  <si>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</si>
  <si>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</si>
  <si>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</si>
  <si>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</si>
  <si>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</si>
  <si>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</si>
  <si>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</si>
  <si>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</si>
  <si>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</si>
  <si>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</si>
  <si>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</si>
  <si>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</si>
  <si>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</si>
  <si>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</si>
  <si>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</si>
  <si>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</si>
  <si>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</si>
  <si>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</si>
  <si>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</si>
  <si>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</si>
  <si>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</si>
  <si>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</si>
  <si>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</si>
  <si>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</si>
  <si>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number of sttements sent to the patient, age and value of account, or if deemed uncollectible.  See our automatic write off policy.</t>
  </si>
  <si>
    <t>Hospital's processes and policies for compensating a Collection Agent for services rendered</t>
  </si>
  <si>
    <t>Collection agencies are compensated based on percentage of dollars collected.  In adition, collection attorneys are paid an hourly rate for specific accounts requiring legal intervention.</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</si>
  <si>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</si>
  <si>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</si>
  <si>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</si>
  <si>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</si>
  <si>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</si>
  <si>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</si>
  <si>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</si>
  <si>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</si>
  <si>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</si>
  <si>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</si>
  <si>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</si>
  <si>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Contract includes pre-collection billing and management of self pay balances to initiate account resolution without being placed for collection.  Unresolved accounts written off automatically for direct collection based on number of statements and age.</t>
  </si>
  <si>
    <t>If the Hospital follows the same processes and policies described in  Section I, for compensating this Collection Agent? indicate "Same as General Processes and Policies" Otherwise Provide Details.</t>
  </si>
  <si>
    <t>Collection agencies are compensated based on percentage of dollars collected. In addition, collection attorneys are paid an hourly rate for specific accounts requiring legal intervention.</t>
  </si>
  <si>
    <t>Recovery Rate on Accounts Assigned (excluding Medicare accounts) to Collection Agent.</t>
  </si>
  <si>
    <t>Nair and Levin</t>
  </si>
  <si>
    <t>Attorney</t>
  </si>
  <si>
    <t>Same as General Processes and Policies</t>
  </si>
  <si>
    <t>REPORT 19 - SALARIES AND FRINGE BENEFITS OF THE TEN HIGHEST PAID HOSPITAL POSITIONS</t>
  </si>
  <si>
    <t>POSITION TITLE</t>
  </si>
  <si>
    <t>SALARY</t>
  </si>
  <si>
    <t>FRINGE BENEFITS</t>
  </si>
  <si>
    <t>TOTAL</t>
  </si>
  <si>
    <t>1.</t>
  </si>
  <si>
    <t>2.</t>
  </si>
  <si>
    <t>Executive Vice President and COO</t>
  </si>
  <si>
    <t>3.</t>
  </si>
  <si>
    <t>President - Saint Francis Foundation</t>
  </si>
  <si>
    <t>4.</t>
  </si>
  <si>
    <t>Senior Vice President, Chief Academic Officer</t>
  </si>
  <si>
    <t>5.</t>
  </si>
  <si>
    <t>Vice President - Interim CFO</t>
  </si>
  <si>
    <t>6.</t>
  </si>
  <si>
    <t>Department Chairman - Emergency</t>
  </si>
  <si>
    <t>7.</t>
  </si>
  <si>
    <t>Senior Vice President - Planning</t>
  </si>
  <si>
    <t>8.</t>
  </si>
  <si>
    <t>Staff Physician - Emergency</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</si>
  <si>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</si>
  <si>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</si>
  <si>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</si>
  <si>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</si>
  <si>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</si>
  <si>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</si>
  <si>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</si>
  <si>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</si>
  <si>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</si>
  <si>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</si>
  <si>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</si>
  <si>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</si>
  <si>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</si>
  <si>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</si>
  <si>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</si>
  <si>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</si>
  <si>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</si>
  <si>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</si>
  <si>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</si>
  <si>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</si>
  <si>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</si>
  <si>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</si>
  <si>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</si>
  <si>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</si>
  <si>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</si>
  <si>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</si>
  <si>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</si>
  <si>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</si>
  <si>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</si>
  <si>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</si>
  <si>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</si>
  <si>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</si>
  <si>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</si>
  <si>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</si>
  <si>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St. Francis Care Medical Group</t>
  </si>
  <si>
    <t>  2.</t>
  </si>
  <si>
    <t>Description of each Transfer of Assets or Operations or Change of Control involving Hospital Clinical or Nonclinical Services or Functions.</t>
  </si>
  <si>
    <t>Transfer of SF Hospital employed Pathologists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</si>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</sst>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medium">
        <color auto="1"/>
      </left>
      <right/>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8" applyNumberFormat="0" applyAlignment="0" applyProtection="0"/>
    <xf numFmtId="0" fontId="32" fillId="7" borderId="71"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5" applyNumberFormat="0" applyFill="0" applyAlignment="0" applyProtection="0"/>
    <xf numFmtId="0" fontId="23" fillId="0" borderId="66" applyNumberFormat="0" applyFill="0" applyAlignment="0" applyProtection="0"/>
    <xf numFmtId="0" fontId="24" fillId="0" borderId="67" applyNumberFormat="0" applyFill="0" applyAlignment="0" applyProtection="0"/>
    <xf numFmtId="0" fontId="24" fillId="0" borderId="0" applyNumberFormat="0" applyFill="0" applyBorder="0" applyAlignment="0" applyProtection="0"/>
    <xf numFmtId="0" fontId="28" fillId="5" borderId="68" applyNumberFormat="0" applyAlignment="0" applyProtection="0"/>
    <xf numFmtId="0" fontId="31" fillId="0" borderId="70" applyNumberFormat="0" applyFill="0" applyAlignment="0" applyProtection="0"/>
    <xf numFmtId="0" fontId="27" fillId="4" borderId="0" applyNumberFormat="0" applyBorder="0" applyAlignment="0" applyProtection="0"/>
    <xf numFmtId="0" fontId="20" fillId="8" borderId="72" applyNumberFormat="0" applyFont="0" applyAlignment="0" applyProtection="0"/>
    <xf numFmtId="0" fontId="29" fillId="6" borderId="69"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3" applyNumberFormat="0" applyFill="0" applyAlignment="0" applyProtection="0"/>
    <xf numFmtId="0" fontId="33" fillId="0" borderId="0" applyNumberFormat="0" applyFill="0" applyBorder="0" applyAlignment="0" applyProtection="0"/>
  </cellStyleXfs>
  <cellXfs count="505">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4"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5" xfId="0" applyFont="1" applyBorder="1" applyAlignment="1">
      <alignment wrapText="1"/>
    </xf>
    <xf numFmtId="0" fontId="0" fillId="0" borderId="19" xfId="0" applyFont="1" applyFill="1" applyBorder="1"/>
    <xf numFmtId="0" fontId="5" fillId="0" borderId="76" xfId="0" applyFont="1" applyFill="1" applyBorder="1" applyAlignment="1">
      <alignment horizontal="center" wrapText="1"/>
    </xf>
    <xf numFmtId="0" fontId="5" fillId="0" borderId="77"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6" xfId="0" applyFont="1" applyFill="1" applyBorder="1" applyAlignment="1">
      <alignment horizontal="left" wrapText="1"/>
    </xf>
    <xf numFmtId="0" fontId="5" fillId="0" borderId="78"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79"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5"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0" xfId="0" applyNumberFormat="1" applyFont="1" applyBorder="1" applyAlignment="1">
      <alignment horizontal="center" wrapText="1"/>
    </xf>
    <xf numFmtId="49" fontId="5" fillId="0" borderId="81" xfId="0" applyNumberFormat="1" applyFont="1" applyBorder="1" applyAlignment="1">
      <alignment horizontal="center" wrapText="1"/>
    </xf>
    <xf numFmtId="0" fontId="5" fillId="0" borderId="4" xfId="0" applyFont="1" applyBorder="1" applyAlignment="1">
      <alignment horizontal="center" wrapText="1"/>
    </xf>
    <xf numFmtId="0" fontId="5" fillId="0" borderId="76" xfId="0" applyFont="1" applyBorder="1" applyAlignment="1">
      <alignment horizontal="center" wrapText="1"/>
    </xf>
    <xf numFmtId="0" fontId="5" fillId="0" borderId="77" xfId="0" applyFont="1" applyBorder="1" applyAlignment="1">
      <alignment horizontal="center" wrapText="1"/>
    </xf>
    <xf numFmtId="0" fontId="5" fillId="0" borderId="82"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3" xfId="0" applyFont="1" applyBorder="1" applyAlignment="1">
      <alignment horizontal="left" wrapText="1"/>
    </xf>
    <xf numFmtId="0" fontId="5" fillId="0" borderId="78" xfId="0" applyFont="1" applyBorder="1" applyAlignment="1">
      <alignment horizontal="center" wrapText="1"/>
    </xf>
    <xf numFmtId="0" fontId="5" fillId="0" borderId="84"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5" xfId="0" applyFont="1" applyBorder="1" applyAlignment="1">
      <alignment horizontal="center" wrapText="1"/>
    </xf>
    <xf numFmtId="0" fontId="5" fillId="0" borderId="82"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6" xfId="0" applyFont="1" applyBorder="1" applyAlignment="1">
      <alignment horizontal="center" wrapText="1"/>
    </xf>
    <xf numFmtId="0" fontId="0" fillId="0" borderId="87" xfId="0" applyFont="1" applyBorder="1"/>
    <xf numFmtId="0" fontId="0" fillId="0" borderId="13" xfId="0" applyFont="1" applyBorder="1" applyAlignment="1">
      <alignment horizontal="left"/>
    </xf>
    <xf numFmtId="14" fontId="0" fillId="0" borderId="79"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8" xfId="0" applyFont="1" applyFill="1" applyBorder="1" applyAlignment="1">
      <alignment wrapText="1"/>
    </xf>
    <xf numFmtId="0" fontId="0" fillId="0" borderId="89"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8" xfId="0" applyFont="1" applyFill="1" applyBorder="1" applyAlignment="1"/>
    <xf numFmtId="0" fontId="0" fillId="33" borderId="90"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1" xfId="0" applyNumberFormat="1" applyFont="1" applyBorder="1" applyAlignment="1">
      <alignment horizontal="center" wrapText="1"/>
    </xf>
    <xf numFmtId="164" fontId="5" fillId="0" borderId="81" xfId="0" applyNumberFormat="1" applyFont="1" applyBorder="1" applyAlignment="1">
      <alignment horizontal="center" wrapText="1"/>
    </xf>
    <xf numFmtId="164" fontId="5" fillId="0" borderId="92" xfId="0" applyNumberFormat="1" applyFont="1" applyBorder="1" applyAlignment="1">
      <alignment horizontal="center" wrapText="1"/>
    </xf>
    <xf numFmtId="0" fontId="5" fillId="0" borderId="93" xfId="0" applyFont="1" applyBorder="1" applyAlignment="1">
      <alignment horizontal="center" wrapText="1"/>
    </xf>
    <xf numFmtId="0" fontId="8" fillId="0" borderId="94" xfId="0" applyFont="1" applyBorder="1" applyAlignment="1">
      <alignment horizontal="center" wrapText="1"/>
    </xf>
    <xf numFmtId="0" fontId="8" fillId="0" borderId="78" xfId="0" applyFont="1" applyBorder="1" applyAlignment="1">
      <alignment horizontal="left" wrapText="1"/>
    </xf>
    <xf numFmtId="0" fontId="8" fillId="0" borderId="78" xfId="0" applyFont="1" applyBorder="1" applyAlignment="1">
      <alignment horizontal="center" wrapText="1"/>
    </xf>
    <xf numFmtId="0" fontId="8" fillId="0" borderId="95"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6" xfId="0" applyFont="1" applyBorder="1" applyAlignment="1">
      <alignment horizontal="center" wrapText="1"/>
    </xf>
    <xf numFmtId="14" fontId="5" fillId="0" borderId="75" xfId="0" applyNumberFormat="1" applyFont="1" applyBorder="1" applyAlignment="1">
      <alignment horizontal="right"/>
    </xf>
    <xf numFmtId="6" fontId="5" fillId="0" borderId="97"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6" xfId="0" applyFont="1" applyBorder="1" applyAlignment="1">
      <alignment horizontal="center" wrapText="1"/>
    </xf>
    <xf numFmtId="14" fontId="0" fillId="0" borderId="98" xfId="0" applyNumberFormat="1" applyFont="1" applyBorder="1" applyAlignment="1">
      <alignment horizontal="right"/>
    </xf>
    <xf numFmtId="6" fontId="0" fillId="0" borderId="99" xfId="0" applyNumberFormat="1" applyFont="1" applyBorder="1" applyAlignment="1">
      <alignment horizontal="right"/>
    </xf>
    <xf numFmtId="0" fontId="4" fillId="0" borderId="88" xfId="0" applyFont="1" applyFill="1" applyBorder="1" applyAlignment="1">
      <alignment horizontal="center" wrapText="1"/>
    </xf>
    <xf numFmtId="0" fontId="4" fillId="0" borderId="100" xfId="0" applyFont="1" applyFill="1" applyBorder="1" applyAlignment="1">
      <alignment horizontal="center" wrapText="1"/>
    </xf>
    <xf numFmtId="0" fontId="4" fillId="0" borderId="100" xfId="0" applyFont="1" applyFill="1" applyBorder="1" applyAlignment="1">
      <alignment horizontal="center"/>
    </xf>
    <xf numFmtId="0" fontId="4" fillId="0" borderId="100" xfId="0" applyFont="1" applyBorder="1" applyAlignment="1">
      <alignment horizontal="right"/>
    </xf>
    <xf numFmtId="14" fontId="4" fillId="0" borderId="100" xfId="0" applyNumberFormat="1" applyFont="1" applyBorder="1" applyAlignment="1">
      <alignment horizontal="right"/>
    </xf>
    <xf numFmtId="6" fontId="4" fillId="0" borderId="90" xfId="0" applyNumberFormat="1" applyFont="1" applyBorder="1" applyAlignment="1">
      <alignment horizontal="right"/>
    </xf>
    <xf numFmtId="0" fontId="4" fillId="33" borderId="86" xfId="0" applyFont="1" applyFill="1" applyBorder="1" applyAlignment="1">
      <alignment horizontal="center" wrapText="1"/>
    </xf>
    <xf numFmtId="0" fontId="4" fillId="33" borderId="87" xfId="0" applyFont="1" applyFill="1" applyBorder="1" applyAlignment="1">
      <alignment horizontal="center" wrapText="1"/>
    </xf>
    <xf numFmtId="0" fontId="4" fillId="33" borderId="75" xfId="0" applyFont="1" applyFill="1" applyBorder="1" applyAlignment="1">
      <alignment horizontal="center"/>
    </xf>
    <xf numFmtId="0" fontId="4" fillId="33" borderId="75" xfId="0" applyFont="1" applyFill="1" applyBorder="1" applyAlignment="1">
      <alignment horizontal="right"/>
    </xf>
    <xf numFmtId="14" fontId="4" fillId="33" borderId="75" xfId="0" applyNumberFormat="1" applyFont="1" applyFill="1" applyBorder="1" applyAlignment="1">
      <alignment horizontal="left"/>
    </xf>
    <xf numFmtId="6" fontId="4" fillId="33" borderId="97"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6"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3"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7"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1" xfId="0" applyNumberFormat="1" applyFont="1" applyBorder="1" applyAlignment="1">
      <alignment horizontal="center" wrapText="1"/>
    </xf>
    <xf numFmtId="0" fontId="8" fillId="0" borderId="85" xfId="0" applyFont="1" applyBorder="1" applyAlignment="1">
      <alignment horizontal="center"/>
    </xf>
    <xf numFmtId="0" fontId="8" fillId="0" borderId="77" xfId="0" applyFont="1" applyBorder="1" applyAlignment="1">
      <alignment horizontal="center"/>
    </xf>
    <xf numFmtId="0" fontId="8" fillId="0" borderId="82" xfId="0" applyFont="1" applyBorder="1" applyAlignment="1">
      <alignment horizontal="center"/>
    </xf>
    <xf numFmtId="0" fontId="8" fillId="0" borderId="93" xfId="0" applyFont="1" applyBorder="1" applyAlignment="1">
      <alignment horizontal="center"/>
    </xf>
    <xf numFmtId="0" fontId="8" fillId="0" borderId="102" xfId="0" applyFont="1" applyBorder="1" applyAlignment="1">
      <alignment horizontal="center" wrapText="1"/>
    </xf>
    <xf numFmtId="0" fontId="8" fillId="0" borderId="86" xfId="0" applyFont="1" applyBorder="1" applyAlignment="1">
      <alignment horizontal="center" wrapText="1"/>
    </xf>
    <xf numFmtId="0" fontId="7" fillId="33" borderId="34" xfId="0" applyFont="1" applyFill="1" applyBorder="1"/>
    <xf numFmtId="0" fontId="7" fillId="0" borderId="103" xfId="0" applyFont="1" applyBorder="1" applyAlignment="1">
      <alignment horizontal="center" wrapText="1"/>
    </xf>
    <xf numFmtId="0" fontId="7" fillId="0" borderId="104"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6" xfId="0" applyFont="1" applyFill="1" applyBorder="1" applyAlignment="1">
      <alignment horizontal="center" wrapText="1"/>
    </xf>
    <xf numFmtId="0" fontId="7" fillId="33" borderId="87"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5"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8" xfId="0" applyFont="1" applyFill="1" applyBorder="1" applyAlignment="1">
      <alignment horizontal="center" vertical="top"/>
    </xf>
    <xf numFmtId="0" fontId="10" fillId="0" borderId="32" xfId="0" applyFont="1" applyFill="1" applyBorder="1" applyAlignment="1">
      <alignment vertical="top"/>
    </xf>
    <xf numFmtId="164" fontId="13" fillId="33" borderId="59"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0"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1"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4" xfId="0" applyNumberFormat="1" applyFont="1" applyBorder="1" applyAlignment="1">
      <alignment horizontal="left"/>
    </xf>
    <xf numFmtId="164" fontId="4" fillId="0" borderId="5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3" xfId="0" applyFont="1" applyBorder="1" applyAlignment="1">
      <alignment horizontal="left" wrapText="1"/>
    </xf>
    <xf numFmtId="0" fontId="8" fillId="0" borderId="106" xfId="0" applyFont="1" applyBorder="1" applyAlignment="1">
      <alignment horizontal="center" wrapText="1"/>
    </xf>
    <xf numFmtId="0" fontId="8" fillId="0" borderId="107"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6" xfId="0" applyFont="1" applyFill="1" applyBorder="1" applyAlignment="1">
      <alignment horizontal="left" wrapText="1"/>
    </xf>
    <xf numFmtId="0" fontId="8" fillId="33" borderId="64" xfId="0" applyFont="1" applyFill="1" applyBorder="1" applyAlignment="1">
      <alignment horizontal="center" wrapText="1"/>
    </xf>
    <xf numFmtId="0" fontId="8" fillId="33" borderId="63"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6" xfId="0" applyFont="1" applyBorder="1" applyAlignment="1">
      <alignment horizontal="left" wrapText="1"/>
    </xf>
    <xf numFmtId="6" fontId="7" fillId="0" borderId="98"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4"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5"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8" xfId="0" applyFont="1" applyBorder="1" applyAlignment="1" applyProtection="1">
      <alignment horizontal="center" wrapText="1"/>
      <protection locked="0"/>
    </xf>
    <xf numFmtId="0" fontId="6" fillId="0" borderId="109" xfId="0" applyFont="1" applyBorder="1" applyAlignment="1">
      <alignment horizontal="left" wrapText="1"/>
    </xf>
    <xf numFmtId="0" fontId="0" fillId="0" borderId="13" xfId="0" applyFont="1" applyBorder="1" applyAlignment="1">
      <alignment horizontal="center" wrapText="1"/>
    </xf>
    <xf numFmtId="0" fontId="6" fillId="33" borderId="110" xfId="0" applyFont="1" applyFill="1" applyBorder="1" applyAlignment="1" applyProtection="1">
      <alignment horizontal="right" wrapText="1"/>
      <protection locked="0"/>
    </xf>
    <xf numFmtId="0" fontId="6" fillId="33" borderId="111" xfId="0" applyFont="1" applyFill="1" applyBorder="1" applyAlignment="1">
      <alignment wrapText="1"/>
    </xf>
    <xf numFmtId="0" fontId="0" fillId="33" borderId="13" xfId="0" applyFont="1" applyFill="1" applyBorder="1" applyAlignment="1">
      <alignment horizontal="center"/>
    </xf>
    <xf numFmtId="0" fontId="6" fillId="0" borderId="110" xfId="0" applyFont="1" applyBorder="1" applyAlignment="1" applyProtection="1">
      <alignment horizontal="center" wrapText="1"/>
      <protection locked="0"/>
    </xf>
    <xf numFmtId="0" fontId="6" fillId="0" borderId="111" xfId="0" applyFont="1" applyBorder="1" applyAlignment="1">
      <alignment horizontal="left" wrapText="1"/>
    </xf>
    <xf numFmtId="0" fontId="0" fillId="0" borderId="112" xfId="0" applyFont="1" applyBorder="1" applyAlignment="1">
      <alignment horizontal="center" wrapText="1"/>
    </xf>
    <xf numFmtId="0" fontId="6" fillId="33" borderId="110" xfId="0" applyFont="1" applyFill="1" applyBorder="1" applyAlignment="1" applyProtection="1">
      <alignment wrapText="1"/>
      <protection locked="0"/>
    </xf>
    <xf numFmtId="0" fontId="6" fillId="33" borderId="113" xfId="0" applyFont="1" applyFill="1" applyBorder="1" applyAlignment="1" applyProtection="1">
      <alignment wrapText="1"/>
      <protection locked="0"/>
    </xf>
    <xf numFmtId="0" fontId="6" fillId="33" borderId="112" xfId="0" applyFont="1" applyFill="1" applyBorder="1" applyAlignment="1">
      <alignment wrapText="1"/>
    </xf>
    <xf numFmtId="0" fontId="6" fillId="0" borderId="114" xfId="0" applyFont="1" applyBorder="1" applyAlignment="1" applyProtection="1">
      <alignment horizontal="center" wrapText="1"/>
      <protection locked="0"/>
    </xf>
    <xf numFmtId="0" fontId="6" fillId="0" borderId="115"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9"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0" xfId="0" applyFont="1" applyFill="1" applyBorder="1" applyAlignment="1">
      <alignment horizontal="center"/>
    </xf>
    <xf numFmtId="0" fontId="1" fillId="0" borderId="120" xfId="0" applyFont="1" applyFill="1" applyBorder="1" applyAlignment="1"/>
    <xf numFmtId="5" fontId="3" fillId="0" borderId="12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3" fillId="0" borderId="121" xfId="0" applyFont="1" applyBorder="1"/>
    <xf numFmtId="0" fontId="3" fillId="0" borderId="0" xfId="0" applyFont="1"/>
    <xf numFmtId="0" fontId="8" fillId="0" borderId="87" xfId="0" applyFont="1" applyBorder="1" applyAlignment="1">
      <alignment wrapText="1"/>
    </xf>
    <xf numFmtId="6" fontId="1" fillId="0" borderId="37" xfId="0" applyNumberFormat="1" applyFont="1" applyFill="1" applyBorder="1" applyAlignment="1">
      <alignment horizontal="center" vertical="top" wrapText="1"/>
    </xf>
    <xf numFmtId="0" fontId="11" fillId="0" borderId="122" xfId="0" applyFont="1" applyFill="1" applyBorder="1"/>
    <xf numFmtId="10" fontId="6" fillId="0" borderId="12" xfId="0" applyNumberFormat="1" applyFont="1" applyBorder="1" applyAlignment="1">
      <alignment horizontal="lef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6" xfId="0" applyFont="1" applyFill="1" applyBorder="1" applyAlignment="1">
      <alignment vertical="top" wrapText="1"/>
    </xf>
    <xf numFmtId="0" fontId="11" fillId="0" borderId="57"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5" xfId="0" applyFont="1" applyFill="1" applyBorder="1" applyAlignment="1">
      <alignment horizontal="left" wrapText="1"/>
    </xf>
    <xf numFmtId="0" fontId="1" fillId="0" borderId="56"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6" xfId="0" applyNumberFormat="1" applyFont="1" applyBorder="1" applyAlignment="1">
      <alignment horizontal="center"/>
    </xf>
    <xf numFmtId="0" fontId="4" fillId="0" borderId="62"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4" xfId="0" applyFont="1" applyBorder="1" applyAlignment="1">
      <alignment wrapText="1"/>
    </xf>
    <xf numFmtId="0" fontId="1" fillId="0" borderId="116" xfId="0" applyFont="1" applyBorder="1" applyAlignment="1">
      <alignment horizontal="center"/>
    </xf>
    <xf numFmtId="0" fontId="1" fillId="0" borderId="118" xfId="0" applyFont="1" applyBorder="1" applyAlignment="1">
      <alignment horizontal="center"/>
    </xf>
    <xf numFmtId="0" fontId="1" fillId="0" borderId="117"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9"/>
      <c r="B1" s="449"/>
      <c r="C1" s="449"/>
    </row>
    <row r="2" spans="1:3" ht="18" customHeight="1" x14ac:dyDescent="0.25">
      <c r="A2" s="450" t="s">
        <v>0</v>
      </c>
      <c r="B2" s="450"/>
      <c r="C2" s="450"/>
    </row>
    <row r="3" spans="1:3" ht="18" customHeight="1" x14ac:dyDescent="0.25">
      <c r="A3" s="448" t="s">
        <v>1</v>
      </c>
      <c r="B3" s="448"/>
      <c r="C3" s="448"/>
    </row>
    <row r="4" spans="1:3" ht="18" customHeight="1" x14ac:dyDescent="0.25">
      <c r="A4" s="448" t="s">
        <v>2</v>
      </c>
      <c r="B4" s="448"/>
      <c r="C4" s="448"/>
    </row>
    <row r="5" spans="1:3" ht="15.75" customHeight="1" x14ac:dyDescent="0.25">
      <c r="A5" s="448" t="s">
        <v>3</v>
      </c>
      <c r="B5" s="448"/>
      <c r="C5" s="448"/>
    </row>
    <row r="6" spans="1:3" ht="15.75" customHeight="1" x14ac:dyDescent="0.25">
      <c r="A6" s="448" t="s">
        <v>4</v>
      </c>
      <c r="B6" s="448"/>
      <c r="C6" s="448"/>
    </row>
    <row r="7" spans="1:3" ht="16.5" customHeight="1" thickBot="1" x14ac:dyDescent="0.3">
      <c r="A7" s="448"/>
      <c r="B7" s="448"/>
      <c r="C7" s="448"/>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41</v>
      </c>
    </row>
    <row r="55" spans="1:3" ht="14.25" customHeight="1" x14ac:dyDescent="0.2">
      <c r="A55" s="19">
        <v>9</v>
      </c>
      <c r="B55" s="20" t="s">
        <v>27</v>
      </c>
      <c r="C55" s="21" t="s">
        <v>42</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49</v>
      </c>
      <c r="B63" s="17" t="s">
        <v>9</v>
      </c>
      <c r="C63" s="18" t="s">
        <v>50</v>
      </c>
    </row>
    <row r="64" spans="1:3"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53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54</v>
      </c>
    </row>
    <row r="71" spans="1:3" ht="14.25" customHeight="1" x14ac:dyDescent="0.2">
      <c r="A71" s="19">
        <v>8</v>
      </c>
      <c r="B71" s="20" t="s">
        <v>25</v>
      </c>
      <c r="C71" s="21" t="s">
        <v>26</v>
      </c>
    </row>
    <row r="72" spans="1:3" ht="14.25" customHeight="1" x14ac:dyDescent="0.2">
      <c r="A72" s="19">
        <v>9</v>
      </c>
      <c r="B72" s="20" t="s">
        <v>27</v>
      </c>
      <c r="C72" s="21" t="s">
        <v>55</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56</v>
      </c>
      <c r="B80" s="17" t="s">
        <v>9</v>
      </c>
      <c r="C80" s="18" t="s">
        <v>57</v>
      </c>
    </row>
    <row r="81" spans="1:3" ht="30" x14ac:dyDescent="0.2">
      <c r="A81" s="19">
        <v>1</v>
      </c>
      <c r="B81" s="20" t="s">
        <v>11</v>
      </c>
      <c r="C81" s="21" t="s">
        <v>58</v>
      </c>
    </row>
    <row r="82" spans="1:3" ht="14.25" customHeight="1" x14ac:dyDescent="0.2">
      <c r="A82" s="19">
        <v>2</v>
      </c>
      <c r="B82" s="22" t="s">
        <v>13</v>
      </c>
      <c r="C82" s="21" t="s">
        <v>59</v>
      </c>
    </row>
    <row r="83" spans="1:3" ht="14.25" customHeight="1" x14ac:dyDescent="0.2">
      <c r="A83" s="19">
        <v>3</v>
      </c>
      <c r="B83" s="22" t="s">
        <v>15</v>
      </c>
      <c r="C83" s="23" t="s">
        <v>47</v>
      </c>
    </row>
    <row r="84" spans="1:3" ht="14.25" customHeight="1" x14ac:dyDescent="0.2">
      <c r="A84" s="19">
        <v>4</v>
      </c>
      <c r="B84" s="20" t="s">
        <v>17</v>
      </c>
      <c r="C84" s="21" t="s">
        <v>48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60</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61</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62</v>
      </c>
      <c r="B97" s="17" t="s">
        <v>9</v>
      </c>
      <c r="C97" s="18" t="s">
        <v>63</v>
      </c>
    </row>
    <row r="98" spans="1:3" ht="60"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66</v>
      </c>
      <c r="B114" s="17" t="s">
        <v>9</v>
      </c>
      <c r="C114" s="18" t="s">
        <v>67</v>
      </c>
    </row>
    <row r="115" spans="1:3" ht="45" x14ac:dyDescent="0.2">
      <c r="A115" s="19">
        <v>1</v>
      </c>
      <c r="B115" s="20" t="s">
        <v>11</v>
      </c>
      <c r="C115" s="21" t="s">
        <v>68</v>
      </c>
    </row>
    <row r="116" spans="1:3" ht="14.25" customHeight="1" x14ac:dyDescent="0.2">
      <c r="A116" s="19">
        <v>2</v>
      </c>
      <c r="B116" s="22" t="s">
        <v>13</v>
      </c>
      <c r="C116" s="21" t="s">
        <v>69</v>
      </c>
    </row>
    <row r="117" spans="1:3" ht="14.25" customHeight="1" x14ac:dyDescent="0.2">
      <c r="A117" s="19">
        <v>3</v>
      </c>
      <c r="B117" s="22" t="s">
        <v>15</v>
      </c>
      <c r="C117" s="23" t="s">
        <v>47</v>
      </c>
    </row>
    <row r="118" spans="1:3" ht="14.25" customHeight="1" x14ac:dyDescent="0.2">
      <c r="A118" s="19">
        <v>4</v>
      </c>
      <c r="B118" s="20" t="s">
        <v>17</v>
      </c>
      <c r="C118" s="21" t="s">
        <v>70</v>
      </c>
    </row>
    <row r="119" spans="1:3" ht="14.25" customHeight="1" x14ac:dyDescent="0.2">
      <c r="A119" s="19">
        <v>5</v>
      </c>
      <c r="B119" s="20" t="s">
        <v>19</v>
      </c>
      <c r="C119" s="21" t="s">
        <v>71</v>
      </c>
    </row>
    <row r="120" spans="1:3" ht="14.25" customHeight="1" x14ac:dyDescent="0.2">
      <c r="A120" s="19">
        <v>6</v>
      </c>
      <c r="B120" s="20" t="s">
        <v>21</v>
      </c>
      <c r="C120" s="24" t="s">
        <v>22</v>
      </c>
    </row>
    <row r="121" spans="1:3" ht="14.25" customHeight="1" x14ac:dyDescent="0.2">
      <c r="A121" s="19">
        <v>7</v>
      </c>
      <c r="B121" s="20" t="s">
        <v>23</v>
      </c>
      <c r="C121" s="21" t="s">
        <v>54</v>
      </c>
    </row>
    <row r="122" spans="1:3" ht="14.25" customHeight="1" x14ac:dyDescent="0.2">
      <c r="A122" s="19">
        <v>8</v>
      </c>
      <c r="B122" s="20" t="s">
        <v>25</v>
      </c>
      <c r="C122" s="21" t="s">
        <v>72</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73</v>
      </c>
      <c r="B131" s="17" t="s">
        <v>9</v>
      </c>
      <c r="C131" s="18" t="s">
        <v>74</v>
      </c>
    </row>
    <row r="132" spans="1:3" ht="60" x14ac:dyDescent="0.2">
      <c r="A132" s="19">
        <v>1</v>
      </c>
      <c r="B132" s="20" t="s">
        <v>11</v>
      </c>
      <c r="C132" s="21" t="s">
        <v>75</v>
      </c>
    </row>
    <row r="133" spans="1:3" ht="14.25" customHeight="1" x14ac:dyDescent="0.2">
      <c r="A133" s="19">
        <v>2</v>
      </c>
      <c r="B133" s="22" t="s">
        <v>13</v>
      </c>
      <c r="C133" s="21" t="s">
        <v>40</v>
      </c>
    </row>
    <row r="134" spans="1:3" ht="14.25" customHeight="1" x14ac:dyDescent="0.2">
      <c r="A134" s="19">
        <v>3</v>
      </c>
      <c r="B134" s="22" t="s">
        <v>15</v>
      </c>
      <c r="C134" s="23" t="s">
        <v>47</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76</v>
      </c>
    </row>
    <row r="140" spans="1:3" ht="14.25" customHeight="1" x14ac:dyDescent="0.2">
      <c r="A140" s="19">
        <v>9</v>
      </c>
      <c r="B140" s="20" t="s">
        <v>27</v>
      </c>
      <c r="C140" s="21" t="s">
        <v>42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77</v>
      </c>
      <c r="B148" s="17" t="s">
        <v>9</v>
      </c>
      <c r="C148" s="18" t="s">
        <v>78</v>
      </c>
    </row>
    <row r="149" spans="1:3" ht="60" x14ac:dyDescent="0.2">
      <c r="A149" s="19">
        <v>1</v>
      </c>
      <c r="B149" s="20" t="s">
        <v>11</v>
      </c>
      <c r="C149" s="21" t="s">
        <v>79</v>
      </c>
    </row>
    <row r="150" spans="1:3" ht="14.25" customHeight="1" x14ac:dyDescent="0.2">
      <c r="A150" s="19">
        <v>2</v>
      </c>
      <c r="B150" s="22" t="s">
        <v>13</v>
      </c>
      <c r="C150" s="21" t="s">
        <v>80</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81</v>
      </c>
    </row>
    <row r="157" spans="1:3" ht="14.25" customHeight="1" x14ac:dyDescent="0.2">
      <c r="A157" s="19">
        <v>9</v>
      </c>
      <c r="B157" s="20" t="s">
        <v>27</v>
      </c>
      <c r="C157" s="21" t="s">
        <v>82</v>
      </c>
    </row>
    <row r="158" spans="1:3" ht="14.25" customHeight="1" x14ac:dyDescent="0.2">
      <c r="A158" s="19">
        <v>10</v>
      </c>
      <c r="B158" s="20" t="s">
        <v>29</v>
      </c>
      <c r="C158" s="21" t="s">
        <v>83</v>
      </c>
    </row>
    <row r="159" spans="1:3" ht="14.25" customHeight="1" x14ac:dyDescent="0.2">
      <c r="A159" s="19">
        <v>11</v>
      </c>
      <c r="B159" s="20" t="s">
        <v>31</v>
      </c>
      <c r="C159" s="21" t="s">
        <v>84</v>
      </c>
    </row>
    <row r="160" spans="1:3" ht="14.25" customHeight="1" x14ac:dyDescent="0.2">
      <c r="A160" s="19">
        <v>12</v>
      </c>
      <c r="B160" s="20" t="s">
        <v>33</v>
      </c>
      <c r="C160" s="21" t="s">
        <v>85</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86</v>
      </c>
    </row>
    <row r="164" spans="1:3" ht="15.75" customHeight="1" x14ac:dyDescent="0.25">
      <c r="A164" s="13"/>
      <c r="B164" s="14"/>
      <c r="C164" s="15"/>
    </row>
    <row r="165" spans="1:3" ht="27.2" customHeight="1" x14ac:dyDescent="0.25">
      <c r="A165" s="16" t="s">
        <v>87</v>
      </c>
      <c r="B165" s="17" t="s">
        <v>9</v>
      </c>
      <c r="C165" s="18" t="s">
        <v>88</v>
      </c>
    </row>
    <row r="166" spans="1:3" ht="30" x14ac:dyDescent="0.2">
      <c r="A166" s="19">
        <v>1</v>
      </c>
      <c r="B166" s="20" t="s">
        <v>11</v>
      </c>
      <c r="C166" s="21" t="s">
        <v>89</v>
      </c>
    </row>
    <row r="167" spans="1:3" ht="14.25" customHeight="1" x14ac:dyDescent="0.2">
      <c r="A167" s="19">
        <v>2</v>
      </c>
      <c r="B167" s="22" t="s">
        <v>13</v>
      </c>
      <c r="C167" s="21" t="s">
        <v>90</v>
      </c>
    </row>
    <row r="168" spans="1:3" ht="14.25" customHeight="1" x14ac:dyDescent="0.2">
      <c r="A168" s="19">
        <v>3</v>
      </c>
      <c r="B168" s="22" t="s">
        <v>15</v>
      </c>
      <c r="C168" s="23" t="s">
        <v>16</v>
      </c>
    </row>
    <row r="169" spans="1:3" ht="14.25" customHeight="1" x14ac:dyDescent="0.2">
      <c r="A169" s="19">
        <v>4</v>
      </c>
      <c r="B169" s="20" t="s">
        <v>17</v>
      </c>
      <c r="C169" s="21" t="s">
        <v>91</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92</v>
      </c>
    </row>
    <row r="174" spans="1:3" ht="14.25" customHeight="1" x14ac:dyDescent="0.2">
      <c r="A174" s="19">
        <v>9</v>
      </c>
      <c r="B174" s="20" t="s">
        <v>27</v>
      </c>
      <c r="C174" s="21" t="s">
        <v>42</v>
      </c>
    </row>
    <row r="175" spans="1:3" ht="14.25" customHeight="1" x14ac:dyDescent="0.2">
      <c r="A175" s="19">
        <v>10</v>
      </c>
      <c r="B175" s="20" t="s">
        <v>29</v>
      </c>
      <c r="C175" s="21" t="s">
        <v>93</v>
      </c>
    </row>
    <row r="176" spans="1:3" ht="14.25" customHeight="1" x14ac:dyDescent="0.2">
      <c r="A176" s="19">
        <v>11</v>
      </c>
      <c r="B176" s="20" t="s">
        <v>31</v>
      </c>
      <c r="C176" s="21" t="s">
        <v>94</v>
      </c>
    </row>
    <row r="177" spans="1:3" ht="14.25" customHeight="1" x14ac:dyDescent="0.2">
      <c r="A177" s="19">
        <v>12</v>
      </c>
      <c r="B177" s="20" t="s">
        <v>33</v>
      </c>
      <c r="C177" s="21" t="s">
        <v>95</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86</v>
      </c>
    </row>
    <row r="181" spans="1:3" ht="15.75" customHeight="1" x14ac:dyDescent="0.25">
      <c r="A181" s="13"/>
      <c r="B181" s="14"/>
      <c r="C181" s="15"/>
    </row>
    <row r="182" spans="1:3" ht="27.2" customHeight="1" x14ac:dyDescent="0.25">
      <c r="A182" s="16" t="s">
        <v>96</v>
      </c>
      <c r="B182" s="17" t="s">
        <v>9</v>
      </c>
      <c r="C182" s="18" t="s">
        <v>97</v>
      </c>
    </row>
    <row r="183" spans="1:3" ht="30" x14ac:dyDescent="0.2">
      <c r="A183" s="19">
        <v>1</v>
      </c>
      <c r="B183" s="20" t="s">
        <v>11</v>
      </c>
      <c r="C183" s="21" t="s">
        <v>98</v>
      </c>
    </row>
    <row r="184" spans="1:3" ht="14.25" customHeight="1" x14ac:dyDescent="0.2">
      <c r="A184" s="19">
        <v>2</v>
      </c>
      <c r="B184" s="22" t="s">
        <v>13</v>
      </c>
      <c r="C184" s="21" t="s">
        <v>99</v>
      </c>
    </row>
    <row r="185" spans="1:3" ht="14.25" customHeight="1" x14ac:dyDescent="0.2">
      <c r="A185" s="19">
        <v>3</v>
      </c>
      <c r="B185" s="22" t="s">
        <v>15</v>
      </c>
      <c r="C185" s="23" t="s">
        <v>47</v>
      </c>
    </row>
    <row r="186" spans="1:3" ht="14.25" customHeight="1" x14ac:dyDescent="0.2">
      <c r="A186" s="19">
        <v>4</v>
      </c>
      <c r="B186" s="20" t="s">
        <v>17</v>
      </c>
      <c r="C186" s="21" t="s">
        <v>100</v>
      </c>
    </row>
    <row r="187" spans="1:3" ht="14.25" customHeight="1" x14ac:dyDescent="0.2">
      <c r="A187" s="19">
        <v>5</v>
      </c>
      <c r="B187" s="20" t="s">
        <v>19</v>
      </c>
      <c r="C187" s="21" t="s">
        <v>101</v>
      </c>
    </row>
    <row r="188" spans="1:3" ht="14.25" customHeight="1" x14ac:dyDescent="0.2">
      <c r="A188" s="19">
        <v>6</v>
      </c>
      <c r="B188" s="20" t="s">
        <v>21</v>
      </c>
      <c r="C188" s="24" t="s">
        <v>102</v>
      </c>
    </row>
    <row r="189" spans="1:3" ht="14.25" customHeight="1" x14ac:dyDescent="0.2">
      <c r="A189" s="19">
        <v>7</v>
      </c>
      <c r="B189" s="20" t="s">
        <v>23</v>
      </c>
      <c r="C189" s="21" t="s">
        <v>103</v>
      </c>
    </row>
    <row r="190" spans="1:3" ht="14.25" customHeight="1" x14ac:dyDescent="0.2">
      <c r="A190" s="19">
        <v>8</v>
      </c>
      <c r="B190" s="20" t="s">
        <v>25</v>
      </c>
      <c r="C190" s="21" t="s">
        <v>104</v>
      </c>
    </row>
    <row r="191" spans="1:3" ht="14.25" customHeight="1" x14ac:dyDescent="0.2">
      <c r="A191" s="19">
        <v>9</v>
      </c>
      <c r="B191" s="20" t="s">
        <v>27</v>
      </c>
      <c r="C191" s="21" t="s">
        <v>42</v>
      </c>
    </row>
    <row r="192" spans="1:3" ht="14.25" customHeight="1" x14ac:dyDescent="0.2">
      <c r="A192" s="19">
        <v>10</v>
      </c>
      <c r="B192" s="20" t="s">
        <v>29</v>
      </c>
      <c r="C192" s="21" t="s">
        <v>30</v>
      </c>
    </row>
    <row r="193" spans="1:3" ht="14.25" customHeight="1" x14ac:dyDescent="0.2">
      <c r="A193" s="19">
        <v>11</v>
      </c>
      <c r="B193" s="20" t="s">
        <v>31</v>
      </c>
      <c r="C193" s="21" t="s">
        <v>105</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106</v>
      </c>
      <c r="B199" s="17" t="s">
        <v>9</v>
      </c>
      <c r="C199" s="18" t="s">
        <v>107</v>
      </c>
    </row>
    <row r="200" spans="1:3" ht="60" x14ac:dyDescent="0.2">
      <c r="A200" s="19">
        <v>1</v>
      </c>
      <c r="B200" s="20" t="s">
        <v>11</v>
      </c>
      <c r="C200" s="21" t="s">
        <v>108</v>
      </c>
    </row>
    <row r="201" spans="1:3" ht="14.25" customHeight="1" x14ac:dyDescent="0.2">
      <c r="A201" s="19">
        <v>2</v>
      </c>
      <c r="B201" s="22" t="s">
        <v>13</v>
      </c>
      <c r="C201" s="21" t="s">
        <v>109</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41</v>
      </c>
    </row>
    <row r="208" spans="1:3" ht="14.25" customHeight="1" x14ac:dyDescent="0.2">
      <c r="A208" s="19">
        <v>9</v>
      </c>
      <c r="B208" s="20" t="s">
        <v>27</v>
      </c>
      <c r="C208" s="21" t="s">
        <v>42</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110</v>
      </c>
      <c r="B216" s="17" t="s">
        <v>9</v>
      </c>
      <c r="C216" s="18" t="s">
        <v>111</v>
      </c>
    </row>
    <row r="217" spans="1:3" ht="60" x14ac:dyDescent="0.2">
      <c r="A217" s="19">
        <v>1</v>
      </c>
      <c r="B217" s="20" t="s">
        <v>11</v>
      </c>
      <c r="C217" s="21" t="s">
        <v>112</v>
      </c>
    </row>
    <row r="218" spans="1:3" ht="14.25" customHeight="1" x14ac:dyDescent="0.2">
      <c r="A218" s="19">
        <v>2</v>
      </c>
      <c r="B218" s="22" t="s">
        <v>13</v>
      </c>
      <c r="C218" s="21" t="s">
        <v>90</v>
      </c>
    </row>
    <row r="219" spans="1:3" ht="14.25" customHeight="1" x14ac:dyDescent="0.2">
      <c r="A219" s="19">
        <v>3</v>
      </c>
      <c r="B219" s="22" t="s">
        <v>15</v>
      </c>
      <c r="C219" s="23" t="s">
        <v>16</v>
      </c>
    </row>
    <row r="220" spans="1:3" ht="14.25" customHeight="1" x14ac:dyDescent="0.2">
      <c r="A220" s="19">
        <v>4</v>
      </c>
      <c r="B220" s="20" t="s">
        <v>17</v>
      </c>
      <c r="C220" s="21" t="s">
        <v>113</v>
      </c>
    </row>
    <row r="221" spans="1:3" ht="14.25" customHeight="1" x14ac:dyDescent="0.2">
      <c r="A221" s="19">
        <v>5</v>
      </c>
      <c r="B221" s="20" t="s">
        <v>19</v>
      </c>
      <c r="C221" s="21" t="s">
        <v>114</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115</v>
      </c>
    </row>
    <row r="225" spans="1:3" ht="14.25" customHeight="1" x14ac:dyDescent="0.2">
      <c r="A225" s="19">
        <v>9</v>
      </c>
      <c r="B225" s="20" t="s">
        <v>27</v>
      </c>
      <c r="C225" s="21" t="s">
        <v>116</v>
      </c>
    </row>
    <row r="226" spans="1:3" ht="14.25" customHeight="1" x14ac:dyDescent="0.2">
      <c r="A226" s="19">
        <v>10</v>
      </c>
      <c r="B226" s="20" t="s">
        <v>29</v>
      </c>
      <c r="C226" s="21" t="s">
        <v>93</v>
      </c>
    </row>
    <row r="227" spans="1:3" ht="14.25" customHeight="1" x14ac:dyDescent="0.2">
      <c r="A227" s="19">
        <v>11</v>
      </c>
      <c r="B227" s="20" t="s">
        <v>31</v>
      </c>
      <c r="C227" s="21" t="s">
        <v>94</v>
      </c>
    </row>
    <row r="228" spans="1:3" ht="14.25" customHeight="1" x14ac:dyDescent="0.2">
      <c r="A228" s="19">
        <v>12</v>
      </c>
      <c r="B228" s="20" t="s">
        <v>33</v>
      </c>
      <c r="C228" s="21" t="s">
        <v>95</v>
      </c>
    </row>
    <row r="229" spans="1:3" ht="14.25" customHeight="1" x14ac:dyDescent="0.2">
      <c r="A229" s="19">
        <v>13</v>
      </c>
      <c r="B229" s="20" t="s">
        <v>34</v>
      </c>
      <c r="C229" s="21" t="s">
        <v>114</v>
      </c>
    </row>
    <row r="230" spans="1:3" ht="14.25" customHeight="1" x14ac:dyDescent="0.2">
      <c r="A230" s="19">
        <v>14</v>
      </c>
      <c r="B230" s="20" t="s">
        <v>35</v>
      </c>
      <c r="C230" s="24" t="s">
        <v>22</v>
      </c>
    </row>
    <row r="231" spans="1:3" ht="15" customHeight="1" thickBot="1" x14ac:dyDescent="0.25">
      <c r="A231" s="25">
        <v>15</v>
      </c>
      <c r="B231" s="26" t="s">
        <v>36</v>
      </c>
      <c r="C231" s="27" t="s">
        <v>117</v>
      </c>
    </row>
    <row r="232" spans="1:3" ht="15.75" customHeight="1" x14ac:dyDescent="0.25">
      <c r="A232" s="13"/>
      <c r="B232" s="14"/>
      <c r="C232" s="15"/>
    </row>
    <row r="233" spans="1:3" ht="27.2" customHeight="1" x14ac:dyDescent="0.25">
      <c r="A233" s="16" t="s">
        <v>118</v>
      </c>
      <c r="B233" s="17" t="s">
        <v>9</v>
      </c>
      <c r="C233" s="18" t="s">
        <v>119</v>
      </c>
    </row>
    <row r="234" spans="1:3" ht="45" x14ac:dyDescent="0.2">
      <c r="A234" s="19">
        <v>1</v>
      </c>
      <c r="B234" s="20" t="s">
        <v>11</v>
      </c>
      <c r="C234" s="21" t="s">
        <v>120</v>
      </c>
    </row>
    <row r="235" spans="1:3" ht="14.25" customHeight="1" x14ac:dyDescent="0.2">
      <c r="A235" s="19">
        <v>2</v>
      </c>
      <c r="B235" s="22" t="s">
        <v>13</v>
      </c>
      <c r="C235" s="21" t="s">
        <v>121</v>
      </c>
    </row>
    <row r="236" spans="1:3" ht="14.25" customHeight="1" x14ac:dyDescent="0.2">
      <c r="A236" s="19">
        <v>3</v>
      </c>
      <c r="B236" s="22" t="s">
        <v>15</v>
      </c>
      <c r="C236" s="23" t="s">
        <v>16</v>
      </c>
    </row>
    <row r="237" spans="1:3" ht="14.25" customHeight="1" x14ac:dyDescent="0.2">
      <c r="A237" s="19">
        <v>4</v>
      </c>
      <c r="B237" s="20" t="s">
        <v>17</v>
      </c>
      <c r="C237" s="21" t="s">
        <v>48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26</v>
      </c>
    </row>
    <row r="242" spans="1:3" ht="14.25" customHeight="1" x14ac:dyDescent="0.2">
      <c r="A242" s="19">
        <v>9</v>
      </c>
      <c r="B242" s="20" t="s">
        <v>27</v>
      </c>
      <c r="C242" s="21" t="s">
        <v>122</v>
      </c>
    </row>
    <row r="243" spans="1:3" ht="14.25" customHeight="1" x14ac:dyDescent="0.2">
      <c r="A243" s="19">
        <v>10</v>
      </c>
      <c r="B243" s="20" t="s">
        <v>29</v>
      </c>
      <c r="C243" s="21" t="s">
        <v>30</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123</v>
      </c>
      <c r="B250" s="17" t="s">
        <v>9</v>
      </c>
      <c r="C250" s="18" t="s">
        <v>124</v>
      </c>
    </row>
    <row r="251" spans="1:3" x14ac:dyDescent="0.2">
      <c r="A251" s="19">
        <v>1</v>
      </c>
      <c r="B251" s="20" t="s">
        <v>11</v>
      </c>
      <c r="C251" s="21" t="s">
        <v>125</v>
      </c>
    </row>
    <row r="252" spans="1:3" ht="14.25" customHeight="1" x14ac:dyDescent="0.2">
      <c r="A252" s="19">
        <v>2</v>
      </c>
      <c r="B252" s="22" t="s">
        <v>13</v>
      </c>
      <c r="C252" s="21" t="s">
        <v>121</v>
      </c>
    </row>
    <row r="253" spans="1:3" ht="14.25" customHeight="1" x14ac:dyDescent="0.2">
      <c r="A253" s="19">
        <v>3</v>
      </c>
      <c r="B253" s="22" t="s">
        <v>15</v>
      </c>
      <c r="C253" s="23" t="s">
        <v>47</v>
      </c>
    </row>
    <row r="254" spans="1:3" ht="14.25" customHeight="1" x14ac:dyDescent="0.2">
      <c r="A254" s="19">
        <v>4</v>
      </c>
      <c r="B254" s="20" t="s">
        <v>17</v>
      </c>
      <c r="C254" s="21" t="s">
        <v>18</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126</v>
      </c>
    </row>
    <row r="259" spans="1:4" ht="14.25" customHeight="1" x14ac:dyDescent="0.2">
      <c r="A259" s="19">
        <v>9</v>
      </c>
      <c r="B259" s="20" t="s">
        <v>27</v>
      </c>
      <c r="C259" s="21" t="s">
        <v>127</v>
      </c>
    </row>
    <row r="260" spans="1:4" ht="14.25" customHeight="1" x14ac:dyDescent="0.2">
      <c r="A260" s="19">
        <v>10</v>
      </c>
      <c r="B260" s="20" t="s">
        <v>29</v>
      </c>
      <c r="C260" s="21" t="s">
        <v>30</v>
      </c>
    </row>
    <row r="261" spans="1:4" ht="14.25" customHeight="1" x14ac:dyDescent="0.2">
      <c r="A261" s="19">
        <v>11</v>
      </c>
      <c r="B261" s="20" t="s">
        <v>31</v>
      </c>
      <c r="C261" s="21" t="s">
        <v>32</v>
      </c>
    </row>
    <row r="262" spans="1:4" ht="14.25" customHeight="1" x14ac:dyDescent="0.2">
      <c r="A262" s="19">
        <v>12</v>
      </c>
      <c r="B262" s="20" t="s">
        <v>33</v>
      </c>
      <c r="C262" s="21" t="s">
        <v>18</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128</v>
      </c>
      <c r="B266" s="28"/>
      <c r="C266" s="28" t="s">
        <v>129</v>
      </c>
      <c r="D26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9"/>
      <c r="C1" s="459"/>
    </row>
    <row r="2" spans="1:3" x14ac:dyDescent="0.2">
      <c r="A2" s="459" t="s">
        <v>0</v>
      </c>
      <c r="B2" s="459"/>
      <c r="C2" s="459"/>
    </row>
    <row r="3" spans="1:3" x14ac:dyDescent="0.2">
      <c r="A3" s="459" t="s">
        <v>1</v>
      </c>
      <c r="B3" s="459"/>
      <c r="C3" s="459"/>
    </row>
    <row r="4" spans="1:3" x14ac:dyDescent="0.2">
      <c r="A4" s="459" t="s">
        <v>2</v>
      </c>
      <c r="B4" s="459"/>
      <c r="C4" s="459"/>
    </row>
    <row r="5" spans="1:3" x14ac:dyDescent="0.2">
      <c r="A5" s="293" t="s">
        <v>302</v>
      </c>
      <c r="B5" s="293"/>
      <c r="C5" s="293"/>
    </row>
    <row r="6" spans="1:3" ht="13.5" customHeight="1" thickBot="1" x14ac:dyDescent="0.25">
      <c r="A6" s="294"/>
      <c r="B6" s="494"/>
      <c r="C6" s="494"/>
    </row>
    <row r="7" spans="1:3" x14ac:dyDescent="0.2">
      <c r="A7" s="219">
        <v>-1</v>
      </c>
      <c r="B7" s="221">
        <v>-2</v>
      </c>
      <c r="C7" s="222">
        <v>-3</v>
      </c>
    </row>
    <row r="8" spans="1:3" ht="15.75" thickBot="1" x14ac:dyDescent="0.25">
      <c r="A8" s="295" t="s">
        <v>5</v>
      </c>
      <c r="B8" s="296" t="s">
        <v>6</v>
      </c>
      <c r="C8" s="296" t="s">
        <v>303</v>
      </c>
    </row>
    <row r="9" spans="1:3" ht="15.75" customHeight="1" x14ac:dyDescent="0.2">
      <c r="A9" s="297"/>
      <c r="B9" s="298"/>
      <c r="C9" s="299"/>
    </row>
    <row r="10" spans="1:3" ht="15.75" customHeight="1" thickBot="1" x14ac:dyDescent="0.25">
      <c r="A10" s="300" t="s">
        <v>77</v>
      </c>
      <c r="B10" s="301" t="s">
        <v>304</v>
      </c>
      <c r="C10" s="296"/>
    </row>
    <row r="11" spans="1:3" s="223" customFormat="1" ht="75" customHeight="1" x14ac:dyDescent="0.2">
      <c r="A11" s="302" t="s">
        <v>8</v>
      </c>
      <c r="B11" s="303" t="s">
        <v>305</v>
      </c>
      <c r="C11" s="304" t="s">
        <v>306</v>
      </c>
    </row>
    <row r="12" spans="1:3" s="223" customFormat="1" ht="75" customHeight="1" x14ac:dyDescent="0.2">
      <c r="A12" s="305" t="s">
        <v>37</v>
      </c>
      <c r="B12" s="303" t="s">
        <v>307</v>
      </c>
      <c r="C12" s="306" t="s">
        <v>308</v>
      </c>
    </row>
    <row r="13" spans="1:3" s="223" customFormat="1" ht="30" x14ac:dyDescent="0.2">
      <c r="A13" s="307" t="s">
        <v>43</v>
      </c>
      <c r="B13" s="308" t="s">
        <v>309</v>
      </c>
      <c r="C13" s="309">
        <v>7.6600000000000001E-2</v>
      </c>
    </row>
    <row r="14" spans="1:3" ht="13.5" customHeight="1" thickBot="1" x14ac:dyDescent="0.25">
      <c r="A14" s="310"/>
      <c r="B14" s="311"/>
      <c r="C14" s="312"/>
    </row>
    <row r="15" spans="1:3" s="223" customFormat="1" ht="16.5" customHeight="1" thickBot="1" x14ac:dyDescent="0.25">
      <c r="A15" s="313" t="s">
        <v>310</v>
      </c>
      <c r="B15" s="314" t="s">
        <v>311</v>
      </c>
      <c r="C15" s="315"/>
    </row>
    <row r="16" spans="1:3" s="223" customFormat="1" x14ac:dyDescent="0.2">
      <c r="A16" s="316"/>
      <c r="B16" s="317" t="s">
        <v>312</v>
      </c>
      <c r="C16" s="318"/>
    </row>
    <row r="17" spans="1:3" s="223" customFormat="1" x14ac:dyDescent="0.2">
      <c r="A17" s="319">
        <v>1</v>
      </c>
      <c r="B17" s="303" t="s">
        <v>313</v>
      </c>
      <c r="C17" s="320" t="s">
        <v>314</v>
      </c>
    </row>
    <row r="18" spans="1:3" s="223" customFormat="1" x14ac:dyDescent="0.2">
      <c r="A18" s="319">
        <v>2</v>
      </c>
      <c r="B18" s="321" t="s">
        <v>315</v>
      </c>
      <c r="C18" s="320" t="s">
        <v>316</v>
      </c>
    </row>
    <row r="19" spans="1:3" s="223" customFormat="1" x14ac:dyDescent="0.2">
      <c r="A19" s="319">
        <v>3</v>
      </c>
      <c r="B19" s="321" t="s">
        <v>317</v>
      </c>
      <c r="C19" s="320" t="s">
        <v>318</v>
      </c>
    </row>
    <row r="20" spans="1:3" s="223" customFormat="1" ht="75" customHeight="1" x14ac:dyDescent="0.2">
      <c r="A20" s="319">
        <v>4</v>
      </c>
      <c r="B20" s="321" t="s">
        <v>319</v>
      </c>
      <c r="C20" s="320" t="s">
        <v>320</v>
      </c>
    </row>
    <row r="21" spans="1:3" s="223" customFormat="1" ht="75" customHeight="1" x14ac:dyDescent="0.2">
      <c r="A21" s="319">
        <v>5</v>
      </c>
      <c r="B21" s="321" t="s">
        <v>321</v>
      </c>
      <c r="C21" s="320" t="s">
        <v>322</v>
      </c>
    </row>
    <row r="22" spans="1:3" s="223" customFormat="1" ht="27" customHeight="1" x14ac:dyDescent="0.2">
      <c r="A22" s="322">
        <v>6</v>
      </c>
      <c r="B22" s="321" t="s">
        <v>323</v>
      </c>
      <c r="C22" s="447">
        <v>9.0800000000000006E-2</v>
      </c>
    </row>
    <row r="23" spans="1:3" s="323" customFormat="1" x14ac:dyDescent="0.2">
      <c r="A23" s="324"/>
      <c r="B23" s="325"/>
      <c r="C23" s="326"/>
    </row>
    <row r="24" spans="1:3" s="223" customFormat="1" x14ac:dyDescent="0.2">
      <c r="A24" s="316"/>
      <c r="B24" s="317" t="s">
        <v>312</v>
      </c>
      <c r="C24" s="318"/>
    </row>
    <row r="25" spans="1:3" s="223" customFormat="1" x14ac:dyDescent="0.2">
      <c r="A25" s="319">
        <v>1</v>
      </c>
      <c r="B25" s="303" t="s">
        <v>313</v>
      </c>
      <c r="C25" s="320" t="s">
        <v>324</v>
      </c>
    </row>
    <row r="26" spans="1:3" s="223" customFormat="1" x14ac:dyDescent="0.2">
      <c r="A26" s="319">
        <v>2</v>
      </c>
      <c r="B26" s="321" t="s">
        <v>315</v>
      </c>
      <c r="C26" s="320" t="s">
        <v>325</v>
      </c>
    </row>
    <row r="27" spans="1:3" s="223" customFormat="1" x14ac:dyDescent="0.2">
      <c r="A27" s="319">
        <v>3</v>
      </c>
      <c r="B27" s="321" t="s">
        <v>317</v>
      </c>
      <c r="C27" s="320" t="s">
        <v>318</v>
      </c>
    </row>
    <row r="28" spans="1:3" s="223" customFormat="1" ht="75" customHeight="1" x14ac:dyDescent="0.2">
      <c r="A28" s="319">
        <v>4</v>
      </c>
      <c r="B28" s="321" t="s">
        <v>319</v>
      </c>
      <c r="C28" s="320" t="s">
        <v>326</v>
      </c>
    </row>
    <row r="29" spans="1:3" s="223" customFormat="1" ht="75" customHeight="1" x14ac:dyDescent="0.2">
      <c r="A29" s="319">
        <v>5</v>
      </c>
      <c r="B29" s="321" t="s">
        <v>321</v>
      </c>
      <c r="C29" s="320" t="s">
        <v>308</v>
      </c>
    </row>
    <row r="30" spans="1:3" s="223" customFormat="1" ht="27" customHeight="1" x14ac:dyDescent="0.2">
      <c r="A30" s="322">
        <v>6</v>
      </c>
      <c r="B30" s="321" t="s">
        <v>323</v>
      </c>
      <c r="C30" s="447">
        <v>7.1199999999999999E-2</v>
      </c>
    </row>
    <row r="31" spans="1:3" s="323" customFormat="1" x14ac:dyDescent="0.2">
      <c r="A31" s="324"/>
      <c r="B31" s="325"/>
      <c r="C31"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217</v>
      </c>
      <c r="D5" s="328"/>
      <c r="E5" s="329"/>
      <c r="F5" s="329"/>
      <c r="G5" s="329"/>
    </row>
    <row r="6" spans="1:7" ht="15.75" customHeight="1" x14ac:dyDescent="0.25">
      <c r="A6" s="327"/>
      <c r="B6" s="327"/>
      <c r="C6" s="2" t="s">
        <v>2</v>
      </c>
      <c r="D6" s="328"/>
      <c r="E6" s="329"/>
      <c r="F6" s="329"/>
      <c r="G6" s="329"/>
    </row>
    <row r="7" spans="1:7" ht="15.75" customHeight="1" x14ac:dyDescent="0.25">
      <c r="A7" s="448" t="s">
        <v>327</v>
      </c>
      <c r="B7" s="448"/>
      <c r="C7" s="448"/>
      <c r="D7" s="448"/>
      <c r="E7" s="448"/>
    </row>
    <row r="8" spans="1:7" ht="16.5" customHeight="1" thickBot="1" x14ac:dyDescent="0.3">
      <c r="A8" s="327"/>
      <c r="B8" s="327"/>
      <c r="C8" s="2"/>
      <c r="D8" s="328"/>
      <c r="E8" s="329"/>
      <c r="F8" s="329"/>
      <c r="G8" s="329"/>
    </row>
    <row r="9" spans="1:7" ht="16.5" customHeight="1" thickBot="1" x14ac:dyDescent="0.3">
      <c r="A9" s="330" t="s">
        <v>5</v>
      </c>
      <c r="B9" s="331" t="s">
        <v>328</v>
      </c>
      <c r="C9" s="332" t="s">
        <v>329</v>
      </c>
      <c r="D9" s="332" t="s">
        <v>330</v>
      </c>
      <c r="E9" s="333" t="s">
        <v>331</v>
      </c>
      <c r="F9" s="334"/>
      <c r="G9" s="334"/>
    </row>
    <row r="10" spans="1:7" ht="15.75" customHeight="1" x14ac:dyDescent="0.25">
      <c r="A10" s="335"/>
      <c r="B10" s="336"/>
      <c r="C10" s="337"/>
      <c r="D10" s="337"/>
      <c r="E10" s="8"/>
      <c r="F10" s="334"/>
      <c r="G10" s="334"/>
    </row>
    <row r="11" spans="1:7" ht="15.75" customHeight="1" x14ac:dyDescent="0.25">
      <c r="A11" s="338" t="s">
        <v>332</v>
      </c>
      <c r="B11" s="339" t="s">
        <v>42</v>
      </c>
      <c r="C11" s="340">
        <v>1303000</v>
      </c>
      <c r="D11" s="340">
        <v>119730</v>
      </c>
      <c r="E11" s="341">
        <f>C11+D11</f>
        <v>1422730</v>
      </c>
      <c r="F11" s="342"/>
      <c r="G11" s="343"/>
    </row>
    <row r="12" spans="1:7" ht="15.75" customHeight="1" x14ac:dyDescent="0.25">
      <c r="A12" s="495"/>
      <c r="B12" s="496"/>
      <c r="C12" s="496"/>
      <c r="D12" s="496"/>
      <c r="E12" s="497"/>
      <c r="F12" s="342"/>
      <c r="G12" s="343"/>
    </row>
    <row r="13" spans="1:7" ht="15.75" customHeight="1" x14ac:dyDescent="0.25">
      <c r="A13" s="338" t="s">
        <v>333</v>
      </c>
      <c r="B13" s="339" t="s">
        <v>334</v>
      </c>
      <c r="C13" s="340">
        <v>626750</v>
      </c>
      <c r="D13" s="340">
        <v>66376</v>
      </c>
      <c r="E13" s="341">
        <f>C13+D13</f>
        <v>693126</v>
      </c>
      <c r="F13" s="342"/>
      <c r="G13" s="343"/>
    </row>
    <row r="14" spans="1:7" ht="15.75" customHeight="1" x14ac:dyDescent="0.25">
      <c r="A14" s="495"/>
      <c r="B14" s="496"/>
      <c r="C14" s="496"/>
      <c r="D14" s="496"/>
      <c r="E14" s="497"/>
      <c r="F14" s="342"/>
      <c r="G14" s="343"/>
    </row>
    <row r="15" spans="1:7" ht="15.75" customHeight="1" x14ac:dyDescent="0.25">
      <c r="A15" s="338" t="s">
        <v>335</v>
      </c>
      <c r="B15" s="339" t="s">
        <v>336</v>
      </c>
      <c r="C15" s="340">
        <v>502716</v>
      </c>
      <c r="D15" s="340">
        <v>66258</v>
      </c>
      <c r="E15" s="341">
        <f>C15+D15</f>
        <v>568974</v>
      </c>
      <c r="F15" s="342"/>
      <c r="G15" s="343"/>
    </row>
    <row r="16" spans="1:7" ht="15.75" customHeight="1" x14ac:dyDescent="0.25">
      <c r="A16" s="495"/>
      <c r="B16" s="496"/>
      <c r="C16" s="496"/>
      <c r="D16" s="496"/>
      <c r="E16" s="497"/>
      <c r="F16" s="342"/>
      <c r="G16" s="343"/>
    </row>
    <row r="17" spans="1:7" ht="15.75" customHeight="1" x14ac:dyDescent="0.25">
      <c r="A17" s="338" t="s">
        <v>337</v>
      </c>
      <c r="B17" s="339" t="s">
        <v>338</v>
      </c>
      <c r="C17" s="340">
        <v>461949</v>
      </c>
      <c r="D17" s="340">
        <v>53125</v>
      </c>
      <c r="E17" s="341">
        <f>C17+D17</f>
        <v>515074</v>
      </c>
      <c r="F17" s="342"/>
      <c r="G17" s="343"/>
    </row>
    <row r="18" spans="1:7" ht="15.75" customHeight="1" x14ac:dyDescent="0.25">
      <c r="A18" s="495"/>
      <c r="B18" s="496"/>
      <c r="C18" s="496"/>
      <c r="D18" s="496"/>
      <c r="E18" s="497"/>
      <c r="F18" s="342"/>
      <c r="G18" s="343"/>
    </row>
    <row r="19" spans="1:7" ht="15.75" customHeight="1" x14ac:dyDescent="0.25">
      <c r="A19" s="338" t="s">
        <v>339</v>
      </c>
      <c r="B19" s="339" t="s">
        <v>340</v>
      </c>
      <c r="C19" s="340">
        <v>388851</v>
      </c>
      <c r="D19" s="340">
        <v>47714</v>
      </c>
      <c r="E19" s="341">
        <f>C19+D19</f>
        <v>436565</v>
      </c>
      <c r="F19" s="342"/>
      <c r="G19" s="343"/>
    </row>
    <row r="20" spans="1:7" ht="15.75" customHeight="1" x14ac:dyDescent="0.25">
      <c r="A20" s="495"/>
      <c r="B20" s="496"/>
      <c r="C20" s="496"/>
      <c r="D20" s="496"/>
      <c r="E20" s="497"/>
      <c r="F20" s="342"/>
      <c r="G20" s="343"/>
    </row>
    <row r="21" spans="1:7" ht="15.75" customHeight="1" x14ac:dyDescent="0.25">
      <c r="A21" s="338" t="s">
        <v>341</v>
      </c>
      <c r="B21" s="339" t="s">
        <v>342</v>
      </c>
      <c r="C21" s="340">
        <v>382755</v>
      </c>
      <c r="D21" s="340">
        <v>44325</v>
      </c>
      <c r="E21" s="341">
        <f>C21+D21</f>
        <v>427080</v>
      </c>
      <c r="F21" s="342"/>
      <c r="G21" s="343"/>
    </row>
    <row r="22" spans="1:7" ht="15.75" customHeight="1" x14ac:dyDescent="0.25">
      <c r="A22" s="495"/>
      <c r="B22" s="496"/>
      <c r="C22" s="496"/>
      <c r="D22" s="496"/>
      <c r="E22" s="497"/>
      <c r="F22" s="342"/>
      <c r="G22" s="343"/>
    </row>
    <row r="23" spans="1:7" ht="15.75" customHeight="1" x14ac:dyDescent="0.25">
      <c r="A23" s="338" t="s">
        <v>343</v>
      </c>
      <c r="B23" s="339" t="s">
        <v>344</v>
      </c>
      <c r="C23" s="340">
        <v>374609</v>
      </c>
      <c r="D23" s="340">
        <v>51466</v>
      </c>
      <c r="E23" s="341">
        <f>C23+D23</f>
        <v>426075</v>
      </c>
      <c r="F23" s="342"/>
      <c r="G23" s="343"/>
    </row>
    <row r="24" spans="1:7" ht="15.75" customHeight="1" x14ac:dyDescent="0.25">
      <c r="A24" s="495"/>
      <c r="B24" s="496"/>
      <c r="C24" s="496"/>
      <c r="D24" s="496"/>
      <c r="E24" s="497"/>
      <c r="F24" s="342"/>
      <c r="G24" s="343"/>
    </row>
    <row r="25" spans="1:7" ht="15.75" customHeight="1" x14ac:dyDescent="0.25">
      <c r="A25" s="338" t="s">
        <v>345</v>
      </c>
      <c r="B25" s="339" t="s">
        <v>346</v>
      </c>
      <c r="C25" s="340">
        <v>376338</v>
      </c>
      <c r="D25" s="340">
        <v>43558</v>
      </c>
      <c r="E25" s="341">
        <f>C25+D25</f>
        <v>419896</v>
      </c>
      <c r="F25" s="342"/>
      <c r="G25" s="343"/>
    </row>
    <row r="26" spans="1:7" ht="15.75" customHeight="1" x14ac:dyDescent="0.25">
      <c r="A26" s="495"/>
      <c r="B26" s="496"/>
      <c r="C26" s="496"/>
      <c r="D26" s="496"/>
      <c r="E26" s="497"/>
      <c r="F26" s="342"/>
      <c r="G26" s="343"/>
    </row>
    <row r="27" spans="1:7" ht="15.75" customHeight="1" x14ac:dyDescent="0.25">
      <c r="A27" s="338" t="s">
        <v>347</v>
      </c>
      <c r="B27" s="339" t="s">
        <v>346</v>
      </c>
      <c r="C27" s="340">
        <v>373731</v>
      </c>
      <c r="D27" s="340">
        <v>43355</v>
      </c>
      <c r="E27" s="341">
        <f>C27+D27</f>
        <v>417086</v>
      </c>
      <c r="F27" s="342"/>
      <c r="G27" s="343"/>
    </row>
    <row r="28" spans="1:7" ht="15.75" customHeight="1" x14ac:dyDescent="0.25">
      <c r="A28" s="495"/>
      <c r="B28" s="496"/>
      <c r="C28" s="496"/>
      <c r="D28" s="496"/>
      <c r="E28" s="497"/>
      <c r="F28" s="342"/>
      <c r="G28" s="343"/>
    </row>
    <row r="29" spans="1:7" ht="15.75" customHeight="1" x14ac:dyDescent="0.25">
      <c r="A29" s="338" t="s">
        <v>348</v>
      </c>
      <c r="B29" s="339" t="s">
        <v>346</v>
      </c>
      <c r="C29" s="340">
        <v>352880</v>
      </c>
      <c r="D29" s="340">
        <v>41586</v>
      </c>
      <c r="E29" s="341">
        <f>C29+D29</f>
        <v>394466</v>
      </c>
      <c r="F29" s="342"/>
      <c r="G29" s="343"/>
    </row>
    <row r="30" spans="1:7" ht="15.75" customHeight="1" thickBot="1" x14ac:dyDescent="0.3">
      <c r="A30" s="495"/>
      <c r="B30" s="496"/>
      <c r="C30" s="496"/>
      <c r="D30" s="496"/>
      <c r="E30" s="497"/>
      <c r="F30" s="342"/>
      <c r="G30" s="343"/>
    </row>
    <row r="31" spans="1:7" ht="18.75" customHeight="1" thickBot="1" x14ac:dyDescent="0.3">
      <c r="A31" s="344"/>
      <c r="B31" s="345" t="s">
        <v>193</v>
      </c>
      <c r="C31" s="346">
        <f>SUM(C11+C13+C15+C17+C19+C21+C23+C25+C27+C29)</f>
        <v>5143579</v>
      </c>
      <c r="D31" s="346">
        <f>SUM(D11+D13+D15+D17+D19+D21+D23+D25+D27+D29)</f>
        <v>577493</v>
      </c>
      <c r="E31" s="347">
        <f>C31+D31</f>
        <v>5721072</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9" t="s">
        <v>0</v>
      </c>
      <c r="B2" s="499"/>
      <c r="C2" s="499"/>
      <c r="D2" s="499"/>
      <c r="E2" s="499"/>
    </row>
    <row r="3" spans="1:5" x14ac:dyDescent="0.2">
      <c r="A3" s="499" t="s">
        <v>217</v>
      </c>
      <c r="B3" s="499"/>
      <c r="C3" s="499"/>
      <c r="D3" s="499"/>
      <c r="E3" s="499"/>
    </row>
    <row r="4" spans="1:5" ht="15" customHeight="1" x14ac:dyDescent="0.2">
      <c r="A4" s="499" t="s">
        <v>2</v>
      </c>
      <c r="B4" s="499"/>
      <c r="C4" s="499"/>
      <c r="D4" s="499"/>
      <c r="E4" s="499"/>
    </row>
    <row r="5" spans="1:5" ht="15" customHeight="1" x14ac:dyDescent="0.2">
      <c r="A5" s="500" t="s">
        <v>349</v>
      </c>
      <c r="B5" s="500"/>
      <c r="C5" s="500"/>
      <c r="D5" s="500"/>
      <c r="E5" s="500"/>
    </row>
    <row r="6" spans="1:5" ht="15" customHeight="1" x14ac:dyDescent="0.2">
      <c r="A6" s="500" t="s">
        <v>350</v>
      </c>
      <c r="B6" s="500"/>
      <c r="C6" s="500"/>
      <c r="D6" s="500"/>
      <c r="E6" s="500"/>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351</v>
      </c>
      <c r="D9" s="357" t="s">
        <v>352</v>
      </c>
      <c r="E9" s="358" t="s">
        <v>331</v>
      </c>
    </row>
    <row r="10" spans="1:5" s="353" customFormat="1" x14ac:dyDescent="0.2">
      <c r="A10" s="359"/>
      <c r="B10" s="360"/>
      <c r="C10" s="361"/>
      <c r="D10" s="361"/>
      <c r="E10" s="362"/>
    </row>
    <row r="11" spans="1:5" s="353" customFormat="1" x14ac:dyDescent="0.2">
      <c r="A11" s="363" t="s">
        <v>353</v>
      </c>
      <c r="B11" s="364" t="s">
        <v>10</v>
      </c>
      <c r="C11" s="365"/>
      <c r="D11" s="365"/>
      <c r="E11" s="366"/>
    </row>
    <row r="12" spans="1:5" ht="14.25" customHeight="1" x14ac:dyDescent="0.2">
      <c r="A12" s="367">
        <v>1</v>
      </c>
      <c r="B12" s="368" t="s">
        <v>354</v>
      </c>
      <c r="C12" s="369">
        <v>0</v>
      </c>
      <c r="D12" s="369">
        <v>0</v>
      </c>
      <c r="E12" s="369">
        <f>D12+ C12</f>
        <v>0</v>
      </c>
    </row>
    <row r="13" spans="1:5" ht="14.25" customHeight="1" x14ac:dyDescent="0.2">
      <c r="A13" s="367">
        <v>2</v>
      </c>
      <c r="B13" s="368" t="s">
        <v>355</v>
      </c>
      <c r="C13" s="369">
        <v>0</v>
      </c>
      <c r="D13" s="369">
        <v>0</v>
      </c>
      <c r="E13" s="369">
        <f>D13+ C13</f>
        <v>0</v>
      </c>
    </row>
    <row r="14" spans="1:5" x14ac:dyDescent="0.2">
      <c r="A14" s="359"/>
      <c r="B14" s="360"/>
      <c r="C14" s="361"/>
      <c r="D14" s="361"/>
      <c r="E14" s="370"/>
    </row>
    <row r="15" spans="1:5" s="353" customFormat="1" x14ac:dyDescent="0.2">
      <c r="A15" s="363" t="s">
        <v>356</v>
      </c>
      <c r="B15" s="364" t="s">
        <v>38</v>
      </c>
      <c r="C15" s="365"/>
      <c r="D15" s="365"/>
      <c r="E15" s="366"/>
    </row>
    <row r="16" spans="1:5" ht="14.25" customHeight="1" x14ac:dyDescent="0.2">
      <c r="A16" s="367">
        <v>1</v>
      </c>
      <c r="B16" s="368" t="s">
        <v>354</v>
      </c>
      <c r="C16" s="369">
        <v>0</v>
      </c>
      <c r="D16" s="369">
        <v>0</v>
      </c>
      <c r="E16" s="369">
        <f>D16+ C16</f>
        <v>0</v>
      </c>
    </row>
    <row r="17" spans="1:5" ht="14.25" customHeight="1" x14ac:dyDescent="0.2">
      <c r="A17" s="367">
        <v>2</v>
      </c>
      <c r="B17" s="368" t="s">
        <v>355</v>
      </c>
      <c r="C17" s="369">
        <v>0</v>
      </c>
      <c r="D17" s="369">
        <v>0</v>
      </c>
      <c r="E17" s="369">
        <f>D17+ C17</f>
        <v>0</v>
      </c>
    </row>
    <row r="18" spans="1:5" x14ac:dyDescent="0.2">
      <c r="A18" s="359"/>
      <c r="B18" s="360"/>
      <c r="C18" s="361"/>
      <c r="D18" s="361"/>
      <c r="E18" s="370"/>
    </row>
    <row r="19" spans="1:5" s="353" customFormat="1" x14ac:dyDescent="0.2">
      <c r="A19" s="363" t="s">
        <v>357</v>
      </c>
      <c r="B19" s="364" t="s">
        <v>44</v>
      </c>
      <c r="C19" s="365"/>
      <c r="D19" s="365"/>
      <c r="E19" s="366"/>
    </row>
    <row r="20" spans="1:5" ht="14.25" customHeight="1" x14ac:dyDescent="0.2">
      <c r="A20" s="367">
        <v>1</v>
      </c>
      <c r="B20" s="368" t="s">
        <v>354</v>
      </c>
      <c r="C20" s="369">
        <v>25777</v>
      </c>
      <c r="D20" s="369">
        <v>6494</v>
      </c>
      <c r="E20" s="369">
        <f>D20+ C20</f>
        <v>32271</v>
      </c>
    </row>
    <row r="21" spans="1:5" ht="14.25" customHeight="1" x14ac:dyDescent="0.2">
      <c r="A21" s="367">
        <v>2</v>
      </c>
      <c r="B21" s="368" t="s">
        <v>355</v>
      </c>
      <c r="C21" s="369">
        <v>8036996</v>
      </c>
      <c r="D21" s="369">
        <v>2124791</v>
      </c>
      <c r="E21" s="369">
        <f>D21+ C21</f>
        <v>10161787</v>
      </c>
    </row>
    <row r="22" spans="1:5" x14ac:dyDescent="0.2">
      <c r="A22" s="359"/>
      <c r="B22" s="360"/>
      <c r="C22" s="361"/>
      <c r="D22" s="361"/>
      <c r="E22" s="370"/>
    </row>
    <row r="23" spans="1:5" s="353" customFormat="1" x14ac:dyDescent="0.2">
      <c r="A23" s="363" t="s">
        <v>358</v>
      </c>
      <c r="B23" s="364" t="s">
        <v>50</v>
      </c>
      <c r="C23" s="365"/>
      <c r="D23" s="365"/>
      <c r="E23" s="366"/>
    </row>
    <row r="24" spans="1:5" ht="14.25" customHeight="1" x14ac:dyDescent="0.2">
      <c r="A24" s="367">
        <v>1</v>
      </c>
      <c r="B24" s="368" t="s">
        <v>354</v>
      </c>
      <c r="C24" s="369">
        <v>1283693</v>
      </c>
      <c r="D24" s="369">
        <v>346597</v>
      </c>
      <c r="E24" s="369">
        <f>D24+ C24</f>
        <v>1630290</v>
      </c>
    </row>
    <row r="25" spans="1:5" ht="14.25" customHeight="1" x14ac:dyDescent="0.2">
      <c r="A25" s="367">
        <v>2</v>
      </c>
      <c r="B25" s="368" t="s">
        <v>355</v>
      </c>
      <c r="C25" s="369">
        <v>2806522</v>
      </c>
      <c r="D25" s="369">
        <v>757761</v>
      </c>
      <c r="E25" s="369">
        <f>D25+ C25</f>
        <v>3564283</v>
      </c>
    </row>
    <row r="26" spans="1:5" x14ac:dyDescent="0.2">
      <c r="A26" s="359"/>
      <c r="B26" s="360"/>
      <c r="C26" s="361"/>
      <c r="D26" s="361"/>
      <c r="E26" s="370"/>
    </row>
    <row r="27" spans="1:5" s="353" customFormat="1" x14ac:dyDescent="0.2">
      <c r="A27" s="363" t="s">
        <v>359</v>
      </c>
      <c r="B27" s="364" t="s">
        <v>57</v>
      </c>
      <c r="C27" s="365"/>
      <c r="D27" s="365"/>
      <c r="E27" s="366"/>
    </row>
    <row r="28" spans="1:5" ht="14.25" customHeight="1" x14ac:dyDescent="0.2">
      <c r="A28" s="367">
        <v>1</v>
      </c>
      <c r="B28" s="368" t="s">
        <v>354</v>
      </c>
      <c r="C28" s="369">
        <v>0</v>
      </c>
      <c r="D28" s="369">
        <v>0</v>
      </c>
      <c r="E28" s="369">
        <f>D28+ C28</f>
        <v>0</v>
      </c>
    </row>
    <row r="29" spans="1:5" ht="14.25" customHeight="1" x14ac:dyDescent="0.2">
      <c r="A29" s="367">
        <v>2</v>
      </c>
      <c r="B29" s="368" t="s">
        <v>355</v>
      </c>
      <c r="C29" s="369">
        <v>0</v>
      </c>
      <c r="D29" s="369">
        <v>0</v>
      </c>
      <c r="E29" s="369">
        <f>D29+ C29</f>
        <v>0</v>
      </c>
    </row>
    <row r="30" spans="1:5" x14ac:dyDescent="0.2">
      <c r="A30" s="359"/>
      <c r="B30" s="360"/>
      <c r="C30" s="361"/>
      <c r="D30" s="361"/>
      <c r="E30" s="370"/>
    </row>
    <row r="31" spans="1:5" s="353" customFormat="1" x14ac:dyDescent="0.2">
      <c r="A31" s="363" t="s">
        <v>360</v>
      </c>
      <c r="B31" s="364" t="s">
        <v>63</v>
      </c>
      <c r="C31" s="365"/>
      <c r="D31" s="365"/>
      <c r="E31" s="366"/>
    </row>
    <row r="32" spans="1:5" ht="14.25" customHeight="1" x14ac:dyDescent="0.2">
      <c r="A32" s="367">
        <v>1</v>
      </c>
      <c r="B32" s="368" t="s">
        <v>354</v>
      </c>
      <c r="C32" s="369">
        <v>124962</v>
      </c>
      <c r="D32" s="369">
        <v>0</v>
      </c>
      <c r="E32" s="369">
        <f>D32+ C32</f>
        <v>124962</v>
      </c>
    </row>
    <row r="33" spans="1:5" ht="14.25" customHeight="1" x14ac:dyDescent="0.2">
      <c r="A33" s="367">
        <v>2</v>
      </c>
      <c r="B33" s="368" t="s">
        <v>355</v>
      </c>
      <c r="C33" s="369">
        <v>0</v>
      </c>
      <c r="D33" s="369">
        <v>0</v>
      </c>
      <c r="E33" s="369">
        <f>D33+ C33</f>
        <v>0</v>
      </c>
    </row>
    <row r="34" spans="1:5" x14ac:dyDescent="0.2">
      <c r="A34" s="359"/>
      <c r="B34" s="360"/>
      <c r="C34" s="361"/>
      <c r="D34" s="361"/>
      <c r="E34" s="370"/>
    </row>
    <row r="35" spans="1:5" s="353" customFormat="1" ht="25.5" x14ac:dyDescent="0.2">
      <c r="A35" s="363" t="s">
        <v>361</v>
      </c>
      <c r="B35" s="364" t="s">
        <v>67</v>
      </c>
      <c r="C35" s="365"/>
      <c r="D35" s="365"/>
      <c r="E35" s="366"/>
    </row>
    <row r="36" spans="1:5" ht="14.25" customHeight="1" x14ac:dyDescent="0.2">
      <c r="A36" s="367">
        <v>1</v>
      </c>
      <c r="B36" s="368" t="s">
        <v>354</v>
      </c>
      <c r="C36" s="369">
        <v>46925</v>
      </c>
      <c r="D36" s="369">
        <v>12670</v>
      </c>
      <c r="E36" s="369">
        <f>D36+ C36</f>
        <v>59595</v>
      </c>
    </row>
    <row r="37" spans="1:5" ht="14.25" customHeight="1" x14ac:dyDescent="0.2">
      <c r="A37" s="367">
        <v>2</v>
      </c>
      <c r="B37" s="368" t="s">
        <v>355</v>
      </c>
      <c r="C37" s="369">
        <v>0</v>
      </c>
      <c r="D37" s="369">
        <v>0</v>
      </c>
      <c r="E37" s="369">
        <f>D37+ C37</f>
        <v>0</v>
      </c>
    </row>
    <row r="38" spans="1:5" x14ac:dyDescent="0.2">
      <c r="A38" s="359"/>
      <c r="B38" s="360"/>
      <c r="C38" s="361"/>
      <c r="D38" s="361"/>
      <c r="E38" s="370"/>
    </row>
    <row r="39" spans="1:5" s="353" customFormat="1" x14ac:dyDescent="0.2">
      <c r="A39" s="363" t="s">
        <v>362</v>
      </c>
      <c r="B39" s="364" t="s">
        <v>74</v>
      </c>
      <c r="C39" s="365"/>
      <c r="D39" s="365"/>
      <c r="E39" s="366"/>
    </row>
    <row r="40" spans="1:5" ht="14.25" customHeight="1" x14ac:dyDescent="0.2">
      <c r="A40" s="367">
        <v>1</v>
      </c>
      <c r="B40" s="368" t="s">
        <v>354</v>
      </c>
      <c r="C40" s="369">
        <v>0</v>
      </c>
      <c r="D40" s="369">
        <v>0</v>
      </c>
      <c r="E40" s="369">
        <f>D40+ C40</f>
        <v>0</v>
      </c>
    </row>
    <row r="41" spans="1:5" ht="14.25" customHeight="1" x14ac:dyDescent="0.2">
      <c r="A41" s="367">
        <v>2</v>
      </c>
      <c r="B41" s="368" t="s">
        <v>355</v>
      </c>
      <c r="C41" s="369">
        <v>0</v>
      </c>
      <c r="D41" s="369">
        <v>0</v>
      </c>
      <c r="E41" s="369">
        <f>D41+ C41</f>
        <v>0</v>
      </c>
    </row>
    <row r="42" spans="1:5" x14ac:dyDescent="0.2">
      <c r="A42" s="359"/>
      <c r="B42" s="360"/>
      <c r="C42" s="361"/>
      <c r="D42" s="361"/>
      <c r="E42" s="370"/>
    </row>
    <row r="43" spans="1:5" s="353" customFormat="1" ht="25.5" x14ac:dyDescent="0.2">
      <c r="A43" s="363" t="s">
        <v>363</v>
      </c>
      <c r="B43" s="364" t="s">
        <v>78</v>
      </c>
      <c r="C43" s="365"/>
      <c r="D43" s="365"/>
      <c r="E43" s="366"/>
    </row>
    <row r="44" spans="1:5" ht="14.25" customHeight="1" x14ac:dyDescent="0.2">
      <c r="A44" s="367">
        <v>1</v>
      </c>
      <c r="B44" s="368" t="s">
        <v>354</v>
      </c>
      <c r="C44" s="369">
        <v>486119</v>
      </c>
      <c r="D44" s="369">
        <v>122830</v>
      </c>
      <c r="E44" s="369">
        <f>D44+ C44</f>
        <v>608949</v>
      </c>
    </row>
    <row r="45" spans="1:5" ht="14.25" customHeight="1" x14ac:dyDescent="0.2">
      <c r="A45" s="367">
        <v>2</v>
      </c>
      <c r="B45" s="368" t="s">
        <v>355</v>
      </c>
      <c r="C45" s="369">
        <v>0</v>
      </c>
      <c r="D45" s="369">
        <v>0</v>
      </c>
      <c r="E45" s="369">
        <f>D45+ C45</f>
        <v>0</v>
      </c>
    </row>
    <row r="46" spans="1:5" x14ac:dyDescent="0.2">
      <c r="A46" s="359"/>
      <c r="B46" s="360"/>
      <c r="C46" s="361"/>
      <c r="D46" s="361"/>
      <c r="E46" s="370"/>
    </row>
    <row r="47" spans="1:5" s="353" customFormat="1" x14ac:dyDescent="0.2">
      <c r="A47" s="363" t="s">
        <v>364</v>
      </c>
      <c r="B47" s="364" t="s">
        <v>88</v>
      </c>
      <c r="C47" s="365"/>
      <c r="D47" s="365"/>
      <c r="E47" s="366"/>
    </row>
    <row r="48" spans="1:5" ht="14.25" customHeight="1" x14ac:dyDescent="0.2">
      <c r="A48" s="367">
        <v>1</v>
      </c>
      <c r="B48" s="368" t="s">
        <v>354</v>
      </c>
      <c r="C48" s="369">
        <v>1253445</v>
      </c>
      <c r="D48" s="369">
        <v>0</v>
      </c>
      <c r="E48" s="369">
        <f>D48+ C48</f>
        <v>1253445</v>
      </c>
    </row>
    <row r="49" spans="1:5" ht="14.25" customHeight="1" x14ac:dyDescent="0.2">
      <c r="A49" s="367">
        <v>2</v>
      </c>
      <c r="B49" s="368" t="s">
        <v>355</v>
      </c>
      <c r="C49" s="369">
        <v>0</v>
      </c>
      <c r="D49" s="369">
        <v>0</v>
      </c>
      <c r="E49" s="369">
        <f>D49+ C49</f>
        <v>0</v>
      </c>
    </row>
    <row r="50" spans="1:5" x14ac:dyDescent="0.2">
      <c r="A50" s="359"/>
      <c r="B50" s="360"/>
      <c r="C50" s="361"/>
      <c r="D50" s="361"/>
      <c r="E50" s="370"/>
    </row>
    <row r="51" spans="1:5" s="353" customFormat="1" x14ac:dyDescent="0.2">
      <c r="A51" s="363" t="s">
        <v>365</v>
      </c>
      <c r="B51" s="364" t="s">
        <v>97</v>
      </c>
      <c r="C51" s="365"/>
      <c r="D51" s="365"/>
      <c r="E51" s="366"/>
    </row>
    <row r="52" spans="1:5" ht="14.25" customHeight="1" x14ac:dyDescent="0.2">
      <c r="A52" s="367">
        <v>1</v>
      </c>
      <c r="B52" s="368" t="s">
        <v>354</v>
      </c>
      <c r="C52" s="369">
        <v>0</v>
      </c>
      <c r="D52" s="369">
        <v>0</v>
      </c>
      <c r="E52" s="369">
        <f>D52+ C52</f>
        <v>0</v>
      </c>
    </row>
    <row r="53" spans="1:5" ht="14.25" customHeight="1" x14ac:dyDescent="0.2">
      <c r="A53" s="367">
        <v>2</v>
      </c>
      <c r="B53" s="368" t="s">
        <v>355</v>
      </c>
      <c r="C53" s="369">
        <v>0</v>
      </c>
      <c r="D53" s="369">
        <v>0</v>
      </c>
      <c r="E53" s="369">
        <f>D53+ C53</f>
        <v>0</v>
      </c>
    </row>
    <row r="54" spans="1:5" x14ac:dyDescent="0.2">
      <c r="A54" s="359"/>
      <c r="B54" s="360"/>
      <c r="C54" s="361"/>
      <c r="D54" s="361"/>
      <c r="E54" s="370"/>
    </row>
    <row r="55" spans="1:5" s="353" customFormat="1" ht="25.5" x14ac:dyDescent="0.2">
      <c r="A55" s="363" t="s">
        <v>366</v>
      </c>
      <c r="B55" s="364" t="s">
        <v>107</v>
      </c>
      <c r="C55" s="365"/>
      <c r="D55" s="365"/>
      <c r="E55" s="366"/>
    </row>
    <row r="56" spans="1:5" ht="14.25" customHeight="1" x14ac:dyDescent="0.2">
      <c r="A56" s="367">
        <v>1</v>
      </c>
      <c r="B56" s="368" t="s">
        <v>354</v>
      </c>
      <c r="C56" s="369">
        <v>1115573</v>
      </c>
      <c r="D56" s="369">
        <v>303358</v>
      </c>
      <c r="E56" s="369">
        <f>D56+ C56</f>
        <v>1418931</v>
      </c>
    </row>
    <row r="57" spans="1:5" ht="14.25" customHeight="1" x14ac:dyDescent="0.2">
      <c r="A57" s="367">
        <v>2</v>
      </c>
      <c r="B57" s="368" t="s">
        <v>355</v>
      </c>
      <c r="C57" s="369">
        <v>20517615</v>
      </c>
      <c r="D57" s="369">
        <v>3157661</v>
      </c>
      <c r="E57" s="369">
        <f>D57+ C57</f>
        <v>23675276</v>
      </c>
    </row>
    <row r="58" spans="1:5" x14ac:dyDescent="0.2">
      <c r="A58" s="359"/>
      <c r="B58" s="360"/>
      <c r="C58" s="361"/>
      <c r="D58" s="361"/>
      <c r="E58" s="370"/>
    </row>
    <row r="59" spans="1:5" s="353" customFormat="1" x14ac:dyDescent="0.2">
      <c r="A59" s="363" t="s">
        <v>367</v>
      </c>
      <c r="B59" s="364" t="s">
        <v>111</v>
      </c>
      <c r="C59" s="365"/>
      <c r="D59" s="365"/>
      <c r="E59" s="366"/>
    </row>
    <row r="60" spans="1:5" ht="14.25" customHeight="1" x14ac:dyDescent="0.2">
      <c r="A60" s="367">
        <v>1</v>
      </c>
      <c r="B60" s="368" t="s">
        <v>354</v>
      </c>
      <c r="C60" s="369">
        <v>0</v>
      </c>
      <c r="D60" s="369">
        <v>0</v>
      </c>
      <c r="E60" s="369">
        <f>D60+ C60</f>
        <v>0</v>
      </c>
    </row>
    <row r="61" spans="1:5" ht="14.25" customHeight="1" x14ac:dyDescent="0.2">
      <c r="A61" s="367">
        <v>2</v>
      </c>
      <c r="B61" s="368" t="s">
        <v>355</v>
      </c>
      <c r="C61" s="369">
        <v>0</v>
      </c>
      <c r="D61" s="369">
        <v>0</v>
      </c>
      <c r="E61" s="369">
        <f>D61+ C61</f>
        <v>0</v>
      </c>
    </row>
    <row r="62" spans="1:5" x14ac:dyDescent="0.2">
      <c r="A62" s="359"/>
      <c r="B62" s="360"/>
      <c r="C62" s="361"/>
      <c r="D62" s="361"/>
      <c r="E62" s="370"/>
    </row>
    <row r="63" spans="1:5" s="353" customFormat="1" x14ac:dyDescent="0.2">
      <c r="A63" s="363" t="s">
        <v>368</v>
      </c>
      <c r="B63" s="364" t="s">
        <v>119</v>
      </c>
      <c r="C63" s="365"/>
      <c r="D63" s="365"/>
      <c r="E63" s="366"/>
    </row>
    <row r="64" spans="1:5" ht="14.25" customHeight="1" x14ac:dyDescent="0.2">
      <c r="A64" s="367">
        <v>1</v>
      </c>
      <c r="B64" s="368" t="s">
        <v>354</v>
      </c>
      <c r="C64" s="369">
        <v>0</v>
      </c>
      <c r="D64" s="369">
        <v>0</v>
      </c>
      <c r="E64" s="369">
        <f>D64+ C64</f>
        <v>0</v>
      </c>
    </row>
    <row r="65" spans="1:6" ht="14.25" customHeight="1" x14ac:dyDescent="0.2">
      <c r="A65" s="367">
        <v>2</v>
      </c>
      <c r="B65" s="368" t="s">
        <v>355</v>
      </c>
      <c r="C65" s="369">
        <v>0</v>
      </c>
      <c r="D65" s="369">
        <v>0</v>
      </c>
      <c r="E65" s="369">
        <f>D65+ C65</f>
        <v>0</v>
      </c>
    </row>
    <row r="66" spans="1:6" x14ac:dyDescent="0.2">
      <c r="A66" s="359"/>
      <c r="B66" s="360"/>
      <c r="C66" s="361"/>
      <c r="D66" s="361"/>
      <c r="E66" s="370"/>
    </row>
    <row r="67" spans="1:6" s="353" customFormat="1" x14ac:dyDescent="0.2">
      <c r="A67" s="363" t="s">
        <v>369</v>
      </c>
      <c r="B67" s="364" t="s">
        <v>124</v>
      </c>
      <c r="C67" s="365"/>
      <c r="D67" s="365"/>
      <c r="E67" s="366"/>
    </row>
    <row r="68" spans="1:6" ht="14.25" customHeight="1" x14ac:dyDescent="0.2">
      <c r="A68" s="367">
        <v>1</v>
      </c>
      <c r="B68" s="368" t="s">
        <v>354</v>
      </c>
      <c r="C68" s="369">
        <v>0</v>
      </c>
      <c r="D68" s="369">
        <v>0</v>
      </c>
      <c r="E68" s="369">
        <f>D68+ C68</f>
        <v>0</v>
      </c>
    </row>
    <row r="69" spans="1:6" ht="14.25" customHeight="1" x14ac:dyDescent="0.2">
      <c r="A69" s="367">
        <v>2</v>
      </c>
      <c r="B69" s="368" t="s">
        <v>355</v>
      </c>
      <c r="C69" s="369">
        <v>1500311</v>
      </c>
      <c r="D69" s="369">
        <v>406285</v>
      </c>
      <c r="E69" s="369">
        <f>D69+ C69</f>
        <v>1906596</v>
      </c>
    </row>
    <row r="70" spans="1:6" x14ac:dyDescent="0.2">
      <c r="A70" s="359"/>
      <c r="B70" s="360"/>
      <c r="C70" s="361"/>
      <c r="D70" s="361"/>
      <c r="E70" s="370"/>
    </row>
    <row r="71" spans="1:6" ht="13.5" customHeight="1" x14ac:dyDescent="0.2">
      <c r="A71" s="371"/>
      <c r="B71" s="501"/>
      <c r="C71" s="501"/>
      <c r="D71" s="501"/>
      <c r="E71" s="372"/>
    </row>
    <row r="72" spans="1:6" ht="15" customHeight="1" x14ac:dyDescent="0.2">
      <c r="A72" s="374"/>
      <c r="B72" s="498" t="s">
        <v>370</v>
      </c>
      <c r="C72" s="498"/>
      <c r="D72" s="498"/>
      <c r="E72" s="498"/>
      <c r="F72" s="371"/>
    </row>
    <row r="73" spans="1:6" ht="13.5" customHeight="1" x14ac:dyDescent="0.2">
      <c r="A73" s="374"/>
      <c r="B73" s="373"/>
      <c r="C73" s="373"/>
      <c r="D73" s="373"/>
      <c r="E73" s="373"/>
      <c r="F73" s="371"/>
    </row>
    <row r="74" spans="1:6" ht="26.1" customHeight="1" x14ac:dyDescent="0.2">
      <c r="A74" s="374"/>
      <c r="B74" s="498" t="s">
        <v>371</v>
      </c>
      <c r="C74" s="498"/>
      <c r="D74" s="498"/>
      <c r="E74" s="498"/>
      <c r="F74" s="371"/>
    </row>
    <row r="75" spans="1:6" ht="15" customHeight="1" x14ac:dyDescent="0.2">
      <c r="A75" s="371"/>
      <c r="B75" s="498" t="s">
        <v>372</v>
      </c>
      <c r="C75" s="498"/>
      <c r="D75" s="498"/>
      <c r="E75" s="498"/>
      <c r="F75" s="371"/>
    </row>
    <row r="76" spans="1:6" ht="15" customHeight="1" x14ac:dyDescent="0.2">
      <c r="A76" s="371"/>
      <c r="B76" s="498" t="s">
        <v>373</v>
      </c>
      <c r="C76" s="498"/>
      <c r="D76" s="498"/>
      <c r="E76" s="498"/>
      <c r="F76" s="371"/>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zoomScale="75" workbookViewId="0"/>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52" t="s">
        <v>0</v>
      </c>
      <c r="B2" s="452"/>
      <c r="C2" s="452"/>
    </row>
    <row r="3" spans="1:4" ht="15" customHeight="1" x14ac:dyDescent="0.25">
      <c r="A3" s="452" t="s">
        <v>217</v>
      </c>
      <c r="B3" s="452"/>
      <c r="C3" s="452"/>
    </row>
    <row r="4" spans="1:4" ht="15" customHeight="1" x14ac:dyDescent="0.25">
      <c r="A4" s="452" t="s">
        <v>2</v>
      </c>
      <c r="B4" s="452"/>
      <c r="C4" s="452"/>
    </row>
    <row r="5" spans="1:4" ht="15" customHeight="1" x14ac:dyDescent="0.25">
      <c r="A5" s="452" t="s">
        <v>374</v>
      </c>
      <c r="B5" s="452"/>
      <c r="C5" s="452"/>
    </row>
    <row r="6" spans="1:4" ht="15" customHeight="1" x14ac:dyDescent="0.25">
      <c r="A6" s="452" t="s">
        <v>375</v>
      </c>
      <c r="B6" s="452"/>
      <c r="C6" s="452"/>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376</v>
      </c>
    </row>
    <row r="10" spans="1:4" ht="15.75" customHeight="1" x14ac:dyDescent="0.25">
      <c r="A10" s="383"/>
      <c r="B10" s="384"/>
      <c r="C10" s="385"/>
    </row>
    <row r="11" spans="1:4" ht="30" customHeight="1" x14ac:dyDescent="0.25">
      <c r="A11" s="386" t="s">
        <v>377</v>
      </c>
      <c r="B11" s="387" t="s">
        <v>378</v>
      </c>
      <c r="C11" s="388"/>
    </row>
    <row r="12" spans="1:4" ht="45" customHeight="1" x14ac:dyDescent="0.2">
      <c r="A12" s="389" t="s">
        <v>379</v>
      </c>
      <c r="B12" s="390" t="s">
        <v>380</v>
      </c>
      <c r="C12" s="391" t="s">
        <v>381</v>
      </c>
    </row>
    <row r="13" spans="1:4" ht="15" customHeight="1" x14ac:dyDescent="0.2">
      <c r="A13" s="392"/>
      <c r="B13" s="393"/>
      <c r="C13" s="394"/>
    </row>
    <row r="14" spans="1:4" ht="30" customHeight="1" x14ac:dyDescent="0.2">
      <c r="A14" s="395" t="s">
        <v>382</v>
      </c>
      <c r="B14" s="396" t="s">
        <v>383</v>
      </c>
      <c r="C14" s="397" t="s">
        <v>384</v>
      </c>
    </row>
    <row r="15" spans="1:4" ht="15" customHeight="1" x14ac:dyDescent="0.2">
      <c r="A15" s="398"/>
      <c r="B15" s="393"/>
      <c r="C15" s="394"/>
    </row>
    <row r="16" spans="1:4" ht="30" customHeight="1" x14ac:dyDescent="0.2">
      <c r="A16" s="395" t="s">
        <v>385</v>
      </c>
      <c r="B16" s="396" t="s">
        <v>386</v>
      </c>
      <c r="C16" s="397" t="s">
        <v>384</v>
      </c>
    </row>
    <row r="17" spans="1:3" ht="15" customHeight="1" x14ac:dyDescent="0.2">
      <c r="A17" s="398"/>
      <c r="B17" s="393"/>
      <c r="C17" s="394"/>
    </row>
    <row r="18" spans="1:3" ht="30" customHeight="1" x14ac:dyDescent="0.2">
      <c r="A18" s="395" t="s">
        <v>387</v>
      </c>
      <c r="B18" s="396" t="s">
        <v>388</v>
      </c>
      <c r="C18" s="397" t="s">
        <v>199</v>
      </c>
    </row>
    <row r="19" spans="1:3" ht="15" customHeight="1" x14ac:dyDescent="0.2">
      <c r="A19" s="399"/>
      <c r="B19" s="400"/>
      <c r="C19" s="394"/>
    </row>
    <row r="20" spans="1:3" ht="30" customHeight="1" x14ac:dyDescent="0.2">
      <c r="A20" s="401" t="s">
        <v>389</v>
      </c>
      <c r="B20" s="402" t="s">
        <v>390</v>
      </c>
      <c r="C20" s="403">
        <v>0</v>
      </c>
    </row>
    <row r="21" spans="1:3" ht="15.75" customHeight="1" x14ac:dyDescent="0.25">
      <c r="A21" s="383"/>
      <c r="B21" s="384"/>
      <c r="C21" s="385"/>
    </row>
    <row r="22" spans="1:3" ht="30" customHeight="1" x14ac:dyDescent="0.25">
      <c r="A22" s="386" t="s">
        <v>377</v>
      </c>
      <c r="B22" s="387" t="s">
        <v>378</v>
      </c>
      <c r="C22" s="388"/>
    </row>
    <row r="23" spans="1:3" ht="45" customHeight="1" x14ac:dyDescent="0.2">
      <c r="A23" s="389" t="s">
        <v>379</v>
      </c>
      <c r="B23" s="390" t="s">
        <v>380</v>
      </c>
      <c r="C23" s="391" t="s">
        <v>381</v>
      </c>
    </row>
    <row r="24" spans="1:3" ht="15" customHeight="1" x14ac:dyDescent="0.2">
      <c r="A24" s="392"/>
      <c r="B24" s="393"/>
      <c r="C24" s="394"/>
    </row>
    <row r="25" spans="1:3" ht="30" customHeight="1" x14ac:dyDescent="0.2">
      <c r="A25" s="395" t="s">
        <v>382</v>
      </c>
      <c r="B25" s="396" t="s">
        <v>383</v>
      </c>
      <c r="C25" s="397" t="s">
        <v>384</v>
      </c>
    </row>
    <row r="26" spans="1:3" ht="15" customHeight="1" x14ac:dyDescent="0.2">
      <c r="A26" s="398"/>
      <c r="B26" s="393"/>
      <c r="C26" s="394"/>
    </row>
    <row r="27" spans="1:3" ht="30" customHeight="1" x14ac:dyDescent="0.2">
      <c r="A27" s="395" t="s">
        <v>385</v>
      </c>
      <c r="B27" s="396" t="s">
        <v>386</v>
      </c>
      <c r="C27" s="397" t="s">
        <v>384</v>
      </c>
    </row>
    <row r="28" spans="1:3" ht="15" customHeight="1" x14ac:dyDescent="0.2">
      <c r="A28" s="398"/>
      <c r="B28" s="393"/>
      <c r="C28" s="394"/>
    </row>
    <row r="29" spans="1:3" ht="30" customHeight="1" x14ac:dyDescent="0.2">
      <c r="A29" s="395" t="s">
        <v>387</v>
      </c>
      <c r="B29" s="396" t="s">
        <v>388</v>
      </c>
      <c r="C29" s="397" t="s">
        <v>199</v>
      </c>
    </row>
    <row r="30" spans="1:3" ht="15" customHeight="1" x14ac:dyDescent="0.2">
      <c r="A30" s="399"/>
      <c r="B30" s="400"/>
      <c r="C30" s="394"/>
    </row>
    <row r="31" spans="1:3" ht="30" customHeight="1" x14ac:dyDescent="0.2">
      <c r="A31" s="401" t="s">
        <v>389</v>
      </c>
      <c r="B31" s="402" t="s">
        <v>390</v>
      </c>
      <c r="C31"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502" t="s">
        <v>0</v>
      </c>
      <c r="B1" s="503"/>
      <c r="C1" s="503"/>
      <c r="D1" s="503"/>
      <c r="E1" s="503"/>
      <c r="F1" s="504"/>
    </row>
    <row r="2" spans="1:6" ht="14.25" customHeight="1" x14ac:dyDescent="0.25">
      <c r="A2" s="502" t="s">
        <v>217</v>
      </c>
      <c r="B2" s="503"/>
      <c r="C2" s="503"/>
      <c r="D2" s="503"/>
      <c r="E2" s="503"/>
      <c r="F2" s="504"/>
    </row>
    <row r="3" spans="1:6" ht="14.25" customHeight="1" x14ac:dyDescent="0.25">
      <c r="A3" s="470" t="s">
        <v>2</v>
      </c>
      <c r="B3" s="470"/>
      <c r="C3" s="470"/>
      <c r="D3" s="470"/>
      <c r="E3" s="470"/>
      <c r="F3" s="470"/>
    </row>
    <row r="4" spans="1:6" ht="14.25" customHeight="1" x14ac:dyDescent="0.25">
      <c r="A4" s="470" t="s">
        <v>391</v>
      </c>
      <c r="B4" s="470"/>
      <c r="C4" s="470"/>
      <c r="D4" s="470"/>
      <c r="E4" s="470"/>
      <c r="F4" s="470"/>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392</v>
      </c>
      <c r="D7" s="406" t="s">
        <v>393</v>
      </c>
      <c r="E7" s="406" t="s">
        <v>197</v>
      </c>
      <c r="F7" s="406" t="s">
        <v>394</v>
      </c>
    </row>
    <row r="8" spans="1:6" ht="15" customHeight="1" x14ac:dyDescent="0.25">
      <c r="A8" s="408" t="s">
        <v>5</v>
      </c>
      <c r="B8" s="409" t="s">
        <v>6</v>
      </c>
      <c r="C8" s="408" t="s">
        <v>197</v>
      </c>
      <c r="D8" s="408" t="s">
        <v>197</v>
      </c>
      <c r="E8" s="408" t="s">
        <v>395</v>
      </c>
      <c r="F8" s="408" t="s">
        <v>395</v>
      </c>
    </row>
    <row r="9" spans="1:6" ht="15" customHeight="1" x14ac:dyDescent="0.25">
      <c r="A9" s="407"/>
      <c r="B9" s="407"/>
      <c r="C9" s="407"/>
      <c r="D9" s="407"/>
      <c r="E9" s="407"/>
      <c r="F9" s="407"/>
    </row>
    <row r="10" spans="1:6" ht="15" customHeight="1" x14ac:dyDescent="0.25">
      <c r="A10" s="408" t="s">
        <v>8</v>
      </c>
      <c r="B10" s="410" t="s">
        <v>396</v>
      </c>
      <c r="C10" s="410"/>
      <c r="D10" s="410"/>
      <c r="E10" s="410"/>
      <c r="F10" s="411"/>
    </row>
    <row r="11" spans="1:6" ht="15" customHeight="1" x14ac:dyDescent="0.25">
      <c r="A11" s="408"/>
      <c r="B11" s="410"/>
      <c r="C11" s="410"/>
      <c r="D11" s="410"/>
      <c r="E11" s="410"/>
      <c r="F11" s="411"/>
    </row>
    <row r="12" spans="1:6" ht="14.25" customHeight="1" x14ac:dyDescent="0.2">
      <c r="A12" s="413" t="s">
        <v>332</v>
      </c>
      <c r="B12" s="414" t="s">
        <v>397</v>
      </c>
      <c r="C12" s="415">
        <v>12809</v>
      </c>
      <c r="D12" s="415">
        <v>12477</v>
      </c>
      <c r="E12" s="415">
        <f>+D12-C12</f>
        <v>-332</v>
      </c>
      <c r="F12" s="411">
        <f>IF(C12=0,0,E12/C12)</f>
        <v>-2.5919275509407449E-2</v>
      </c>
    </row>
    <row r="13" spans="1:6" ht="15" customHeight="1" x14ac:dyDescent="0.25">
      <c r="A13" s="413" t="s">
        <v>333</v>
      </c>
      <c r="B13" s="414" t="s">
        <v>398</v>
      </c>
      <c r="C13" s="415">
        <v>11758</v>
      </c>
      <c r="D13" s="415">
        <v>11424</v>
      </c>
      <c r="E13" s="415">
        <f>+D13-C13</f>
        <v>-334</v>
      </c>
      <c r="F13" s="416">
        <f>IF(C13=0,0,E13/C13)</f>
        <v>-2.8406191529171627E-2</v>
      </c>
    </row>
    <row r="14" spans="1:6" ht="15" customHeight="1" x14ac:dyDescent="0.25">
      <c r="A14" s="417"/>
      <c r="B14" s="417"/>
      <c r="C14" s="417"/>
      <c r="D14" s="417"/>
      <c r="E14" s="417"/>
    </row>
    <row r="15" spans="1:6" ht="14.25" customHeight="1" x14ac:dyDescent="0.2">
      <c r="A15" s="413" t="s">
        <v>335</v>
      </c>
      <c r="B15" s="414" t="s">
        <v>399</v>
      </c>
      <c r="C15" s="418">
        <v>13743137</v>
      </c>
      <c r="D15" s="418">
        <v>13174202</v>
      </c>
      <c r="E15" s="418">
        <f>+D15-C15</f>
        <v>-568935</v>
      </c>
      <c r="F15" s="411">
        <f>IF(C15=0,0,E15/C15)</f>
        <v>-4.1397753656970751E-2</v>
      </c>
    </row>
    <row r="16" spans="1:6" ht="15" customHeight="1" x14ac:dyDescent="0.25">
      <c r="A16" s="412"/>
      <c r="B16" s="417" t="s">
        <v>400</v>
      </c>
      <c r="C16" s="419">
        <f>IF(C13=0,0,C15/C13)</f>
        <v>1168.8328797414526</v>
      </c>
      <c r="D16" s="419">
        <f>IF(D13=0,0,D15/D13)</f>
        <v>1153.2039565826331</v>
      </c>
      <c r="E16" s="419">
        <f>+D16-C16</f>
        <v>-15.628923158819589</v>
      </c>
      <c r="F16" s="416">
        <f>IF(C16=0,0,E16/C16)</f>
        <v>-1.3371392463118189E-2</v>
      </c>
    </row>
    <row r="17" spans="1:6" ht="15" customHeight="1" x14ac:dyDescent="0.25">
      <c r="A17" s="417"/>
      <c r="B17" s="417"/>
      <c r="C17" s="417"/>
      <c r="D17" s="417"/>
      <c r="E17" s="417"/>
      <c r="F17" s="411"/>
    </row>
    <row r="18" spans="1:6" ht="14.25" customHeight="1" x14ac:dyDescent="0.2">
      <c r="A18" s="413" t="s">
        <v>337</v>
      </c>
      <c r="B18" s="414" t="s">
        <v>401</v>
      </c>
      <c r="C18" s="414">
        <v>0.44045800000000002</v>
      </c>
      <c r="D18" s="414">
        <v>0.42862099999999997</v>
      </c>
      <c r="E18" s="420">
        <f>+D18-C18</f>
        <v>-1.1837000000000042E-2</v>
      </c>
      <c r="F18" s="411">
        <f>IF(C18=0,0,E18/C18)</f>
        <v>-2.6874299025105779E-2</v>
      </c>
    </row>
    <row r="19" spans="1:6" ht="15" customHeight="1" x14ac:dyDescent="0.25">
      <c r="A19" s="412"/>
      <c r="B19" s="417" t="s">
        <v>402</v>
      </c>
      <c r="C19" s="419">
        <f>+C15*C18</f>
        <v>6053274.6367460005</v>
      </c>
      <c r="D19" s="419">
        <f>+D15*D18</f>
        <v>5646739.6354419999</v>
      </c>
      <c r="E19" s="419">
        <f>+D19-C19</f>
        <v>-406535.00130400062</v>
      </c>
      <c r="F19" s="416">
        <f>IF(C19=0,0,E19/C19)</f>
        <v>-6.7159517071331443E-2</v>
      </c>
    </row>
    <row r="20" spans="1:6" ht="15" customHeight="1" x14ac:dyDescent="0.25">
      <c r="A20" s="412"/>
      <c r="B20" s="417" t="s">
        <v>403</v>
      </c>
      <c r="C20" s="419">
        <f>IF(C13=0,0,C19/C13)</f>
        <v>514.82179254516075</v>
      </c>
      <c r="D20" s="419">
        <f>IF(D13=0,0,D19/D13)</f>
        <v>494.28743307440476</v>
      </c>
      <c r="E20" s="419">
        <f>+D20-C20</f>
        <v>-20.534359470755987</v>
      </c>
      <c r="F20" s="416">
        <f>IF(C20=0,0,E20/C20)</f>
        <v>-3.9886344688787996E-2</v>
      </c>
    </row>
    <row r="21" spans="1:6" ht="15" customHeight="1" x14ac:dyDescent="0.25">
      <c r="A21" s="407"/>
      <c r="B21" s="417"/>
      <c r="C21" s="421"/>
      <c r="D21" s="421"/>
      <c r="E21" s="421"/>
      <c r="F21" s="411"/>
    </row>
    <row r="22" spans="1:6" ht="14.25" customHeight="1" x14ac:dyDescent="0.2">
      <c r="A22" s="413" t="s">
        <v>339</v>
      </c>
      <c r="B22" s="414" t="s">
        <v>404</v>
      </c>
      <c r="C22" s="418">
        <v>3567152</v>
      </c>
      <c r="D22" s="418">
        <v>2845652</v>
      </c>
      <c r="E22" s="418">
        <f>+D22-C22</f>
        <v>-721500</v>
      </c>
      <c r="F22" s="411">
        <f>IF(C22=0,0,E22/C22)</f>
        <v>-0.20226219684499006</v>
      </c>
    </row>
    <row r="23" spans="1:6" ht="14.25" customHeight="1" x14ac:dyDescent="0.2">
      <c r="A23" s="413" t="s">
        <v>341</v>
      </c>
      <c r="B23" s="414" t="s">
        <v>405</v>
      </c>
      <c r="C23" s="422">
        <v>5413140</v>
      </c>
      <c r="D23" s="422">
        <v>5558809</v>
      </c>
      <c r="E23" s="422">
        <f>+D23-C23</f>
        <v>145669</v>
      </c>
      <c r="F23" s="411">
        <f>IF(C23=0,0,E23/C23)</f>
        <v>2.691025911023916E-2</v>
      </c>
    </row>
    <row r="24" spans="1:6" ht="14.25" customHeight="1" x14ac:dyDescent="0.2">
      <c r="A24" s="413" t="s">
        <v>343</v>
      </c>
      <c r="B24" s="414" t="s">
        <v>406</v>
      </c>
      <c r="C24" s="422">
        <v>4762845</v>
      </c>
      <c r="D24" s="422">
        <v>4769741</v>
      </c>
      <c r="E24" s="422">
        <f>+D24-C24</f>
        <v>6896</v>
      </c>
      <c r="F24" s="411">
        <f>IF(C24=0,0,E24/C24)</f>
        <v>1.447874117255548E-3</v>
      </c>
    </row>
    <row r="25" spans="1:6" ht="15" customHeight="1" x14ac:dyDescent="0.25">
      <c r="A25" s="407"/>
      <c r="B25" s="417" t="s">
        <v>399</v>
      </c>
      <c r="C25" s="419">
        <f>+C22+C23+C24</f>
        <v>13743137</v>
      </c>
      <c r="D25" s="419">
        <f>+D22+D23+D24</f>
        <v>13174202</v>
      </c>
      <c r="E25" s="419">
        <f>+E22+E23+E24</f>
        <v>-568935</v>
      </c>
      <c r="F25" s="416">
        <f>IF(C25=0,0,E25/C25)</f>
        <v>-4.1397753656970751E-2</v>
      </c>
    </row>
    <row r="26" spans="1:6" ht="15" customHeight="1" x14ac:dyDescent="0.25">
      <c r="A26" s="408"/>
      <c r="B26" s="417"/>
      <c r="C26" s="423"/>
      <c r="D26" s="423"/>
      <c r="E26" s="423"/>
      <c r="F26" s="411"/>
    </row>
    <row r="27" spans="1:6" ht="14.25" customHeight="1" x14ac:dyDescent="0.2">
      <c r="A27" s="413" t="s">
        <v>345</v>
      </c>
      <c r="B27" s="414" t="s">
        <v>407</v>
      </c>
      <c r="C27" s="422">
        <v>4088</v>
      </c>
      <c r="D27" s="422">
        <v>3550</v>
      </c>
      <c r="E27" s="422">
        <f>+D27-C27</f>
        <v>-538</v>
      </c>
      <c r="F27" s="411">
        <f>IF(C27=0,0,E27/C27)</f>
        <v>-0.13160469667318983</v>
      </c>
    </row>
    <row r="28" spans="1:6" ht="14.25" customHeight="1" x14ac:dyDescent="0.2">
      <c r="A28" s="413" t="s">
        <v>347</v>
      </c>
      <c r="B28" s="414" t="s">
        <v>408</v>
      </c>
      <c r="C28" s="422">
        <v>1031</v>
      </c>
      <c r="D28" s="422">
        <v>944</v>
      </c>
      <c r="E28" s="422">
        <f>+D28-C28</f>
        <v>-87</v>
      </c>
      <c r="F28" s="411">
        <f>IF(C28=0,0,E28/C28)</f>
        <v>-8.438409311348205E-2</v>
      </c>
    </row>
    <row r="29" spans="1:6" ht="14.25" customHeight="1" x14ac:dyDescent="0.2">
      <c r="A29" s="413" t="s">
        <v>348</v>
      </c>
      <c r="B29" s="414" t="s">
        <v>409</v>
      </c>
      <c r="C29" s="422">
        <v>8420</v>
      </c>
      <c r="D29" s="422">
        <v>8302</v>
      </c>
      <c r="E29" s="422">
        <f>+D29-C29</f>
        <v>-118</v>
      </c>
      <c r="F29" s="411">
        <f>IF(C29=0,0,E29/C29)</f>
        <v>-1.4014251781472684E-2</v>
      </c>
    </row>
    <row r="30" spans="1:6" ht="30" customHeight="1" x14ac:dyDescent="0.2">
      <c r="A30" s="413" t="s">
        <v>410</v>
      </c>
      <c r="B30" s="424" t="s">
        <v>411</v>
      </c>
      <c r="C30" s="422">
        <v>16327</v>
      </c>
      <c r="D30" s="422">
        <v>15541</v>
      </c>
      <c r="E30" s="422">
        <f>+D30-C30</f>
        <v>-786</v>
      </c>
      <c r="F30" s="411">
        <f>IF(C30=0,0,E30/C30)</f>
        <v>-4.8141115942916639E-2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412</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37</v>
      </c>
      <c r="B36" s="410" t="s">
        <v>413</v>
      </c>
      <c r="C36" s="407"/>
      <c r="D36" s="407"/>
      <c r="E36" s="407"/>
      <c r="F36" s="407"/>
    </row>
    <row r="37" spans="1:6" ht="15" customHeight="1" x14ac:dyDescent="0.25">
      <c r="A37" s="408"/>
      <c r="B37" s="426"/>
      <c r="C37" s="407"/>
      <c r="D37" s="407"/>
      <c r="E37" s="407"/>
      <c r="F37" s="407"/>
    </row>
    <row r="38" spans="1:6" ht="14.25" customHeight="1" x14ac:dyDescent="0.2">
      <c r="A38" s="413" t="s">
        <v>332</v>
      </c>
      <c r="B38" s="414" t="s">
        <v>397</v>
      </c>
      <c r="C38" s="415">
        <v>19</v>
      </c>
      <c r="D38" s="415">
        <v>8</v>
      </c>
      <c r="E38" s="415">
        <f>+D38-C38</f>
        <v>-11</v>
      </c>
      <c r="F38" s="411">
        <f>IF(C38=0,0,E38/C38)</f>
        <v>-0.57894736842105265</v>
      </c>
    </row>
    <row r="39" spans="1:6" ht="15" customHeight="1" x14ac:dyDescent="0.25">
      <c r="A39" s="413" t="s">
        <v>333</v>
      </c>
      <c r="B39" s="414" t="s">
        <v>398</v>
      </c>
      <c r="C39" s="415">
        <v>19</v>
      </c>
      <c r="D39" s="415">
        <v>8</v>
      </c>
      <c r="E39" s="415">
        <f>+D39-C39</f>
        <v>-11</v>
      </c>
      <c r="F39" s="416">
        <f>IF(C39=0,0,E39/C39)</f>
        <v>-0.57894736842105265</v>
      </c>
    </row>
    <row r="40" spans="1:6" ht="15" customHeight="1" x14ac:dyDescent="0.25">
      <c r="A40" s="414"/>
      <c r="B40" s="414"/>
      <c r="C40" s="417"/>
      <c r="D40" s="417"/>
      <c r="E40" s="417"/>
    </row>
    <row r="41" spans="1:6" ht="14.25" customHeight="1" x14ac:dyDescent="0.2">
      <c r="A41" s="413" t="s">
        <v>335</v>
      </c>
      <c r="B41" s="414" t="s">
        <v>414</v>
      </c>
      <c r="C41" s="418">
        <v>21534</v>
      </c>
      <c r="D41" s="418">
        <v>5654</v>
      </c>
      <c r="E41" s="418">
        <f>+D41-C41</f>
        <v>-15880</v>
      </c>
      <c r="F41" s="411">
        <f>IF(C41=0,0,E41/C41)</f>
        <v>-0.73743846939723223</v>
      </c>
    </row>
    <row r="42" spans="1:6" ht="15" customHeight="1" x14ac:dyDescent="0.25">
      <c r="A42" s="407"/>
      <c r="B42" s="417" t="s">
        <v>400</v>
      </c>
      <c r="C42" s="419">
        <f>IF(C39=0,0,C41/C39)</f>
        <v>1133.3684210526317</v>
      </c>
      <c r="D42" s="419">
        <f>IF(D39=0,0,D41/D39)</f>
        <v>706.75</v>
      </c>
      <c r="E42" s="419">
        <f>+D42-C42</f>
        <v>-426.61842105263167</v>
      </c>
      <c r="F42" s="416">
        <f>IF(C42=0,0,E42/C42)</f>
        <v>-0.37641636481842672</v>
      </c>
    </row>
    <row r="43" spans="1:6" ht="15" customHeight="1" x14ac:dyDescent="0.25">
      <c r="A43" s="417"/>
      <c r="B43" s="417"/>
      <c r="C43" s="417"/>
      <c r="D43" s="417"/>
      <c r="E43" s="417"/>
      <c r="F43" s="411"/>
    </row>
    <row r="44" spans="1:6" ht="14.25" customHeight="1" x14ac:dyDescent="0.2">
      <c r="A44" s="413" t="s">
        <v>337</v>
      </c>
      <c r="B44" s="414" t="s">
        <v>401</v>
      </c>
      <c r="C44" s="414">
        <v>0.44045800000000002</v>
      </c>
      <c r="D44" s="414">
        <v>0.42862099999999997</v>
      </c>
      <c r="E44" s="420">
        <f>+D44-C44</f>
        <v>-1.1837000000000042E-2</v>
      </c>
      <c r="F44" s="411">
        <f>IF(C44=0,0,E44/C44)</f>
        <v>-2.6874299025105779E-2</v>
      </c>
    </row>
    <row r="45" spans="1:6" ht="15" customHeight="1" x14ac:dyDescent="0.25">
      <c r="A45" s="407"/>
      <c r="B45" s="417" t="s">
        <v>402</v>
      </c>
      <c r="C45" s="419">
        <f>+C41*C44</f>
        <v>9484.8225720000009</v>
      </c>
      <c r="D45" s="419">
        <f>+D41*D44</f>
        <v>2423.4231339999997</v>
      </c>
      <c r="E45" s="419">
        <f>+D45-C45</f>
        <v>-7061.3994380000013</v>
      </c>
      <c r="F45" s="416">
        <f>IF(C45=0,0,E45/C45)</f>
        <v>-0.74449462648314058</v>
      </c>
    </row>
    <row r="46" spans="1:6" ht="15" customHeight="1" x14ac:dyDescent="0.25">
      <c r="A46" s="407"/>
      <c r="B46" s="417" t="s">
        <v>403</v>
      </c>
      <c r="C46" s="419">
        <f>IF(C39=0,0,C45/C39)</f>
        <v>499.20118800000006</v>
      </c>
      <c r="D46" s="419">
        <f>IF(D39=0,0,D45/D39)</f>
        <v>302.92789174999996</v>
      </c>
      <c r="E46" s="419">
        <f>+D46-C46</f>
        <v>-196.2732962500001</v>
      </c>
      <c r="F46" s="416">
        <f>IF(C46=0,0,E46/C46)</f>
        <v>-0.39317473789745883</v>
      </c>
    </row>
    <row r="47" spans="1:6" ht="15" customHeight="1" x14ac:dyDescent="0.25">
      <c r="A47" s="408"/>
      <c r="B47" s="426"/>
      <c r="C47" s="407"/>
      <c r="D47" s="407"/>
      <c r="E47" s="407"/>
      <c r="F47" s="416"/>
    </row>
    <row r="48" spans="1:6" ht="14.25" customHeight="1" x14ac:dyDescent="0.2">
      <c r="A48" s="413" t="s">
        <v>339</v>
      </c>
      <c r="B48" s="414" t="s">
        <v>415</v>
      </c>
      <c r="C48" s="418">
        <v>16100</v>
      </c>
      <c r="D48" s="418">
        <v>3950</v>
      </c>
      <c r="E48" s="418">
        <f>+D48-C48</f>
        <v>-12150</v>
      </c>
      <c r="F48" s="411">
        <f>IF(C48=0,0,E48/C48)</f>
        <v>-0.75465838509316774</v>
      </c>
    </row>
    <row r="49" spans="1:7" ht="14.25" customHeight="1" x14ac:dyDescent="0.2">
      <c r="A49" s="413" t="s">
        <v>341</v>
      </c>
      <c r="B49" s="414" t="s">
        <v>416</v>
      </c>
      <c r="C49" s="422">
        <v>1554</v>
      </c>
      <c r="D49" s="422">
        <v>506</v>
      </c>
      <c r="E49" s="422">
        <f>+D49-C49</f>
        <v>-1048</v>
      </c>
      <c r="F49" s="411">
        <f>IF(C49=0,0,E49/C49)</f>
        <v>-0.67438867438867434</v>
      </c>
    </row>
    <row r="50" spans="1:7" ht="14.25" customHeight="1" x14ac:dyDescent="0.2">
      <c r="A50" s="413" t="s">
        <v>343</v>
      </c>
      <c r="B50" s="414" t="s">
        <v>417</v>
      </c>
      <c r="C50" s="422">
        <v>3880</v>
      </c>
      <c r="D50" s="422">
        <v>1198</v>
      </c>
      <c r="E50" s="422">
        <f>+D50-C50</f>
        <v>-2682</v>
      </c>
      <c r="F50" s="411">
        <f>IF(C50=0,0,E50/C50)</f>
        <v>-0.69123711340206184</v>
      </c>
    </row>
    <row r="51" spans="1:7" ht="15" customHeight="1" x14ac:dyDescent="0.25">
      <c r="A51" s="407"/>
      <c r="B51" s="417" t="s">
        <v>414</v>
      </c>
      <c r="C51" s="419">
        <f>+C48+C49+C50</f>
        <v>21534</v>
      </c>
      <c r="D51" s="419">
        <f>+D48+D49+D50</f>
        <v>5654</v>
      </c>
      <c r="E51" s="419">
        <f>+E48+E49+E50</f>
        <v>-15880</v>
      </c>
      <c r="F51" s="416">
        <f>IF(C51=0,0,E51/C51)</f>
        <v>-0.73743846939723223</v>
      </c>
    </row>
    <row r="52" spans="1:7" ht="15" customHeight="1" x14ac:dyDescent="0.25">
      <c r="A52" s="408"/>
      <c r="B52" s="417"/>
      <c r="C52" s="423"/>
      <c r="D52" s="423"/>
      <c r="E52" s="423"/>
      <c r="F52" s="411"/>
    </row>
    <row r="53" spans="1:7" ht="14.25" customHeight="1" x14ac:dyDescent="0.2">
      <c r="A53" s="413" t="s">
        <v>345</v>
      </c>
      <c r="B53" s="414" t="s">
        <v>418</v>
      </c>
      <c r="C53" s="422">
        <v>12</v>
      </c>
      <c r="D53" s="422">
        <v>2</v>
      </c>
      <c r="E53" s="422">
        <f>+D53-C53</f>
        <v>-10</v>
      </c>
      <c r="F53" s="411">
        <f>IF(C53=0,0,E53/C53)</f>
        <v>-0.83333333333333337</v>
      </c>
    </row>
    <row r="54" spans="1:7" ht="14.25" customHeight="1" x14ac:dyDescent="0.2">
      <c r="A54" s="413" t="s">
        <v>347</v>
      </c>
      <c r="B54" s="414" t="s">
        <v>419</v>
      </c>
      <c r="C54" s="422">
        <v>10</v>
      </c>
      <c r="D54" s="422">
        <v>2</v>
      </c>
      <c r="E54" s="422">
        <f>+D54-C54</f>
        <v>-8</v>
      </c>
      <c r="F54" s="411">
        <f>IF(C54=0,0,E54/C54)</f>
        <v>-0.8</v>
      </c>
    </row>
    <row r="55" spans="1:7" ht="14.25" customHeight="1" x14ac:dyDescent="0.2">
      <c r="A55" s="413" t="s">
        <v>348</v>
      </c>
      <c r="B55" s="414" t="s">
        <v>420</v>
      </c>
      <c r="C55" s="422">
        <v>4</v>
      </c>
      <c r="D55" s="422">
        <v>1</v>
      </c>
      <c r="E55" s="422">
        <f>+D55-C55</f>
        <v>-3</v>
      </c>
      <c r="F55" s="411">
        <f>IF(C55=0,0,E55/C55)</f>
        <v>-0.75</v>
      </c>
    </row>
    <row r="56" spans="1:7" ht="30" customHeight="1" x14ac:dyDescent="0.2">
      <c r="A56" s="413" t="s">
        <v>410</v>
      </c>
      <c r="B56" s="424" t="s">
        <v>421</v>
      </c>
      <c r="C56" s="422">
        <v>19</v>
      </c>
      <c r="D56" s="422">
        <v>5</v>
      </c>
      <c r="E56" s="422">
        <f>+D56-C56</f>
        <v>-14</v>
      </c>
      <c r="F56" s="411">
        <f>IF(C56=0,0,E56/C56)</f>
        <v>-0.73684210526315785</v>
      </c>
    </row>
    <row r="57" spans="1:7" ht="15" customHeight="1" x14ac:dyDescent="0.25">
      <c r="A57" s="427"/>
      <c r="B57" s="258"/>
      <c r="C57" s="258"/>
      <c r="D57" s="258"/>
      <c r="E57" s="258"/>
      <c r="F57" s="428"/>
    </row>
    <row r="58" spans="1:7" ht="15" customHeight="1" x14ac:dyDescent="0.25">
      <c r="A58" s="426" t="s">
        <v>422</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REPORTING&amp;RSAINT FRANCIS HOSPITAL AND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130</v>
      </c>
      <c r="B5" s="452"/>
      <c r="C5" s="452"/>
      <c r="D5" s="452"/>
    </row>
    <row r="6" spans="1:8" s="33" customFormat="1" ht="16.5" customHeight="1" thickBot="1" x14ac:dyDescent="0.3">
      <c r="A6" s="32"/>
      <c r="B6" s="453"/>
      <c r="C6" s="453"/>
    </row>
    <row r="7" spans="1:8" ht="15.75" customHeight="1" x14ac:dyDescent="0.25">
      <c r="A7" s="36" t="s">
        <v>131</v>
      </c>
      <c r="B7" s="37" t="s">
        <v>132</v>
      </c>
      <c r="C7" s="38" t="s">
        <v>133</v>
      </c>
      <c r="D7" s="39" t="s">
        <v>134</v>
      </c>
      <c r="E7" s="40"/>
      <c r="F7" s="40"/>
      <c r="G7" s="40"/>
      <c r="H7" s="41"/>
    </row>
    <row r="8" spans="1:8" ht="15.75" customHeight="1" x14ac:dyDescent="0.25">
      <c r="A8" s="42"/>
      <c r="B8" s="43"/>
      <c r="C8" s="44" t="s">
        <v>135</v>
      </c>
      <c r="D8" s="45" t="s">
        <v>136</v>
      </c>
    </row>
    <row r="9" spans="1:8" ht="16.5" customHeight="1" thickBot="1" x14ac:dyDescent="0.3">
      <c r="A9" s="46" t="s">
        <v>5</v>
      </c>
      <c r="B9" s="47" t="s">
        <v>9</v>
      </c>
      <c r="C9" s="48" t="s">
        <v>137</v>
      </c>
      <c r="D9" s="49" t="s">
        <v>138</v>
      </c>
    </row>
    <row r="10" spans="1:8" ht="15.75" customHeight="1" x14ac:dyDescent="0.25">
      <c r="A10" s="50"/>
      <c r="B10" s="51"/>
      <c r="C10" s="51"/>
      <c r="D10" s="52"/>
    </row>
    <row r="11" spans="1:8" ht="15.75" x14ac:dyDescent="0.25">
      <c r="A11" s="53" t="s">
        <v>139</v>
      </c>
      <c r="B11" s="54" t="s">
        <v>0</v>
      </c>
      <c r="C11" s="55"/>
      <c r="D11" s="56"/>
    </row>
    <row r="12" spans="1:8" x14ac:dyDescent="0.2">
      <c r="A12" s="57">
        <v>1</v>
      </c>
      <c r="B12" s="41"/>
      <c r="C12" s="58" t="s">
        <v>140</v>
      </c>
      <c r="D12" s="59">
        <v>35068974</v>
      </c>
    </row>
    <row r="13" spans="1:8" x14ac:dyDescent="0.2">
      <c r="A13" s="57">
        <v>2</v>
      </c>
      <c r="B13" s="41"/>
      <c r="C13" s="58" t="s">
        <v>141</v>
      </c>
      <c r="D13" s="59">
        <v>37628750</v>
      </c>
    </row>
    <row r="14" spans="1:8" x14ac:dyDescent="0.2">
      <c r="A14" s="57">
        <v>3</v>
      </c>
      <c r="B14" s="41"/>
      <c r="C14" s="58" t="s">
        <v>142</v>
      </c>
      <c r="D14" s="59">
        <v>0</v>
      </c>
    </row>
    <row r="15" spans="1:8" x14ac:dyDescent="0.2">
      <c r="A15" s="57">
        <v>4</v>
      </c>
      <c r="B15" s="41"/>
      <c r="C15" s="58" t="s">
        <v>143</v>
      </c>
      <c r="D15" s="59">
        <v>47518529</v>
      </c>
    </row>
    <row r="16" spans="1:8" ht="15.75" thickBot="1" x14ac:dyDescent="0.25">
      <c r="A16" s="57">
        <v>5</v>
      </c>
      <c r="B16" s="41"/>
      <c r="C16" s="58" t="s">
        <v>144</v>
      </c>
      <c r="D16" s="59">
        <v>-1534371</v>
      </c>
    </row>
    <row r="17" spans="1:4" ht="16.5" customHeight="1" thickBot="1" x14ac:dyDescent="0.3">
      <c r="A17" s="60"/>
      <c r="B17" s="61"/>
      <c r="C17" s="62" t="s">
        <v>145</v>
      </c>
      <c r="D17" s="63">
        <f>+D16+D15+D14+D13+D12</f>
        <v>118681882</v>
      </c>
    </row>
    <row r="18" spans="1:4" ht="15.75" customHeight="1" x14ac:dyDescent="0.25">
      <c r="A18" s="64"/>
      <c r="B18" s="65"/>
      <c r="C18" s="66"/>
      <c r="D18" s="67"/>
    </row>
    <row r="19" spans="1:4" ht="15.75" x14ac:dyDescent="0.25">
      <c r="A19" s="53" t="s">
        <v>146</v>
      </c>
      <c r="B19" s="54" t="s">
        <v>10</v>
      </c>
      <c r="C19" s="55"/>
      <c r="D19" s="56"/>
    </row>
    <row r="20" spans="1:4" x14ac:dyDescent="0.2">
      <c r="A20" s="57">
        <v>1</v>
      </c>
      <c r="B20" s="41"/>
      <c r="C20" s="58" t="s">
        <v>140</v>
      </c>
      <c r="D20" s="59">
        <v>15847219</v>
      </c>
    </row>
    <row r="21" spans="1:4" x14ac:dyDescent="0.2">
      <c r="A21" s="57">
        <v>2</v>
      </c>
      <c r="B21" s="41"/>
      <c r="C21" s="58" t="s">
        <v>141</v>
      </c>
      <c r="D21" s="59">
        <v>0</v>
      </c>
    </row>
    <row r="22" spans="1:4" x14ac:dyDescent="0.2">
      <c r="A22" s="57">
        <v>3</v>
      </c>
      <c r="B22" s="41"/>
      <c r="C22" s="58" t="s">
        <v>142</v>
      </c>
      <c r="D22" s="59">
        <v>0</v>
      </c>
    </row>
    <row r="23" spans="1:4" x14ac:dyDescent="0.2">
      <c r="A23" s="57">
        <v>4</v>
      </c>
      <c r="B23" s="41"/>
      <c r="C23" s="58" t="s">
        <v>143</v>
      </c>
      <c r="D23" s="59">
        <v>0</v>
      </c>
    </row>
    <row r="24" spans="1:4" ht="15.75" thickBot="1" x14ac:dyDescent="0.25">
      <c r="A24" s="57">
        <v>5</v>
      </c>
      <c r="B24" s="41"/>
      <c r="C24" s="58" t="s">
        <v>144</v>
      </c>
      <c r="D24" s="59">
        <v>-21406353</v>
      </c>
    </row>
    <row r="25" spans="1:4" ht="16.5" customHeight="1" thickBot="1" x14ac:dyDescent="0.3">
      <c r="A25" s="60"/>
      <c r="B25" s="61"/>
      <c r="C25" s="62" t="s">
        <v>145</v>
      </c>
      <c r="D25" s="63">
        <f>+D24+D23+D22+D21+D20</f>
        <v>-5559134</v>
      </c>
    </row>
    <row r="26" spans="1:4" ht="15.75" customHeight="1" x14ac:dyDescent="0.25">
      <c r="A26" s="64"/>
      <c r="B26" s="65"/>
      <c r="C26" s="66"/>
      <c r="D26" s="67"/>
    </row>
    <row r="27" spans="1:4" ht="15.75" x14ac:dyDescent="0.25">
      <c r="A27" s="53" t="s">
        <v>147</v>
      </c>
      <c r="B27" s="54" t="s">
        <v>38</v>
      </c>
      <c r="C27" s="55"/>
      <c r="D27" s="56"/>
    </row>
    <row r="28" spans="1:4" x14ac:dyDescent="0.2">
      <c r="A28" s="57">
        <v>1</v>
      </c>
      <c r="B28" s="41"/>
      <c r="C28" s="58" t="s">
        <v>140</v>
      </c>
      <c r="D28" s="59">
        <v>152068</v>
      </c>
    </row>
    <row r="29" spans="1:4" x14ac:dyDescent="0.2">
      <c r="A29" s="57">
        <v>2</v>
      </c>
      <c r="B29" s="41"/>
      <c r="C29" s="58" t="s">
        <v>141</v>
      </c>
      <c r="D29" s="59">
        <v>0</v>
      </c>
    </row>
    <row r="30" spans="1:4" x14ac:dyDescent="0.2">
      <c r="A30" s="57">
        <v>3</v>
      </c>
      <c r="B30" s="41"/>
      <c r="C30" s="58" t="s">
        <v>142</v>
      </c>
      <c r="D30" s="59">
        <v>0</v>
      </c>
    </row>
    <row r="31" spans="1:4" x14ac:dyDescent="0.2">
      <c r="A31" s="57">
        <v>4</v>
      </c>
      <c r="B31" s="41"/>
      <c r="C31" s="58" t="s">
        <v>143</v>
      </c>
      <c r="D31" s="59">
        <v>0</v>
      </c>
    </row>
    <row r="32" spans="1:4" ht="15.75" thickBot="1" x14ac:dyDescent="0.25">
      <c r="A32" s="57">
        <v>5</v>
      </c>
      <c r="B32" s="41"/>
      <c r="C32" s="58" t="s">
        <v>144</v>
      </c>
      <c r="D32" s="59">
        <v>0</v>
      </c>
    </row>
    <row r="33" spans="1:4" ht="16.5" customHeight="1" thickBot="1" x14ac:dyDescent="0.3">
      <c r="A33" s="60"/>
      <c r="B33" s="61"/>
      <c r="C33" s="62" t="s">
        <v>145</v>
      </c>
      <c r="D33" s="63">
        <f>+D32+D31+D30+D29+D28</f>
        <v>152068</v>
      </c>
    </row>
    <row r="34" spans="1:4" ht="15.75" customHeight="1" x14ac:dyDescent="0.25">
      <c r="A34" s="64"/>
      <c r="B34" s="65"/>
      <c r="C34" s="66"/>
      <c r="D34" s="67"/>
    </row>
    <row r="35" spans="1:4" ht="15.75" x14ac:dyDescent="0.25">
      <c r="A35" s="53" t="s">
        <v>148</v>
      </c>
      <c r="B35" s="54" t="s">
        <v>44</v>
      </c>
      <c r="C35" s="55"/>
      <c r="D35" s="56"/>
    </row>
    <row r="36" spans="1:4" x14ac:dyDescent="0.2">
      <c r="A36" s="57">
        <v>1</v>
      </c>
      <c r="B36" s="41"/>
      <c r="C36" s="58" t="s">
        <v>140</v>
      </c>
      <c r="D36" s="59">
        <v>368193</v>
      </c>
    </row>
    <row r="37" spans="1:4" x14ac:dyDescent="0.2">
      <c r="A37" s="57">
        <v>2</v>
      </c>
      <c r="B37" s="41"/>
      <c r="C37" s="58" t="s">
        <v>141</v>
      </c>
      <c r="D37" s="59">
        <v>0</v>
      </c>
    </row>
    <row r="38" spans="1:4" x14ac:dyDescent="0.2">
      <c r="A38" s="57">
        <v>3</v>
      </c>
      <c r="B38" s="41"/>
      <c r="C38" s="58" t="s">
        <v>142</v>
      </c>
      <c r="D38" s="59">
        <v>0</v>
      </c>
    </row>
    <row r="39" spans="1:4" x14ac:dyDescent="0.2">
      <c r="A39" s="57">
        <v>4</v>
      </c>
      <c r="B39" s="41"/>
      <c r="C39" s="58" t="s">
        <v>143</v>
      </c>
      <c r="D39" s="59">
        <v>0</v>
      </c>
    </row>
    <row r="40" spans="1:4" ht="15.75" thickBot="1" x14ac:dyDescent="0.25">
      <c r="A40" s="57">
        <v>5</v>
      </c>
      <c r="B40" s="41"/>
      <c r="C40" s="58" t="s">
        <v>144</v>
      </c>
      <c r="D40" s="59">
        <v>0</v>
      </c>
    </row>
    <row r="41" spans="1:4" ht="16.5" customHeight="1" thickBot="1" x14ac:dyDescent="0.3">
      <c r="A41" s="60"/>
      <c r="B41" s="61"/>
      <c r="C41" s="62" t="s">
        <v>145</v>
      </c>
      <c r="D41" s="63">
        <f>+D40+D39+D38+D37+D36</f>
        <v>368193</v>
      </c>
    </row>
    <row r="42" spans="1:4" ht="15.75" customHeight="1" x14ac:dyDescent="0.25">
      <c r="A42" s="64"/>
      <c r="B42" s="65"/>
      <c r="C42" s="66"/>
      <c r="D42" s="67"/>
    </row>
    <row r="43" spans="1:4" ht="15.75" x14ac:dyDescent="0.25">
      <c r="A43" s="53" t="s">
        <v>149</v>
      </c>
      <c r="B43" s="54" t="s">
        <v>50</v>
      </c>
      <c r="C43" s="55"/>
      <c r="D43" s="56"/>
    </row>
    <row r="44" spans="1:4" x14ac:dyDescent="0.2">
      <c r="A44" s="57">
        <v>1</v>
      </c>
      <c r="B44" s="41"/>
      <c r="C44" s="58" t="s">
        <v>140</v>
      </c>
      <c r="D44" s="59">
        <v>17040837</v>
      </c>
    </row>
    <row r="45" spans="1:4" x14ac:dyDescent="0.2">
      <c r="A45" s="57">
        <v>2</v>
      </c>
      <c r="B45" s="41"/>
      <c r="C45" s="58" t="s">
        <v>141</v>
      </c>
      <c r="D45" s="59">
        <v>2261522</v>
      </c>
    </row>
    <row r="46" spans="1:4" x14ac:dyDescent="0.2">
      <c r="A46" s="57">
        <v>3</v>
      </c>
      <c r="B46" s="41"/>
      <c r="C46" s="58" t="s">
        <v>142</v>
      </c>
      <c r="D46" s="59">
        <v>0</v>
      </c>
    </row>
    <row r="47" spans="1:4" x14ac:dyDescent="0.2">
      <c r="A47" s="57">
        <v>4</v>
      </c>
      <c r="B47" s="41"/>
      <c r="C47" s="58" t="s">
        <v>143</v>
      </c>
      <c r="D47" s="59">
        <v>0</v>
      </c>
    </row>
    <row r="48" spans="1:4" ht="15.75" thickBot="1" x14ac:dyDescent="0.25">
      <c r="A48" s="57">
        <v>5</v>
      </c>
      <c r="B48" s="41"/>
      <c r="C48" s="58" t="s">
        <v>144</v>
      </c>
      <c r="D48" s="59">
        <v>0</v>
      </c>
    </row>
    <row r="49" spans="1:4" ht="16.5" customHeight="1" thickBot="1" x14ac:dyDescent="0.3">
      <c r="A49" s="60"/>
      <c r="B49" s="61"/>
      <c r="C49" s="62" t="s">
        <v>145</v>
      </c>
      <c r="D49" s="63">
        <f>+D48+D47+D46+D45+D44</f>
        <v>19302359</v>
      </c>
    </row>
    <row r="50" spans="1:4" ht="15.75" customHeight="1" x14ac:dyDescent="0.25">
      <c r="A50" s="64"/>
      <c r="B50" s="65"/>
      <c r="C50" s="66"/>
      <c r="D50" s="67"/>
    </row>
    <row r="51" spans="1:4" ht="15.75" x14ac:dyDescent="0.25">
      <c r="A51" s="53" t="s">
        <v>150</v>
      </c>
      <c r="B51" s="54" t="s">
        <v>57</v>
      </c>
      <c r="C51" s="55"/>
      <c r="D51" s="56"/>
    </row>
    <row r="52" spans="1:4" x14ac:dyDescent="0.2">
      <c r="A52" s="57">
        <v>1</v>
      </c>
      <c r="B52" s="41"/>
      <c r="C52" s="58" t="s">
        <v>140</v>
      </c>
      <c r="D52" s="59">
        <v>0</v>
      </c>
    </row>
    <row r="53" spans="1:4" x14ac:dyDescent="0.2">
      <c r="A53" s="57">
        <v>2</v>
      </c>
      <c r="B53" s="41"/>
      <c r="C53" s="58" t="s">
        <v>141</v>
      </c>
      <c r="D53" s="59">
        <v>0</v>
      </c>
    </row>
    <row r="54" spans="1:4" x14ac:dyDescent="0.2">
      <c r="A54" s="57">
        <v>3</v>
      </c>
      <c r="B54" s="41"/>
      <c r="C54" s="58" t="s">
        <v>142</v>
      </c>
      <c r="D54" s="59">
        <v>0</v>
      </c>
    </row>
    <row r="55" spans="1:4" x14ac:dyDescent="0.2">
      <c r="A55" s="57">
        <v>4</v>
      </c>
      <c r="B55" s="41"/>
      <c r="C55" s="58" t="s">
        <v>143</v>
      </c>
      <c r="D55" s="59">
        <v>0</v>
      </c>
    </row>
    <row r="56" spans="1:4" ht="15.75" thickBot="1" x14ac:dyDescent="0.25">
      <c r="A56" s="57">
        <v>5</v>
      </c>
      <c r="B56" s="41"/>
      <c r="C56" s="58" t="s">
        <v>144</v>
      </c>
      <c r="D56" s="59">
        <v>0</v>
      </c>
    </row>
    <row r="57" spans="1:4" ht="16.5" customHeight="1" thickBot="1" x14ac:dyDescent="0.3">
      <c r="A57" s="60"/>
      <c r="B57" s="61"/>
      <c r="C57" s="62" t="s">
        <v>145</v>
      </c>
      <c r="D57" s="63">
        <f>+D56+D55+D54+D53+D52</f>
        <v>0</v>
      </c>
    </row>
    <row r="58" spans="1:4" ht="15.75" customHeight="1" x14ac:dyDescent="0.25">
      <c r="A58" s="64"/>
      <c r="B58" s="65"/>
      <c r="C58" s="66"/>
      <c r="D58" s="67"/>
    </row>
    <row r="59" spans="1:4" ht="15.75" x14ac:dyDescent="0.25">
      <c r="A59" s="53" t="s">
        <v>151</v>
      </c>
      <c r="B59" s="54" t="s">
        <v>63</v>
      </c>
      <c r="C59" s="55"/>
      <c r="D59" s="56"/>
    </row>
    <row r="60" spans="1:4" x14ac:dyDescent="0.2">
      <c r="A60" s="57">
        <v>1</v>
      </c>
      <c r="B60" s="41"/>
      <c r="C60" s="58" t="s">
        <v>140</v>
      </c>
      <c r="D60" s="59">
        <v>12385887</v>
      </c>
    </row>
    <row r="61" spans="1:4" x14ac:dyDescent="0.2">
      <c r="A61" s="57">
        <v>2</v>
      </c>
      <c r="B61" s="41"/>
      <c r="C61" s="58" t="s">
        <v>141</v>
      </c>
      <c r="D61" s="59">
        <v>0</v>
      </c>
    </row>
    <row r="62" spans="1:4" x14ac:dyDescent="0.2">
      <c r="A62" s="57">
        <v>3</v>
      </c>
      <c r="B62" s="41"/>
      <c r="C62" s="58" t="s">
        <v>142</v>
      </c>
      <c r="D62" s="59">
        <v>0</v>
      </c>
    </row>
    <row r="63" spans="1:4" x14ac:dyDescent="0.2">
      <c r="A63" s="57">
        <v>4</v>
      </c>
      <c r="B63" s="41"/>
      <c r="C63" s="58" t="s">
        <v>143</v>
      </c>
      <c r="D63" s="59">
        <v>0</v>
      </c>
    </row>
    <row r="64" spans="1:4" ht="15.75" thickBot="1" x14ac:dyDescent="0.25">
      <c r="A64" s="57">
        <v>5</v>
      </c>
      <c r="B64" s="41"/>
      <c r="C64" s="58" t="s">
        <v>144</v>
      </c>
      <c r="D64" s="59">
        <v>0</v>
      </c>
    </row>
    <row r="65" spans="1:4" ht="16.5" customHeight="1" thickBot="1" x14ac:dyDescent="0.3">
      <c r="A65" s="60"/>
      <c r="B65" s="61"/>
      <c r="C65" s="62" t="s">
        <v>145</v>
      </c>
      <c r="D65" s="63">
        <f>+D64+D63+D62+D61+D60</f>
        <v>12385887</v>
      </c>
    </row>
    <row r="66" spans="1:4" ht="15.75" customHeight="1" x14ac:dyDescent="0.25">
      <c r="A66" s="64"/>
      <c r="B66" s="65"/>
      <c r="C66" s="66"/>
      <c r="D66" s="67"/>
    </row>
    <row r="67" spans="1:4" ht="31.5" x14ac:dyDescent="0.25">
      <c r="A67" s="53" t="s">
        <v>152</v>
      </c>
      <c r="B67" s="54" t="s">
        <v>67</v>
      </c>
      <c r="C67" s="55"/>
      <c r="D67" s="56"/>
    </row>
    <row r="68" spans="1:4" x14ac:dyDescent="0.2">
      <c r="A68" s="57">
        <v>1</v>
      </c>
      <c r="B68" s="41"/>
      <c r="C68" s="58" t="s">
        <v>140</v>
      </c>
      <c r="D68" s="59">
        <v>-2582744</v>
      </c>
    </row>
    <row r="69" spans="1:4" x14ac:dyDescent="0.2">
      <c r="A69" s="57">
        <v>2</v>
      </c>
      <c r="B69" s="41"/>
      <c r="C69" s="58" t="s">
        <v>141</v>
      </c>
      <c r="D69" s="59">
        <v>0</v>
      </c>
    </row>
    <row r="70" spans="1:4" x14ac:dyDescent="0.2">
      <c r="A70" s="57">
        <v>3</v>
      </c>
      <c r="B70" s="41"/>
      <c r="C70" s="58" t="s">
        <v>142</v>
      </c>
      <c r="D70" s="59">
        <v>0</v>
      </c>
    </row>
    <row r="71" spans="1:4" x14ac:dyDescent="0.2">
      <c r="A71" s="57">
        <v>4</v>
      </c>
      <c r="B71" s="41"/>
      <c r="C71" s="58" t="s">
        <v>143</v>
      </c>
      <c r="D71" s="59">
        <v>0</v>
      </c>
    </row>
    <row r="72" spans="1:4" ht="15.75" thickBot="1" x14ac:dyDescent="0.25">
      <c r="A72" s="57">
        <v>5</v>
      </c>
      <c r="B72" s="41"/>
      <c r="C72" s="58" t="s">
        <v>144</v>
      </c>
      <c r="D72" s="59">
        <v>0</v>
      </c>
    </row>
    <row r="73" spans="1:4" ht="16.5" customHeight="1" thickBot="1" x14ac:dyDescent="0.3">
      <c r="A73" s="60"/>
      <c r="B73" s="61"/>
      <c r="C73" s="62" t="s">
        <v>145</v>
      </c>
      <c r="D73" s="63">
        <f>+D72+D71+D70+D69+D68</f>
        <v>-2582744</v>
      </c>
    </row>
    <row r="74" spans="1:4" ht="15.75" customHeight="1" x14ac:dyDescent="0.25">
      <c r="A74" s="64"/>
      <c r="B74" s="65"/>
      <c r="C74" s="66"/>
      <c r="D74" s="67"/>
    </row>
    <row r="75" spans="1:4" ht="15.75" x14ac:dyDescent="0.25">
      <c r="A75" s="53" t="s">
        <v>153</v>
      </c>
      <c r="B75" s="54" t="s">
        <v>74</v>
      </c>
      <c r="C75" s="55"/>
      <c r="D75" s="56"/>
    </row>
    <row r="76" spans="1:4" x14ac:dyDescent="0.2">
      <c r="A76" s="57">
        <v>1</v>
      </c>
      <c r="B76" s="41"/>
      <c r="C76" s="58" t="s">
        <v>140</v>
      </c>
      <c r="D76" s="59">
        <v>-595791</v>
      </c>
    </row>
    <row r="77" spans="1:4" x14ac:dyDescent="0.2">
      <c r="A77" s="57">
        <v>2</v>
      </c>
      <c r="B77" s="41"/>
      <c r="C77" s="58" t="s">
        <v>141</v>
      </c>
      <c r="D77" s="59">
        <v>0</v>
      </c>
    </row>
    <row r="78" spans="1:4" x14ac:dyDescent="0.2">
      <c r="A78" s="57">
        <v>3</v>
      </c>
      <c r="B78" s="41"/>
      <c r="C78" s="58" t="s">
        <v>142</v>
      </c>
      <c r="D78" s="59">
        <v>0</v>
      </c>
    </row>
    <row r="79" spans="1:4" x14ac:dyDescent="0.2">
      <c r="A79" s="57">
        <v>4</v>
      </c>
      <c r="B79" s="41"/>
      <c r="C79" s="58" t="s">
        <v>143</v>
      </c>
      <c r="D79" s="59">
        <v>0</v>
      </c>
    </row>
    <row r="80" spans="1:4" ht="15.75" thickBot="1" x14ac:dyDescent="0.25">
      <c r="A80" s="57">
        <v>5</v>
      </c>
      <c r="B80" s="41"/>
      <c r="C80" s="58" t="s">
        <v>144</v>
      </c>
      <c r="D80" s="59">
        <v>0</v>
      </c>
    </row>
    <row r="81" spans="1:4" ht="16.5" customHeight="1" thickBot="1" x14ac:dyDescent="0.3">
      <c r="A81" s="60"/>
      <c r="B81" s="61"/>
      <c r="C81" s="62" t="s">
        <v>145</v>
      </c>
      <c r="D81" s="63">
        <f>+D80+D79+D78+D77+D76</f>
        <v>-595791</v>
      </c>
    </row>
    <row r="82" spans="1:4" ht="15.75" customHeight="1" x14ac:dyDescent="0.25">
      <c r="A82" s="64"/>
      <c r="B82" s="65"/>
      <c r="C82" s="66"/>
      <c r="D82" s="67"/>
    </row>
    <row r="83" spans="1:4" ht="31.5" x14ac:dyDescent="0.25">
      <c r="A83" s="53" t="s">
        <v>154</v>
      </c>
      <c r="B83" s="54" t="s">
        <v>78</v>
      </c>
      <c r="C83" s="55"/>
      <c r="D83" s="56"/>
    </row>
    <row r="84" spans="1:4" x14ac:dyDescent="0.2">
      <c r="A84" s="57">
        <v>1</v>
      </c>
      <c r="B84" s="41"/>
      <c r="C84" s="58" t="s">
        <v>140</v>
      </c>
      <c r="D84" s="59">
        <v>0</v>
      </c>
    </row>
    <row r="85" spans="1:4" x14ac:dyDescent="0.2">
      <c r="A85" s="57">
        <v>2</v>
      </c>
      <c r="B85" s="41"/>
      <c r="C85" s="58" t="s">
        <v>141</v>
      </c>
      <c r="D85" s="59">
        <v>0</v>
      </c>
    </row>
    <row r="86" spans="1:4" x14ac:dyDescent="0.2">
      <c r="A86" s="57">
        <v>3</v>
      </c>
      <c r="B86" s="41"/>
      <c r="C86" s="58" t="s">
        <v>142</v>
      </c>
      <c r="D86" s="59">
        <v>0</v>
      </c>
    </row>
    <row r="87" spans="1:4" x14ac:dyDescent="0.2">
      <c r="A87" s="57">
        <v>4</v>
      </c>
      <c r="B87" s="41"/>
      <c r="C87" s="58" t="s">
        <v>143</v>
      </c>
      <c r="D87" s="59">
        <v>0</v>
      </c>
    </row>
    <row r="88" spans="1:4" ht="15.75" thickBot="1" x14ac:dyDescent="0.25">
      <c r="A88" s="57">
        <v>5</v>
      </c>
      <c r="B88" s="41"/>
      <c r="C88" s="58" t="s">
        <v>144</v>
      </c>
      <c r="D88" s="59">
        <v>0</v>
      </c>
    </row>
    <row r="89" spans="1:4" ht="16.5" customHeight="1" thickBot="1" x14ac:dyDescent="0.3">
      <c r="A89" s="60"/>
      <c r="B89" s="61"/>
      <c r="C89" s="62" t="s">
        <v>145</v>
      </c>
      <c r="D89" s="63">
        <f>+D88+D87+D86+D85+D84</f>
        <v>0</v>
      </c>
    </row>
    <row r="90" spans="1:4" ht="15.75" customHeight="1" x14ac:dyDescent="0.25">
      <c r="A90" s="64"/>
      <c r="B90" s="65"/>
      <c r="C90" s="66"/>
      <c r="D90" s="67"/>
    </row>
    <row r="91" spans="1:4" ht="31.5" x14ac:dyDescent="0.25">
      <c r="A91" s="53" t="s">
        <v>155</v>
      </c>
      <c r="B91" s="54" t="s">
        <v>88</v>
      </c>
      <c r="C91" s="55"/>
      <c r="D91" s="56"/>
    </row>
    <row r="92" spans="1:4" x14ac:dyDescent="0.2">
      <c r="A92" s="57">
        <v>1</v>
      </c>
      <c r="B92" s="41"/>
      <c r="C92" s="58" t="s">
        <v>140</v>
      </c>
      <c r="D92" s="59">
        <v>26008008</v>
      </c>
    </row>
    <row r="93" spans="1:4" x14ac:dyDescent="0.2">
      <c r="A93" s="57">
        <v>2</v>
      </c>
      <c r="B93" s="41"/>
      <c r="C93" s="58" t="s">
        <v>141</v>
      </c>
      <c r="D93" s="59">
        <v>5345682</v>
      </c>
    </row>
    <row r="94" spans="1:4" x14ac:dyDescent="0.2">
      <c r="A94" s="57">
        <v>3</v>
      </c>
      <c r="B94" s="41"/>
      <c r="C94" s="58" t="s">
        <v>142</v>
      </c>
      <c r="D94" s="59">
        <v>0</v>
      </c>
    </row>
    <row r="95" spans="1:4" x14ac:dyDescent="0.2">
      <c r="A95" s="57">
        <v>4</v>
      </c>
      <c r="B95" s="41"/>
      <c r="C95" s="58" t="s">
        <v>143</v>
      </c>
      <c r="D95" s="59">
        <v>213452</v>
      </c>
    </row>
    <row r="96" spans="1:4" ht="15.75" thickBot="1" x14ac:dyDescent="0.25">
      <c r="A96" s="57">
        <v>5</v>
      </c>
      <c r="B96" s="41"/>
      <c r="C96" s="58" t="s">
        <v>144</v>
      </c>
      <c r="D96" s="59">
        <v>0</v>
      </c>
    </row>
    <row r="97" spans="1:4" ht="16.5" customHeight="1" thickBot="1" x14ac:dyDescent="0.3">
      <c r="A97" s="60"/>
      <c r="B97" s="61"/>
      <c r="C97" s="62" t="s">
        <v>145</v>
      </c>
      <c r="D97" s="63">
        <f>+D96+D95+D94+D93+D92</f>
        <v>31567142</v>
      </c>
    </row>
    <row r="98" spans="1:4" ht="15.75" customHeight="1" x14ac:dyDescent="0.25">
      <c r="A98" s="64"/>
      <c r="B98" s="65"/>
      <c r="C98" s="66"/>
      <c r="D98" s="67"/>
    </row>
    <row r="99" spans="1:4" ht="15.75" x14ac:dyDescent="0.25">
      <c r="A99" s="53" t="s">
        <v>156</v>
      </c>
      <c r="B99" s="54" t="s">
        <v>97</v>
      </c>
      <c r="C99" s="55"/>
      <c r="D99" s="56"/>
    </row>
    <row r="100" spans="1:4" x14ac:dyDescent="0.2">
      <c r="A100" s="57">
        <v>1</v>
      </c>
      <c r="B100" s="41"/>
      <c r="C100" s="58" t="s">
        <v>140</v>
      </c>
      <c r="D100" s="59">
        <v>10350741</v>
      </c>
    </row>
    <row r="101" spans="1:4" x14ac:dyDescent="0.2">
      <c r="A101" s="57">
        <v>2</v>
      </c>
      <c r="B101" s="41"/>
      <c r="C101" s="58" t="s">
        <v>141</v>
      </c>
      <c r="D101" s="59">
        <v>0</v>
      </c>
    </row>
    <row r="102" spans="1:4" x14ac:dyDescent="0.2">
      <c r="A102" s="57">
        <v>3</v>
      </c>
      <c r="B102" s="41"/>
      <c r="C102" s="58" t="s">
        <v>142</v>
      </c>
      <c r="D102" s="59">
        <v>0</v>
      </c>
    </row>
    <row r="103" spans="1:4" x14ac:dyDescent="0.2">
      <c r="A103" s="57">
        <v>4</v>
      </c>
      <c r="B103" s="41"/>
      <c r="C103" s="58" t="s">
        <v>143</v>
      </c>
      <c r="D103" s="59">
        <v>0</v>
      </c>
    </row>
    <row r="104" spans="1:4" ht="15.75" thickBot="1" x14ac:dyDescent="0.25">
      <c r="A104" s="57">
        <v>5</v>
      </c>
      <c r="B104" s="41"/>
      <c r="C104" s="58" t="s">
        <v>144</v>
      </c>
      <c r="D104" s="59">
        <v>0</v>
      </c>
    </row>
    <row r="105" spans="1:4" ht="16.5" customHeight="1" thickBot="1" x14ac:dyDescent="0.3">
      <c r="A105" s="60"/>
      <c r="B105" s="61"/>
      <c r="C105" s="62" t="s">
        <v>145</v>
      </c>
      <c r="D105" s="63">
        <f>+D104+D103+D102+D101+D100</f>
        <v>10350741</v>
      </c>
    </row>
    <row r="106" spans="1:4" ht="15.75" customHeight="1" x14ac:dyDescent="0.25">
      <c r="A106" s="64"/>
      <c r="B106" s="65"/>
      <c r="C106" s="66"/>
      <c r="D106" s="67"/>
    </row>
    <row r="107" spans="1:4" ht="31.5" x14ac:dyDescent="0.25">
      <c r="A107" s="53" t="s">
        <v>157</v>
      </c>
      <c r="B107" s="54" t="s">
        <v>107</v>
      </c>
      <c r="C107" s="55"/>
      <c r="D107" s="56"/>
    </row>
    <row r="108" spans="1:4" x14ac:dyDescent="0.2">
      <c r="A108" s="57">
        <v>1</v>
      </c>
      <c r="B108" s="41"/>
      <c r="C108" s="58" t="s">
        <v>140</v>
      </c>
      <c r="D108" s="59">
        <v>-2525382</v>
      </c>
    </row>
    <row r="109" spans="1:4" x14ac:dyDescent="0.2">
      <c r="A109" s="57">
        <v>2</v>
      </c>
      <c r="B109" s="41"/>
      <c r="C109" s="58" t="s">
        <v>141</v>
      </c>
      <c r="D109" s="59">
        <v>0</v>
      </c>
    </row>
    <row r="110" spans="1:4" x14ac:dyDescent="0.2">
      <c r="A110" s="57">
        <v>3</v>
      </c>
      <c r="B110" s="41"/>
      <c r="C110" s="58" t="s">
        <v>142</v>
      </c>
      <c r="D110" s="59">
        <v>0</v>
      </c>
    </row>
    <row r="111" spans="1:4" x14ac:dyDescent="0.2">
      <c r="A111" s="57">
        <v>4</v>
      </c>
      <c r="B111" s="41"/>
      <c r="C111" s="58" t="s">
        <v>143</v>
      </c>
      <c r="D111" s="59">
        <v>0</v>
      </c>
    </row>
    <row r="112" spans="1:4" ht="15.75" thickBot="1" x14ac:dyDescent="0.25">
      <c r="A112" s="57">
        <v>5</v>
      </c>
      <c r="B112" s="41"/>
      <c r="C112" s="58" t="s">
        <v>144</v>
      </c>
      <c r="D112" s="59">
        <v>0</v>
      </c>
    </row>
    <row r="113" spans="1:4" ht="16.5" customHeight="1" thickBot="1" x14ac:dyDescent="0.3">
      <c r="A113" s="60"/>
      <c r="B113" s="61"/>
      <c r="C113" s="62" t="s">
        <v>145</v>
      </c>
      <c r="D113" s="63">
        <f>+D112+D111+D110+D109+D108</f>
        <v>-2525382</v>
      </c>
    </row>
    <row r="114" spans="1:4" ht="15.75" customHeight="1" x14ac:dyDescent="0.25">
      <c r="A114" s="64"/>
      <c r="B114" s="65"/>
      <c r="C114" s="66"/>
      <c r="D114" s="67"/>
    </row>
    <row r="115" spans="1:4" ht="15.75" x14ac:dyDescent="0.25">
      <c r="A115" s="53" t="s">
        <v>158</v>
      </c>
      <c r="B115" s="54" t="s">
        <v>111</v>
      </c>
      <c r="C115" s="55"/>
      <c r="D115" s="56"/>
    </row>
    <row r="116" spans="1:4" x14ac:dyDescent="0.2">
      <c r="A116" s="57">
        <v>1</v>
      </c>
      <c r="B116" s="41"/>
      <c r="C116" s="58" t="s">
        <v>140</v>
      </c>
      <c r="D116" s="59">
        <v>0</v>
      </c>
    </row>
    <row r="117" spans="1:4" x14ac:dyDescent="0.2">
      <c r="A117" s="57">
        <v>2</v>
      </c>
      <c r="B117" s="41"/>
      <c r="C117" s="58" t="s">
        <v>141</v>
      </c>
      <c r="D117" s="59">
        <v>0</v>
      </c>
    </row>
    <row r="118" spans="1:4" x14ac:dyDescent="0.2">
      <c r="A118" s="57">
        <v>3</v>
      </c>
      <c r="B118" s="41"/>
      <c r="C118" s="58" t="s">
        <v>142</v>
      </c>
      <c r="D118" s="59">
        <v>0</v>
      </c>
    </row>
    <row r="119" spans="1:4" x14ac:dyDescent="0.2">
      <c r="A119" s="57">
        <v>4</v>
      </c>
      <c r="B119" s="41"/>
      <c r="C119" s="58" t="s">
        <v>143</v>
      </c>
      <c r="D119" s="59">
        <v>0</v>
      </c>
    </row>
    <row r="120" spans="1:4" ht="15.75" thickBot="1" x14ac:dyDescent="0.25">
      <c r="A120" s="57">
        <v>5</v>
      </c>
      <c r="B120" s="41"/>
      <c r="C120" s="58" t="s">
        <v>144</v>
      </c>
      <c r="D120" s="59">
        <v>0</v>
      </c>
    </row>
    <row r="121" spans="1:4" ht="16.5" customHeight="1" thickBot="1" x14ac:dyDescent="0.3">
      <c r="A121" s="60"/>
      <c r="B121" s="61"/>
      <c r="C121" s="62" t="s">
        <v>145</v>
      </c>
      <c r="D121" s="63">
        <f>+D120+D119+D118+D117+D116</f>
        <v>0</v>
      </c>
    </row>
    <row r="122" spans="1:4" ht="15.75" customHeight="1" x14ac:dyDescent="0.25">
      <c r="A122" s="64"/>
      <c r="B122" s="65"/>
      <c r="C122" s="66"/>
      <c r="D122" s="67"/>
    </row>
    <row r="123" spans="1:4" ht="15.75" x14ac:dyDescent="0.25">
      <c r="A123" s="53" t="s">
        <v>159</v>
      </c>
      <c r="B123" s="54" t="s">
        <v>119</v>
      </c>
      <c r="C123" s="55"/>
      <c r="D123" s="56"/>
    </row>
    <row r="124" spans="1:4" x14ac:dyDescent="0.2">
      <c r="A124" s="57">
        <v>1</v>
      </c>
      <c r="B124" s="41"/>
      <c r="C124" s="58" t="s">
        <v>140</v>
      </c>
      <c r="D124" s="59">
        <v>0</v>
      </c>
    </row>
    <row r="125" spans="1:4" x14ac:dyDescent="0.2">
      <c r="A125" s="57">
        <v>2</v>
      </c>
      <c r="B125" s="41"/>
      <c r="C125" s="58" t="s">
        <v>141</v>
      </c>
      <c r="D125" s="59">
        <v>0</v>
      </c>
    </row>
    <row r="126" spans="1:4" x14ac:dyDescent="0.2">
      <c r="A126" s="57">
        <v>3</v>
      </c>
      <c r="B126" s="41"/>
      <c r="C126" s="58" t="s">
        <v>142</v>
      </c>
      <c r="D126" s="59">
        <v>0</v>
      </c>
    </row>
    <row r="127" spans="1:4" x14ac:dyDescent="0.2">
      <c r="A127" s="57">
        <v>4</v>
      </c>
      <c r="B127" s="41"/>
      <c r="C127" s="58" t="s">
        <v>143</v>
      </c>
      <c r="D127" s="59">
        <v>0</v>
      </c>
    </row>
    <row r="128" spans="1:4" ht="15.75" thickBot="1" x14ac:dyDescent="0.25">
      <c r="A128" s="57">
        <v>5</v>
      </c>
      <c r="B128" s="41"/>
      <c r="C128" s="58" t="s">
        <v>144</v>
      </c>
      <c r="D128" s="59">
        <v>0</v>
      </c>
    </row>
    <row r="129" spans="1:4" ht="16.5" customHeight="1" thickBot="1" x14ac:dyDescent="0.3">
      <c r="A129" s="60"/>
      <c r="B129" s="61"/>
      <c r="C129" s="62" t="s">
        <v>145</v>
      </c>
      <c r="D129" s="63">
        <f>+D128+D127+D126+D125+D124</f>
        <v>0</v>
      </c>
    </row>
    <row r="130" spans="1:4" ht="15.75" customHeight="1" x14ac:dyDescent="0.25">
      <c r="A130" s="64"/>
      <c r="B130" s="65"/>
      <c r="C130" s="66"/>
      <c r="D130" s="67"/>
    </row>
    <row r="131" spans="1:4" ht="15.75" x14ac:dyDescent="0.25">
      <c r="A131" s="53" t="s">
        <v>160</v>
      </c>
      <c r="B131" s="54" t="s">
        <v>124</v>
      </c>
      <c r="C131" s="55"/>
      <c r="D131" s="56"/>
    </row>
    <row r="132" spans="1:4" x14ac:dyDescent="0.2">
      <c r="A132" s="57">
        <v>1</v>
      </c>
      <c r="B132" s="41"/>
      <c r="C132" s="58" t="s">
        <v>140</v>
      </c>
      <c r="D132" s="59">
        <v>2477580</v>
      </c>
    </row>
    <row r="133" spans="1:4" x14ac:dyDescent="0.2">
      <c r="A133" s="57">
        <v>2</v>
      </c>
      <c r="B133" s="41"/>
      <c r="C133" s="58" t="s">
        <v>141</v>
      </c>
      <c r="D133" s="59">
        <v>0</v>
      </c>
    </row>
    <row r="134" spans="1:4" x14ac:dyDescent="0.2">
      <c r="A134" s="57">
        <v>3</v>
      </c>
      <c r="B134" s="41"/>
      <c r="C134" s="58" t="s">
        <v>142</v>
      </c>
      <c r="D134" s="59">
        <v>0</v>
      </c>
    </row>
    <row r="135" spans="1:4" x14ac:dyDescent="0.2">
      <c r="A135" s="57">
        <v>4</v>
      </c>
      <c r="B135" s="41"/>
      <c r="C135" s="58" t="s">
        <v>143</v>
      </c>
      <c r="D135" s="59">
        <v>0</v>
      </c>
    </row>
    <row r="136" spans="1:4" ht="15.75" thickBot="1" x14ac:dyDescent="0.25">
      <c r="A136" s="57">
        <v>5</v>
      </c>
      <c r="B136" s="41"/>
      <c r="C136" s="58" t="s">
        <v>144</v>
      </c>
      <c r="D136" s="59">
        <v>0</v>
      </c>
    </row>
    <row r="137" spans="1:4" ht="16.5" customHeight="1" thickBot="1" x14ac:dyDescent="0.3">
      <c r="A137" s="60"/>
      <c r="B137" s="61"/>
      <c r="C137" s="62" t="s">
        <v>145</v>
      </c>
      <c r="D137" s="63">
        <f>+D136+D135+D134+D133+D132</f>
        <v>2477580</v>
      </c>
    </row>
    <row r="138" spans="1:4" ht="15.75" customHeight="1" thickBot="1" x14ac:dyDescent="0.3">
      <c r="A138" s="64"/>
      <c r="B138" s="65"/>
      <c r="C138" s="66"/>
      <c r="D138" s="67"/>
    </row>
    <row r="139" spans="1:4" ht="16.5" customHeight="1" thickBot="1" x14ac:dyDescent="0.3">
      <c r="A139" s="68"/>
      <c r="B139" s="69" t="s">
        <v>161</v>
      </c>
      <c r="C139" s="62" t="s">
        <v>162</v>
      </c>
      <c r="D139" s="63">
        <f>+D137-D136+D129-D128+D121-D120+D113-D112+D105-D104+D97-D96+D89-D88+D81-D80+D73-D72+D65-D64+D57-D56+D49-D48+D41-D40+D33-D32+D25-D24+D17-D16</f>
        <v>206963525</v>
      </c>
    </row>
    <row r="140" spans="1:4" ht="16.5" customHeight="1" thickBot="1" x14ac:dyDescent="0.3">
      <c r="A140" s="68"/>
      <c r="B140" s="69" t="s">
        <v>144</v>
      </c>
      <c r="C140" s="62"/>
      <c r="D140" s="63">
        <f>+D136+D128+D120+D112+D104+D96+D88+D80+D72+D64+D56+D48+D40+D32+D24+D16</f>
        <v>-22940724</v>
      </c>
    </row>
    <row r="141" spans="1:4" ht="16.5" customHeight="1" thickBot="1" x14ac:dyDescent="0.3">
      <c r="A141" s="68"/>
      <c r="B141" s="69" t="s">
        <v>163</v>
      </c>
      <c r="C141" s="62" t="s">
        <v>162</v>
      </c>
      <c r="D141" s="63">
        <f>SUM(D139:D140)</f>
        <v>184022801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164</v>
      </c>
      <c r="B4" s="452"/>
      <c r="C4" s="452"/>
      <c r="D4" s="452"/>
      <c r="E4" s="452"/>
    </row>
    <row r="5" spans="1:5" ht="16.5" customHeight="1" thickBot="1" x14ac:dyDescent="0.3">
      <c r="A5" s="70"/>
      <c r="B5" s="70"/>
      <c r="C5" s="35"/>
    </row>
    <row r="6" spans="1:5" ht="15.75" customHeight="1" x14ac:dyDescent="0.25">
      <c r="A6" s="71" t="s">
        <v>131</v>
      </c>
      <c r="B6" s="72" t="s">
        <v>132</v>
      </c>
      <c r="C6" s="73" t="s">
        <v>133</v>
      </c>
      <c r="D6" s="73" t="s">
        <v>134</v>
      </c>
      <c r="E6" s="73" t="s">
        <v>165</v>
      </c>
    </row>
    <row r="7" spans="1:5" ht="31.5" customHeight="1" x14ac:dyDescent="0.25">
      <c r="A7" s="74"/>
      <c r="B7" s="75"/>
      <c r="C7" s="76"/>
      <c r="D7" s="77"/>
      <c r="E7" s="78" t="s">
        <v>166</v>
      </c>
    </row>
    <row r="8" spans="1:5" ht="16.5" customHeight="1" thickBot="1" x14ac:dyDescent="0.3">
      <c r="A8" s="79" t="s">
        <v>5</v>
      </c>
      <c r="B8" s="80" t="s">
        <v>9</v>
      </c>
      <c r="C8" s="81" t="s">
        <v>167</v>
      </c>
      <c r="D8" s="81" t="s">
        <v>168</v>
      </c>
      <c r="E8" s="82" t="s">
        <v>169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170</v>
      </c>
      <c r="D11" s="93" t="s">
        <v>171</v>
      </c>
      <c r="E11" s="94">
        <v>0</v>
      </c>
    </row>
    <row r="12" spans="1:5" ht="15.75" thickBot="1" x14ac:dyDescent="0.25">
      <c r="A12" s="95"/>
      <c r="B12" s="96"/>
      <c r="C12" s="97" t="s">
        <v>172</v>
      </c>
      <c r="D12" s="98" t="s">
        <v>173</v>
      </c>
      <c r="E12" s="99">
        <v>0</v>
      </c>
    </row>
    <row r="13" spans="1:5" s="31" customFormat="1" ht="16.5" customHeight="1" thickBot="1" x14ac:dyDescent="0.3">
      <c r="A13" s="100"/>
      <c r="B13" s="101"/>
      <c r="C13" s="62" t="s">
        <v>174</v>
      </c>
      <c r="D13" s="102" t="s">
        <v>175</v>
      </c>
      <c r="E13" s="103">
        <f>SUM(E11)</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170</v>
      </c>
      <c r="D16" s="93" t="s">
        <v>171</v>
      </c>
      <c r="E16" s="94">
        <v>266142</v>
      </c>
    </row>
    <row r="17" spans="1:5" x14ac:dyDescent="0.2">
      <c r="A17" s="95">
        <v>1</v>
      </c>
      <c r="B17" s="96"/>
      <c r="C17" s="97" t="s">
        <v>176</v>
      </c>
      <c r="D17" s="98" t="s">
        <v>177</v>
      </c>
      <c r="E17" s="99">
        <v>-333531</v>
      </c>
    </row>
    <row r="18" spans="1:5" ht="15.75" thickBot="1" x14ac:dyDescent="0.25">
      <c r="A18" s="95">
        <v>2</v>
      </c>
      <c r="B18" s="96"/>
      <c r="C18" s="97" t="s">
        <v>178</v>
      </c>
      <c r="D18" s="98" t="s">
        <v>177</v>
      </c>
      <c r="E18" s="99">
        <v>34305</v>
      </c>
    </row>
    <row r="19" spans="1:5" s="31" customFormat="1" ht="16.5" customHeight="1" thickBot="1" x14ac:dyDescent="0.3">
      <c r="A19" s="100"/>
      <c r="B19" s="101"/>
      <c r="C19" s="62" t="s">
        <v>174</v>
      </c>
      <c r="D19" s="102" t="s">
        <v>175</v>
      </c>
      <c r="E19" s="103">
        <f>SUM(E16:E18)</f>
        <v>-33084</v>
      </c>
    </row>
    <row r="20" spans="1:5" s="31" customFormat="1" x14ac:dyDescent="0.2">
      <c r="A20" s="64"/>
      <c r="B20" s="104"/>
      <c r="C20" s="105"/>
      <c r="D20" s="106"/>
      <c r="E20" s="107"/>
    </row>
    <row r="21" spans="1:5" ht="15.75" customHeight="1" x14ac:dyDescent="0.25">
      <c r="A21" s="87" t="s">
        <v>43</v>
      </c>
      <c r="B21" s="88" t="s">
        <v>44</v>
      </c>
      <c r="C21" s="55"/>
      <c r="D21" s="55"/>
      <c r="E21" s="89"/>
    </row>
    <row r="22" spans="1:5" ht="15.75" customHeight="1" x14ac:dyDescent="0.25">
      <c r="A22" s="90"/>
      <c r="B22" s="91"/>
      <c r="C22" s="92" t="s">
        <v>170</v>
      </c>
      <c r="D22" s="93" t="s">
        <v>171</v>
      </c>
      <c r="E22" s="94">
        <v>-540760</v>
      </c>
    </row>
    <row r="23" spans="1:5" x14ac:dyDescent="0.2">
      <c r="A23" s="95">
        <v>1</v>
      </c>
      <c r="B23" s="96"/>
      <c r="C23" s="97" t="s">
        <v>179</v>
      </c>
      <c r="D23" s="98" t="s">
        <v>177</v>
      </c>
      <c r="E23" s="99">
        <v>-14772046</v>
      </c>
    </row>
    <row r="24" spans="1:5" x14ac:dyDescent="0.2">
      <c r="A24" s="95">
        <v>2</v>
      </c>
      <c r="B24" s="96"/>
      <c r="C24" s="97" t="s">
        <v>176</v>
      </c>
      <c r="D24" s="98" t="s">
        <v>177</v>
      </c>
      <c r="E24" s="99">
        <v>1470996</v>
      </c>
    </row>
    <row r="25" spans="1:5" x14ac:dyDescent="0.2">
      <c r="A25" s="95">
        <v>3</v>
      </c>
      <c r="B25" s="96"/>
      <c r="C25" s="97" t="s">
        <v>180</v>
      </c>
      <c r="D25" s="98" t="s">
        <v>177</v>
      </c>
      <c r="E25" s="99">
        <v>17488100</v>
      </c>
    </row>
    <row r="26" spans="1:5" x14ac:dyDescent="0.2">
      <c r="A26" s="95">
        <v>4</v>
      </c>
      <c r="B26" s="96"/>
      <c r="C26" s="97" t="s">
        <v>181</v>
      </c>
      <c r="D26" s="98" t="s">
        <v>177</v>
      </c>
      <c r="E26" s="99">
        <v>32271</v>
      </c>
    </row>
    <row r="27" spans="1:5" x14ac:dyDescent="0.2">
      <c r="A27" s="95">
        <v>5</v>
      </c>
      <c r="B27" s="96"/>
      <c r="C27" s="97" t="s">
        <v>182</v>
      </c>
      <c r="D27" s="98" t="s">
        <v>177</v>
      </c>
      <c r="E27" s="99">
        <v>-10161787</v>
      </c>
    </row>
    <row r="28" spans="1:5" x14ac:dyDescent="0.2">
      <c r="A28" s="95">
        <v>6</v>
      </c>
      <c r="B28" s="96"/>
      <c r="C28" s="97" t="s">
        <v>178</v>
      </c>
      <c r="D28" s="98" t="s">
        <v>177</v>
      </c>
      <c r="E28" s="99">
        <v>3795258</v>
      </c>
    </row>
    <row r="29" spans="1:5" x14ac:dyDescent="0.2">
      <c r="A29" s="95">
        <v>7</v>
      </c>
      <c r="B29" s="96"/>
      <c r="C29" s="97" t="s">
        <v>183</v>
      </c>
      <c r="D29" s="98" t="s">
        <v>177</v>
      </c>
      <c r="E29" s="99">
        <v>-1205653</v>
      </c>
    </row>
    <row r="30" spans="1:5" ht="15.75" thickBot="1" x14ac:dyDescent="0.25">
      <c r="A30" s="95">
        <v>8</v>
      </c>
      <c r="B30" s="96"/>
      <c r="C30" s="97" t="s">
        <v>184</v>
      </c>
      <c r="D30" s="98" t="s">
        <v>177</v>
      </c>
      <c r="E30" s="99">
        <v>3123479</v>
      </c>
    </row>
    <row r="31" spans="1:5" s="31" customFormat="1" ht="16.5" customHeight="1" thickBot="1" x14ac:dyDescent="0.3">
      <c r="A31" s="100"/>
      <c r="B31" s="101"/>
      <c r="C31" s="62" t="s">
        <v>174</v>
      </c>
      <c r="D31" s="102" t="s">
        <v>175</v>
      </c>
      <c r="E31" s="103">
        <f>SUM(E22:E30)</f>
        <v>-770142</v>
      </c>
    </row>
    <row r="32" spans="1:5" s="31" customFormat="1" x14ac:dyDescent="0.2">
      <c r="A32" s="64"/>
      <c r="B32" s="104"/>
      <c r="C32" s="105"/>
      <c r="D32" s="106"/>
      <c r="E32" s="107"/>
    </row>
    <row r="33" spans="1:5" ht="15.75" customHeight="1" x14ac:dyDescent="0.25">
      <c r="A33" s="87" t="s">
        <v>49</v>
      </c>
      <c r="B33" s="88" t="s">
        <v>50</v>
      </c>
      <c r="C33" s="55"/>
      <c r="D33" s="55"/>
      <c r="E33" s="89"/>
    </row>
    <row r="34" spans="1:5" ht="15.75" customHeight="1" x14ac:dyDescent="0.25">
      <c r="A34" s="90"/>
      <c r="B34" s="91"/>
      <c r="C34" s="92" t="s">
        <v>170</v>
      </c>
      <c r="D34" s="93" t="s">
        <v>171</v>
      </c>
      <c r="E34" s="94">
        <v>-2447736</v>
      </c>
    </row>
    <row r="35" spans="1:5" x14ac:dyDescent="0.2">
      <c r="A35" s="95">
        <v>1</v>
      </c>
      <c r="B35" s="96"/>
      <c r="C35" s="97" t="s">
        <v>176</v>
      </c>
      <c r="D35" s="98" t="s">
        <v>177</v>
      </c>
      <c r="E35" s="99">
        <v>6541978</v>
      </c>
    </row>
    <row r="36" spans="1:5" x14ac:dyDescent="0.2">
      <c r="A36" s="95">
        <v>2</v>
      </c>
      <c r="B36" s="96"/>
      <c r="C36" s="97" t="s">
        <v>182</v>
      </c>
      <c r="D36" s="98" t="s">
        <v>177</v>
      </c>
      <c r="E36" s="99">
        <v>-3564283</v>
      </c>
    </row>
    <row r="37" spans="1:5" x14ac:dyDescent="0.2">
      <c r="A37" s="95">
        <v>3</v>
      </c>
      <c r="B37" s="96"/>
      <c r="C37" s="97" t="s">
        <v>185</v>
      </c>
      <c r="D37" s="98" t="s">
        <v>177</v>
      </c>
      <c r="E37" s="99">
        <v>1630290</v>
      </c>
    </row>
    <row r="38" spans="1:5" x14ac:dyDescent="0.2">
      <c r="A38" s="95">
        <v>4</v>
      </c>
      <c r="B38" s="96"/>
      <c r="C38" s="97" t="s">
        <v>183</v>
      </c>
      <c r="D38" s="98" t="s">
        <v>177</v>
      </c>
      <c r="E38" s="99">
        <v>-5602266</v>
      </c>
    </row>
    <row r="39" spans="1:5" ht="15.75" thickBot="1" x14ac:dyDescent="0.25">
      <c r="A39" s="95">
        <v>5</v>
      </c>
      <c r="B39" s="96"/>
      <c r="C39" s="97" t="s">
        <v>178</v>
      </c>
      <c r="D39" s="98" t="s">
        <v>177</v>
      </c>
      <c r="E39" s="99">
        <v>-1030734</v>
      </c>
    </row>
    <row r="40" spans="1:5" s="31" customFormat="1" ht="16.5" customHeight="1" thickBot="1" x14ac:dyDescent="0.3">
      <c r="A40" s="100"/>
      <c r="B40" s="101"/>
      <c r="C40" s="62" t="s">
        <v>174</v>
      </c>
      <c r="D40" s="102" t="s">
        <v>175</v>
      </c>
      <c r="E40" s="103">
        <f>SUM(E34:E39)</f>
        <v>-4472751</v>
      </c>
    </row>
    <row r="41" spans="1:5" s="31" customFormat="1" x14ac:dyDescent="0.2">
      <c r="A41" s="64"/>
      <c r="B41" s="104"/>
      <c r="C41" s="105"/>
      <c r="D41" s="106"/>
      <c r="E41" s="107"/>
    </row>
    <row r="42" spans="1:5" ht="15.75" customHeight="1" x14ac:dyDescent="0.25">
      <c r="A42" s="87" t="s">
        <v>56</v>
      </c>
      <c r="B42" s="88" t="s">
        <v>57</v>
      </c>
      <c r="C42" s="55"/>
      <c r="D42" s="55"/>
      <c r="E42" s="89"/>
    </row>
    <row r="43" spans="1:5" ht="15.75" customHeight="1" x14ac:dyDescent="0.25">
      <c r="A43" s="90"/>
      <c r="B43" s="91"/>
      <c r="C43" s="92" t="s">
        <v>170</v>
      </c>
      <c r="D43" s="93" t="s">
        <v>171</v>
      </c>
      <c r="E43" s="94">
        <v>0</v>
      </c>
    </row>
    <row r="44" spans="1:5" ht="15.75" thickBot="1" x14ac:dyDescent="0.25">
      <c r="A44" s="95"/>
      <c r="B44" s="96"/>
      <c r="C44" s="97" t="s">
        <v>172</v>
      </c>
      <c r="D44" s="98" t="s">
        <v>173</v>
      </c>
      <c r="E44" s="99">
        <v>0</v>
      </c>
    </row>
    <row r="45" spans="1:5" s="31" customFormat="1" ht="16.5" customHeight="1" thickBot="1" x14ac:dyDescent="0.3">
      <c r="A45" s="100"/>
      <c r="B45" s="101"/>
      <c r="C45" s="62" t="s">
        <v>174</v>
      </c>
      <c r="D45" s="102" t="s">
        <v>175</v>
      </c>
      <c r="E45" s="103">
        <f>SUM(E43)</f>
        <v>0</v>
      </c>
    </row>
    <row r="46" spans="1:5" s="31" customFormat="1" x14ac:dyDescent="0.2">
      <c r="A46" s="64"/>
      <c r="B46" s="104"/>
      <c r="C46" s="105"/>
      <c r="D46" s="106"/>
      <c r="E46" s="107"/>
    </row>
    <row r="47" spans="1:5" ht="15.75" customHeight="1" x14ac:dyDescent="0.25">
      <c r="A47" s="87" t="s">
        <v>62</v>
      </c>
      <c r="B47" s="88" t="s">
        <v>63</v>
      </c>
      <c r="C47" s="55"/>
      <c r="D47" s="55"/>
      <c r="E47" s="89"/>
    </row>
    <row r="48" spans="1:5" ht="15.75" customHeight="1" x14ac:dyDescent="0.25">
      <c r="A48" s="90"/>
      <c r="B48" s="91"/>
      <c r="C48" s="92" t="s">
        <v>170</v>
      </c>
      <c r="D48" s="93" t="s">
        <v>171</v>
      </c>
      <c r="E48" s="94">
        <v>-3643685</v>
      </c>
    </row>
    <row r="49" spans="1:5" x14ac:dyDescent="0.2">
      <c r="A49" s="95">
        <v>1</v>
      </c>
      <c r="B49" s="96"/>
      <c r="C49" s="97" t="s">
        <v>186</v>
      </c>
      <c r="D49" s="98" t="s">
        <v>177</v>
      </c>
      <c r="E49" s="99">
        <v>124962</v>
      </c>
    </row>
    <row r="50" spans="1:5" ht="15.75" thickBot="1" x14ac:dyDescent="0.25">
      <c r="A50" s="95">
        <v>2</v>
      </c>
      <c r="B50" s="96"/>
      <c r="C50" s="97" t="s">
        <v>176</v>
      </c>
      <c r="D50" s="98" t="s">
        <v>177</v>
      </c>
      <c r="E50" s="99">
        <v>9325</v>
      </c>
    </row>
    <row r="51" spans="1:5" s="31" customFormat="1" ht="16.5" customHeight="1" thickBot="1" x14ac:dyDescent="0.3">
      <c r="A51" s="100"/>
      <c r="B51" s="101"/>
      <c r="C51" s="62" t="s">
        <v>174</v>
      </c>
      <c r="D51" s="102" t="s">
        <v>175</v>
      </c>
      <c r="E51" s="103">
        <f>SUM(E48:E50)</f>
        <v>-3509398</v>
      </c>
    </row>
    <row r="52" spans="1:5" s="31" customFormat="1" x14ac:dyDescent="0.2">
      <c r="A52" s="64"/>
      <c r="B52" s="104"/>
      <c r="C52" s="105"/>
      <c r="D52" s="106"/>
      <c r="E52" s="107"/>
    </row>
    <row r="53" spans="1:5" ht="15.75" customHeight="1" x14ac:dyDescent="0.25">
      <c r="A53" s="87" t="s">
        <v>66</v>
      </c>
      <c r="B53" s="88" t="s">
        <v>67</v>
      </c>
      <c r="C53" s="55"/>
      <c r="D53" s="55"/>
      <c r="E53" s="89"/>
    </row>
    <row r="54" spans="1:5" ht="15.75" customHeight="1" x14ac:dyDescent="0.25">
      <c r="A54" s="90"/>
      <c r="B54" s="91"/>
      <c r="C54" s="92" t="s">
        <v>170</v>
      </c>
      <c r="D54" s="93" t="s">
        <v>171</v>
      </c>
      <c r="E54" s="94">
        <v>1465705</v>
      </c>
    </row>
    <row r="55" spans="1:5" x14ac:dyDescent="0.2">
      <c r="A55" s="95">
        <v>1</v>
      </c>
      <c r="B55" s="96"/>
      <c r="C55" s="97" t="s">
        <v>176</v>
      </c>
      <c r="D55" s="98" t="s">
        <v>177</v>
      </c>
      <c r="E55" s="99">
        <v>-1893504</v>
      </c>
    </row>
    <row r="56" spans="1:5" x14ac:dyDescent="0.2">
      <c r="A56" s="95">
        <v>2</v>
      </c>
      <c r="B56" s="96"/>
      <c r="C56" s="97" t="s">
        <v>183</v>
      </c>
      <c r="D56" s="98" t="s">
        <v>177</v>
      </c>
      <c r="E56" s="99">
        <v>2453831</v>
      </c>
    </row>
    <row r="57" spans="1:5" x14ac:dyDescent="0.2">
      <c r="A57" s="95">
        <v>3</v>
      </c>
      <c r="B57" s="96"/>
      <c r="C57" s="97" t="s">
        <v>181</v>
      </c>
      <c r="D57" s="98" t="s">
        <v>177</v>
      </c>
      <c r="E57" s="99">
        <v>59595</v>
      </c>
    </row>
    <row r="58" spans="1:5" ht="15.75" thickBot="1" x14ac:dyDescent="0.25">
      <c r="A58" s="95">
        <v>4</v>
      </c>
      <c r="B58" s="96"/>
      <c r="C58" s="97" t="s">
        <v>176</v>
      </c>
      <c r="D58" s="98" t="s">
        <v>177</v>
      </c>
      <c r="E58" s="99">
        <v>556807</v>
      </c>
    </row>
    <row r="59" spans="1:5" s="31" customFormat="1" ht="16.5" customHeight="1" thickBot="1" x14ac:dyDescent="0.3">
      <c r="A59" s="100"/>
      <c r="B59" s="101"/>
      <c r="C59" s="62" t="s">
        <v>174</v>
      </c>
      <c r="D59" s="102" t="s">
        <v>175</v>
      </c>
      <c r="E59" s="103">
        <f>SUM(E54:E58)</f>
        <v>2642434</v>
      </c>
    </row>
    <row r="60" spans="1:5" s="31" customFormat="1" x14ac:dyDescent="0.2">
      <c r="A60" s="64"/>
      <c r="B60" s="104"/>
      <c r="C60" s="105"/>
      <c r="D60" s="106"/>
      <c r="E60" s="107"/>
    </row>
    <row r="61" spans="1:5" ht="15.75" customHeight="1" x14ac:dyDescent="0.25">
      <c r="A61" s="87" t="s">
        <v>73</v>
      </c>
      <c r="B61" s="88" t="s">
        <v>74</v>
      </c>
      <c r="C61" s="55"/>
      <c r="D61" s="55"/>
      <c r="E61" s="89"/>
    </row>
    <row r="62" spans="1:5" ht="15.75" customHeight="1" x14ac:dyDescent="0.25">
      <c r="A62" s="90"/>
      <c r="B62" s="91"/>
      <c r="C62" s="92" t="s">
        <v>170</v>
      </c>
      <c r="D62" s="93" t="s">
        <v>171</v>
      </c>
      <c r="E62" s="94">
        <v>814781</v>
      </c>
    </row>
    <row r="63" spans="1:5" x14ac:dyDescent="0.2">
      <c r="A63" s="95">
        <v>1</v>
      </c>
      <c r="B63" s="96"/>
      <c r="C63" s="97" t="s">
        <v>176</v>
      </c>
      <c r="D63" s="98" t="s">
        <v>177</v>
      </c>
      <c r="E63" s="99">
        <v>-441982</v>
      </c>
    </row>
    <row r="64" spans="1:5" x14ac:dyDescent="0.2">
      <c r="A64" s="95">
        <v>2</v>
      </c>
      <c r="B64" s="96"/>
      <c r="C64" s="97" t="s">
        <v>178</v>
      </c>
      <c r="D64" s="98" t="s">
        <v>177</v>
      </c>
      <c r="E64" s="99">
        <v>-199999</v>
      </c>
    </row>
    <row r="65" spans="1:5" ht="15.75" thickBot="1" x14ac:dyDescent="0.25">
      <c r="A65" s="95">
        <v>3</v>
      </c>
      <c r="B65" s="96"/>
      <c r="C65" s="97" t="s">
        <v>183</v>
      </c>
      <c r="D65" s="98" t="s">
        <v>177</v>
      </c>
      <c r="E65" s="99">
        <v>975000</v>
      </c>
    </row>
    <row r="66" spans="1:5" s="31" customFormat="1" ht="16.5" customHeight="1" thickBot="1" x14ac:dyDescent="0.3">
      <c r="A66" s="100"/>
      <c r="B66" s="101"/>
      <c r="C66" s="62" t="s">
        <v>174</v>
      </c>
      <c r="D66" s="102" t="s">
        <v>175</v>
      </c>
      <c r="E66" s="103">
        <f>SUM(E62:E65)</f>
        <v>1147800</v>
      </c>
    </row>
    <row r="67" spans="1:5" s="31" customFormat="1" x14ac:dyDescent="0.2">
      <c r="A67" s="64"/>
      <c r="B67" s="104"/>
      <c r="C67" s="105"/>
      <c r="D67" s="106"/>
      <c r="E67" s="107"/>
    </row>
    <row r="68" spans="1:5" ht="15.75" customHeight="1" x14ac:dyDescent="0.25">
      <c r="A68" s="87" t="s">
        <v>77</v>
      </c>
      <c r="B68" s="88" t="s">
        <v>78</v>
      </c>
      <c r="C68" s="55"/>
      <c r="D68" s="55"/>
      <c r="E68" s="89"/>
    </row>
    <row r="69" spans="1:5" ht="15.75" customHeight="1" x14ac:dyDescent="0.25">
      <c r="A69" s="90"/>
      <c r="B69" s="91"/>
      <c r="C69" s="92" t="s">
        <v>170</v>
      </c>
      <c r="D69" s="93" t="s">
        <v>171</v>
      </c>
      <c r="E69" s="94">
        <v>198133</v>
      </c>
    </row>
    <row r="70" spans="1:5" x14ac:dyDescent="0.2">
      <c r="A70" s="95">
        <v>1</v>
      </c>
      <c r="B70" s="96"/>
      <c r="C70" s="97" t="s">
        <v>176</v>
      </c>
      <c r="D70" s="98" t="s">
        <v>177</v>
      </c>
      <c r="E70" s="99">
        <v>323681</v>
      </c>
    </row>
    <row r="71" spans="1:5" x14ac:dyDescent="0.2">
      <c r="A71" s="95">
        <v>2</v>
      </c>
      <c r="B71" s="96"/>
      <c r="C71" s="97" t="s">
        <v>185</v>
      </c>
      <c r="D71" s="98" t="s">
        <v>177</v>
      </c>
      <c r="E71" s="99">
        <v>608949</v>
      </c>
    </row>
    <row r="72" spans="1:5" x14ac:dyDescent="0.2">
      <c r="A72" s="95">
        <v>3</v>
      </c>
      <c r="B72" s="96"/>
      <c r="C72" s="97" t="s">
        <v>187</v>
      </c>
      <c r="D72" s="98" t="s">
        <v>177</v>
      </c>
      <c r="E72" s="99">
        <v>-1026120</v>
      </c>
    </row>
    <row r="73" spans="1:5" ht="15.75" thickBot="1" x14ac:dyDescent="0.25">
      <c r="A73" s="95">
        <v>4</v>
      </c>
      <c r="B73" s="96"/>
      <c r="C73" s="97" t="s">
        <v>178</v>
      </c>
      <c r="D73" s="98" t="s">
        <v>177</v>
      </c>
      <c r="E73" s="99">
        <v>110524</v>
      </c>
    </row>
    <row r="74" spans="1:5" s="31" customFormat="1" ht="16.5" customHeight="1" thickBot="1" x14ac:dyDescent="0.3">
      <c r="A74" s="100"/>
      <c r="B74" s="101"/>
      <c r="C74" s="62" t="s">
        <v>174</v>
      </c>
      <c r="D74" s="102" t="s">
        <v>175</v>
      </c>
      <c r="E74" s="103">
        <f>SUM(E69:E73)</f>
        <v>215167</v>
      </c>
    </row>
    <row r="75" spans="1:5" s="31" customFormat="1" x14ac:dyDescent="0.2">
      <c r="A75" s="64"/>
      <c r="B75" s="104"/>
      <c r="C75" s="105"/>
      <c r="D75" s="106"/>
      <c r="E75" s="107"/>
    </row>
    <row r="76" spans="1:5" ht="15.75" customHeight="1" x14ac:dyDescent="0.25">
      <c r="A76" s="87" t="s">
        <v>87</v>
      </c>
      <c r="B76" s="88" t="s">
        <v>88</v>
      </c>
      <c r="C76" s="55"/>
      <c r="D76" s="55"/>
      <c r="E76" s="89"/>
    </row>
    <row r="77" spans="1:5" ht="15.75" customHeight="1" x14ac:dyDescent="0.25">
      <c r="A77" s="90"/>
      <c r="B77" s="91"/>
      <c r="C77" s="92" t="s">
        <v>170</v>
      </c>
      <c r="D77" s="93" t="s">
        <v>171</v>
      </c>
      <c r="E77" s="94">
        <v>0</v>
      </c>
    </row>
    <row r="78" spans="1:5" x14ac:dyDescent="0.2">
      <c r="A78" s="95">
        <v>1</v>
      </c>
      <c r="B78" s="96"/>
      <c r="C78" s="97" t="s">
        <v>188</v>
      </c>
      <c r="D78" s="98" t="s">
        <v>177</v>
      </c>
      <c r="E78" s="99">
        <v>1474573</v>
      </c>
    </row>
    <row r="79" spans="1:5" x14ac:dyDescent="0.2">
      <c r="A79" s="95">
        <v>2</v>
      </c>
      <c r="B79" s="96"/>
      <c r="C79" s="97" t="s">
        <v>185</v>
      </c>
      <c r="D79" s="98" t="s">
        <v>177</v>
      </c>
      <c r="E79" s="99">
        <v>1253445</v>
      </c>
    </row>
    <row r="80" spans="1:5" ht="15.75" thickBot="1" x14ac:dyDescent="0.25">
      <c r="A80" s="95">
        <v>3</v>
      </c>
      <c r="B80" s="96"/>
      <c r="C80" s="97" t="s">
        <v>183</v>
      </c>
      <c r="D80" s="98" t="s">
        <v>177</v>
      </c>
      <c r="E80" s="99">
        <v>-2728018</v>
      </c>
    </row>
    <row r="81" spans="1:5" s="31" customFormat="1" ht="16.5" customHeight="1" thickBot="1" x14ac:dyDescent="0.3">
      <c r="A81" s="100"/>
      <c r="B81" s="101"/>
      <c r="C81" s="62" t="s">
        <v>174</v>
      </c>
      <c r="D81" s="102" t="s">
        <v>175</v>
      </c>
      <c r="E81" s="103">
        <f>SUM(E77:E80)</f>
        <v>0</v>
      </c>
    </row>
    <row r="82" spans="1:5" s="31" customFormat="1" x14ac:dyDescent="0.2">
      <c r="A82" s="64"/>
      <c r="B82" s="104"/>
      <c r="C82" s="105"/>
      <c r="D82" s="106"/>
      <c r="E82" s="107"/>
    </row>
    <row r="83" spans="1:5" ht="15.75" customHeight="1" x14ac:dyDescent="0.25">
      <c r="A83" s="87" t="s">
        <v>96</v>
      </c>
      <c r="B83" s="88" t="s">
        <v>97</v>
      </c>
      <c r="C83" s="55"/>
      <c r="D83" s="55"/>
      <c r="E83" s="89"/>
    </row>
    <row r="84" spans="1:5" ht="15.75" customHeight="1" x14ac:dyDescent="0.25">
      <c r="A84" s="90"/>
      <c r="B84" s="91"/>
      <c r="C84" s="92" t="s">
        <v>170</v>
      </c>
      <c r="D84" s="93" t="s">
        <v>171</v>
      </c>
      <c r="E84" s="94">
        <v>0</v>
      </c>
    </row>
    <row r="85" spans="1:5" ht="15.75" thickBot="1" x14ac:dyDescent="0.25">
      <c r="A85" s="95">
        <v>1</v>
      </c>
      <c r="B85" s="96"/>
      <c r="C85" s="97" t="s">
        <v>176</v>
      </c>
      <c r="D85" s="98" t="s">
        <v>177</v>
      </c>
      <c r="E85" s="99">
        <v>-4853538</v>
      </c>
    </row>
    <row r="86" spans="1:5" s="31" customFormat="1" ht="16.5" customHeight="1" thickBot="1" x14ac:dyDescent="0.3">
      <c r="A86" s="100"/>
      <c r="B86" s="101"/>
      <c r="C86" s="62" t="s">
        <v>174</v>
      </c>
      <c r="D86" s="102" t="s">
        <v>175</v>
      </c>
      <c r="E86" s="103">
        <f>SUM(E84:E85)</f>
        <v>-4853538</v>
      </c>
    </row>
    <row r="87" spans="1:5" s="31" customFormat="1" x14ac:dyDescent="0.2">
      <c r="A87" s="64"/>
      <c r="B87" s="104"/>
      <c r="C87" s="105"/>
      <c r="D87" s="106"/>
      <c r="E87" s="107"/>
    </row>
    <row r="88" spans="1:5" ht="15.75" customHeight="1" x14ac:dyDescent="0.25">
      <c r="A88" s="87" t="s">
        <v>106</v>
      </c>
      <c r="B88" s="88" t="s">
        <v>107</v>
      </c>
      <c r="C88" s="55"/>
      <c r="D88" s="55"/>
      <c r="E88" s="89"/>
    </row>
    <row r="89" spans="1:5" ht="15.75" customHeight="1" x14ac:dyDescent="0.25">
      <c r="A89" s="90"/>
      <c r="B89" s="91"/>
      <c r="C89" s="92" t="s">
        <v>170</v>
      </c>
      <c r="D89" s="93" t="s">
        <v>171</v>
      </c>
      <c r="E89" s="94">
        <v>-320326</v>
      </c>
    </row>
    <row r="90" spans="1:5" x14ac:dyDescent="0.2">
      <c r="A90" s="95">
        <v>1</v>
      </c>
      <c r="B90" s="96"/>
      <c r="C90" s="97" t="s">
        <v>189</v>
      </c>
      <c r="D90" s="98" t="s">
        <v>177</v>
      </c>
      <c r="E90" s="99">
        <v>-3697890</v>
      </c>
    </row>
    <row r="91" spans="1:5" x14ac:dyDescent="0.2">
      <c r="A91" s="95">
        <v>2</v>
      </c>
      <c r="B91" s="96"/>
      <c r="C91" s="97" t="s">
        <v>183</v>
      </c>
      <c r="D91" s="98" t="s">
        <v>177</v>
      </c>
      <c r="E91" s="99">
        <v>19900000</v>
      </c>
    </row>
    <row r="92" spans="1:5" x14ac:dyDescent="0.2">
      <c r="A92" s="95">
        <v>3</v>
      </c>
      <c r="B92" s="96"/>
      <c r="C92" s="97" t="s">
        <v>190</v>
      </c>
      <c r="D92" s="98" t="s">
        <v>177</v>
      </c>
      <c r="E92" s="99">
        <v>-23675276</v>
      </c>
    </row>
    <row r="93" spans="1:5" ht="15.75" thickBot="1" x14ac:dyDescent="0.25">
      <c r="A93" s="95">
        <v>4</v>
      </c>
      <c r="B93" s="96"/>
      <c r="C93" s="97" t="s">
        <v>191</v>
      </c>
      <c r="D93" s="98" t="s">
        <v>177</v>
      </c>
      <c r="E93" s="99">
        <v>7757422</v>
      </c>
    </row>
    <row r="94" spans="1:5" s="31" customFormat="1" ht="16.5" customHeight="1" thickBot="1" x14ac:dyDescent="0.3">
      <c r="A94" s="100"/>
      <c r="B94" s="101"/>
      <c r="C94" s="62" t="s">
        <v>174</v>
      </c>
      <c r="D94" s="102" t="s">
        <v>175</v>
      </c>
      <c r="E94" s="103">
        <f>SUM(E89:E93)</f>
        <v>-36070</v>
      </c>
    </row>
    <row r="95" spans="1:5" s="31" customFormat="1" x14ac:dyDescent="0.2">
      <c r="A95" s="64"/>
      <c r="B95" s="104"/>
      <c r="C95" s="105"/>
      <c r="D95" s="106"/>
      <c r="E95" s="107"/>
    </row>
    <row r="96" spans="1:5" ht="15.75" customHeight="1" x14ac:dyDescent="0.25">
      <c r="A96" s="87" t="s">
        <v>110</v>
      </c>
      <c r="B96" s="88" t="s">
        <v>111</v>
      </c>
      <c r="C96" s="55"/>
      <c r="D96" s="55"/>
      <c r="E96" s="89"/>
    </row>
    <row r="97" spans="1:5" ht="15.75" customHeight="1" x14ac:dyDescent="0.25">
      <c r="A97" s="90"/>
      <c r="B97" s="91"/>
      <c r="C97" s="92" t="s">
        <v>170</v>
      </c>
      <c r="D97" s="93" t="s">
        <v>171</v>
      </c>
      <c r="E97" s="94">
        <v>0</v>
      </c>
    </row>
    <row r="98" spans="1:5" ht="15.75" thickBot="1" x14ac:dyDescent="0.25">
      <c r="A98" s="95"/>
      <c r="B98" s="96"/>
      <c r="C98" s="97" t="s">
        <v>172</v>
      </c>
      <c r="D98" s="98" t="s">
        <v>173</v>
      </c>
      <c r="E98" s="99">
        <v>0</v>
      </c>
    </row>
    <row r="99" spans="1:5" s="31" customFormat="1" ht="16.5" customHeight="1" thickBot="1" x14ac:dyDescent="0.3">
      <c r="A99" s="100"/>
      <c r="B99" s="101"/>
      <c r="C99" s="62" t="s">
        <v>174</v>
      </c>
      <c r="D99" s="102" t="s">
        <v>175</v>
      </c>
      <c r="E99" s="103">
        <f>SUM(E97)</f>
        <v>0</v>
      </c>
    </row>
    <row r="100" spans="1:5" s="31" customFormat="1" x14ac:dyDescent="0.2">
      <c r="A100" s="64"/>
      <c r="B100" s="104"/>
      <c r="C100" s="105"/>
      <c r="D100" s="106"/>
      <c r="E100" s="107"/>
    </row>
    <row r="101" spans="1:5" ht="15.75" customHeight="1" x14ac:dyDescent="0.25">
      <c r="A101" s="87" t="s">
        <v>118</v>
      </c>
      <c r="B101" s="88" t="s">
        <v>119</v>
      </c>
      <c r="C101" s="55"/>
      <c r="D101" s="55"/>
      <c r="E101" s="89"/>
    </row>
    <row r="102" spans="1:5" ht="15.75" customHeight="1" x14ac:dyDescent="0.25">
      <c r="A102" s="90"/>
      <c r="B102" s="91"/>
      <c r="C102" s="92" t="s">
        <v>170</v>
      </c>
      <c r="D102" s="93" t="s">
        <v>171</v>
      </c>
      <c r="E102" s="94">
        <v>0</v>
      </c>
    </row>
    <row r="103" spans="1:5" ht="15.75" thickBot="1" x14ac:dyDescent="0.25">
      <c r="A103" s="95"/>
      <c r="B103" s="96"/>
      <c r="C103" s="97" t="s">
        <v>172</v>
      </c>
      <c r="D103" s="98" t="s">
        <v>173</v>
      </c>
      <c r="E103" s="99">
        <v>0</v>
      </c>
    </row>
    <row r="104" spans="1:5" s="31" customFormat="1" ht="16.5" customHeight="1" thickBot="1" x14ac:dyDescent="0.3">
      <c r="A104" s="100"/>
      <c r="B104" s="101"/>
      <c r="C104" s="62" t="s">
        <v>174</v>
      </c>
      <c r="D104" s="102" t="s">
        <v>175</v>
      </c>
      <c r="E104" s="103">
        <f>SUM(E102)</f>
        <v>0</v>
      </c>
    </row>
    <row r="105" spans="1:5" s="31" customFormat="1" x14ac:dyDescent="0.2">
      <c r="A105" s="64"/>
      <c r="B105" s="104"/>
      <c r="C105" s="105"/>
      <c r="D105" s="106"/>
      <c r="E105" s="107"/>
    </row>
    <row r="106" spans="1:5" ht="15.75" customHeight="1" x14ac:dyDescent="0.25">
      <c r="A106" s="87" t="s">
        <v>123</v>
      </c>
      <c r="B106" s="88" t="s">
        <v>124</v>
      </c>
      <c r="C106" s="55"/>
      <c r="D106" s="55"/>
      <c r="E106" s="89"/>
    </row>
    <row r="107" spans="1:5" ht="15.75" customHeight="1" x14ac:dyDescent="0.25">
      <c r="A107" s="90"/>
      <c r="B107" s="91"/>
      <c r="C107" s="92" t="s">
        <v>170</v>
      </c>
      <c r="D107" s="93" t="s">
        <v>171</v>
      </c>
      <c r="E107" s="94">
        <v>1209072</v>
      </c>
    </row>
    <row r="108" spans="1:5" x14ac:dyDescent="0.2">
      <c r="A108" s="95">
        <v>1</v>
      </c>
      <c r="B108" s="96"/>
      <c r="C108" s="97" t="s">
        <v>183</v>
      </c>
      <c r="D108" s="98" t="s">
        <v>177</v>
      </c>
      <c r="E108" s="99">
        <v>-750000</v>
      </c>
    </row>
    <row r="109" spans="1:5" x14ac:dyDescent="0.2">
      <c r="A109" s="95">
        <v>2</v>
      </c>
      <c r="B109" s="96"/>
      <c r="C109" s="97" t="s">
        <v>181</v>
      </c>
      <c r="D109" s="98" t="s">
        <v>177</v>
      </c>
      <c r="E109" s="99">
        <v>1906596</v>
      </c>
    </row>
    <row r="110" spans="1:5" x14ac:dyDescent="0.2">
      <c r="A110" s="95">
        <v>3</v>
      </c>
      <c r="B110" s="96"/>
      <c r="C110" s="97" t="s">
        <v>192</v>
      </c>
      <c r="D110" s="98" t="s">
        <v>177</v>
      </c>
      <c r="E110" s="99">
        <v>-2580786</v>
      </c>
    </row>
    <row r="111" spans="1:5" ht="15.75" thickBot="1" x14ac:dyDescent="0.25">
      <c r="A111" s="95">
        <v>4</v>
      </c>
      <c r="B111" s="96"/>
      <c r="C111" s="97" t="s">
        <v>176</v>
      </c>
      <c r="D111" s="98" t="s">
        <v>177</v>
      </c>
      <c r="E111" s="99">
        <v>1250781</v>
      </c>
    </row>
    <row r="112" spans="1:5" s="31" customFormat="1" ht="16.5" customHeight="1" thickBot="1" x14ac:dyDescent="0.3">
      <c r="A112" s="100"/>
      <c r="B112" s="101"/>
      <c r="C112" s="62" t="s">
        <v>174</v>
      </c>
      <c r="D112" s="102" t="s">
        <v>175</v>
      </c>
      <c r="E112" s="103">
        <f>SUM(E107:E111)</f>
        <v>1035663</v>
      </c>
    </row>
    <row r="113" spans="1:5" s="31" customFormat="1" ht="15.75" thickBot="1" x14ac:dyDescent="0.25">
      <c r="A113" s="64"/>
      <c r="B113" s="104"/>
      <c r="C113" s="105"/>
      <c r="D113" s="106"/>
      <c r="E113" s="107"/>
    </row>
    <row r="114" spans="1:5" s="33" customFormat="1" ht="19.5" customHeight="1" thickBot="1" x14ac:dyDescent="0.3">
      <c r="A114" s="108"/>
      <c r="B114" s="109"/>
      <c r="C114" s="110"/>
      <c r="D114" s="111" t="s">
        <v>193</v>
      </c>
      <c r="E114" s="112">
        <f>+E112+E104+E99+E94+E86+E81+E74+E66+E59+E51+E45+E40+E31+E19+E13</f>
        <v>-8633919</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194</v>
      </c>
      <c r="B5" s="455"/>
      <c r="C5" s="455"/>
      <c r="D5" s="455"/>
      <c r="E5" s="455"/>
      <c r="F5" s="455"/>
    </row>
    <row r="6" spans="1:6" ht="13.5" customHeight="1" thickBot="1" x14ac:dyDescent="0.25">
      <c r="B6" s="456"/>
      <c r="C6" s="456"/>
      <c r="D6" s="456"/>
      <c r="E6" s="116"/>
    </row>
    <row r="7" spans="1:6" ht="15.75" x14ac:dyDescent="0.25">
      <c r="A7" s="117">
        <v>-1</v>
      </c>
      <c r="B7" s="118">
        <v>-2</v>
      </c>
      <c r="C7" s="118">
        <v>-3</v>
      </c>
      <c r="D7" s="118">
        <v>-4</v>
      </c>
      <c r="E7" s="118">
        <v>-5</v>
      </c>
      <c r="F7" s="119">
        <v>-6</v>
      </c>
    </row>
    <row r="8" spans="1:6" ht="20.45" customHeight="1" x14ac:dyDescent="0.25">
      <c r="A8" s="87"/>
      <c r="B8" s="76"/>
      <c r="C8" s="76" t="s">
        <v>173</v>
      </c>
      <c r="D8" s="76"/>
      <c r="E8" s="76"/>
      <c r="F8" s="120"/>
    </row>
    <row r="9" spans="1:6" ht="13.5" customHeight="1" thickBot="1" x14ac:dyDescent="0.25">
      <c r="A9" s="121" t="s">
        <v>5</v>
      </c>
      <c r="B9" s="122" t="s">
        <v>195</v>
      </c>
      <c r="C9" s="123" t="s">
        <v>196</v>
      </c>
      <c r="D9" s="123" t="s">
        <v>167</v>
      </c>
      <c r="E9" s="123" t="s">
        <v>168</v>
      </c>
      <c r="F9" s="124" t="s">
        <v>197</v>
      </c>
    </row>
    <row r="10" spans="1:6" s="125" customFormat="1" ht="31.5" x14ac:dyDescent="0.25">
      <c r="A10" s="126"/>
      <c r="B10" s="127"/>
      <c r="C10" s="128"/>
      <c r="D10" s="129" t="s">
        <v>198</v>
      </c>
      <c r="E10" s="130" t="s">
        <v>199</v>
      </c>
      <c r="F10" s="131">
        <v>26859369</v>
      </c>
    </row>
    <row r="11" spans="1:6" ht="15.75" x14ac:dyDescent="0.25">
      <c r="A11" s="132" t="s">
        <v>139</v>
      </c>
      <c r="B11" s="133" t="s">
        <v>10</v>
      </c>
      <c r="C11" s="134"/>
      <c r="D11" s="135"/>
      <c r="E11" s="135"/>
      <c r="F11" s="136"/>
    </row>
    <row r="12" spans="1:6" ht="15.75" thickBot="1" x14ac:dyDescent="0.25">
      <c r="A12" s="137"/>
      <c r="B12" s="91"/>
      <c r="C12" s="138" t="s">
        <v>173</v>
      </c>
      <c r="D12" s="138" t="s">
        <v>200</v>
      </c>
      <c r="E12" s="139" t="s">
        <v>173</v>
      </c>
      <c r="F12" s="140">
        <v>0</v>
      </c>
    </row>
    <row r="13" spans="1:6" ht="16.5" thickBot="1" x14ac:dyDescent="0.3">
      <c r="A13" s="141"/>
      <c r="B13" s="142"/>
      <c r="C13" s="143"/>
      <c r="D13" s="144" t="s">
        <v>201</v>
      </c>
      <c r="E13" s="145" t="s">
        <v>202</v>
      </c>
      <c r="F13" s="146">
        <v>0</v>
      </c>
    </row>
    <row r="14" spans="1:6" ht="15.75" x14ac:dyDescent="0.25">
      <c r="A14" s="147"/>
      <c r="B14" s="148"/>
      <c r="C14" s="149"/>
      <c r="D14" s="150"/>
      <c r="E14" s="151"/>
      <c r="F14" s="152"/>
    </row>
    <row r="15" spans="1:6" ht="15.75" x14ac:dyDescent="0.25">
      <c r="A15" s="132" t="s">
        <v>146</v>
      </c>
      <c r="B15" s="133" t="s">
        <v>38</v>
      </c>
      <c r="C15" s="134"/>
      <c r="D15" s="135"/>
      <c r="E15" s="135"/>
      <c r="F15" s="136"/>
    </row>
    <row r="16" spans="1:6" ht="15.75" thickBot="1" x14ac:dyDescent="0.25">
      <c r="A16" s="137"/>
      <c r="B16" s="91"/>
      <c r="C16" s="138" t="s">
        <v>173</v>
      </c>
      <c r="D16" s="138" t="s">
        <v>200</v>
      </c>
      <c r="E16" s="139" t="s">
        <v>173</v>
      </c>
      <c r="F16" s="140">
        <v>0</v>
      </c>
    </row>
    <row r="17" spans="1:6" ht="16.5" thickBot="1" x14ac:dyDescent="0.3">
      <c r="A17" s="141"/>
      <c r="B17" s="142"/>
      <c r="C17" s="143"/>
      <c r="D17" s="144" t="s">
        <v>201</v>
      </c>
      <c r="E17" s="145" t="s">
        <v>202</v>
      </c>
      <c r="F17" s="146">
        <v>0</v>
      </c>
    </row>
    <row r="18" spans="1:6" ht="15.75" x14ac:dyDescent="0.25">
      <c r="A18" s="147"/>
      <c r="B18" s="148"/>
      <c r="C18" s="149"/>
      <c r="D18" s="150"/>
      <c r="E18" s="151"/>
      <c r="F18" s="152"/>
    </row>
    <row r="19" spans="1:6" ht="15.75" x14ac:dyDescent="0.25">
      <c r="A19" s="132" t="s">
        <v>147</v>
      </c>
      <c r="B19" s="133" t="s">
        <v>44</v>
      </c>
      <c r="C19" s="134"/>
      <c r="D19" s="135"/>
      <c r="E19" s="135"/>
      <c r="F19" s="136"/>
    </row>
    <row r="20" spans="1:6" ht="15.75" thickBot="1" x14ac:dyDescent="0.25">
      <c r="A20" s="137"/>
      <c r="B20" s="91"/>
      <c r="C20" s="138" t="s">
        <v>173</v>
      </c>
      <c r="D20" s="138" t="s">
        <v>200</v>
      </c>
      <c r="E20" s="139" t="s">
        <v>173</v>
      </c>
      <c r="F20" s="140">
        <v>0</v>
      </c>
    </row>
    <row r="21" spans="1:6" ht="16.5" thickBot="1" x14ac:dyDescent="0.3">
      <c r="A21" s="141"/>
      <c r="B21" s="142"/>
      <c r="C21" s="143"/>
      <c r="D21" s="144" t="s">
        <v>201</v>
      </c>
      <c r="E21" s="145" t="s">
        <v>202</v>
      </c>
      <c r="F21" s="146">
        <v>0</v>
      </c>
    </row>
    <row r="22" spans="1:6" ht="15.75" x14ac:dyDescent="0.25">
      <c r="A22" s="147"/>
      <c r="B22" s="148"/>
      <c r="C22" s="149"/>
      <c r="D22" s="150"/>
      <c r="E22" s="151"/>
      <c r="F22" s="152"/>
    </row>
    <row r="23" spans="1:6" ht="15.75" x14ac:dyDescent="0.25">
      <c r="A23" s="132" t="s">
        <v>148</v>
      </c>
      <c r="B23" s="133" t="s">
        <v>50</v>
      </c>
      <c r="C23" s="134"/>
      <c r="D23" s="135"/>
      <c r="E23" s="135"/>
      <c r="F23" s="136"/>
    </row>
    <row r="24" spans="1:6" ht="45" x14ac:dyDescent="0.2">
      <c r="A24" s="137">
        <v>1</v>
      </c>
      <c r="B24" s="91"/>
      <c r="C24" s="138" t="s">
        <v>107</v>
      </c>
      <c r="D24" s="138" t="s">
        <v>203</v>
      </c>
      <c r="E24" s="139" t="s">
        <v>204</v>
      </c>
      <c r="F24" s="140">
        <v>-228305</v>
      </c>
    </row>
    <row r="25" spans="1:6" ht="45" x14ac:dyDescent="0.2">
      <c r="A25" s="137">
        <v>2</v>
      </c>
      <c r="B25" s="91"/>
      <c r="C25" s="138" t="s">
        <v>107</v>
      </c>
      <c r="D25" s="138" t="s">
        <v>205</v>
      </c>
      <c r="E25" s="139" t="s">
        <v>204</v>
      </c>
      <c r="F25" s="140">
        <v>216938</v>
      </c>
    </row>
    <row r="26" spans="1:6" ht="45.75" thickBot="1" x14ac:dyDescent="0.25">
      <c r="A26" s="137">
        <v>3</v>
      </c>
      <c r="B26" s="91"/>
      <c r="C26" s="138" t="s">
        <v>107</v>
      </c>
      <c r="D26" s="138" t="s">
        <v>206</v>
      </c>
      <c r="E26" s="139" t="s">
        <v>204</v>
      </c>
      <c r="F26" s="140">
        <v>212303</v>
      </c>
    </row>
    <row r="27" spans="1:6" ht="16.5" thickBot="1" x14ac:dyDescent="0.3">
      <c r="A27" s="141"/>
      <c r="B27" s="142"/>
      <c r="C27" s="143"/>
      <c r="D27" s="144" t="s">
        <v>201</v>
      </c>
      <c r="E27" s="145" t="s">
        <v>202</v>
      </c>
      <c r="F27" s="146">
        <f>SUM(F24:F26)</f>
        <v>200936</v>
      </c>
    </row>
    <row r="28" spans="1:6" ht="15.75" x14ac:dyDescent="0.25">
      <c r="A28" s="147"/>
      <c r="B28" s="148"/>
      <c r="C28" s="149"/>
      <c r="D28" s="150"/>
      <c r="E28" s="151"/>
      <c r="F28" s="152"/>
    </row>
    <row r="29" spans="1:6" ht="15.75" x14ac:dyDescent="0.25">
      <c r="A29" s="132" t="s">
        <v>149</v>
      </c>
      <c r="B29" s="133" t="s">
        <v>57</v>
      </c>
      <c r="C29" s="134"/>
      <c r="D29" s="135"/>
      <c r="E29" s="135"/>
      <c r="F29" s="136"/>
    </row>
    <row r="30" spans="1:6" ht="15.75" thickBot="1" x14ac:dyDescent="0.25">
      <c r="A30" s="137"/>
      <c r="B30" s="91"/>
      <c r="C30" s="138" t="s">
        <v>173</v>
      </c>
      <c r="D30" s="138" t="s">
        <v>200</v>
      </c>
      <c r="E30" s="139" t="s">
        <v>173</v>
      </c>
      <c r="F30" s="140">
        <v>0</v>
      </c>
    </row>
    <row r="31" spans="1:6" ht="16.5" thickBot="1" x14ac:dyDescent="0.3">
      <c r="A31" s="141"/>
      <c r="B31" s="142"/>
      <c r="C31" s="143"/>
      <c r="D31" s="144" t="s">
        <v>201</v>
      </c>
      <c r="E31" s="145" t="s">
        <v>202</v>
      </c>
      <c r="F31" s="146">
        <v>0</v>
      </c>
    </row>
    <row r="32" spans="1:6" ht="15.75" x14ac:dyDescent="0.25">
      <c r="A32" s="147"/>
      <c r="B32" s="148"/>
      <c r="C32" s="149"/>
      <c r="D32" s="150"/>
      <c r="E32" s="151"/>
      <c r="F32" s="152"/>
    </row>
    <row r="33" spans="1:6" ht="15.75" x14ac:dyDescent="0.25">
      <c r="A33" s="132" t="s">
        <v>150</v>
      </c>
      <c r="B33" s="133" t="s">
        <v>63</v>
      </c>
      <c r="C33" s="134"/>
      <c r="D33" s="135"/>
      <c r="E33" s="135"/>
      <c r="F33" s="136"/>
    </row>
    <row r="34" spans="1:6" ht="15.75" thickBot="1" x14ac:dyDescent="0.25">
      <c r="A34" s="137"/>
      <c r="B34" s="91"/>
      <c r="C34" s="138" t="s">
        <v>173</v>
      </c>
      <c r="D34" s="138" t="s">
        <v>200</v>
      </c>
      <c r="E34" s="139" t="s">
        <v>173</v>
      </c>
      <c r="F34" s="140">
        <v>0</v>
      </c>
    </row>
    <row r="35" spans="1:6" ht="16.5" thickBot="1" x14ac:dyDescent="0.3">
      <c r="A35" s="141"/>
      <c r="B35" s="142"/>
      <c r="C35" s="143"/>
      <c r="D35" s="144" t="s">
        <v>201</v>
      </c>
      <c r="E35" s="145" t="s">
        <v>202</v>
      </c>
      <c r="F35" s="146">
        <v>0</v>
      </c>
    </row>
    <row r="36" spans="1:6" ht="15.75" x14ac:dyDescent="0.25">
      <c r="A36" s="147"/>
      <c r="B36" s="148"/>
      <c r="C36" s="149"/>
      <c r="D36" s="150"/>
      <c r="E36" s="151"/>
      <c r="F36" s="152"/>
    </row>
    <row r="37" spans="1:6" ht="31.5" x14ac:dyDescent="0.25">
      <c r="A37" s="132" t="s">
        <v>151</v>
      </c>
      <c r="B37" s="133" t="s">
        <v>67</v>
      </c>
      <c r="C37" s="134"/>
      <c r="D37" s="135"/>
      <c r="E37" s="135"/>
      <c r="F37" s="136"/>
    </row>
    <row r="38" spans="1:6" ht="30.75" thickBot="1" x14ac:dyDescent="0.25">
      <c r="A38" s="137">
        <v>1</v>
      </c>
      <c r="B38" s="91"/>
      <c r="C38" s="138" t="s">
        <v>50</v>
      </c>
      <c r="D38" s="138" t="s">
        <v>207</v>
      </c>
      <c r="E38" s="139" t="s">
        <v>204</v>
      </c>
      <c r="F38" s="140">
        <v>69548</v>
      </c>
    </row>
    <row r="39" spans="1:6" ht="16.5" thickBot="1" x14ac:dyDescent="0.3">
      <c r="A39" s="141"/>
      <c r="B39" s="142"/>
      <c r="C39" s="143"/>
      <c r="D39" s="144" t="s">
        <v>201</v>
      </c>
      <c r="E39" s="145" t="s">
        <v>202</v>
      </c>
      <c r="F39" s="146">
        <f>SUM(F38:F38)</f>
        <v>69548</v>
      </c>
    </row>
    <row r="40" spans="1:6" ht="15.75" x14ac:dyDescent="0.25">
      <c r="A40" s="147"/>
      <c r="B40" s="148"/>
      <c r="C40" s="149"/>
      <c r="D40" s="150"/>
      <c r="E40" s="151"/>
      <c r="F40" s="152"/>
    </row>
    <row r="41" spans="1:6" ht="15.75" x14ac:dyDescent="0.25">
      <c r="A41" s="132" t="s">
        <v>152</v>
      </c>
      <c r="B41" s="133" t="s">
        <v>74</v>
      </c>
      <c r="C41" s="134"/>
      <c r="D41" s="135"/>
      <c r="E41" s="135"/>
      <c r="F41" s="136"/>
    </row>
    <row r="42" spans="1:6" ht="15.75" thickBot="1" x14ac:dyDescent="0.25">
      <c r="A42" s="137"/>
      <c r="B42" s="91"/>
      <c r="C42" s="138" t="s">
        <v>173</v>
      </c>
      <c r="D42" s="138" t="s">
        <v>200</v>
      </c>
      <c r="E42" s="139" t="s">
        <v>173</v>
      </c>
      <c r="F42" s="140">
        <v>0</v>
      </c>
    </row>
    <row r="43" spans="1:6" ht="16.5" thickBot="1" x14ac:dyDescent="0.3">
      <c r="A43" s="141"/>
      <c r="B43" s="142"/>
      <c r="C43" s="143"/>
      <c r="D43" s="144" t="s">
        <v>201</v>
      </c>
      <c r="E43" s="145" t="s">
        <v>202</v>
      </c>
      <c r="F43" s="146">
        <v>0</v>
      </c>
    </row>
    <row r="44" spans="1:6" ht="15.75" x14ac:dyDescent="0.25">
      <c r="A44" s="147"/>
      <c r="B44" s="148"/>
      <c r="C44" s="149"/>
      <c r="D44" s="150"/>
      <c r="E44" s="151"/>
      <c r="F44" s="152"/>
    </row>
    <row r="45" spans="1:6" ht="31.5" x14ac:dyDescent="0.25">
      <c r="A45" s="132" t="s">
        <v>153</v>
      </c>
      <c r="B45" s="133" t="s">
        <v>78</v>
      </c>
      <c r="C45" s="134"/>
      <c r="D45" s="135"/>
      <c r="E45" s="135"/>
      <c r="F45" s="136"/>
    </row>
    <row r="46" spans="1:6" ht="15.75" thickBot="1" x14ac:dyDescent="0.25">
      <c r="A46" s="137"/>
      <c r="B46" s="91"/>
      <c r="C46" s="138" t="s">
        <v>173</v>
      </c>
      <c r="D46" s="138" t="s">
        <v>200</v>
      </c>
      <c r="E46" s="139" t="s">
        <v>173</v>
      </c>
      <c r="F46" s="140">
        <v>0</v>
      </c>
    </row>
    <row r="47" spans="1:6" ht="16.5" thickBot="1" x14ac:dyDescent="0.3">
      <c r="A47" s="141"/>
      <c r="B47" s="142"/>
      <c r="C47" s="143"/>
      <c r="D47" s="144" t="s">
        <v>201</v>
      </c>
      <c r="E47" s="145" t="s">
        <v>202</v>
      </c>
      <c r="F47" s="146">
        <v>0</v>
      </c>
    </row>
    <row r="48" spans="1:6" ht="15.75" x14ac:dyDescent="0.25">
      <c r="A48" s="147"/>
      <c r="B48" s="148"/>
      <c r="C48" s="149"/>
      <c r="D48" s="150"/>
      <c r="E48" s="151"/>
      <c r="F48" s="152"/>
    </row>
    <row r="49" spans="1:6" ht="31.5" x14ac:dyDescent="0.25">
      <c r="A49" s="132" t="s">
        <v>154</v>
      </c>
      <c r="B49" s="133" t="s">
        <v>88</v>
      </c>
      <c r="C49" s="134"/>
      <c r="D49" s="135"/>
      <c r="E49" s="135"/>
      <c r="F49" s="136"/>
    </row>
    <row r="50" spans="1:6" ht="15.75" thickBot="1" x14ac:dyDescent="0.25">
      <c r="A50" s="137"/>
      <c r="B50" s="91"/>
      <c r="C50" s="138" t="s">
        <v>173</v>
      </c>
      <c r="D50" s="138" t="s">
        <v>200</v>
      </c>
      <c r="E50" s="139" t="s">
        <v>173</v>
      </c>
      <c r="F50" s="140">
        <v>0</v>
      </c>
    </row>
    <row r="51" spans="1:6" ht="16.5" thickBot="1" x14ac:dyDescent="0.3">
      <c r="A51" s="141"/>
      <c r="B51" s="142"/>
      <c r="C51" s="143"/>
      <c r="D51" s="144" t="s">
        <v>201</v>
      </c>
      <c r="E51" s="145" t="s">
        <v>202</v>
      </c>
      <c r="F51" s="146">
        <v>0</v>
      </c>
    </row>
    <row r="52" spans="1:6" ht="15.75" x14ac:dyDescent="0.25">
      <c r="A52" s="147"/>
      <c r="B52" s="148"/>
      <c r="C52" s="149"/>
      <c r="D52" s="150"/>
      <c r="E52" s="151"/>
      <c r="F52" s="152"/>
    </row>
    <row r="53" spans="1:6" ht="15.75" x14ac:dyDescent="0.25">
      <c r="A53" s="132" t="s">
        <v>155</v>
      </c>
      <c r="B53" s="133" t="s">
        <v>97</v>
      </c>
      <c r="C53" s="134"/>
      <c r="D53" s="135"/>
      <c r="E53" s="135"/>
      <c r="F53" s="136"/>
    </row>
    <row r="54" spans="1:6" ht="15.75" thickBot="1" x14ac:dyDescent="0.25">
      <c r="A54" s="137"/>
      <c r="B54" s="91"/>
      <c r="C54" s="138" t="s">
        <v>173</v>
      </c>
      <c r="D54" s="138" t="s">
        <v>200</v>
      </c>
      <c r="E54" s="139" t="s">
        <v>173</v>
      </c>
      <c r="F54" s="140">
        <v>0</v>
      </c>
    </row>
    <row r="55" spans="1:6" ht="16.5" thickBot="1" x14ac:dyDescent="0.3">
      <c r="A55" s="141"/>
      <c r="B55" s="142"/>
      <c r="C55" s="143"/>
      <c r="D55" s="144" t="s">
        <v>201</v>
      </c>
      <c r="E55" s="145" t="s">
        <v>202</v>
      </c>
      <c r="F55" s="146">
        <v>0</v>
      </c>
    </row>
    <row r="56" spans="1:6" ht="15.75" x14ac:dyDescent="0.25">
      <c r="A56" s="147"/>
      <c r="B56" s="148"/>
      <c r="C56" s="149"/>
      <c r="D56" s="150"/>
      <c r="E56" s="151"/>
      <c r="F56" s="152"/>
    </row>
    <row r="57" spans="1:6" ht="31.5" x14ac:dyDescent="0.25">
      <c r="A57" s="132" t="s">
        <v>156</v>
      </c>
      <c r="B57" s="133" t="s">
        <v>107</v>
      </c>
      <c r="C57" s="134"/>
      <c r="D57" s="135"/>
      <c r="E57" s="135"/>
      <c r="F57" s="136"/>
    </row>
    <row r="58" spans="1:6" ht="30" x14ac:dyDescent="0.2">
      <c r="A58" s="137">
        <v>1</v>
      </c>
      <c r="B58" s="91"/>
      <c r="C58" s="138" t="s">
        <v>50</v>
      </c>
      <c r="D58" s="138" t="s">
        <v>208</v>
      </c>
      <c r="E58" s="139" t="s">
        <v>204</v>
      </c>
      <c r="F58" s="140">
        <v>-16632</v>
      </c>
    </row>
    <row r="59" spans="1:6" ht="30.75" thickBot="1" x14ac:dyDescent="0.25">
      <c r="A59" s="137">
        <v>2</v>
      </c>
      <c r="B59" s="91"/>
      <c r="C59" s="138" t="s">
        <v>50</v>
      </c>
      <c r="D59" s="138" t="s">
        <v>209</v>
      </c>
      <c r="E59" s="139" t="s">
        <v>204</v>
      </c>
      <c r="F59" s="140">
        <v>-210850</v>
      </c>
    </row>
    <row r="60" spans="1:6" ht="16.5" thickBot="1" x14ac:dyDescent="0.3">
      <c r="A60" s="141"/>
      <c r="B60" s="142"/>
      <c r="C60" s="143"/>
      <c r="D60" s="144" t="s">
        <v>201</v>
      </c>
      <c r="E60" s="145" t="s">
        <v>202</v>
      </c>
      <c r="F60" s="146">
        <f>SUM(F58:F59)</f>
        <v>-227482</v>
      </c>
    </row>
    <row r="61" spans="1:6" ht="15.75" x14ac:dyDescent="0.25">
      <c r="A61" s="147"/>
      <c r="B61" s="148"/>
      <c r="C61" s="149"/>
      <c r="D61" s="150"/>
      <c r="E61" s="151"/>
      <c r="F61" s="152"/>
    </row>
    <row r="62" spans="1:6" ht="15.75" x14ac:dyDescent="0.25">
      <c r="A62" s="132" t="s">
        <v>157</v>
      </c>
      <c r="B62" s="133" t="s">
        <v>111</v>
      </c>
      <c r="C62" s="134"/>
      <c r="D62" s="135"/>
      <c r="E62" s="135"/>
      <c r="F62" s="136"/>
    </row>
    <row r="63" spans="1:6" ht="15.75" thickBot="1" x14ac:dyDescent="0.25">
      <c r="A63" s="137"/>
      <c r="B63" s="91"/>
      <c r="C63" s="138" t="s">
        <v>173</v>
      </c>
      <c r="D63" s="138" t="s">
        <v>200</v>
      </c>
      <c r="E63" s="139" t="s">
        <v>173</v>
      </c>
      <c r="F63" s="140">
        <v>0</v>
      </c>
    </row>
    <row r="64" spans="1:6" ht="16.5" thickBot="1" x14ac:dyDescent="0.3">
      <c r="A64" s="141"/>
      <c r="B64" s="142"/>
      <c r="C64" s="143"/>
      <c r="D64" s="144" t="s">
        <v>201</v>
      </c>
      <c r="E64" s="145" t="s">
        <v>202</v>
      </c>
      <c r="F64" s="146">
        <v>0</v>
      </c>
    </row>
    <row r="65" spans="1:6" ht="15.75" x14ac:dyDescent="0.25">
      <c r="A65" s="147"/>
      <c r="B65" s="148"/>
      <c r="C65" s="149"/>
      <c r="D65" s="150"/>
      <c r="E65" s="151"/>
      <c r="F65" s="152"/>
    </row>
    <row r="66" spans="1:6" ht="15.75" x14ac:dyDescent="0.25">
      <c r="A66" s="132" t="s">
        <v>158</v>
      </c>
      <c r="B66" s="133" t="s">
        <v>119</v>
      </c>
      <c r="C66" s="134"/>
      <c r="D66" s="135"/>
      <c r="E66" s="135"/>
      <c r="F66" s="136"/>
    </row>
    <row r="67" spans="1:6" ht="15.75" thickBot="1" x14ac:dyDescent="0.25">
      <c r="A67" s="137"/>
      <c r="B67" s="91"/>
      <c r="C67" s="138" t="s">
        <v>173</v>
      </c>
      <c r="D67" s="138" t="s">
        <v>200</v>
      </c>
      <c r="E67" s="139" t="s">
        <v>173</v>
      </c>
      <c r="F67" s="140">
        <v>0</v>
      </c>
    </row>
    <row r="68" spans="1:6" ht="16.5" thickBot="1" x14ac:dyDescent="0.3">
      <c r="A68" s="141"/>
      <c r="B68" s="142"/>
      <c r="C68" s="143"/>
      <c r="D68" s="144" t="s">
        <v>201</v>
      </c>
      <c r="E68" s="145" t="s">
        <v>202</v>
      </c>
      <c r="F68" s="146">
        <v>0</v>
      </c>
    </row>
    <row r="69" spans="1:6" ht="15.75" x14ac:dyDescent="0.25">
      <c r="A69" s="147"/>
      <c r="B69" s="148"/>
      <c r="C69" s="149"/>
      <c r="D69" s="150"/>
      <c r="E69" s="151"/>
      <c r="F69" s="152"/>
    </row>
    <row r="70" spans="1:6" ht="15.75" x14ac:dyDescent="0.25">
      <c r="A70" s="132" t="s">
        <v>159</v>
      </c>
      <c r="B70" s="133" t="s">
        <v>124</v>
      </c>
      <c r="C70" s="134"/>
      <c r="D70" s="135"/>
      <c r="E70" s="135"/>
      <c r="F70" s="136"/>
    </row>
    <row r="71" spans="1:6" ht="15.75" thickBot="1" x14ac:dyDescent="0.25">
      <c r="A71" s="137"/>
      <c r="B71" s="91"/>
      <c r="C71" s="138" t="s">
        <v>173</v>
      </c>
      <c r="D71" s="138" t="s">
        <v>200</v>
      </c>
      <c r="E71" s="139" t="s">
        <v>173</v>
      </c>
      <c r="F71" s="140">
        <v>0</v>
      </c>
    </row>
    <row r="72" spans="1:6" ht="16.5" thickBot="1" x14ac:dyDescent="0.3">
      <c r="A72" s="141"/>
      <c r="B72" s="142"/>
      <c r="C72" s="143"/>
      <c r="D72" s="144" t="s">
        <v>201</v>
      </c>
      <c r="E72" s="145" t="s">
        <v>202</v>
      </c>
      <c r="F72" s="146">
        <v>0</v>
      </c>
    </row>
    <row r="73" spans="1:6" ht="15.75" x14ac:dyDescent="0.25">
      <c r="A73" s="147"/>
      <c r="B73" s="148"/>
      <c r="C73" s="149"/>
      <c r="D73" s="150"/>
      <c r="E73" s="151"/>
      <c r="F73" s="152"/>
    </row>
    <row r="74" spans="1:6" ht="32.25" thickBot="1" x14ac:dyDescent="0.3">
      <c r="A74" s="153"/>
      <c r="B74" s="154"/>
      <c r="C74" s="154"/>
      <c r="D74" s="155" t="s">
        <v>210</v>
      </c>
      <c r="E74" s="156" t="s">
        <v>211</v>
      </c>
      <c r="F74" s="157">
        <f>+F72+F68+F64+F60+F55+F51+F47+F43+F39+F35+F31+F27+F21+F17+F13+F10</f>
        <v>26902371</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212</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213</v>
      </c>
      <c r="C8" s="165"/>
      <c r="D8" s="166"/>
    </row>
    <row r="9" spans="1:5" ht="14.25" customHeight="1" thickBot="1" x14ac:dyDescent="0.25">
      <c r="A9" s="167" t="s">
        <v>5</v>
      </c>
      <c r="B9" s="168" t="s">
        <v>214</v>
      </c>
      <c r="C9" s="169" t="s">
        <v>197</v>
      </c>
      <c r="D9" s="170" t="s">
        <v>168</v>
      </c>
    </row>
    <row r="10" spans="1:5" ht="15.75" x14ac:dyDescent="0.25">
      <c r="A10" s="171"/>
      <c r="B10" s="86"/>
      <c r="C10" s="172"/>
      <c r="D10" s="173"/>
    </row>
    <row r="11" spans="1:5" x14ac:dyDescent="0.2">
      <c r="A11" s="174" t="s">
        <v>139</v>
      </c>
      <c r="B11" s="175" t="s">
        <v>10</v>
      </c>
      <c r="C11" s="176"/>
      <c r="D11" s="177"/>
    </row>
    <row r="12" spans="1:5" ht="13.5" thickBot="1" x14ac:dyDescent="0.25">
      <c r="A12" s="178">
        <v>0</v>
      </c>
      <c r="B12" s="179" t="s">
        <v>200</v>
      </c>
      <c r="C12" s="180">
        <v>0</v>
      </c>
      <c r="D12" s="181" t="s">
        <v>173</v>
      </c>
    </row>
    <row r="13" spans="1:5" ht="13.5" customHeight="1" thickBot="1" x14ac:dyDescent="0.25">
      <c r="A13" s="182"/>
      <c r="B13" s="183" t="s">
        <v>215</v>
      </c>
      <c r="C13" s="184">
        <v>0</v>
      </c>
      <c r="D13" s="185" t="s">
        <v>202</v>
      </c>
    </row>
    <row r="14" spans="1:5" ht="14.25" customHeight="1" x14ac:dyDescent="0.2">
      <c r="A14" s="186"/>
      <c r="B14" s="187"/>
      <c r="C14" s="188"/>
      <c r="D14" s="189"/>
    </row>
    <row r="15" spans="1:5" x14ac:dyDescent="0.2">
      <c r="A15" s="174" t="s">
        <v>146</v>
      </c>
      <c r="B15" s="175" t="s">
        <v>38</v>
      </c>
      <c r="C15" s="176"/>
      <c r="D15" s="177"/>
    </row>
    <row r="16" spans="1:5" ht="13.5" thickBot="1" x14ac:dyDescent="0.25">
      <c r="A16" s="178">
        <v>0</v>
      </c>
      <c r="B16" s="179" t="s">
        <v>200</v>
      </c>
      <c r="C16" s="180">
        <v>0</v>
      </c>
      <c r="D16" s="181" t="s">
        <v>173</v>
      </c>
    </row>
    <row r="17" spans="1:4" ht="13.5" customHeight="1" thickBot="1" x14ac:dyDescent="0.25">
      <c r="A17" s="182"/>
      <c r="B17" s="183" t="s">
        <v>215</v>
      </c>
      <c r="C17" s="184">
        <v>0</v>
      </c>
      <c r="D17" s="185" t="s">
        <v>202</v>
      </c>
    </row>
    <row r="18" spans="1:4" ht="14.25" customHeight="1" x14ac:dyDescent="0.2">
      <c r="A18" s="186"/>
      <c r="B18" s="187"/>
      <c r="C18" s="188"/>
      <c r="D18" s="189"/>
    </row>
    <row r="19" spans="1:4" x14ac:dyDescent="0.2">
      <c r="A19" s="174" t="s">
        <v>147</v>
      </c>
      <c r="B19" s="175" t="s">
        <v>44</v>
      </c>
      <c r="C19" s="176"/>
      <c r="D19" s="177"/>
    </row>
    <row r="20" spans="1:4" ht="13.5" thickBot="1" x14ac:dyDescent="0.25">
      <c r="A20" s="178">
        <v>0</v>
      </c>
      <c r="B20" s="179" t="s">
        <v>200</v>
      </c>
      <c r="C20" s="180">
        <v>0</v>
      </c>
      <c r="D20" s="181" t="s">
        <v>173</v>
      </c>
    </row>
    <row r="21" spans="1:4" ht="13.5" customHeight="1" thickBot="1" x14ac:dyDescent="0.25">
      <c r="A21" s="182"/>
      <c r="B21" s="183" t="s">
        <v>215</v>
      </c>
      <c r="C21" s="184">
        <v>0</v>
      </c>
      <c r="D21" s="185" t="s">
        <v>202</v>
      </c>
    </row>
    <row r="22" spans="1:4" ht="14.25" customHeight="1" x14ac:dyDescent="0.2">
      <c r="A22" s="186"/>
      <c r="B22" s="187"/>
      <c r="C22" s="188"/>
      <c r="D22" s="189"/>
    </row>
    <row r="23" spans="1:4" x14ac:dyDescent="0.2">
      <c r="A23" s="174" t="s">
        <v>148</v>
      </c>
      <c r="B23" s="175" t="s">
        <v>50</v>
      </c>
      <c r="C23" s="176"/>
      <c r="D23" s="177"/>
    </row>
    <row r="24" spans="1:4" ht="13.5" thickBot="1" x14ac:dyDescent="0.25">
      <c r="A24" s="178">
        <v>0</v>
      </c>
      <c r="B24" s="179" t="s">
        <v>200</v>
      </c>
      <c r="C24" s="180">
        <v>0</v>
      </c>
      <c r="D24" s="181" t="s">
        <v>173</v>
      </c>
    </row>
    <row r="25" spans="1:4" ht="13.5" customHeight="1" thickBot="1" x14ac:dyDescent="0.25">
      <c r="A25" s="182"/>
      <c r="B25" s="183" t="s">
        <v>215</v>
      </c>
      <c r="C25" s="184">
        <v>0</v>
      </c>
      <c r="D25" s="185" t="s">
        <v>202</v>
      </c>
    </row>
    <row r="26" spans="1:4" ht="14.25" customHeight="1" x14ac:dyDescent="0.2">
      <c r="A26" s="186"/>
      <c r="B26" s="187"/>
      <c r="C26" s="188"/>
      <c r="D26" s="189"/>
    </row>
    <row r="27" spans="1:4" x14ac:dyDescent="0.2">
      <c r="A27" s="174" t="s">
        <v>149</v>
      </c>
      <c r="B27" s="175" t="s">
        <v>57</v>
      </c>
      <c r="C27" s="176"/>
      <c r="D27" s="177"/>
    </row>
    <row r="28" spans="1:4" ht="13.5" thickBot="1" x14ac:dyDescent="0.25">
      <c r="A28" s="178">
        <v>0</v>
      </c>
      <c r="B28" s="179" t="s">
        <v>200</v>
      </c>
      <c r="C28" s="180">
        <v>0</v>
      </c>
      <c r="D28" s="181" t="s">
        <v>173</v>
      </c>
    </row>
    <row r="29" spans="1:4" ht="13.5" customHeight="1" thickBot="1" x14ac:dyDescent="0.25">
      <c r="A29" s="182"/>
      <c r="B29" s="183" t="s">
        <v>215</v>
      </c>
      <c r="C29" s="184">
        <v>0</v>
      </c>
      <c r="D29" s="185" t="s">
        <v>202</v>
      </c>
    </row>
    <row r="30" spans="1:4" ht="14.25" customHeight="1" x14ac:dyDescent="0.2">
      <c r="A30" s="186"/>
      <c r="B30" s="187"/>
      <c r="C30" s="188"/>
      <c r="D30" s="189"/>
    </row>
    <row r="31" spans="1:4" x14ac:dyDescent="0.2">
      <c r="A31" s="174" t="s">
        <v>150</v>
      </c>
      <c r="B31" s="175" t="s">
        <v>63</v>
      </c>
      <c r="C31" s="176"/>
      <c r="D31" s="177"/>
    </row>
    <row r="32" spans="1:4" ht="13.5" thickBot="1" x14ac:dyDescent="0.25">
      <c r="A32" s="178">
        <v>0</v>
      </c>
      <c r="B32" s="179" t="s">
        <v>200</v>
      </c>
      <c r="C32" s="180">
        <v>0</v>
      </c>
      <c r="D32" s="181" t="s">
        <v>173</v>
      </c>
    </row>
    <row r="33" spans="1:4" ht="13.5" customHeight="1" thickBot="1" x14ac:dyDescent="0.25">
      <c r="A33" s="182"/>
      <c r="B33" s="183" t="s">
        <v>215</v>
      </c>
      <c r="C33" s="184">
        <v>0</v>
      </c>
      <c r="D33" s="185" t="s">
        <v>202</v>
      </c>
    </row>
    <row r="34" spans="1:4" ht="14.25" customHeight="1" x14ac:dyDescent="0.2">
      <c r="A34" s="186"/>
      <c r="B34" s="187"/>
      <c r="C34" s="188"/>
      <c r="D34" s="189"/>
    </row>
    <row r="35" spans="1:4" x14ac:dyDescent="0.2">
      <c r="A35" s="174" t="s">
        <v>151</v>
      </c>
      <c r="B35" s="175" t="s">
        <v>67</v>
      </c>
      <c r="C35" s="176"/>
      <c r="D35" s="177"/>
    </row>
    <row r="36" spans="1:4" ht="13.5" thickBot="1" x14ac:dyDescent="0.25">
      <c r="A36" s="178">
        <v>0</v>
      </c>
      <c r="B36" s="179" t="s">
        <v>200</v>
      </c>
      <c r="C36" s="180">
        <v>0</v>
      </c>
      <c r="D36" s="181" t="s">
        <v>173</v>
      </c>
    </row>
    <row r="37" spans="1:4" ht="13.5" customHeight="1" thickBot="1" x14ac:dyDescent="0.25">
      <c r="A37" s="182"/>
      <c r="B37" s="183" t="s">
        <v>215</v>
      </c>
      <c r="C37" s="184">
        <v>0</v>
      </c>
      <c r="D37" s="185" t="s">
        <v>202</v>
      </c>
    </row>
    <row r="38" spans="1:4" ht="14.25" customHeight="1" x14ac:dyDescent="0.2">
      <c r="A38" s="186"/>
      <c r="B38" s="187"/>
      <c r="C38" s="188"/>
      <c r="D38" s="189"/>
    </row>
    <row r="39" spans="1:4" x14ac:dyDescent="0.2">
      <c r="A39" s="174" t="s">
        <v>152</v>
      </c>
      <c r="B39" s="175" t="s">
        <v>74</v>
      </c>
      <c r="C39" s="176"/>
      <c r="D39" s="177"/>
    </row>
    <row r="40" spans="1:4" ht="13.5" thickBot="1" x14ac:dyDescent="0.25">
      <c r="A40" s="178">
        <v>0</v>
      </c>
      <c r="B40" s="179" t="s">
        <v>200</v>
      </c>
      <c r="C40" s="180">
        <v>0</v>
      </c>
      <c r="D40" s="181" t="s">
        <v>173</v>
      </c>
    </row>
    <row r="41" spans="1:4" ht="13.5" customHeight="1" thickBot="1" x14ac:dyDescent="0.25">
      <c r="A41" s="182"/>
      <c r="B41" s="183" t="s">
        <v>215</v>
      </c>
      <c r="C41" s="184">
        <v>0</v>
      </c>
      <c r="D41" s="185" t="s">
        <v>202</v>
      </c>
    </row>
    <row r="42" spans="1:4" ht="14.25" customHeight="1" x14ac:dyDescent="0.2">
      <c r="A42" s="186"/>
      <c r="B42" s="187"/>
      <c r="C42" s="188"/>
      <c r="D42" s="189"/>
    </row>
    <row r="43" spans="1:4" x14ac:dyDescent="0.2">
      <c r="A43" s="174" t="s">
        <v>153</v>
      </c>
      <c r="B43" s="175" t="s">
        <v>78</v>
      </c>
      <c r="C43" s="176"/>
      <c r="D43" s="177"/>
    </row>
    <row r="44" spans="1:4" ht="13.5" thickBot="1" x14ac:dyDescent="0.25">
      <c r="A44" s="178">
        <v>0</v>
      </c>
      <c r="B44" s="179" t="s">
        <v>200</v>
      </c>
      <c r="C44" s="180">
        <v>0</v>
      </c>
      <c r="D44" s="181" t="s">
        <v>173</v>
      </c>
    </row>
    <row r="45" spans="1:4" ht="13.5" customHeight="1" thickBot="1" x14ac:dyDescent="0.25">
      <c r="A45" s="182"/>
      <c r="B45" s="183" t="s">
        <v>215</v>
      </c>
      <c r="C45" s="184">
        <v>0</v>
      </c>
      <c r="D45" s="185" t="s">
        <v>202</v>
      </c>
    </row>
    <row r="46" spans="1:4" ht="14.25" customHeight="1" x14ac:dyDescent="0.2">
      <c r="A46" s="186"/>
      <c r="B46" s="187"/>
      <c r="C46" s="188"/>
      <c r="D46" s="189"/>
    </row>
    <row r="47" spans="1:4" x14ac:dyDescent="0.2">
      <c r="A47" s="174" t="s">
        <v>154</v>
      </c>
      <c r="B47" s="175" t="s">
        <v>88</v>
      </c>
      <c r="C47" s="176"/>
      <c r="D47" s="177"/>
    </row>
    <row r="48" spans="1:4" ht="13.5" thickBot="1" x14ac:dyDescent="0.25">
      <c r="A48" s="178">
        <v>0</v>
      </c>
      <c r="B48" s="179" t="s">
        <v>200</v>
      </c>
      <c r="C48" s="180">
        <v>0</v>
      </c>
      <c r="D48" s="181" t="s">
        <v>173</v>
      </c>
    </row>
    <row r="49" spans="1:4" ht="13.5" customHeight="1" thickBot="1" x14ac:dyDescent="0.25">
      <c r="A49" s="182"/>
      <c r="B49" s="183" t="s">
        <v>215</v>
      </c>
      <c r="C49" s="184">
        <v>0</v>
      </c>
      <c r="D49" s="185" t="s">
        <v>202</v>
      </c>
    </row>
    <row r="50" spans="1:4" ht="14.25" customHeight="1" x14ac:dyDescent="0.2">
      <c r="A50" s="186"/>
      <c r="B50" s="187"/>
      <c r="C50" s="188"/>
      <c r="D50" s="189"/>
    </row>
    <row r="51" spans="1:4" x14ac:dyDescent="0.2">
      <c r="A51" s="174" t="s">
        <v>155</v>
      </c>
      <c r="B51" s="175" t="s">
        <v>97</v>
      </c>
      <c r="C51" s="176"/>
      <c r="D51" s="177"/>
    </row>
    <row r="52" spans="1:4" ht="13.5" thickBot="1" x14ac:dyDescent="0.25">
      <c r="A52" s="178">
        <v>0</v>
      </c>
      <c r="B52" s="179" t="s">
        <v>200</v>
      </c>
      <c r="C52" s="180">
        <v>0</v>
      </c>
      <c r="D52" s="181" t="s">
        <v>173</v>
      </c>
    </row>
    <row r="53" spans="1:4" ht="13.5" customHeight="1" thickBot="1" x14ac:dyDescent="0.25">
      <c r="A53" s="182"/>
      <c r="B53" s="183" t="s">
        <v>215</v>
      </c>
      <c r="C53" s="184">
        <v>0</v>
      </c>
      <c r="D53" s="185" t="s">
        <v>202</v>
      </c>
    </row>
    <row r="54" spans="1:4" ht="14.25" customHeight="1" x14ac:dyDescent="0.2">
      <c r="A54" s="186"/>
      <c r="B54" s="187"/>
      <c r="C54" s="188"/>
      <c r="D54" s="189"/>
    </row>
    <row r="55" spans="1:4" x14ac:dyDescent="0.2">
      <c r="A55" s="174" t="s">
        <v>156</v>
      </c>
      <c r="B55" s="175" t="s">
        <v>107</v>
      </c>
      <c r="C55" s="176"/>
      <c r="D55" s="177"/>
    </row>
    <row r="56" spans="1:4" ht="13.5" thickBot="1" x14ac:dyDescent="0.25">
      <c r="A56" s="178">
        <v>0</v>
      </c>
      <c r="B56" s="179" t="s">
        <v>200</v>
      </c>
      <c r="C56" s="180">
        <v>0</v>
      </c>
      <c r="D56" s="181" t="s">
        <v>173</v>
      </c>
    </row>
    <row r="57" spans="1:4" ht="13.5" customHeight="1" thickBot="1" x14ac:dyDescent="0.25">
      <c r="A57" s="182"/>
      <c r="B57" s="183" t="s">
        <v>215</v>
      </c>
      <c r="C57" s="184">
        <v>0</v>
      </c>
      <c r="D57" s="185" t="s">
        <v>202</v>
      </c>
    </row>
    <row r="58" spans="1:4" ht="14.25" customHeight="1" x14ac:dyDescent="0.2">
      <c r="A58" s="186"/>
      <c r="B58" s="187"/>
      <c r="C58" s="188"/>
      <c r="D58" s="189"/>
    </row>
    <row r="59" spans="1:4" x14ac:dyDescent="0.2">
      <c r="A59" s="174" t="s">
        <v>157</v>
      </c>
      <c r="B59" s="175" t="s">
        <v>111</v>
      </c>
      <c r="C59" s="176"/>
      <c r="D59" s="177"/>
    </row>
    <row r="60" spans="1:4" ht="13.5" thickBot="1" x14ac:dyDescent="0.25">
      <c r="A60" s="178">
        <v>0</v>
      </c>
      <c r="B60" s="179" t="s">
        <v>200</v>
      </c>
      <c r="C60" s="180">
        <v>0</v>
      </c>
      <c r="D60" s="181" t="s">
        <v>173</v>
      </c>
    </row>
    <row r="61" spans="1:4" ht="13.5" customHeight="1" thickBot="1" x14ac:dyDescent="0.25">
      <c r="A61" s="182"/>
      <c r="B61" s="183" t="s">
        <v>215</v>
      </c>
      <c r="C61" s="184">
        <v>0</v>
      </c>
      <c r="D61" s="185" t="s">
        <v>202</v>
      </c>
    </row>
    <row r="62" spans="1:4" ht="14.25" customHeight="1" x14ac:dyDescent="0.2">
      <c r="A62" s="186"/>
      <c r="B62" s="187"/>
      <c r="C62" s="188"/>
      <c r="D62" s="189"/>
    </row>
    <row r="63" spans="1:4" x14ac:dyDescent="0.2">
      <c r="A63" s="174" t="s">
        <v>158</v>
      </c>
      <c r="B63" s="175" t="s">
        <v>119</v>
      </c>
      <c r="C63" s="176"/>
      <c r="D63" s="177"/>
    </row>
    <row r="64" spans="1:4" ht="13.5" thickBot="1" x14ac:dyDescent="0.25">
      <c r="A64" s="178">
        <v>0</v>
      </c>
      <c r="B64" s="179" t="s">
        <v>200</v>
      </c>
      <c r="C64" s="180">
        <v>0</v>
      </c>
      <c r="D64" s="181" t="s">
        <v>173</v>
      </c>
    </row>
    <row r="65" spans="1:4" ht="13.5" customHeight="1" thickBot="1" x14ac:dyDescent="0.25">
      <c r="A65" s="182"/>
      <c r="B65" s="183" t="s">
        <v>215</v>
      </c>
      <c r="C65" s="184">
        <v>0</v>
      </c>
      <c r="D65" s="185" t="s">
        <v>202</v>
      </c>
    </row>
    <row r="66" spans="1:4" ht="14.25" customHeight="1" x14ac:dyDescent="0.2">
      <c r="A66" s="186"/>
      <c r="B66" s="187"/>
      <c r="C66" s="188"/>
      <c r="D66" s="189"/>
    </row>
    <row r="67" spans="1:4" x14ac:dyDescent="0.2">
      <c r="A67" s="174" t="s">
        <v>159</v>
      </c>
      <c r="B67" s="175" t="s">
        <v>124</v>
      </c>
      <c r="C67" s="176"/>
      <c r="D67" s="177"/>
    </row>
    <row r="68" spans="1:4" ht="13.5" thickBot="1" x14ac:dyDescent="0.25">
      <c r="A68" s="178">
        <v>0</v>
      </c>
      <c r="B68" s="179" t="s">
        <v>200</v>
      </c>
      <c r="C68" s="180">
        <v>0</v>
      </c>
      <c r="D68" s="181" t="s">
        <v>173</v>
      </c>
    </row>
    <row r="69" spans="1:4" ht="13.5" customHeight="1" thickBot="1" x14ac:dyDescent="0.25">
      <c r="A69" s="182"/>
      <c r="B69" s="183" t="s">
        <v>215</v>
      </c>
      <c r="C69" s="184">
        <v>0</v>
      </c>
      <c r="D69" s="185" t="s">
        <v>202</v>
      </c>
    </row>
    <row r="70" spans="1:4" ht="14.25" customHeight="1" thickBot="1" x14ac:dyDescent="0.25">
      <c r="A70" s="186"/>
      <c r="B70" s="187"/>
      <c r="C70" s="188"/>
      <c r="D70" s="189"/>
    </row>
    <row r="71" spans="1:4" ht="13.5" customHeight="1" thickBot="1" x14ac:dyDescent="0.25">
      <c r="B71" s="190" t="s">
        <v>216</v>
      </c>
      <c r="C71" s="191">
        <f>+C69+C65+C61+C57+C53+C49+C45+C41+C37+C33+C29+C25+C21+C17+C13</f>
        <v>0</v>
      </c>
      <c r="D71" s="185" t="s">
        <v>211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217</v>
      </c>
      <c r="B3" s="455"/>
      <c r="C3" s="455"/>
      <c r="D3" s="455"/>
    </row>
    <row r="4" spans="1:4" x14ac:dyDescent="0.2">
      <c r="A4" s="455" t="s">
        <v>2</v>
      </c>
      <c r="B4" s="455"/>
      <c r="C4" s="455"/>
      <c r="D4" s="455"/>
    </row>
    <row r="5" spans="1:4" x14ac:dyDescent="0.2">
      <c r="A5" s="455" t="s">
        <v>218</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213</v>
      </c>
      <c r="C8" s="195"/>
      <c r="D8" s="196"/>
    </row>
    <row r="9" spans="1:4" ht="14.25" customHeight="1" thickBot="1" x14ac:dyDescent="0.25">
      <c r="A9" s="121" t="s">
        <v>5</v>
      </c>
      <c r="B9" s="123" t="s">
        <v>219</v>
      </c>
      <c r="C9" s="197" t="s">
        <v>197</v>
      </c>
      <c r="D9" s="124" t="s">
        <v>220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200</v>
      </c>
      <c r="C12" s="202">
        <v>0</v>
      </c>
      <c r="D12" s="203" t="s">
        <v>221</v>
      </c>
    </row>
    <row r="13" spans="1:4" ht="13.5" customHeight="1" thickBot="1" x14ac:dyDescent="0.25">
      <c r="A13" s="204"/>
      <c r="B13" s="205" t="s">
        <v>145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200</v>
      </c>
      <c r="C16" s="202">
        <v>0</v>
      </c>
      <c r="D16" s="203" t="s">
        <v>221</v>
      </c>
    </row>
    <row r="17" spans="1:4" ht="13.5" customHeight="1" thickBot="1" x14ac:dyDescent="0.25">
      <c r="A17" s="204"/>
      <c r="B17" s="205" t="s">
        <v>145</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200</v>
      </c>
      <c r="C20" s="202">
        <v>0</v>
      </c>
      <c r="D20" s="203" t="s">
        <v>221</v>
      </c>
    </row>
    <row r="21" spans="1:4" ht="13.5" customHeight="1" thickBot="1" x14ac:dyDescent="0.25">
      <c r="A21" s="204"/>
      <c r="B21" s="205" t="s">
        <v>145</v>
      </c>
      <c r="C21" s="206">
        <v>0</v>
      </c>
      <c r="D21" s="207"/>
    </row>
    <row r="22" spans="1:4" ht="14.25" customHeight="1" x14ac:dyDescent="0.2">
      <c r="A22" s="208"/>
      <c r="B22" s="209"/>
      <c r="C22" s="210"/>
      <c r="D22" s="211"/>
    </row>
    <row r="23" spans="1:4" ht="15.75" customHeight="1" x14ac:dyDescent="0.2">
      <c r="A23" s="198" t="s">
        <v>49</v>
      </c>
      <c r="B23" s="175" t="s">
        <v>50</v>
      </c>
      <c r="C23" s="173"/>
      <c r="D23" s="199"/>
    </row>
    <row r="24" spans="1:4" ht="13.5" thickBot="1" x14ac:dyDescent="0.25">
      <c r="A24" s="200">
        <v>0</v>
      </c>
      <c r="B24" s="201" t="s">
        <v>200</v>
      </c>
      <c r="C24" s="202">
        <v>0</v>
      </c>
      <c r="D24" s="203" t="s">
        <v>221</v>
      </c>
    </row>
    <row r="25" spans="1:4" ht="13.5" customHeight="1" thickBot="1" x14ac:dyDescent="0.25">
      <c r="A25" s="204"/>
      <c r="B25" s="205" t="s">
        <v>145</v>
      </c>
      <c r="C25" s="206">
        <v>0</v>
      </c>
      <c r="D25" s="207"/>
    </row>
    <row r="26" spans="1:4" ht="14.25" customHeight="1" x14ac:dyDescent="0.2">
      <c r="A26" s="208"/>
      <c r="B26" s="209"/>
      <c r="C26" s="210"/>
      <c r="D26" s="211"/>
    </row>
    <row r="27" spans="1:4" ht="15.75" customHeight="1" x14ac:dyDescent="0.2">
      <c r="A27" s="198" t="s">
        <v>56</v>
      </c>
      <c r="B27" s="175" t="s">
        <v>57</v>
      </c>
      <c r="C27" s="173"/>
      <c r="D27" s="199"/>
    </row>
    <row r="28" spans="1:4" ht="13.5" thickBot="1" x14ac:dyDescent="0.25">
      <c r="A28" s="200">
        <v>0</v>
      </c>
      <c r="B28" s="201" t="s">
        <v>200</v>
      </c>
      <c r="C28" s="202">
        <v>0</v>
      </c>
      <c r="D28" s="203" t="s">
        <v>221</v>
      </c>
    </row>
    <row r="29" spans="1:4" ht="13.5" customHeight="1" thickBot="1" x14ac:dyDescent="0.25">
      <c r="A29" s="204"/>
      <c r="B29" s="205" t="s">
        <v>145</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200</v>
      </c>
      <c r="C32" s="202">
        <v>0</v>
      </c>
      <c r="D32" s="203" t="s">
        <v>221</v>
      </c>
    </row>
    <row r="33" spans="1:4" ht="13.5" customHeight="1" thickBot="1" x14ac:dyDescent="0.25">
      <c r="A33" s="204"/>
      <c r="B33" s="205" t="s">
        <v>145</v>
      </c>
      <c r="C33" s="206">
        <v>0</v>
      </c>
      <c r="D33" s="207"/>
    </row>
    <row r="34" spans="1:4" ht="14.25" customHeight="1" x14ac:dyDescent="0.2">
      <c r="A34" s="208"/>
      <c r="B34" s="209"/>
      <c r="C34" s="210"/>
      <c r="D34" s="211"/>
    </row>
    <row r="35" spans="1:4" ht="15.75" customHeight="1" x14ac:dyDescent="0.2">
      <c r="A35" s="198" t="s">
        <v>66</v>
      </c>
      <c r="B35" s="175" t="s">
        <v>67</v>
      </c>
      <c r="C35" s="173"/>
      <c r="D35" s="199"/>
    </row>
    <row r="36" spans="1:4" ht="13.5" thickBot="1" x14ac:dyDescent="0.25">
      <c r="A36" s="200">
        <v>0</v>
      </c>
      <c r="B36" s="201" t="s">
        <v>200</v>
      </c>
      <c r="C36" s="202">
        <v>0</v>
      </c>
      <c r="D36" s="203" t="s">
        <v>221</v>
      </c>
    </row>
    <row r="37" spans="1:4" ht="13.5" customHeight="1" thickBot="1" x14ac:dyDescent="0.25">
      <c r="A37" s="204"/>
      <c r="B37" s="205" t="s">
        <v>145</v>
      </c>
      <c r="C37" s="206">
        <v>0</v>
      </c>
      <c r="D37" s="207"/>
    </row>
    <row r="38" spans="1:4" ht="14.25" customHeight="1" x14ac:dyDescent="0.2">
      <c r="A38" s="208"/>
      <c r="B38" s="209"/>
      <c r="C38" s="210"/>
      <c r="D38" s="211"/>
    </row>
    <row r="39" spans="1:4" ht="15.75" customHeight="1" x14ac:dyDescent="0.2">
      <c r="A39" s="198" t="s">
        <v>73</v>
      </c>
      <c r="B39" s="175" t="s">
        <v>74</v>
      </c>
      <c r="C39" s="173"/>
      <c r="D39" s="199"/>
    </row>
    <row r="40" spans="1:4" ht="13.5" thickBot="1" x14ac:dyDescent="0.25">
      <c r="A40" s="200">
        <v>0</v>
      </c>
      <c r="B40" s="201" t="s">
        <v>200</v>
      </c>
      <c r="C40" s="202">
        <v>0</v>
      </c>
      <c r="D40" s="203" t="s">
        <v>221</v>
      </c>
    </row>
    <row r="41" spans="1:4" ht="13.5" customHeight="1" thickBot="1" x14ac:dyDescent="0.25">
      <c r="A41" s="204"/>
      <c r="B41" s="205" t="s">
        <v>145</v>
      </c>
      <c r="C41" s="206">
        <v>0</v>
      </c>
      <c r="D41" s="207"/>
    </row>
    <row r="42" spans="1:4" ht="14.25" customHeight="1" x14ac:dyDescent="0.2">
      <c r="A42" s="208"/>
      <c r="B42" s="209"/>
      <c r="C42" s="210"/>
      <c r="D42" s="211"/>
    </row>
    <row r="43" spans="1:4" ht="25.5" x14ac:dyDescent="0.2">
      <c r="A43" s="198" t="s">
        <v>77</v>
      </c>
      <c r="B43" s="444" t="s">
        <v>78</v>
      </c>
      <c r="C43" s="173"/>
      <c r="D43" s="199"/>
    </row>
    <row r="44" spans="1:4" ht="13.5" thickBot="1" x14ac:dyDescent="0.25">
      <c r="A44" s="200">
        <v>0</v>
      </c>
      <c r="B44" s="201" t="s">
        <v>200</v>
      </c>
      <c r="C44" s="202">
        <v>0</v>
      </c>
      <c r="D44" s="203" t="s">
        <v>221</v>
      </c>
    </row>
    <row r="45" spans="1:4" ht="13.5" customHeight="1" thickBot="1" x14ac:dyDescent="0.25">
      <c r="A45" s="204"/>
      <c r="B45" s="205" t="s">
        <v>145</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200</v>
      </c>
      <c r="C48" s="202">
        <v>0</v>
      </c>
      <c r="D48" s="203" t="s">
        <v>221</v>
      </c>
    </row>
    <row r="49" spans="1:4" ht="13.5" customHeight="1" thickBot="1" x14ac:dyDescent="0.25">
      <c r="A49" s="204"/>
      <c r="B49" s="205" t="s">
        <v>145</v>
      </c>
      <c r="C49" s="206">
        <v>0</v>
      </c>
      <c r="D49" s="207"/>
    </row>
    <row r="50" spans="1:4" ht="14.25" customHeight="1" x14ac:dyDescent="0.2">
      <c r="A50" s="208"/>
      <c r="B50" s="209"/>
      <c r="C50" s="210"/>
      <c r="D50" s="211"/>
    </row>
    <row r="51" spans="1:4" ht="15.75" customHeight="1" x14ac:dyDescent="0.2">
      <c r="A51" s="198" t="s">
        <v>96</v>
      </c>
      <c r="B51" s="175" t="s">
        <v>97</v>
      </c>
      <c r="C51" s="173"/>
      <c r="D51" s="199"/>
    </row>
    <row r="52" spans="1:4" ht="13.5" thickBot="1" x14ac:dyDescent="0.25">
      <c r="A52" s="200">
        <v>0</v>
      </c>
      <c r="B52" s="201" t="s">
        <v>200</v>
      </c>
      <c r="C52" s="202">
        <v>0</v>
      </c>
      <c r="D52" s="203" t="s">
        <v>221</v>
      </c>
    </row>
    <row r="53" spans="1:4" ht="13.5" customHeight="1" thickBot="1" x14ac:dyDescent="0.25">
      <c r="A53" s="204"/>
      <c r="B53" s="205" t="s">
        <v>145</v>
      </c>
      <c r="C53" s="206">
        <v>0</v>
      </c>
      <c r="D53" s="207"/>
    </row>
    <row r="54" spans="1:4" ht="14.25" customHeight="1" x14ac:dyDescent="0.2">
      <c r="A54" s="208"/>
      <c r="B54" s="209"/>
      <c r="C54" s="210"/>
      <c r="D54" s="211"/>
    </row>
    <row r="55" spans="1:4" ht="15.75" customHeight="1" x14ac:dyDescent="0.2">
      <c r="A55" s="198" t="s">
        <v>106</v>
      </c>
      <c r="B55" s="175" t="s">
        <v>107</v>
      </c>
      <c r="C55" s="173"/>
      <c r="D55" s="199"/>
    </row>
    <row r="56" spans="1:4" ht="13.5" thickBot="1" x14ac:dyDescent="0.25">
      <c r="A56" s="200">
        <v>0</v>
      </c>
      <c r="B56" s="201" t="s">
        <v>200</v>
      </c>
      <c r="C56" s="202">
        <v>0</v>
      </c>
      <c r="D56" s="203" t="s">
        <v>221</v>
      </c>
    </row>
    <row r="57" spans="1:4" ht="13.5" customHeight="1" thickBot="1" x14ac:dyDescent="0.25">
      <c r="A57" s="204"/>
      <c r="B57" s="205" t="s">
        <v>145</v>
      </c>
      <c r="C57" s="206">
        <v>0</v>
      </c>
      <c r="D57" s="207"/>
    </row>
    <row r="58" spans="1:4" ht="14.25" customHeight="1" x14ac:dyDescent="0.2">
      <c r="A58" s="208"/>
      <c r="B58" s="209"/>
      <c r="C58" s="210"/>
      <c r="D58" s="211"/>
    </row>
    <row r="59" spans="1:4" ht="15.75" customHeight="1" x14ac:dyDescent="0.2">
      <c r="A59" s="198" t="s">
        <v>110</v>
      </c>
      <c r="B59" s="175" t="s">
        <v>111</v>
      </c>
      <c r="C59" s="173"/>
      <c r="D59" s="199"/>
    </row>
    <row r="60" spans="1:4" ht="13.5" thickBot="1" x14ac:dyDescent="0.25">
      <c r="A60" s="200">
        <v>0</v>
      </c>
      <c r="B60" s="201" t="s">
        <v>200</v>
      </c>
      <c r="C60" s="202">
        <v>0</v>
      </c>
      <c r="D60" s="203" t="s">
        <v>221</v>
      </c>
    </row>
    <row r="61" spans="1:4" ht="13.5" customHeight="1" thickBot="1" x14ac:dyDescent="0.25">
      <c r="A61" s="204"/>
      <c r="B61" s="205" t="s">
        <v>145</v>
      </c>
      <c r="C61" s="206">
        <v>0</v>
      </c>
      <c r="D61" s="207"/>
    </row>
    <row r="62" spans="1:4" ht="14.25" customHeight="1" x14ac:dyDescent="0.2">
      <c r="A62" s="208"/>
      <c r="B62" s="209"/>
      <c r="C62" s="210"/>
      <c r="D62" s="211"/>
    </row>
    <row r="63" spans="1:4" ht="15.75" customHeight="1" x14ac:dyDescent="0.2">
      <c r="A63" s="198" t="s">
        <v>118</v>
      </c>
      <c r="B63" s="175" t="s">
        <v>119</v>
      </c>
      <c r="C63" s="173"/>
      <c r="D63" s="199"/>
    </row>
    <row r="64" spans="1:4" ht="13.5" thickBot="1" x14ac:dyDescent="0.25">
      <c r="A64" s="200">
        <v>0</v>
      </c>
      <c r="B64" s="201" t="s">
        <v>200</v>
      </c>
      <c r="C64" s="202">
        <v>0</v>
      </c>
      <c r="D64" s="203" t="s">
        <v>221</v>
      </c>
    </row>
    <row r="65" spans="1:4" ht="13.5" customHeight="1" thickBot="1" x14ac:dyDescent="0.25">
      <c r="A65" s="204"/>
      <c r="B65" s="205" t="s">
        <v>145</v>
      </c>
      <c r="C65" s="206">
        <v>0</v>
      </c>
      <c r="D65" s="207"/>
    </row>
    <row r="66" spans="1:4" ht="14.25" customHeight="1" x14ac:dyDescent="0.2">
      <c r="A66" s="208"/>
      <c r="B66" s="209"/>
      <c r="C66" s="210"/>
      <c r="D66" s="211"/>
    </row>
    <row r="67" spans="1:4" ht="15.75" customHeight="1" x14ac:dyDescent="0.2">
      <c r="A67" s="198" t="s">
        <v>123</v>
      </c>
      <c r="B67" s="175" t="s">
        <v>124</v>
      </c>
      <c r="C67" s="173"/>
      <c r="D67" s="199"/>
    </row>
    <row r="68" spans="1:4" ht="13.5" thickBot="1" x14ac:dyDescent="0.25">
      <c r="A68" s="200">
        <v>0</v>
      </c>
      <c r="B68" s="201" t="s">
        <v>200</v>
      </c>
      <c r="C68" s="202">
        <v>0</v>
      </c>
      <c r="D68" s="203" t="s">
        <v>221</v>
      </c>
    </row>
    <row r="69" spans="1:4" ht="13.5" customHeight="1" thickBot="1" x14ac:dyDescent="0.25">
      <c r="A69" s="204"/>
      <c r="B69" s="205" t="s">
        <v>145</v>
      </c>
      <c r="C69" s="206">
        <v>0</v>
      </c>
      <c r="D69" s="207"/>
    </row>
    <row r="70" spans="1:4" ht="14.25" customHeight="1" x14ac:dyDescent="0.2">
      <c r="A70" s="208"/>
      <c r="B70" s="209"/>
      <c r="C70" s="210"/>
      <c r="D70" s="211"/>
    </row>
    <row r="71" spans="1:4" ht="13.5" customHeight="1" thickBot="1" x14ac:dyDescent="0.25">
      <c r="A71" s="212"/>
      <c r="B71" s="213" t="s">
        <v>193</v>
      </c>
      <c r="C71" s="214">
        <f>+C69+C65+C61+C57+C53+C49+C45+C41+C37+C33+C29+C25+C21+C17+C13</f>
        <v>0</v>
      </c>
      <c r="D7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8"/>
      <c r="C1" s="458"/>
      <c r="D1" s="458"/>
    </row>
    <row r="2" spans="1:6" s="216" customFormat="1" x14ac:dyDescent="0.2">
      <c r="A2" s="459" t="s">
        <v>0</v>
      </c>
      <c r="B2" s="459"/>
      <c r="C2" s="459"/>
      <c r="D2" s="459"/>
      <c r="E2" s="459"/>
      <c r="F2" s="459"/>
    </row>
    <row r="3" spans="1:6" s="216" customFormat="1" x14ac:dyDescent="0.2">
      <c r="A3" s="459" t="s">
        <v>1</v>
      </c>
      <c r="B3" s="459"/>
      <c r="C3" s="459"/>
      <c r="D3" s="459"/>
      <c r="E3" s="459"/>
      <c r="F3" s="459"/>
    </row>
    <row r="4" spans="1:6" s="216" customFormat="1" x14ac:dyDescent="0.2">
      <c r="A4" s="459" t="s">
        <v>2</v>
      </c>
      <c r="B4" s="459"/>
      <c r="C4" s="459"/>
      <c r="D4" s="459"/>
      <c r="E4" s="459"/>
      <c r="F4" s="459"/>
    </row>
    <row r="5" spans="1:6" s="216" customFormat="1" x14ac:dyDescent="0.2">
      <c r="A5" s="459" t="s">
        <v>222</v>
      </c>
      <c r="B5" s="459"/>
      <c r="C5" s="459"/>
      <c r="D5" s="459"/>
      <c r="E5" s="459"/>
      <c r="F5" s="459"/>
    </row>
    <row r="6" spans="1:6" s="216" customFormat="1" x14ac:dyDescent="0.2">
      <c r="A6" s="459" t="s">
        <v>223</v>
      </c>
      <c r="B6" s="459"/>
      <c r="C6" s="459"/>
      <c r="D6" s="459"/>
      <c r="E6" s="459"/>
      <c r="F6" s="459"/>
    </row>
    <row r="7" spans="1:6" s="216" customFormat="1" ht="13.5" customHeight="1" thickBot="1" x14ac:dyDescent="0.25">
      <c r="B7" s="457"/>
      <c r="C7" s="457"/>
      <c r="D7" s="457"/>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224</v>
      </c>
      <c r="D9" s="227" t="s">
        <v>225</v>
      </c>
      <c r="E9" s="228" t="s">
        <v>226</v>
      </c>
      <c r="F9" s="229" t="s">
        <v>227</v>
      </c>
    </row>
    <row r="10" spans="1:6" x14ac:dyDescent="0.2">
      <c r="A10" s="230"/>
      <c r="B10" s="231"/>
      <c r="C10" s="232"/>
      <c r="D10" s="233"/>
      <c r="E10" s="173"/>
      <c r="F10" s="172"/>
    </row>
    <row r="11" spans="1:6" ht="13.5" customHeight="1" thickBot="1" x14ac:dyDescent="0.25">
      <c r="A11" s="167" t="s">
        <v>8</v>
      </c>
      <c r="B11" s="234" t="s">
        <v>228</v>
      </c>
      <c r="C11" s="235"/>
      <c r="D11" s="235"/>
      <c r="E11" s="235"/>
      <c r="F11" s="236"/>
    </row>
    <row r="12" spans="1:6" ht="15.75" customHeight="1" x14ac:dyDescent="0.2">
      <c r="A12" s="237"/>
      <c r="B12" s="238" t="s">
        <v>229</v>
      </c>
      <c r="C12" s="239">
        <v>0</v>
      </c>
      <c r="D12" s="239">
        <v>0</v>
      </c>
      <c r="E12" s="239">
        <f t="shared" ref="E12:E18" si="0">D12-C12</f>
        <v>0</v>
      </c>
      <c r="F12" s="240">
        <f t="shared" ref="F12:F18" si="1">IF(C12=0,0,E12/C12)</f>
        <v>0</v>
      </c>
    </row>
    <row r="13" spans="1:6" x14ac:dyDescent="0.2">
      <c r="A13" s="241">
        <v>1</v>
      </c>
      <c r="B13" s="242" t="s">
        <v>230</v>
      </c>
      <c r="C13" s="243">
        <v>0</v>
      </c>
      <c r="D13" s="243">
        <v>0</v>
      </c>
      <c r="E13" s="243">
        <f t="shared" si="0"/>
        <v>0</v>
      </c>
      <c r="F13" s="244">
        <f t="shared" si="1"/>
        <v>0</v>
      </c>
    </row>
    <row r="14" spans="1:6" x14ac:dyDescent="0.2">
      <c r="A14" s="241">
        <v>2</v>
      </c>
      <c r="B14" s="242" t="s">
        <v>231</v>
      </c>
      <c r="C14" s="243">
        <v>0</v>
      </c>
      <c r="D14" s="243">
        <v>0</v>
      </c>
      <c r="E14" s="243">
        <f t="shared" si="0"/>
        <v>0</v>
      </c>
      <c r="F14" s="244">
        <f t="shared" si="1"/>
        <v>0</v>
      </c>
    </row>
    <row r="15" spans="1:6" x14ac:dyDescent="0.2">
      <c r="A15" s="241">
        <v>3</v>
      </c>
      <c r="B15" s="242" t="s">
        <v>232</v>
      </c>
      <c r="C15" s="243">
        <v>0</v>
      </c>
      <c r="D15" s="243">
        <v>0</v>
      </c>
      <c r="E15" s="243">
        <f t="shared" si="0"/>
        <v>0</v>
      </c>
      <c r="F15" s="244">
        <f t="shared" si="1"/>
        <v>0</v>
      </c>
    </row>
    <row r="16" spans="1:6" x14ac:dyDescent="0.2">
      <c r="A16" s="241">
        <v>4</v>
      </c>
      <c r="B16" s="242" t="s">
        <v>233</v>
      </c>
      <c r="C16" s="243">
        <v>0</v>
      </c>
      <c r="D16" s="243">
        <v>0</v>
      </c>
      <c r="E16" s="243">
        <f t="shared" si="0"/>
        <v>0</v>
      </c>
      <c r="F16" s="244">
        <f t="shared" si="1"/>
        <v>0</v>
      </c>
    </row>
    <row r="17" spans="1:6" ht="15.75" x14ac:dyDescent="0.25">
      <c r="A17" s="132"/>
      <c r="B17" s="245" t="s">
        <v>234</v>
      </c>
      <c r="C17" s="246">
        <f>C12+(C13+C14-C15+C16)</f>
        <v>0</v>
      </c>
      <c r="D17" s="246">
        <f>D12+(D13+D14-D15+D16)</f>
        <v>0</v>
      </c>
      <c r="E17" s="246">
        <f t="shared" si="0"/>
        <v>0</v>
      </c>
      <c r="F17" s="247">
        <f t="shared" si="1"/>
        <v>0</v>
      </c>
    </row>
    <row r="18" spans="1:6" x14ac:dyDescent="0.2">
      <c r="A18" s="248">
        <v>5</v>
      </c>
      <c r="B18" s="249" t="s">
        <v>235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236</v>
      </c>
      <c r="C20" s="235"/>
      <c r="D20" s="235"/>
      <c r="E20" s="235"/>
      <c r="F20" s="236"/>
    </row>
    <row r="21" spans="1:6" ht="15.75" customHeight="1" x14ac:dyDescent="0.2">
      <c r="A21" s="237"/>
      <c r="B21" s="238" t="s">
        <v>229</v>
      </c>
      <c r="C21" s="239">
        <v>929200</v>
      </c>
      <c r="D21" s="239">
        <v>933005</v>
      </c>
      <c r="E21" s="239">
        <f t="shared" ref="E21:E27" si="2">D21-C21</f>
        <v>3805</v>
      </c>
      <c r="F21" s="240">
        <f t="shared" ref="F21:F27" si="3">IF(C21=0,0,E21/C21)</f>
        <v>4.0949203616013775E-3</v>
      </c>
    </row>
    <row r="22" spans="1:6" x14ac:dyDescent="0.2">
      <c r="A22" s="241">
        <v>1</v>
      </c>
      <c r="B22" s="242" t="s">
        <v>230</v>
      </c>
      <c r="C22" s="243">
        <v>0</v>
      </c>
      <c r="D22" s="243">
        <v>0</v>
      </c>
      <c r="E22" s="243">
        <f t="shared" si="2"/>
        <v>0</v>
      </c>
      <c r="F22" s="244">
        <f t="shared" si="3"/>
        <v>0</v>
      </c>
    </row>
    <row r="23" spans="1:6" x14ac:dyDescent="0.2">
      <c r="A23" s="241">
        <v>2</v>
      </c>
      <c r="B23" s="242" t="s">
        <v>231</v>
      </c>
      <c r="C23" s="243">
        <v>17195</v>
      </c>
      <c r="D23" s="243">
        <v>17346</v>
      </c>
      <c r="E23" s="243">
        <f t="shared" si="2"/>
        <v>151</v>
      </c>
      <c r="F23" s="244">
        <f t="shared" si="3"/>
        <v>8.7816225646990403E-3</v>
      </c>
    </row>
    <row r="24" spans="1:6" x14ac:dyDescent="0.2">
      <c r="A24" s="241">
        <v>3</v>
      </c>
      <c r="B24" s="242" t="s">
        <v>232</v>
      </c>
      <c r="C24" s="243">
        <v>21534</v>
      </c>
      <c r="D24" s="243">
        <v>5654</v>
      </c>
      <c r="E24" s="243">
        <f t="shared" si="2"/>
        <v>-15880</v>
      </c>
      <c r="F24" s="244">
        <f t="shared" si="3"/>
        <v>-0.73743846939723223</v>
      </c>
    </row>
    <row r="25" spans="1:6" x14ac:dyDescent="0.2">
      <c r="A25" s="241">
        <v>4</v>
      </c>
      <c r="B25" s="242" t="s">
        <v>233</v>
      </c>
      <c r="C25" s="243">
        <v>8144</v>
      </c>
      <c r="D25" s="243">
        <v>-15137</v>
      </c>
      <c r="E25" s="243">
        <f t="shared" si="2"/>
        <v>-23281</v>
      </c>
      <c r="F25" s="244">
        <f t="shared" si="3"/>
        <v>-2.8586689587426326</v>
      </c>
    </row>
    <row r="26" spans="1:6" ht="15.75" x14ac:dyDescent="0.25">
      <c r="A26" s="132"/>
      <c r="B26" s="245" t="s">
        <v>234</v>
      </c>
      <c r="C26" s="246">
        <f>C21+(C22+C23-C24+C25)</f>
        <v>933005</v>
      </c>
      <c r="D26" s="246">
        <f>D21+(D22+D23-D24+D25)</f>
        <v>929560</v>
      </c>
      <c r="E26" s="246">
        <f t="shared" si="2"/>
        <v>-3445</v>
      </c>
      <c r="F26" s="247">
        <f t="shared" si="3"/>
        <v>-3.6923703517130133E-3</v>
      </c>
    </row>
    <row r="27" spans="1:6" x14ac:dyDescent="0.2">
      <c r="A27" s="248">
        <v>5</v>
      </c>
      <c r="B27" s="249" t="s">
        <v>235</v>
      </c>
      <c r="C27" s="250">
        <v>27990</v>
      </c>
      <c r="D27" s="250">
        <v>18200</v>
      </c>
      <c r="E27" s="250">
        <f t="shared" si="2"/>
        <v>-9790</v>
      </c>
      <c r="F27" s="251">
        <f t="shared" si="3"/>
        <v>-0.34976777420507327</v>
      </c>
    </row>
    <row r="28" spans="1:6" ht="13.5" customHeight="1" x14ac:dyDescent="0.2">
      <c r="A28" s="252"/>
      <c r="B28" s="253"/>
      <c r="C28" s="254"/>
      <c r="D28" s="254"/>
      <c r="E28" s="254"/>
      <c r="F28" s="255"/>
    </row>
    <row r="29" spans="1:6" ht="13.5" customHeight="1" thickBot="1" x14ac:dyDescent="0.25">
      <c r="A29" s="167" t="s">
        <v>43</v>
      </c>
      <c r="B29" s="234" t="s">
        <v>237</v>
      </c>
      <c r="C29" s="235"/>
      <c r="D29" s="235"/>
      <c r="E29" s="235"/>
      <c r="F29" s="236"/>
    </row>
    <row r="30" spans="1:6" ht="15.75" customHeight="1" x14ac:dyDescent="0.2">
      <c r="A30" s="237"/>
      <c r="B30" s="238" t="s">
        <v>229</v>
      </c>
      <c r="C30" s="239">
        <v>0</v>
      </c>
      <c r="D30" s="239">
        <v>0</v>
      </c>
      <c r="E30" s="239">
        <f t="shared" ref="E30:E36" si="4">D30-C30</f>
        <v>0</v>
      </c>
      <c r="F30" s="240">
        <f t="shared" ref="F30:F36" si="5">IF(C30=0,0,E30/C30)</f>
        <v>0</v>
      </c>
    </row>
    <row r="31" spans="1:6" x14ac:dyDescent="0.2">
      <c r="A31" s="241">
        <v>1</v>
      </c>
      <c r="B31" s="242" t="s">
        <v>230</v>
      </c>
      <c r="C31" s="243">
        <v>0</v>
      </c>
      <c r="D31" s="243">
        <v>0</v>
      </c>
      <c r="E31" s="243">
        <f t="shared" si="4"/>
        <v>0</v>
      </c>
      <c r="F31" s="244">
        <f t="shared" si="5"/>
        <v>0</v>
      </c>
    </row>
    <row r="32" spans="1:6" x14ac:dyDescent="0.2">
      <c r="A32" s="241">
        <v>2</v>
      </c>
      <c r="B32" s="242" t="s">
        <v>231</v>
      </c>
      <c r="C32" s="243">
        <v>0</v>
      </c>
      <c r="D32" s="243">
        <v>0</v>
      </c>
      <c r="E32" s="243">
        <f t="shared" si="4"/>
        <v>0</v>
      </c>
      <c r="F32" s="244">
        <f t="shared" si="5"/>
        <v>0</v>
      </c>
    </row>
    <row r="33" spans="1:6" x14ac:dyDescent="0.2">
      <c r="A33" s="241">
        <v>3</v>
      </c>
      <c r="B33" s="242" t="s">
        <v>232</v>
      </c>
      <c r="C33" s="243">
        <v>0</v>
      </c>
      <c r="D33" s="243">
        <v>0</v>
      </c>
      <c r="E33" s="243">
        <f t="shared" si="4"/>
        <v>0</v>
      </c>
      <c r="F33" s="244">
        <f t="shared" si="5"/>
        <v>0</v>
      </c>
    </row>
    <row r="34" spans="1:6" x14ac:dyDescent="0.2">
      <c r="A34" s="241">
        <v>4</v>
      </c>
      <c r="B34" s="242" t="s">
        <v>233</v>
      </c>
      <c r="C34" s="243">
        <v>0</v>
      </c>
      <c r="D34" s="243">
        <v>0</v>
      </c>
      <c r="E34" s="243">
        <f t="shared" si="4"/>
        <v>0</v>
      </c>
      <c r="F34" s="244">
        <f t="shared" si="5"/>
        <v>0</v>
      </c>
    </row>
    <row r="35" spans="1:6" ht="15.75" x14ac:dyDescent="0.25">
      <c r="A35" s="132"/>
      <c r="B35" s="245" t="s">
        <v>234</v>
      </c>
      <c r="C35" s="246">
        <f>C30+(C31+C32-C33+C34)</f>
        <v>0</v>
      </c>
      <c r="D35" s="246">
        <f>D30+(D31+D32-D33+D34)</f>
        <v>0</v>
      </c>
      <c r="E35" s="246">
        <f t="shared" si="4"/>
        <v>0</v>
      </c>
      <c r="F35" s="247">
        <f t="shared" si="5"/>
        <v>0</v>
      </c>
    </row>
    <row r="36" spans="1:6" x14ac:dyDescent="0.2">
      <c r="A36" s="248">
        <v>5</v>
      </c>
      <c r="B36" s="249" t="s">
        <v>235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9" t="s">
        <v>0</v>
      </c>
      <c r="B1" s="470"/>
      <c r="C1" s="471"/>
    </row>
    <row r="2" spans="1:4" ht="16.350000000000001" customHeight="1" x14ac:dyDescent="0.25">
      <c r="A2" s="469" t="s">
        <v>1</v>
      </c>
      <c r="B2" s="470"/>
      <c r="C2" s="471"/>
    </row>
    <row r="3" spans="1:4" ht="16.350000000000001" customHeight="1" x14ac:dyDescent="0.25">
      <c r="A3" s="469" t="s">
        <v>2</v>
      </c>
      <c r="B3" s="470"/>
      <c r="C3" s="471"/>
    </row>
    <row r="4" spans="1:4" ht="16.350000000000001" customHeight="1" x14ac:dyDescent="0.25">
      <c r="A4" s="469" t="s">
        <v>238</v>
      </c>
      <c r="B4" s="470"/>
      <c r="C4" s="471"/>
    </row>
    <row r="5" spans="1:4" ht="16.350000000000001" customHeight="1" thickBot="1" x14ac:dyDescent="0.3">
      <c r="A5" s="472"/>
      <c r="B5" s="473"/>
      <c r="C5" s="474"/>
    </row>
    <row r="6" spans="1:4" ht="16.350000000000001" customHeight="1" thickBot="1" x14ac:dyDescent="0.3">
      <c r="A6" s="475" t="s">
        <v>239</v>
      </c>
      <c r="B6" s="476"/>
      <c r="C6" s="477"/>
    </row>
    <row r="7" spans="1:4" ht="16.350000000000001" customHeight="1" thickBot="1" x14ac:dyDescent="0.3">
      <c r="A7" s="259">
        <v>-1</v>
      </c>
      <c r="B7" s="260">
        <v>-2</v>
      </c>
      <c r="C7" s="260">
        <v>-3</v>
      </c>
    </row>
    <row r="8" spans="1:4" ht="16.350000000000001" customHeight="1" thickBot="1" x14ac:dyDescent="0.3">
      <c r="A8" s="261" t="s">
        <v>240</v>
      </c>
      <c r="B8" s="262" t="s">
        <v>241</v>
      </c>
      <c r="C8" s="263" t="s">
        <v>242</v>
      </c>
    </row>
    <row r="9" spans="1:4" s="264" customFormat="1" ht="16.350000000000001" customHeight="1" x14ac:dyDescent="0.25">
      <c r="A9" s="460" t="s">
        <v>243</v>
      </c>
      <c r="B9" s="461"/>
      <c r="C9" s="265">
        <v>8</v>
      </c>
    </row>
    <row r="10" spans="1:4" s="264" customFormat="1" ht="16.350000000000001" customHeight="1" x14ac:dyDescent="0.25">
      <c r="A10" s="462" t="s">
        <v>244</v>
      </c>
      <c r="B10" s="463"/>
      <c r="C10" s="265">
        <v>8</v>
      </c>
      <c r="D10" s="266"/>
    </row>
    <row r="11" spans="1:4" s="264" customFormat="1" ht="16.350000000000001" customHeight="1" thickBot="1" x14ac:dyDescent="0.3">
      <c r="A11" s="464" t="s">
        <v>245</v>
      </c>
      <c r="B11" s="465"/>
      <c r="C11" s="267">
        <v>5654</v>
      </c>
      <c r="D11" s="266"/>
    </row>
    <row r="12" spans="1:4" s="264" customFormat="1" ht="16.350000000000001" customHeight="1" thickBot="1" x14ac:dyDescent="0.3">
      <c r="A12" s="466"/>
      <c r="B12" s="467"/>
      <c r="C12" s="468"/>
      <c r="D12" s="266"/>
    </row>
    <row r="13" spans="1:4" x14ac:dyDescent="0.25">
      <c r="A13" s="268" t="s">
        <v>246</v>
      </c>
      <c r="B13" s="269" t="s">
        <v>247</v>
      </c>
      <c r="C13" s="270">
        <v>506</v>
      </c>
    </row>
    <row r="14" spans="1:4" x14ac:dyDescent="0.25">
      <c r="A14" s="268" t="s">
        <v>248</v>
      </c>
      <c r="B14" s="269" t="s">
        <v>247</v>
      </c>
      <c r="C14" s="270">
        <v>3932</v>
      </c>
    </row>
    <row r="15" spans="1:4" x14ac:dyDescent="0.25">
      <c r="A15" s="268" t="s">
        <v>249</v>
      </c>
      <c r="B15" s="269" t="s">
        <v>247</v>
      </c>
      <c r="C15" s="270">
        <v>17</v>
      </c>
    </row>
    <row r="16" spans="1:4" x14ac:dyDescent="0.25">
      <c r="A16" s="268" t="s">
        <v>250</v>
      </c>
      <c r="B16" s="269" t="s">
        <v>247</v>
      </c>
      <c r="C16" s="270">
        <v>-4</v>
      </c>
    </row>
    <row r="17" spans="1:3" x14ac:dyDescent="0.25">
      <c r="A17" s="268" t="s">
        <v>251</v>
      </c>
      <c r="B17" s="269" t="s">
        <v>247</v>
      </c>
      <c r="C17" s="270">
        <v>659</v>
      </c>
    </row>
    <row r="18" spans="1:3" x14ac:dyDescent="0.25">
      <c r="A18" s="268" t="s">
        <v>252</v>
      </c>
      <c r="B18" s="269" t="s">
        <v>247</v>
      </c>
      <c r="C18" s="270">
        <v>241</v>
      </c>
    </row>
    <row r="19" spans="1:3" x14ac:dyDescent="0.25">
      <c r="A19" s="268" t="s">
        <v>253</v>
      </c>
      <c r="B19" s="269" t="s">
        <v>247</v>
      </c>
      <c r="C19" s="270">
        <v>-5</v>
      </c>
    </row>
    <row r="20" spans="1:3" ht="16.5" thickBot="1" x14ac:dyDescent="0.3">
      <c r="A20" s="268" t="s">
        <v>254</v>
      </c>
      <c r="B20" s="269" t="s">
        <v>247</v>
      </c>
      <c r="C20" s="270">
        <v>308</v>
      </c>
    </row>
    <row r="21" spans="1:3" ht="16.350000000000001" customHeight="1" thickBot="1" x14ac:dyDescent="0.3">
      <c r="A21" s="271"/>
      <c r="B21" s="272" t="s">
        <v>255</v>
      </c>
      <c r="C21" s="273">
        <f>SUM(C$13:C20)</f>
        <v>5654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4" customFormat="1" ht="15" customHeight="1" x14ac:dyDescent="0.25">
      <c r="A1" s="478"/>
      <c r="B1" s="479"/>
      <c r="C1" s="479"/>
      <c r="D1" s="479"/>
      <c r="E1" s="479"/>
      <c r="F1" s="480"/>
    </row>
    <row r="2" spans="1:7" s="274" customFormat="1" ht="15.75" customHeight="1" x14ac:dyDescent="0.25">
      <c r="A2" s="469" t="s">
        <v>0</v>
      </c>
      <c r="B2" s="470"/>
      <c r="C2" s="470"/>
      <c r="D2" s="470"/>
      <c r="E2" s="470"/>
      <c r="F2" s="471"/>
    </row>
    <row r="3" spans="1:7" s="274" customFormat="1" ht="15" customHeight="1" x14ac:dyDescent="0.25">
      <c r="A3" s="469" t="s">
        <v>1</v>
      </c>
      <c r="B3" s="470"/>
      <c r="C3" s="470"/>
      <c r="D3" s="470"/>
      <c r="E3" s="470"/>
      <c r="F3" s="471"/>
    </row>
    <row r="4" spans="1:7" s="274" customFormat="1" ht="15" customHeight="1" x14ac:dyDescent="0.25">
      <c r="A4" s="469" t="s">
        <v>2</v>
      </c>
      <c r="B4" s="470"/>
      <c r="C4" s="470"/>
      <c r="D4" s="470"/>
      <c r="E4" s="470"/>
      <c r="F4" s="471"/>
    </row>
    <row r="5" spans="1:7" ht="15" customHeight="1" x14ac:dyDescent="0.25">
      <c r="A5" s="469" t="s">
        <v>256</v>
      </c>
      <c r="B5" s="470"/>
      <c r="C5" s="470"/>
      <c r="D5" s="470"/>
      <c r="E5" s="470"/>
      <c r="F5" s="471"/>
    </row>
    <row r="6" spans="1:7" ht="16.5" customHeight="1" thickBot="1" x14ac:dyDescent="0.3">
      <c r="A6" s="481"/>
      <c r="B6" s="482"/>
      <c r="C6" s="482"/>
      <c r="D6" s="482"/>
      <c r="E6" s="482"/>
      <c r="F6" s="483"/>
    </row>
    <row r="7" spans="1:7" ht="16.5" customHeight="1" thickBot="1" x14ac:dyDescent="0.3">
      <c r="A7" s="488" t="s">
        <v>257</v>
      </c>
      <c r="B7" s="489"/>
      <c r="C7" s="489"/>
      <c r="D7" s="489"/>
      <c r="E7" s="489"/>
      <c r="F7" s="489"/>
      <c r="G7" s="446"/>
    </row>
    <row r="8" spans="1:7" ht="14.25" customHeight="1" x14ac:dyDescent="0.25">
      <c r="A8" s="275">
        <v>-1</v>
      </c>
      <c r="B8" s="276">
        <v>-2</v>
      </c>
      <c r="C8" s="276">
        <v>-3</v>
      </c>
      <c r="D8" s="276">
        <v>-4</v>
      </c>
      <c r="E8" s="276">
        <v>-5</v>
      </c>
      <c r="F8" s="276">
        <v>-6</v>
      </c>
      <c r="G8" s="446"/>
    </row>
    <row r="9" spans="1:7" ht="30.75" customHeight="1" thickBot="1" x14ac:dyDescent="0.3">
      <c r="A9" s="277" t="s">
        <v>258</v>
      </c>
      <c r="B9" s="278" t="s">
        <v>259</v>
      </c>
      <c r="C9" s="279" t="s">
        <v>260</v>
      </c>
      <c r="D9" s="279" t="s">
        <v>261</v>
      </c>
      <c r="E9" s="279" t="s">
        <v>262</v>
      </c>
      <c r="F9" s="445" t="s">
        <v>263</v>
      </c>
      <c r="G9" s="446"/>
    </row>
    <row r="10" spans="1:7" ht="15" customHeight="1" x14ac:dyDescent="0.25">
      <c r="A10" s="280"/>
      <c r="B10" s="281"/>
      <c r="C10" s="282"/>
      <c r="D10" s="282"/>
      <c r="E10" s="282"/>
      <c r="F10" s="283"/>
      <c r="G10" s="446"/>
    </row>
    <row r="11" spans="1:7" ht="15" customHeight="1" x14ac:dyDescent="0.25">
      <c r="A11" s="284" t="s">
        <v>133</v>
      </c>
      <c r="B11" s="490" t="s">
        <v>264</v>
      </c>
      <c r="C11" s="491"/>
      <c r="D11" s="491"/>
      <c r="E11" s="491"/>
      <c r="F11" s="491"/>
      <c r="G11" s="446"/>
    </row>
    <row r="12" spans="1:7" ht="15" customHeight="1" x14ac:dyDescent="0.25">
      <c r="A12" s="484"/>
      <c r="B12" s="485"/>
      <c r="C12" s="485"/>
      <c r="D12" s="485"/>
      <c r="E12" s="485"/>
      <c r="F12" s="485"/>
      <c r="G12" s="446"/>
    </row>
    <row r="13" spans="1:7" ht="15" customHeight="1" x14ac:dyDescent="0.25">
      <c r="A13" s="284" t="s">
        <v>134</v>
      </c>
      <c r="B13" s="492" t="s">
        <v>265</v>
      </c>
      <c r="C13" s="493"/>
      <c r="D13" s="493"/>
      <c r="E13" s="493"/>
      <c r="F13" s="493"/>
      <c r="G13" s="446"/>
    </row>
    <row r="14" spans="1:7" ht="15" customHeight="1" x14ac:dyDescent="0.25">
      <c r="A14" s="484"/>
      <c r="B14" s="485"/>
      <c r="C14" s="485"/>
      <c r="D14" s="485"/>
      <c r="E14" s="485"/>
      <c r="F14" s="485"/>
      <c r="G14" s="446"/>
    </row>
    <row r="15" spans="1:7" ht="15" customHeight="1" x14ac:dyDescent="0.25">
      <c r="A15" s="284" t="s">
        <v>165</v>
      </c>
      <c r="B15" s="492" t="s">
        <v>266</v>
      </c>
      <c r="C15" s="493"/>
      <c r="D15" s="493"/>
      <c r="E15" s="493"/>
      <c r="F15" s="493"/>
      <c r="G15" s="446"/>
    </row>
    <row r="16" spans="1:7" ht="15" customHeight="1" x14ac:dyDescent="0.25">
      <c r="A16" s="484"/>
      <c r="B16" s="485"/>
      <c r="C16" s="485"/>
      <c r="D16" s="485"/>
      <c r="E16" s="485"/>
      <c r="F16" s="485"/>
      <c r="G16" s="446"/>
    </row>
    <row r="17" spans="1:7" ht="15" customHeight="1" x14ac:dyDescent="0.25">
      <c r="A17" s="284" t="s">
        <v>267</v>
      </c>
      <c r="B17" s="486" t="s">
        <v>268</v>
      </c>
      <c r="C17" s="486"/>
      <c r="D17" s="486"/>
      <c r="E17" s="486"/>
      <c r="F17" s="486"/>
      <c r="G17" s="446"/>
    </row>
    <row r="18" spans="1:7" ht="16.5" customHeight="1" thickBot="1" x14ac:dyDescent="0.3">
      <c r="A18" s="285"/>
      <c r="B18" s="487"/>
      <c r="C18" s="487"/>
      <c r="D18" s="487"/>
      <c r="E18" s="487"/>
      <c r="F18" s="286"/>
      <c r="G18" s="446"/>
    </row>
    <row r="19" spans="1:7" x14ac:dyDescent="0.25">
      <c r="A19" s="287"/>
      <c r="B19" s="288" t="s">
        <v>269</v>
      </c>
      <c r="C19" s="289">
        <v>226</v>
      </c>
      <c r="D19" s="289">
        <v>14</v>
      </c>
      <c r="E19" s="289">
        <v>0</v>
      </c>
      <c r="F19" s="290">
        <v>14</v>
      </c>
    </row>
    <row r="20" spans="1:7" x14ac:dyDescent="0.25">
      <c r="A20" s="287"/>
      <c r="B20" s="288" t="s">
        <v>270</v>
      </c>
      <c r="C20" s="289">
        <v>12000</v>
      </c>
      <c r="D20" s="289">
        <v>171</v>
      </c>
      <c r="E20" s="289">
        <v>0</v>
      </c>
      <c r="F20" s="290">
        <v>171</v>
      </c>
    </row>
    <row r="21" spans="1:7" x14ac:dyDescent="0.25">
      <c r="A21" s="287"/>
      <c r="B21" s="288" t="s">
        <v>271</v>
      </c>
      <c r="C21" s="289">
        <v>5000</v>
      </c>
      <c r="D21" s="289">
        <v>71</v>
      </c>
      <c r="E21" s="289">
        <v>0</v>
      </c>
      <c r="F21" s="290">
        <v>71</v>
      </c>
    </row>
    <row r="22" spans="1:7" x14ac:dyDescent="0.25">
      <c r="A22" s="287"/>
      <c r="B22" s="288" t="s">
        <v>272</v>
      </c>
      <c r="C22" s="289">
        <v>5000</v>
      </c>
      <c r="D22" s="289">
        <v>71</v>
      </c>
      <c r="E22" s="289">
        <v>0</v>
      </c>
      <c r="F22" s="290">
        <v>71</v>
      </c>
    </row>
    <row r="23" spans="1:7" x14ac:dyDescent="0.25">
      <c r="A23" s="287"/>
      <c r="B23" s="288" t="s">
        <v>273</v>
      </c>
      <c r="C23" s="289">
        <v>5000</v>
      </c>
      <c r="D23" s="289">
        <v>71</v>
      </c>
      <c r="E23" s="289">
        <v>0</v>
      </c>
      <c r="F23" s="290">
        <v>71</v>
      </c>
    </row>
    <row r="24" spans="1:7" x14ac:dyDescent="0.25">
      <c r="A24" s="287"/>
      <c r="B24" s="288" t="s">
        <v>274</v>
      </c>
      <c r="C24" s="289">
        <v>10000</v>
      </c>
      <c r="D24" s="289">
        <v>142</v>
      </c>
      <c r="E24" s="289">
        <v>0</v>
      </c>
      <c r="F24" s="290">
        <v>142</v>
      </c>
    </row>
    <row r="25" spans="1:7" x14ac:dyDescent="0.25">
      <c r="A25" s="287"/>
      <c r="B25" s="288" t="s">
        <v>275</v>
      </c>
      <c r="C25" s="289">
        <v>5000</v>
      </c>
      <c r="D25" s="289">
        <v>71</v>
      </c>
      <c r="E25" s="289">
        <v>0</v>
      </c>
      <c r="F25" s="290">
        <v>71</v>
      </c>
    </row>
    <row r="26" spans="1:7" x14ac:dyDescent="0.25">
      <c r="A26" s="287"/>
      <c r="B26" s="288" t="s">
        <v>276</v>
      </c>
      <c r="C26" s="289">
        <v>10000</v>
      </c>
      <c r="D26" s="289">
        <v>142</v>
      </c>
      <c r="E26" s="289">
        <v>0</v>
      </c>
      <c r="F26" s="290">
        <v>142</v>
      </c>
    </row>
    <row r="27" spans="1:7" x14ac:dyDescent="0.25">
      <c r="A27" s="287"/>
      <c r="B27" s="288" t="s">
        <v>277</v>
      </c>
      <c r="C27" s="289">
        <v>5000</v>
      </c>
      <c r="D27" s="289">
        <v>71</v>
      </c>
      <c r="E27" s="289">
        <v>0</v>
      </c>
      <c r="F27" s="290">
        <v>71</v>
      </c>
    </row>
    <row r="28" spans="1:7" x14ac:dyDescent="0.25">
      <c r="A28" s="287"/>
      <c r="B28" s="288" t="s">
        <v>278</v>
      </c>
      <c r="C28" s="289">
        <v>5000</v>
      </c>
      <c r="D28" s="289">
        <v>71</v>
      </c>
      <c r="E28" s="289">
        <v>0</v>
      </c>
      <c r="F28" s="290">
        <v>71</v>
      </c>
    </row>
    <row r="29" spans="1:7" x14ac:dyDescent="0.25">
      <c r="A29" s="287"/>
      <c r="B29" s="288" t="s">
        <v>279</v>
      </c>
      <c r="C29" s="289">
        <v>10000</v>
      </c>
      <c r="D29" s="289">
        <v>142</v>
      </c>
      <c r="E29" s="289">
        <v>0</v>
      </c>
      <c r="F29" s="290">
        <v>142</v>
      </c>
    </row>
    <row r="30" spans="1:7" x14ac:dyDescent="0.25">
      <c r="A30" s="287"/>
      <c r="B30" s="288" t="s">
        <v>280</v>
      </c>
      <c r="C30" s="289">
        <v>20000</v>
      </c>
      <c r="D30" s="289">
        <v>284</v>
      </c>
      <c r="E30" s="289">
        <v>0</v>
      </c>
      <c r="F30" s="290">
        <v>284</v>
      </c>
    </row>
    <row r="31" spans="1:7" x14ac:dyDescent="0.25">
      <c r="A31" s="287"/>
      <c r="B31" s="288" t="s">
        <v>281</v>
      </c>
      <c r="C31" s="289">
        <v>60000</v>
      </c>
      <c r="D31" s="289">
        <v>852</v>
      </c>
      <c r="E31" s="289">
        <v>0</v>
      </c>
      <c r="F31" s="290">
        <v>852</v>
      </c>
    </row>
    <row r="32" spans="1:7" x14ac:dyDescent="0.25">
      <c r="A32" s="287"/>
      <c r="B32" s="288" t="s">
        <v>282</v>
      </c>
      <c r="C32" s="289">
        <v>6000</v>
      </c>
      <c r="D32" s="289">
        <v>85</v>
      </c>
      <c r="E32" s="289">
        <v>0</v>
      </c>
      <c r="F32" s="290">
        <v>85</v>
      </c>
    </row>
    <row r="33" spans="1:6" x14ac:dyDescent="0.25">
      <c r="A33" s="287"/>
      <c r="B33" s="288" t="s">
        <v>283</v>
      </c>
      <c r="C33" s="289">
        <v>50000</v>
      </c>
      <c r="D33" s="289">
        <v>71</v>
      </c>
      <c r="E33" s="289">
        <v>0</v>
      </c>
      <c r="F33" s="290">
        <v>71</v>
      </c>
    </row>
    <row r="34" spans="1:6" x14ac:dyDescent="0.25">
      <c r="A34" s="287"/>
      <c r="B34" s="288" t="s">
        <v>284</v>
      </c>
      <c r="C34" s="289">
        <v>1000</v>
      </c>
      <c r="D34" s="289">
        <v>14</v>
      </c>
      <c r="E34" s="289">
        <v>0</v>
      </c>
      <c r="F34" s="290">
        <v>14</v>
      </c>
    </row>
    <row r="35" spans="1:6" x14ac:dyDescent="0.25">
      <c r="A35" s="287"/>
      <c r="B35" s="288" t="s">
        <v>285</v>
      </c>
      <c r="C35" s="289">
        <v>20000</v>
      </c>
      <c r="D35" s="289">
        <v>284</v>
      </c>
      <c r="E35" s="289">
        <v>0</v>
      </c>
      <c r="F35" s="290">
        <v>284</v>
      </c>
    </row>
    <row r="36" spans="1:6" x14ac:dyDescent="0.25">
      <c r="A36" s="287"/>
      <c r="B36" s="288" t="s">
        <v>286</v>
      </c>
      <c r="C36" s="289">
        <v>33897</v>
      </c>
      <c r="D36" s="289">
        <v>482</v>
      </c>
      <c r="E36" s="289">
        <v>0</v>
      </c>
      <c r="F36" s="290">
        <v>482</v>
      </c>
    </row>
    <row r="37" spans="1:6" x14ac:dyDescent="0.25">
      <c r="A37" s="287"/>
      <c r="B37" s="288" t="s">
        <v>287</v>
      </c>
      <c r="C37" s="289">
        <v>10000</v>
      </c>
      <c r="D37" s="289">
        <v>142</v>
      </c>
      <c r="E37" s="289">
        <v>0</v>
      </c>
      <c r="F37" s="290">
        <v>142</v>
      </c>
    </row>
    <row r="38" spans="1:6" x14ac:dyDescent="0.25">
      <c r="A38" s="287"/>
      <c r="B38" s="288" t="s">
        <v>288</v>
      </c>
      <c r="C38" s="289">
        <v>352</v>
      </c>
      <c r="D38" s="289">
        <v>14</v>
      </c>
      <c r="E38" s="289">
        <v>0</v>
      </c>
      <c r="F38" s="290">
        <v>14</v>
      </c>
    </row>
    <row r="39" spans="1:6" x14ac:dyDescent="0.25">
      <c r="A39" s="287"/>
      <c r="B39" s="288" t="s">
        <v>289</v>
      </c>
      <c r="C39" s="289">
        <v>1365</v>
      </c>
      <c r="D39" s="289">
        <v>20</v>
      </c>
      <c r="E39" s="289">
        <v>0</v>
      </c>
      <c r="F39" s="290">
        <v>20</v>
      </c>
    </row>
    <row r="40" spans="1:6" x14ac:dyDescent="0.25">
      <c r="A40" s="287"/>
      <c r="B40" s="288" t="s">
        <v>290</v>
      </c>
      <c r="C40" s="289">
        <v>35864</v>
      </c>
      <c r="D40" s="289">
        <v>4424</v>
      </c>
      <c r="E40" s="289">
        <v>0</v>
      </c>
      <c r="F40" s="290">
        <v>4424</v>
      </c>
    </row>
    <row r="41" spans="1:6" x14ac:dyDescent="0.25">
      <c r="A41" s="287"/>
      <c r="B41" s="288" t="s">
        <v>291</v>
      </c>
      <c r="C41" s="289">
        <v>1000</v>
      </c>
      <c r="D41" s="289">
        <v>213</v>
      </c>
      <c r="E41" s="289">
        <v>0</v>
      </c>
      <c r="F41" s="290">
        <v>213</v>
      </c>
    </row>
    <row r="42" spans="1:6" x14ac:dyDescent="0.25">
      <c r="A42" s="287"/>
      <c r="B42" s="288" t="s">
        <v>292</v>
      </c>
      <c r="C42" s="289">
        <v>5000</v>
      </c>
      <c r="D42" s="289">
        <v>71</v>
      </c>
      <c r="E42" s="289">
        <v>0</v>
      </c>
      <c r="F42" s="290">
        <v>71</v>
      </c>
    </row>
    <row r="43" spans="1:6" x14ac:dyDescent="0.25">
      <c r="A43" s="287"/>
      <c r="B43" s="288" t="s">
        <v>293</v>
      </c>
      <c r="C43" s="289">
        <v>40000</v>
      </c>
      <c r="D43" s="289">
        <v>568</v>
      </c>
      <c r="E43" s="289">
        <v>0</v>
      </c>
      <c r="F43" s="290">
        <v>568</v>
      </c>
    </row>
    <row r="44" spans="1:6" x14ac:dyDescent="0.25">
      <c r="A44" s="287"/>
      <c r="B44" s="288" t="s">
        <v>294</v>
      </c>
      <c r="C44" s="289">
        <v>5000</v>
      </c>
      <c r="D44" s="289">
        <v>71</v>
      </c>
      <c r="E44" s="289">
        <v>0</v>
      </c>
      <c r="F44" s="290">
        <v>71</v>
      </c>
    </row>
    <row r="45" spans="1:6" x14ac:dyDescent="0.25">
      <c r="A45" s="287"/>
      <c r="B45" s="288" t="s">
        <v>295</v>
      </c>
      <c r="C45" s="289">
        <v>9758</v>
      </c>
      <c r="D45" s="289">
        <v>441</v>
      </c>
      <c r="E45" s="289">
        <v>0</v>
      </c>
      <c r="F45" s="290">
        <v>441</v>
      </c>
    </row>
    <row r="46" spans="1:6" x14ac:dyDescent="0.25">
      <c r="A46" s="287"/>
      <c r="B46" s="288" t="s">
        <v>296</v>
      </c>
      <c r="C46" s="289">
        <v>10000</v>
      </c>
      <c r="D46" s="289">
        <v>142</v>
      </c>
      <c r="E46" s="289">
        <v>0</v>
      </c>
      <c r="F46" s="290">
        <v>142</v>
      </c>
    </row>
    <row r="47" spans="1:6" ht="30" x14ac:dyDescent="0.25">
      <c r="A47" s="287"/>
      <c r="B47" s="288" t="s">
        <v>297</v>
      </c>
      <c r="C47" s="289">
        <v>14200</v>
      </c>
      <c r="D47" s="289">
        <v>202</v>
      </c>
      <c r="E47" s="289">
        <v>0</v>
      </c>
      <c r="F47" s="290">
        <v>202</v>
      </c>
    </row>
    <row r="48" spans="1:6" x14ac:dyDescent="0.25">
      <c r="A48" s="287"/>
      <c r="B48" s="288" t="s">
        <v>298</v>
      </c>
      <c r="C48" s="289">
        <v>5000</v>
      </c>
      <c r="D48" s="289">
        <v>71</v>
      </c>
      <c r="E48" s="289">
        <v>0</v>
      </c>
      <c r="F48" s="290">
        <v>71</v>
      </c>
    </row>
    <row r="49" spans="1:6" x14ac:dyDescent="0.25">
      <c r="A49" s="287"/>
      <c r="B49" s="288" t="s">
        <v>299</v>
      </c>
      <c r="C49" s="289">
        <v>5000</v>
      </c>
      <c r="D49" s="289">
        <v>71</v>
      </c>
      <c r="E49" s="289">
        <v>0</v>
      </c>
      <c r="F49" s="290">
        <v>71</v>
      </c>
    </row>
    <row r="50" spans="1:6" ht="16.5" thickBot="1" x14ac:dyDescent="0.3">
      <c r="A50" s="287"/>
      <c r="B50" s="288" t="s">
        <v>300</v>
      </c>
      <c r="C50" s="289">
        <v>186077</v>
      </c>
      <c r="D50" s="289">
        <v>7787</v>
      </c>
      <c r="E50" s="289">
        <v>0</v>
      </c>
      <c r="F50" s="290">
        <v>7787</v>
      </c>
    </row>
    <row r="51" spans="1:6" ht="16.5" customHeight="1" thickBot="1" x14ac:dyDescent="0.3">
      <c r="A51" s="291"/>
      <c r="B51" s="291" t="s">
        <v>301</v>
      </c>
      <c r="C51" s="292">
        <f>SUM(C$19:C50)</f>
        <v>591739</v>
      </c>
      <c r="D51" s="292">
        <f>SUM(D$19:D50)</f>
        <v>17346</v>
      </c>
      <c r="E51" s="292">
        <f>SUM(E$19:E50)</f>
        <v>0</v>
      </c>
      <c r="F51" s="292">
        <f>SUM(F$19:F50)</f>
        <v>17346</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2012-06-28T16:02:19Z</dcterms:modified>
</cp:coreProperties>
</file>