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Report_17A!$A$13:$C$186</definedName>
    <definedName name="_xlnm.Print_Area" localSheetId="8">Report_17B!$A$10:$F$38</definedName>
    <definedName name="_xlnm.Print_Area" localSheetId="9">Report_18!$A$9:$C$31</definedName>
    <definedName name="_xlnm.Print_Area" localSheetId="10">Report_19!$A$10:$E$31</definedName>
    <definedName name="_xlnm.Print_Area" localSheetId="0">Report_20!$A$11:$C$96</definedName>
    <definedName name="_xlnm.Print_Area" localSheetId="11">Report_21!$A$11:$E$38</definedName>
    <definedName name="_xlnm.Print_Area" localSheetId="12">Report_22!$A$11:$C$20</definedName>
    <definedName name="_xlnm.Print_Area" localSheetId="13">Report_23!$A$9:$F$59</definedName>
    <definedName name="_xlnm.Print_Area" localSheetId="1">Report_5!$A$10:$D$66</definedName>
    <definedName name="_xlnm.Print_Area" localSheetId="2">Report_6!$A$10:$E$36</definedName>
    <definedName name="_xlnm.Print_Area" localSheetId="3">Report_6A!$A$10:$F$31</definedName>
    <definedName name="_xlnm.Print_Area" localSheetId="4">Report_7!$A$10:$D$31</definedName>
    <definedName name="_xlnm.Print_Area" localSheetId="5">Report_8!$A$10:$D$31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C45" i="14"/>
  <c r="F44" i="14"/>
  <c r="E44" i="14"/>
  <c r="D42" i="14"/>
  <c r="E42" i="14"/>
  <c r="F42" i="14"/>
  <c r="C42" i="14"/>
  <c r="F41" i="14"/>
  <c r="E41" i="14"/>
  <c r="F39" i="14"/>
  <c r="E39" i="14"/>
  <c r="F38" i="14"/>
  <c r="E38" i="14"/>
  <c r="F30" i="14"/>
  <c r="E30" i="14"/>
  <c r="F29" i="14"/>
  <c r="E29" i="14"/>
  <c r="F28" i="14"/>
  <c r="E28" i="14"/>
  <c r="F27" i="14"/>
  <c r="E27" i="14"/>
  <c r="D25" i="14"/>
  <c r="C25" i="14"/>
  <c r="F24" i="14"/>
  <c r="E24" i="14"/>
  <c r="F23" i="14"/>
  <c r="E23" i="14"/>
  <c r="F22" i="14"/>
  <c r="E22" i="14"/>
  <c r="E25" i="14"/>
  <c r="F25" i="14"/>
  <c r="D19" i="14"/>
  <c r="D20" i="14"/>
  <c r="E20" i="14"/>
  <c r="F20" i="14"/>
  <c r="C19" i="14"/>
  <c r="C20" i="14"/>
  <c r="E18" i="14"/>
  <c r="F18" i="14"/>
  <c r="D16" i="14"/>
  <c r="C16" i="14"/>
  <c r="E15" i="14"/>
  <c r="F15" i="14"/>
  <c r="E13" i="14"/>
  <c r="F13" i="14"/>
  <c r="E12" i="14"/>
  <c r="F12" i="14"/>
  <c r="E29" i="12"/>
  <c r="E28" i="12"/>
  <c r="E25" i="12"/>
  <c r="E24" i="12"/>
  <c r="E21" i="12"/>
  <c r="E20" i="12"/>
  <c r="E17" i="12"/>
  <c r="E16" i="12"/>
  <c r="E13" i="12"/>
  <c r="E12" i="12"/>
  <c r="D31" i="11"/>
  <c r="C31" i="11"/>
  <c r="E31" i="11"/>
  <c r="E29" i="11"/>
  <c r="E27" i="11"/>
  <c r="E25" i="11"/>
  <c r="E23" i="11"/>
  <c r="E21" i="11"/>
  <c r="E19" i="11"/>
  <c r="E17" i="11"/>
  <c r="E15" i="11"/>
  <c r="E13" i="11"/>
  <c r="E11" i="11"/>
  <c r="F38" i="9"/>
  <c r="E38" i="9"/>
  <c r="D38" i="9"/>
  <c r="C38" i="9"/>
  <c r="C184" i="8"/>
  <c r="F36" i="7"/>
  <c r="E36" i="7"/>
  <c r="D35" i="7"/>
  <c r="E35" i="7"/>
  <c r="C35" i="7"/>
  <c r="F35" i="7"/>
  <c r="F34" i="7"/>
  <c r="E34" i="7"/>
  <c r="F33" i="7"/>
  <c r="E33" i="7"/>
  <c r="F32" i="7"/>
  <c r="E32" i="7"/>
  <c r="F31" i="7"/>
  <c r="E31" i="7"/>
  <c r="F30" i="7"/>
  <c r="E30" i="7"/>
  <c r="E27" i="7"/>
  <c r="F27" i="7"/>
  <c r="D26" i="7"/>
  <c r="C26" i="7"/>
  <c r="E25" i="7"/>
  <c r="F25" i="7"/>
  <c r="E24" i="7"/>
  <c r="F24" i="7"/>
  <c r="E23" i="7"/>
  <c r="F23" i="7"/>
  <c r="E22" i="7"/>
  <c r="F22" i="7"/>
  <c r="E21" i="7"/>
  <c r="F21" i="7"/>
  <c r="F18" i="7"/>
  <c r="E18" i="7"/>
  <c r="D17" i="7"/>
  <c r="E17" i="7"/>
  <c r="C17" i="7"/>
  <c r="F17" i="7"/>
  <c r="F16" i="7"/>
  <c r="E16" i="7"/>
  <c r="F15" i="7"/>
  <c r="E15" i="7"/>
  <c r="F14" i="7"/>
  <c r="E14" i="7"/>
  <c r="F13" i="7"/>
  <c r="E13" i="7"/>
  <c r="F12" i="7"/>
  <c r="E12" i="7"/>
  <c r="C31" i="6"/>
  <c r="C31" i="5"/>
  <c r="F31" i="4"/>
  <c r="E33" i="3"/>
  <c r="E35" i="3"/>
  <c r="E28" i="3"/>
  <c r="E23" i="3"/>
  <c r="E18" i="3"/>
  <c r="E13" i="3"/>
  <c r="D60" i="2"/>
  <c r="D57" i="2"/>
  <c r="D49" i="2"/>
  <c r="D59" i="2"/>
  <c r="D61" i="2"/>
  <c r="D41" i="2"/>
  <c r="D33" i="2"/>
  <c r="D25" i="2"/>
  <c r="D17" i="2"/>
  <c r="D46" i="14"/>
  <c r="E19" i="14"/>
  <c r="F19" i="14"/>
  <c r="F26" i="7"/>
  <c r="E26" i="7"/>
  <c r="E16" i="14"/>
  <c r="F16" i="14"/>
  <c r="E45" i="14"/>
  <c r="F45" i="14"/>
  <c r="C46" i="14"/>
  <c r="F46" i="14"/>
  <c r="E46" i="14"/>
</calcChain>
</file>

<file path=xl/sharedStrings.xml><?xml version="1.0" encoding="utf-8"?>
<sst xmlns="http://schemas.openxmlformats.org/spreadsheetml/2006/main" count="1058" uniqueCount="484">
  <si>
    <t>CHARLOTTE HUNGERFORD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</si>
  <si>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</si>
  <si>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</si>
  <si>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</si>
  <si>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</si>
  <si>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</si>
  <si>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</si>
  <si>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</si>
  <si>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</si>
  <si>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</si>
  <si>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THE CHARLOTTE HUNGERFORD HOSPITAL</t>
  </si>
  <si>
    <t>Affiliate Description</t>
  </si>
  <si>
    <t>Non Profit Acute Care Hospital</t>
  </si>
  <si>
    <t xml:space="preserve">Affiliate type of service </t>
  </si>
  <si>
    <t>Hospital</t>
  </si>
  <si>
    <t>Tax Status</t>
  </si>
  <si>
    <t>Not for Profit</t>
  </si>
  <si>
    <t>Street Address</t>
  </si>
  <si>
    <t>540 Litchfield Street</t>
  </si>
  <si>
    <t xml:space="preserve">Town </t>
  </si>
  <si>
    <t>Torrington</t>
  </si>
  <si>
    <t>State</t>
  </si>
  <si>
    <t>Connecticut</t>
  </si>
  <si>
    <t>Zip Code</t>
  </si>
  <si>
    <t>06790 - 0988</t>
  </si>
  <si>
    <t>CEO Name</t>
  </si>
  <si>
    <t>Daniel McIntyre</t>
  </si>
  <si>
    <t>CEO Title</t>
  </si>
  <si>
    <t>CEO PRESIDENT</t>
  </si>
  <si>
    <t>CT Agent Name</t>
  </si>
  <si>
    <t>CT Agent Company</t>
  </si>
  <si>
    <t>The Charlotte Hungerford Hospital</t>
  </si>
  <si>
    <t>CT Agent Company Street Address</t>
  </si>
  <si>
    <t xml:space="preserve">CT Agent Town </t>
  </si>
  <si>
    <t>CT Agent State</t>
  </si>
  <si>
    <t>CT Agent Zip Code</t>
  </si>
  <si>
    <t>B.</t>
  </si>
  <si>
    <t>ADVANCED MEDICAL IMAGING OF NORTHWEST CONNECTICUT, LLC</t>
  </si>
  <si>
    <t>IMAGING CENTER</t>
  </si>
  <si>
    <t>Imaging Services</t>
  </si>
  <si>
    <t>For Profit</t>
  </si>
  <si>
    <t>57 COMMERCIAL BLVD</t>
  </si>
  <si>
    <t xml:space="preserve">06790 - </t>
  </si>
  <si>
    <t>Gary K. Griffin, MD</t>
  </si>
  <si>
    <t>President</t>
  </si>
  <si>
    <t>Andrew C. Glassman</t>
  </si>
  <si>
    <t>Pullman &amp; Comley, LLC</t>
  </si>
  <si>
    <t>90 State House Sq.</t>
  </si>
  <si>
    <t>Hartford</t>
  </si>
  <si>
    <t xml:space="preserve">06103 - </t>
  </si>
  <si>
    <t>C.</t>
  </si>
  <si>
    <t>LITCHFIELD COUNTY HEALTHCARE SERVICES CORPORATION</t>
  </si>
  <si>
    <t>PHYSICIAN PRACTICE</t>
  </si>
  <si>
    <t>Physicians Services</t>
  </si>
  <si>
    <t>540 Litchfield St</t>
  </si>
  <si>
    <t>Stephen E. Ronai</t>
  </si>
  <si>
    <t>Murtha Cullina Richter</t>
  </si>
  <si>
    <t>185 Asylum St.</t>
  </si>
  <si>
    <t>D.</t>
  </si>
  <si>
    <t>MEDCONN COLLECTION AGENCY LLC</t>
  </si>
  <si>
    <t>PATIENT COLLECTION AGENCY</t>
  </si>
  <si>
    <t>Collection Agency</t>
  </si>
  <si>
    <t>2049 Silas Deane Highway 3rd f</t>
  </si>
  <si>
    <t>Rocky Hill</t>
  </si>
  <si>
    <t xml:space="preserve">06067 - </t>
  </si>
  <si>
    <t>Daniel J. Cass</t>
  </si>
  <si>
    <t>Executive Director</t>
  </si>
  <si>
    <t>Stephen J. Anderson</t>
  </si>
  <si>
    <t>Anderson, Reynolds &amp; Lynch</t>
  </si>
  <si>
    <t>136 West Main St.</t>
  </si>
  <si>
    <t>New Britain</t>
  </si>
  <si>
    <t xml:space="preserve">06050 - </t>
  </si>
  <si>
    <t>E.</t>
  </si>
  <si>
    <t>UROLOGY CENTER OF NORTHWEST CONNECTICUT LLC</t>
  </si>
  <si>
    <t>UROLOGY CENTER</t>
  </si>
  <si>
    <t>Outpatient Care</t>
  </si>
  <si>
    <t>540 Litchfield ST</t>
  </si>
  <si>
    <t>James F. Devanney</t>
  </si>
  <si>
    <t>Member</t>
  </si>
  <si>
    <t>John J. Capobianco</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</si>
  <si>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</si>
  <si>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</si>
  <si>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</si>
  <si>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</si>
  <si>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</si>
  <si>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</si>
  <si>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</si>
  <si>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</si>
  <si>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</si>
  <si>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</si>
  <si>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</si>
  <si>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</si>
  <si>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</si>
  <si>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</si>
  <si>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</si>
  <si>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</si>
  <si>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</si>
  <si>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</si>
  <si>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</si>
  <si>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</si>
  <si>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</si>
  <si>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</si>
  <si>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</si>
  <si>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</si>
  <si>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</si>
  <si>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</si>
  <si>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</si>
  <si>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</si>
  <si>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</si>
  <si>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</si>
  <si>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</si>
  <si>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</si>
  <si>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</si>
  <si>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</si>
  <si>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Nothing to Report  </t>
  </si>
  <si>
    <t/>
  </si>
  <si>
    <t>Ending Unconsolidated Intercompany Balance:</t>
  </si>
  <si>
    <t>9/30/2010  </t>
  </si>
  <si>
    <t xml:space="preserve">MRI SERVICES                   </t>
  </si>
  <si>
    <t xml:space="preserve">09/30/2010                     </t>
  </si>
  <si>
    <t xml:space="preserve">Collection Agency Fees Charged                   </t>
  </si>
  <si>
    <t xml:space="preserve">Lithotripsy and Laser Services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</si>
  <si>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</si>
  <si>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</si>
  <si>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</si>
  <si>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</si>
  <si>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</si>
  <si>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</si>
  <si>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</si>
  <si>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</si>
  <si>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</si>
  <si>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</si>
  <si>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</si>
  <si>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</si>
  <si>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</si>
  <si>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</si>
  <si>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</si>
  <si>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</si>
  <si>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</si>
  <si>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</si>
  <si>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</si>
  <si>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</si>
  <si>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</si>
  <si>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</si>
  <si>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</si>
  <si>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</si>
  <si>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</si>
  <si>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</si>
  <si>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</si>
  <si>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</si>
  <si>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</si>
  <si>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</si>
  <si>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</si>
  <si>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</si>
  <si>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</si>
  <si>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</si>
  <si>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</si>
  <si>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</si>
  <si>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</si>
  <si>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</si>
  <si>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</si>
  <si>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</si>
  <si>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</si>
  <si>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</si>
  <si>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</si>
  <si>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</si>
  <si>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</si>
  <si>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</si>
  <si>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</si>
  <si>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Jane Bryant</t>
  </si>
  <si>
    <t>2</t>
  </si>
  <si>
    <t>3</t>
  </si>
  <si>
    <t>4</t>
  </si>
  <si>
    <t>5</t>
  </si>
  <si>
    <t>Women's Health Fund</t>
  </si>
  <si>
    <t>6</t>
  </si>
  <si>
    <t>7</t>
  </si>
  <si>
    <t>8</t>
  </si>
  <si>
    <t>9</t>
  </si>
  <si>
    <t>10</t>
  </si>
  <si>
    <t>11</t>
  </si>
  <si>
    <t>12</t>
  </si>
  <si>
    <t>13</t>
  </si>
  <si>
    <t>14</t>
  </si>
  <si>
    <t>15</t>
  </si>
  <si>
    <t>16</t>
  </si>
  <si>
    <t>17</t>
  </si>
  <si>
    <t>18</t>
  </si>
  <si>
    <t>19</t>
  </si>
  <si>
    <t>20</t>
  </si>
  <si>
    <t>21</t>
  </si>
  <si>
    <t>22</t>
  </si>
  <si>
    <t>23</t>
  </si>
  <si>
    <t>24</t>
  </si>
  <si>
    <t>25</t>
  </si>
  <si>
    <t>Pink Rose</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</si>
  <si>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</si>
  <si>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</si>
  <si>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</si>
  <si>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</si>
  <si>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</si>
  <si>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</si>
  <si>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</si>
  <si>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</si>
  <si>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</si>
  <si>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</si>
  <si>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</si>
  <si>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</si>
  <si>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</si>
  <si>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</si>
  <si>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</si>
  <si>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</si>
  <si>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</si>
  <si>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</si>
  <si>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</si>
  <si>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</si>
  <si>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</si>
  <si>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</si>
  <si>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</si>
  <si>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</si>
  <si>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</si>
  <si>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</si>
  <si>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</si>
  <si>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</si>
  <si>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</si>
  <si>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</si>
  <si>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</si>
  <si>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</si>
  <si>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</si>
  <si>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</si>
  <si>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</si>
  <si>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</si>
  <si>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</si>
  <si>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</si>
  <si>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</si>
  <si>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</si>
  <si>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</si>
  <si>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</si>
  <si>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</si>
  <si>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</si>
  <si>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</si>
  <si>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</si>
  <si>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</si>
  <si>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</si>
  <si>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</si>
  <si>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</si>
  <si>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</si>
  <si>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</si>
  <si>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</si>
  <si>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</si>
  <si>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</si>
  <si>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</si>
  <si>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</si>
  <si>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</si>
  <si>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</si>
  <si>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</si>
  <si>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</si>
  <si>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</si>
  <si>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</si>
  <si>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</si>
  <si>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</si>
  <si>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</si>
  <si>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</si>
  <si>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</si>
  <si>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</si>
  <si>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</si>
  <si>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</si>
  <si>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</si>
  <si>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</si>
  <si>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</si>
  <si>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</si>
  <si>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</si>
  <si>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</si>
  <si>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</si>
  <si>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</si>
  <si>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</si>
  <si>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</si>
  <si>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</si>
  <si>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</si>
  <si>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</si>
  <si>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</si>
  <si>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</si>
  <si>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</si>
  <si>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</si>
  <si>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</si>
  <si>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</si>
  <si>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</si>
  <si>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</si>
  <si>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</si>
  <si>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</si>
  <si>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</si>
  <si>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</si>
  <si>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</si>
  <si>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</si>
  <si>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</si>
  <si>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</si>
  <si>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</si>
  <si>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</si>
  <si>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</si>
  <si>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</si>
  <si>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</si>
  <si>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</si>
  <si>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</si>
  <si>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</si>
  <si>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</si>
  <si>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</si>
  <si>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</si>
  <si>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</si>
  <si>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</si>
  <si>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</si>
  <si>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</si>
  <si>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</si>
  <si>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</si>
  <si>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</si>
  <si>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</si>
  <si>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</si>
  <si>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</si>
  <si>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</si>
  <si>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</si>
  <si>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</si>
  <si>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</si>
  <si>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</si>
  <si>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</si>
  <si>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</si>
  <si>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</si>
  <si>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</si>
  <si>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</si>
  <si>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</si>
  <si>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</si>
  <si>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</si>
  <si>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</si>
  <si>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</si>
  <si>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</si>
  <si>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</si>
  <si>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</si>
  <si>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</si>
  <si>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</si>
  <si>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</si>
  <si>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</si>
  <si>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</si>
  <si>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</si>
  <si>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</si>
  <si>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</si>
  <si>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</si>
  <si>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</si>
  <si>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</si>
  <si>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</si>
  <si>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</si>
  <si>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</si>
  <si>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</si>
  <si>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</si>
  <si>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</si>
  <si>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</si>
  <si>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</si>
  <si>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</si>
  <si>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</si>
  <si>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Dr. Harry B. Chapin Fund</t>
  </si>
  <si>
    <t>Elizabeth Migeon Swift Fund</t>
  </si>
  <si>
    <t>Caroline T. Brooks Fund</t>
  </si>
  <si>
    <t>Cady and Allyn Fund</t>
  </si>
  <si>
    <t>Mr. and Mrs. Edward J Kildruff Fund</t>
  </si>
  <si>
    <t>Don and Sarah Smith Fund</t>
  </si>
  <si>
    <t>Marjorie Stearns Turner Fund</t>
  </si>
  <si>
    <t>Roxanna Hammond Fund</t>
  </si>
  <si>
    <t>Jane Bryant Fund</t>
  </si>
  <si>
    <t>Brooks Reserve Needy Child</t>
  </si>
  <si>
    <t>Alice R. Carlisle Fund</t>
  </si>
  <si>
    <t>Diabetes Outpatient Clinic</t>
  </si>
  <si>
    <t>Mammography Screening Fund</t>
  </si>
  <si>
    <t>The Womens Health Fund</t>
  </si>
  <si>
    <t>The Mens Emergency Health Fund</t>
  </si>
  <si>
    <t>Sanctuary Fund</t>
  </si>
  <si>
    <t>Community Health Fund</t>
  </si>
  <si>
    <t>Pink Rose Fund</t>
  </si>
  <si>
    <t>Newman Hungerford Fund B</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</si>
  <si>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</si>
  <si>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</si>
  <si>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</si>
  <si>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</si>
  <si>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</si>
  <si>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</si>
  <si>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assigned to bad debt after a patient balance has remained unpaid 90 days after the first statement was sent.</t>
  </si>
  <si>
    <t>Hospital's processes and policies for compensating a Collection Agent for services rendered</t>
  </si>
  <si>
    <t>The agency is compensated at negotiated rates utilizing monthly reports of payments received.</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</si>
  <si>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</si>
  <si>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</si>
  <si>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</si>
  <si>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</si>
  <si>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</si>
  <si>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</si>
  <si>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</si>
  <si>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</si>
  <si>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</si>
  <si>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</si>
  <si>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</si>
  <si>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</si>
  <si>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American Adjustment Bureau</t>
  </si>
  <si>
    <t>Not Related</t>
  </si>
  <si>
    <t>REPORT 19 - SALARIES AND FRINGE BENEFITS OF THE TEN HIGHEST PAID HOSPITAL POSITIONS</t>
  </si>
  <si>
    <t>POSITION TITLE</t>
  </si>
  <si>
    <t>SALARY</t>
  </si>
  <si>
    <t>FRINGE BENEFITS</t>
  </si>
  <si>
    <t>TOTAL</t>
  </si>
  <si>
    <t>1.</t>
  </si>
  <si>
    <t>2.</t>
  </si>
  <si>
    <t>PATHOLOGIST MED DIRECTOR</t>
  </si>
  <si>
    <t>3.</t>
  </si>
  <si>
    <t>VP MEDICAL AFFAIRS</t>
  </si>
  <si>
    <t>4.</t>
  </si>
  <si>
    <t>PHYSICIAN SURGEON</t>
  </si>
  <si>
    <t>5.</t>
  </si>
  <si>
    <t>PSYCHIATRIST MED DIRECTOR</t>
  </si>
  <si>
    <t>6.</t>
  </si>
  <si>
    <t>CFO</t>
  </si>
  <si>
    <t>7.</t>
  </si>
  <si>
    <t>PHYSICIAN HOSPITALIST</t>
  </si>
  <si>
    <t>8.</t>
  </si>
  <si>
    <t>9.</t>
  </si>
  <si>
    <t>HOSPITALIST MED DIRECTOR</t>
  </si>
  <si>
    <t>10.</t>
  </si>
  <si>
    <t>ORTHOPEDIC SURGEON</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</si>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</sst>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46</v>
      </c>
    </row>
    <row r="41" spans="1:3" ht="14.25" customHeight="1" x14ac:dyDescent="0.2">
      <c r="A41" s="19">
        <v>12</v>
      </c>
      <c r="B41" s="20" t="s">
        <v>32</v>
      </c>
      <c r="C41" s="21" t="s">
        <v>47</v>
      </c>
    </row>
    <row r="42" spans="1:3" ht="14.25" customHeight="1" x14ac:dyDescent="0.2">
      <c r="A42" s="19">
        <v>13</v>
      </c>
      <c r="B42" s="20" t="s">
        <v>33</v>
      </c>
      <c r="C42" s="21" t="s">
        <v>48</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42</v>
      </c>
    </row>
    <row r="54" spans="1:3" ht="14.25" customHeight="1" x14ac:dyDescent="0.2">
      <c r="A54" s="19">
        <v>8</v>
      </c>
      <c r="B54" s="20" t="s">
        <v>25</v>
      </c>
      <c r="C54" s="21" t="s">
        <v>26</v>
      </c>
    </row>
    <row r="55" spans="1:3" ht="14.25" customHeight="1" x14ac:dyDescent="0.2">
      <c r="A55" s="19">
        <v>9</v>
      </c>
      <c r="B55" s="20" t="s">
        <v>27</v>
      </c>
      <c r="C55" s="21" t="s">
        <v>44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57</v>
      </c>
    </row>
    <row r="59" spans="1:3" ht="14.25" customHeight="1" x14ac:dyDescent="0.2">
      <c r="A59" s="19">
        <v>13</v>
      </c>
      <c r="B59" s="20" t="s">
        <v>33</v>
      </c>
      <c r="C59" s="21" t="s">
        <v>48</v>
      </c>
    </row>
    <row r="60" spans="1:3" ht="14.25" customHeight="1" x14ac:dyDescent="0.2">
      <c r="A60" s="19">
        <v>14</v>
      </c>
      <c r="B60" s="20" t="s">
        <v>34</v>
      </c>
      <c r="C60" s="24" t="s">
        <v>22</v>
      </c>
    </row>
    <row r="61" spans="1:3" ht="15" customHeight="1" thickBot="1" x14ac:dyDescent="0.25">
      <c r="A61" s="25">
        <v>15</v>
      </c>
      <c r="B61" s="26" t="s">
        <v>35</v>
      </c>
      <c r="C61" s="27" t="s">
        <v>49</v>
      </c>
    </row>
    <row r="62" spans="1:3" ht="15.75" customHeight="1" x14ac:dyDescent="0.25">
      <c r="A62" s="13"/>
      <c r="B62" s="14"/>
      <c r="C62" s="15"/>
    </row>
    <row r="63" spans="1:3" ht="27.2" customHeight="1" x14ac:dyDescent="0.25">
      <c r="A63" s="16" t="s">
        <v>58</v>
      </c>
      <c r="B63" s="17" t="s">
        <v>9</v>
      </c>
      <c r="C63" s="18" t="s">
        <v>59</v>
      </c>
    </row>
    <row r="64" spans="1:3" x14ac:dyDescent="0.2">
      <c r="A64" s="19">
        <v>1</v>
      </c>
      <c r="B64" s="20" t="s">
        <v>11</v>
      </c>
      <c r="C64" s="21" t="s">
        <v>60</v>
      </c>
    </row>
    <row r="65" spans="1:3" ht="14.25" customHeight="1" x14ac:dyDescent="0.2">
      <c r="A65" s="19">
        <v>2</v>
      </c>
      <c r="B65" s="22" t="s">
        <v>13</v>
      </c>
      <c r="C65" s="21" t="s">
        <v>61</v>
      </c>
    </row>
    <row r="66" spans="1:3" ht="14.25" customHeight="1" x14ac:dyDescent="0.2">
      <c r="A66" s="19">
        <v>3</v>
      </c>
      <c r="B66" s="22" t="s">
        <v>15</v>
      </c>
      <c r="C66" s="23" t="s">
        <v>40</v>
      </c>
    </row>
    <row r="67" spans="1:3" ht="14.25" customHeight="1" x14ac:dyDescent="0.2">
      <c r="A67" s="19">
        <v>4</v>
      </c>
      <c r="B67" s="20" t="s">
        <v>17</v>
      </c>
      <c r="C67" s="21" t="s">
        <v>62</v>
      </c>
    </row>
    <row r="68" spans="1:3" ht="14.25" customHeight="1" x14ac:dyDescent="0.2">
      <c r="A68" s="19">
        <v>5</v>
      </c>
      <c r="B68" s="20" t="s">
        <v>19</v>
      </c>
      <c r="C68" s="21" t="s">
        <v>63</v>
      </c>
    </row>
    <row r="69" spans="1:3" ht="14.25" customHeight="1" x14ac:dyDescent="0.2">
      <c r="A69" s="19">
        <v>6</v>
      </c>
      <c r="B69" s="20" t="s">
        <v>21</v>
      </c>
      <c r="C69" s="24" t="s">
        <v>22</v>
      </c>
    </row>
    <row r="70" spans="1:3" ht="14.25" customHeight="1" x14ac:dyDescent="0.2">
      <c r="A70" s="19">
        <v>7</v>
      </c>
      <c r="B70" s="20" t="s">
        <v>23</v>
      </c>
      <c r="C70" s="21" t="s">
        <v>64</v>
      </c>
    </row>
    <row r="71" spans="1:3" ht="14.25" customHeight="1" x14ac:dyDescent="0.2">
      <c r="A71" s="19">
        <v>8</v>
      </c>
      <c r="B71" s="20" t="s">
        <v>25</v>
      </c>
      <c r="C71" s="21" t="s">
        <v>65</v>
      </c>
    </row>
    <row r="72" spans="1:3" ht="14.25" customHeight="1" x14ac:dyDescent="0.2">
      <c r="A72" s="19">
        <v>9</v>
      </c>
      <c r="B72" s="20" t="s">
        <v>27</v>
      </c>
      <c r="C72" s="21" t="s">
        <v>66</v>
      </c>
    </row>
    <row r="73" spans="1:3" ht="14.25" customHeight="1" x14ac:dyDescent="0.2">
      <c r="A73" s="19">
        <v>10</v>
      </c>
      <c r="B73" s="20" t="s">
        <v>29</v>
      </c>
      <c r="C73" s="21" t="s">
        <v>67</v>
      </c>
    </row>
    <row r="74" spans="1:3" ht="14.25" customHeight="1" x14ac:dyDescent="0.2">
      <c r="A74" s="19">
        <v>11</v>
      </c>
      <c r="B74" s="20" t="s">
        <v>30</v>
      </c>
      <c r="C74" s="21" t="s">
        <v>68</v>
      </c>
    </row>
    <row r="75" spans="1:3" ht="14.25" customHeight="1" x14ac:dyDescent="0.2">
      <c r="A75" s="19">
        <v>12</v>
      </c>
      <c r="B75" s="20" t="s">
        <v>32</v>
      </c>
      <c r="C75" s="21" t="s">
        <v>69</v>
      </c>
    </row>
    <row r="76" spans="1:3" ht="14.25" customHeight="1" x14ac:dyDescent="0.2">
      <c r="A76" s="19">
        <v>13</v>
      </c>
      <c r="B76" s="20" t="s">
        <v>33</v>
      </c>
      <c r="C76" s="21" t="s">
        <v>70</v>
      </c>
    </row>
    <row r="77" spans="1:3" ht="14.25" customHeight="1" x14ac:dyDescent="0.2">
      <c r="A77" s="19">
        <v>14</v>
      </c>
      <c r="B77" s="20" t="s">
        <v>34</v>
      </c>
      <c r="C77" s="24" t="s">
        <v>22</v>
      </c>
    </row>
    <row r="78" spans="1:3" ht="15" customHeight="1" thickBot="1" x14ac:dyDescent="0.25">
      <c r="A78" s="25">
        <v>15</v>
      </c>
      <c r="B78" s="26" t="s">
        <v>35</v>
      </c>
      <c r="C78" s="27" t="s">
        <v>71</v>
      </c>
    </row>
    <row r="79" spans="1:3" ht="15.75" customHeight="1" x14ac:dyDescent="0.25">
      <c r="A79" s="13"/>
      <c r="B79" s="14"/>
      <c r="C79" s="15"/>
    </row>
    <row r="80" spans="1:3" ht="27.2" customHeight="1" x14ac:dyDescent="0.25">
      <c r="A80" s="16" t="s">
        <v>72</v>
      </c>
      <c r="B80" s="17" t="s">
        <v>9</v>
      </c>
      <c r="C80" s="18" t="s">
        <v>73</v>
      </c>
    </row>
    <row r="81" spans="1:4" x14ac:dyDescent="0.2">
      <c r="A81" s="19">
        <v>1</v>
      </c>
      <c r="B81" s="20" t="s">
        <v>11</v>
      </c>
      <c r="C81" s="21" t="s">
        <v>74</v>
      </c>
    </row>
    <row r="82" spans="1:4" ht="14.25" customHeight="1" x14ac:dyDescent="0.2">
      <c r="A82" s="19">
        <v>2</v>
      </c>
      <c r="B82" s="22" t="s">
        <v>13</v>
      </c>
      <c r="C82" s="21" t="s">
        <v>75</v>
      </c>
    </row>
    <row r="83" spans="1:4" ht="14.25" customHeight="1" x14ac:dyDescent="0.2">
      <c r="A83" s="19">
        <v>3</v>
      </c>
      <c r="B83" s="22" t="s">
        <v>15</v>
      </c>
      <c r="C83" s="23" t="s">
        <v>40</v>
      </c>
    </row>
    <row r="84" spans="1:4" ht="14.25" customHeight="1" x14ac:dyDescent="0.2">
      <c r="A84" s="19">
        <v>4</v>
      </c>
      <c r="B84" s="20" t="s">
        <v>17</v>
      </c>
      <c r="C84" s="21" t="s">
        <v>76</v>
      </c>
    </row>
    <row r="85" spans="1:4" ht="14.25" customHeight="1" x14ac:dyDescent="0.2">
      <c r="A85" s="19">
        <v>5</v>
      </c>
      <c r="B85" s="20" t="s">
        <v>19</v>
      </c>
      <c r="C85" s="21" t="s">
        <v>20</v>
      </c>
    </row>
    <row r="86" spans="1:4" ht="14.25" customHeight="1" x14ac:dyDescent="0.2">
      <c r="A86" s="19">
        <v>6</v>
      </c>
      <c r="B86" s="20" t="s">
        <v>21</v>
      </c>
      <c r="C86" s="24" t="s">
        <v>22</v>
      </c>
    </row>
    <row r="87" spans="1:4" ht="14.25" customHeight="1" x14ac:dyDescent="0.2">
      <c r="A87" s="19">
        <v>7</v>
      </c>
      <c r="B87" s="20" t="s">
        <v>23</v>
      </c>
      <c r="C87" s="21" t="s">
        <v>42</v>
      </c>
    </row>
    <row r="88" spans="1:4" ht="14.25" customHeight="1" x14ac:dyDescent="0.2">
      <c r="A88" s="19">
        <v>8</v>
      </c>
      <c r="B88" s="20" t="s">
        <v>25</v>
      </c>
      <c r="C88" s="21" t="s">
        <v>77</v>
      </c>
    </row>
    <row r="89" spans="1:4" ht="14.25" customHeight="1" x14ac:dyDescent="0.2">
      <c r="A89" s="19">
        <v>9</v>
      </c>
      <c r="B89" s="20" t="s">
        <v>27</v>
      </c>
      <c r="C89" s="21" t="s">
        <v>78</v>
      </c>
    </row>
    <row r="90" spans="1:4" ht="14.25" customHeight="1" x14ac:dyDescent="0.2">
      <c r="A90" s="19">
        <v>10</v>
      </c>
      <c r="B90" s="20" t="s">
        <v>29</v>
      </c>
      <c r="C90" s="21" t="s">
        <v>79</v>
      </c>
    </row>
    <row r="91" spans="1:4" ht="14.25" customHeight="1" x14ac:dyDescent="0.2">
      <c r="A91" s="19">
        <v>11</v>
      </c>
      <c r="B91" s="20" t="s">
        <v>30</v>
      </c>
      <c r="C91" s="21" t="s">
        <v>31</v>
      </c>
    </row>
    <row r="92" spans="1:4" ht="14.25" customHeight="1" x14ac:dyDescent="0.2">
      <c r="A92" s="19">
        <v>12</v>
      </c>
      <c r="B92" s="20" t="s">
        <v>32</v>
      </c>
      <c r="C92" s="21" t="s">
        <v>76</v>
      </c>
    </row>
    <row r="93" spans="1:4" ht="14.25" customHeight="1" x14ac:dyDescent="0.2">
      <c r="A93" s="19">
        <v>13</v>
      </c>
      <c r="B93" s="20" t="s">
        <v>33</v>
      </c>
      <c r="C93" s="21" t="s">
        <v>20</v>
      </c>
    </row>
    <row r="94" spans="1:4" ht="14.25" customHeight="1" x14ac:dyDescent="0.2">
      <c r="A94" s="19">
        <v>14</v>
      </c>
      <c r="B94" s="20" t="s">
        <v>34</v>
      </c>
      <c r="C94" s="24" t="s">
        <v>22</v>
      </c>
    </row>
    <row r="95" spans="1:4" ht="15" customHeight="1" thickBot="1" x14ac:dyDescent="0.25">
      <c r="A95" s="25">
        <v>15</v>
      </c>
      <c r="B95" s="26" t="s">
        <v>35</v>
      </c>
      <c r="C95" s="27" t="s">
        <v>42</v>
      </c>
    </row>
    <row r="96" spans="1:4" ht="15.75" x14ac:dyDescent="0.25">
      <c r="A96" s="28" t="s">
        <v>80</v>
      </c>
      <c r="B96" s="28"/>
      <c r="C96" s="28" t="s">
        <v>81</v>
      </c>
      <c r="D96"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376</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377</v>
      </c>
    </row>
    <row r="9" spans="1:3" ht="15.75" customHeight="1" x14ac:dyDescent="0.2">
      <c r="A9" s="299"/>
      <c r="B9" s="300"/>
      <c r="C9" s="301"/>
    </row>
    <row r="10" spans="1:3" ht="15.75" customHeight="1" thickBot="1" x14ac:dyDescent="0.25">
      <c r="A10" s="302" t="s">
        <v>378</v>
      </c>
      <c r="B10" s="303" t="s">
        <v>379</v>
      </c>
      <c r="C10" s="298"/>
    </row>
    <row r="11" spans="1:3" s="223" customFormat="1" ht="75" customHeight="1" x14ac:dyDescent="0.2">
      <c r="A11" s="304" t="s">
        <v>8</v>
      </c>
      <c r="B11" s="305" t="s">
        <v>380</v>
      </c>
      <c r="C11" s="306" t="s">
        <v>381</v>
      </c>
    </row>
    <row r="12" spans="1:3" s="223" customFormat="1" ht="75" customHeight="1" x14ac:dyDescent="0.2">
      <c r="A12" s="307" t="s">
        <v>36</v>
      </c>
      <c r="B12" s="305" t="s">
        <v>382</v>
      </c>
      <c r="C12" s="308" t="s">
        <v>383</v>
      </c>
    </row>
    <row r="13" spans="1:3" s="223" customFormat="1" ht="30" x14ac:dyDescent="0.2">
      <c r="A13" s="309" t="s">
        <v>50</v>
      </c>
      <c r="B13" s="310" t="s">
        <v>384</v>
      </c>
      <c r="C13" s="311">
        <v>0.2127</v>
      </c>
    </row>
    <row r="14" spans="1:3" ht="13.5" customHeight="1" thickBot="1" x14ac:dyDescent="0.25">
      <c r="A14" s="312"/>
      <c r="B14" s="313"/>
      <c r="C14" s="314"/>
    </row>
    <row r="15" spans="1:3" s="223" customFormat="1" ht="16.5" customHeight="1" thickBot="1" x14ac:dyDescent="0.25">
      <c r="A15" s="315" t="s">
        <v>385</v>
      </c>
      <c r="B15" s="316" t="s">
        <v>386</v>
      </c>
      <c r="C15" s="317"/>
    </row>
    <row r="16" spans="1:3" s="223" customFormat="1" x14ac:dyDescent="0.2">
      <c r="A16" s="318"/>
      <c r="B16" s="319" t="s">
        <v>387</v>
      </c>
      <c r="C16" s="320"/>
    </row>
    <row r="17" spans="1:3" s="223" customFormat="1" x14ac:dyDescent="0.2">
      <c r="A17" s="321">
        <v>1</v>
      </c>
      <c r="B17" s="305" t="s">
        <v>388</v>
      </c>
      <c r="C17" s="322" t="s">
        <v>389</v>
      </c>
    </row>
    <row r="18" spans="1:3" s="223" customFormat="1" x14ac:dyDescent="0.2">
      <c r="A18" s="321">
        <v>2</v>
      </c>
      <c r="B18" s="323" t="s">
        <v>390</v>
      </c>
      <c r="C18" s="322" t="s">
        <v>61</v>
      </c>
    </row>
    <row r="19" spans="1:3" s="223" customFormat="1" x14ac:dyDescent="0.2">
      <c r="A19" s="321">
        <v>3</v>
      </c>
      <c r="B19" s="323" t="s">
        <v>391</v>
      </c>
      <c r="C19" s="322" t="s">
        <v>392</v>
      </c>
    </row>
    <row r="20" spans="1:3" s="223" customFormat="1" ht="75" customHeight="1" x14ac:dyDescent="0.2">
      <c r="A20" s="321">
        <v>4</v>
      </c>
      <c r="B20" s="323" t="s">
        <v>393</v>
      </c>
      <c r="C20" s="322" t="s">
        <v>381</v>
      </c>
    </row>
    <row r="21" spans="1:3" s="223" customFormat="1" ht="75" customHeight="1" x14ac:dyDescent="0.2">
      <c r="A21" s="321">
        <v>5</v>
      </c>
      <c r="B21" s="323" t="s">
        <v>394</v>
      </c>
      <c r="C21" s="322" t="s">
        <v>383</v>
      </c>
    </row>
    <row r="22" spans="1:3" s="223" customFormat="1" ht="27" customHeight="1" x14ac:dyDescent="0.2">
      <c r="A22" s="324">
        <v>6</v>
      </c>
      <c r="B22" s="323" t="s">
        <v>395</v>
      </c>
      <c r="C22" s="325">
        <v>0.17280000000000001</v>
      </c>
    </row>
    <row r="23" spans="1:3" s="326" customFormat="1" x14ac:dyDescent="0.2">
      <c r="A23" s="327"/>
      <c r="B23" s="328"/>
      <c r="C23" s="329"/>
    </row>
    <row r="24" spans="1:3" s="223" customFormat="1" x14ac:dyDescent="0.2">
      <c r="A24" s="318"/>
      <c r="B24" s="319" t="s">
        <v>387</v>
      </c>
      <c r="C24" s="320"/>
    </row>
    <row r="25" spans="1:3" s="223" customFormat="1" x14ac:dyDescent="0.2">
      <c r="A25" s="321">
        <v>1</v>
      </c>
      <c r="B25" s="305" t="s">
        <v>388</v>
      </c>
      <c r="C25" s="322" t="s">
        <v>396</v>
      </c>
    </row>
    <row r="26" spans="1:3" s="223" customFormat="1" x14ac:dyDescent="0.2">
      <c r="A26" s="321">
        <v>2</v>
      </c>
      <c r="B26" s="323" t="s">
        <v>390</v>
      </c>
      <c r="C26" s="322" t="s">
        <v>61</v>
      </c>
    </row>
    <row r="27" spans="1:3" s="223" customFormat="1" x14ac:dyDescent="0.2">
      <c r="A27" s="321">
        <v>3</v>
      </c>
      <c r="B27" s="323" t="s">
        <v>391</v>
      </c>
      <c r="C27" s="322" t="s">
        <v>397</v>
      </c>
    </row>
    <row r="28" spans="1:3" s="223" customFormat="1" ht="75" customHeight="1" x14ac:dyDescent="0.2">
      <c r="A28" s="321">
        <v>4</v>
      </c>
      <c r="B28" s="323" t="s">
        <v>393</v>
      </c>
      <c r="C28" s="322" t="s">
        <v>381</v>
      </c>
    </row>
    <row r="29" spans="1:3" s="223" customFormat="1" ht="75" customHeight="1" x14ac:dyDescent="0.2">
      <c r="A29" s="321">
        <v>5</v>
      </c>
      <c r="B29" s="323" t="s">
        <v>394</v>
      </c>
      <c r="C29" s="322" t="s">
        <v>383</v>
      </c>
    </row>
    <row r="30" spans="1:3" s="223" customFormat="1" ht="27" customHeight="1" x14ac:dyDescent="0.2">
      <c r="A30" s="324">
        <v>6</v>
      </c>
      <c r="B30" s="323" t="s">
        <v>395</v>
      </c>
      <c r="C30" s="325">
        <v>0.23449999999999999</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REPORTING&amp;R&amp;10CHARLOTTE HUNGERFORD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139</v>
      </c>
      <c r="D5" s="331"/>
      <c r="E5" s="332"/>
      <c r="F5" s="332"/>
      <c r="G5" s="332"/>
    </row>
    <row r="6" spans="1:7" ht="15.75" customHeight="1" x14ac:dyDescent="0.25">
      <c r="A6" s="330"/>
      <c r="B6" s="330"/>
      <c r="C6" s="2" t="s">
        <v>2</v>
      </c>
      <c r="D6" s="331"/>
      <c r="E6" s="332"/>
      <c r="F6" s="332"/>
      <c r="G6" s="332"/>
    </row>
    <row r="7" spans="1:7" ht="15.75" customHeight="1" x14ac:dyDescent="0.25">
      <c r="A7" s="447" t="s">
        <v>398</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399</v>
      </c>
      <c r="C9" s="335" t="s">
        <v>400</v>
      </c>
      <c r="D9" s="335" t="s">
        <v>401</v>
      </c>
      <c r="E9" s="336" t="s">
        <v>402</v>
      </c>
      <c r="F9" s="337"/>
      <c r="G9" s="337"/>
    </row>
    <row r="10" spans="1:7" ht="15.75" customHeight="1" x14ac:dyDescent="0.25">
      <c r="A10" s="338"/>
      <c r="B10" s="339"/>
      <c r="C10" s="340"/>
      <c r="D10" s="340"/>
      <c r="E10" s="8"/>
      <c r="F10" s="337"/>
      <c r="G10" s="337"/>
    </row>
    <row r="11" spans="1:7" ht="15.75" customHeight="1" x14ac:dyDescent="0.25">
      <c r="A11" s="341" t="s">
        <v>403</v>
      </c>
      <c r="B11" s="342" t="s">
        <v>28</v>
      </c>
      <c r="C11" s="343">
        <v>408871</v>
      </c>
      <c r="D11" s="343">
        <v>131572</v>
      </c>
      <c r="E11" s="344">
        <f>C11+D11</f>
        <v>540443</v>
      </c>
      <c r="F11" s="345"/>
      <c r="G11" s="346"/>
    </row>
    <row r="12" spans="1:7" ht="15.75" customHeight="1" x14ac:dyDescent="0.25">
      <c r="A12" s="494"/>
      <c r="B12" s="495"/>
      <c r="C12" s="495"/>
      <c r="D12" s="495"/>
      <c r="E12" s="496"/>
      <c r="F12" s="345"/>
      <c r="G12" s="346"/>
    </row>
    <row r="13" spans="1:7" ht="15.75" customHeight="1" x14ac:dyDescent="0.25">
      <c r="A13" s="341" t="s">
        <v>404</v>
      </c>
      <c r="B13" s="342" t="s">
        <v>405</v>
      </c>
      <c r="C13" s="343">
        <v>405540</v>
      </c>
      <c r="D13" s="343">
        <v>130500</v>
      </c>
      <c r="E13" s="344">
        <f>C13+D13</f>
        <v>536040</v>
      </c>
      <c r="F13" s="345"/>
      <c r="G13" s="346"/>
    </row>
    <row r="14" spans="1:7" ht="15.75" customHeight="1" x14ac:dyDescent="0.25">
      <c r="A14" s="494"/>
      <c r="B14" s="495"/>
      <c r="C14" s="495"/>
      <c r="D14" s="495"/>
      <c r="E14" s="496"/>
      <c r="F14" s="345"/>
      <c r="G14" s="346"/>
    </row>
    <row r="15" spans="1:7" ht="15.75" customHeight="1" x14ac:dyDescent="0.25">
      <c r="A15" s="341" t="s">
        <v>406</v>
      </c>
      <c r="B15" s="342" t="s">
        <v>407</v>
      </c>
      <c r="C15" s="343">
        <v>323397</v>
      </c>
      <c r="D15" s="343">
        <v>104067</v>
      </c>
      <c r="E15" s="344">
        <f>C15+D15</f>
        <v>427464</v>
      </c>
      <c r="F15" s="345"/>
      <c r="G15" s="346"/>
    </row>
    <row r="16" spans="1:7" ht="15.75" customHeight="1" x14ac:dyDescent="0.25">
      <c r="A16" s="494"/>
      <c r="B16" s="495"/>
      <c r="C16" s="495"/>
      <c r="D16" s="495"/>
      <c r="E16" s="496"/>
      <c r="F16" s="345"/>
      <c r="G16" s="346"/>
    </row>
    <row r="17" spans="1:7" ht="15.75" customHeight="1" x14ac:dyDescent="0.25">
      <c r="A17" s="341" t="s">
        <v>408</v>
      </c>
      <c r="B17" s="342" t="s">
        <v>409</v>
      </c>
      <c r="C17" s="343">
        <v>286554</v>
      </c>
      <c r="D17" s="343">
        <v>92211</v>
      </c>
      <c r="E17" s="344">
        <f>C17+D17</f>
        <v>378765</v>
      </c>
      <c r="F17" s="345"/>
      <c r="G17" s="346"/>
    </row>
    <row r="18" spans="1:7" ht="15.75" customHeight="1" x14ac:dyDescent="0.25">
      <c r="A18" s="494"/>
      <c r="B18" s="495"/>
      <c r="C18" s="495"/>
      <c r="D18" s="495"/>
      <c r="E18" s="496"/>
      <c r="F18" s="345"/>
      <c r="G18" s="346"/>
    </row>
    <row r="19" spans="1:7" ht="15.75" customHeight="1" x14ac:dyDescent="0.25">
      <c r="A19" s="341" t="s">
        <v>410</v>
      </c>
      <c r="B19" s="342" t="s">
        <v>411</v>
      </c>
      <c r="C19" s="343">
        <v>281881</v>
      </c>
      <c r="D19" s="343">
        <v>90708</v>
      </c>
      <c r="E19" s="344">
        <f>C19+D19</f>
        <v>372589</v>
      </c>
      <c r="F19" s="345"/>
      <c r="G19" s="346"/>
    </row>
    <row r="20" spans="1:7" ht="15.75" customHeight="1" x14ac:dyDescent="0.25">
      <c r="A20" s="494"/>
      <c r="B20" s="495"/>
      <c r="C20" s="495"/>
      <c r="D20" s="495"/>
      <c r="E20" s="496"/>
      <c r="F20" s="345"/>
      <c r="G20" s="346"/>
    </row>
    <row r="21" spans="1:7" ht="15.75" customHeight="1" x14ac:dyDescent="0.25">
      <c r="A21" s="341" t="s">
        <v>412</v>
      </c>
      <c r="B21" s="342" t="s">
        <v>413</v>
      </c>
      <c r="C21" s="343">
        <v>250263</v>
      </c>
      <c r="D21" s="343">
        <v>80533</v>
      </c>
      <c r="E21" s="344">
        <f>C21+D21</f>
        <v>330796</v>
      </c>
      <c r="F21" s="345"/>
      <c r="G21" s="346"/>
    </row>
    <row r="22" spans="1:7" ht="15.75" customHeight="1" x14ac:dyDescent="0.25">
      <c r="A22" s="494"/>
      <c r="B22" s="495"/>
      <c r="C22" s="495"/>
      <c r="D22" s="495"/>
      <c r="E22" s="496"/>
      <c r="F22" s="345"/>
      <c r="G22" s="346"/>
    </row>
    <row r="23" spans="1:7" ht="15.75" customHeight="1" x14ac:dyDescent="0.25">
      <c r="A23" s="341" t="s">
        <v>414</v>
      </c>
      <c r="B23" s="342" t="s">
        <v>415</v>
      </c>
      <c r="C23" s="343">
        <v>236679</v>
      </c>
      <c r="D23" s="343">
        <v>76162</v>
      </c>
      <c r="E23" s="344">
        <f>C23+D23</f>
        <v>312841</v>
      </c>
      <c r="F23" s="345"/>
      <c r="G23" s="346"/>
    </row>
    <row r="24" spans="1:7" ht="15.75" customHeight="1" x14ac:dyDescent="0.25">
      <c r="A24" s="494"/>
      <c r="B24" s="495"/>
      <c r="C24" s="495"/>
      <c r="D24" s="495"/>
      <c r="E24" s="496"/>
      <c r="F24" s="345"/>
      <c r="G24" s="346"/>
    </row>
    <row r="25" spans="1:7" ht="15.75" customHeight="1" x14ac:dyDescent="0.25">
      <c r="A25" s="341" t="s">
        <v>416</v>
      </c>
      <c r="B25" s="342" t="s">
        <v>409</v>
      </c>
      <c r="C25" s="343">
        <v>233447</v>
      </c>
      <c r="D25" s="343">
        <v>75122</v>
      </c>
      <c r="E25" s="344">
        <f>C25+D25</f>
        <v>308569</v>
      </c>
      <c r="F25" s="345"/>
      <c r="G25" s="346"/>
    </row>
    <row r="26" spans="1:7" ht="15.75" customHeight="1" x14ac:dyDescent="0.25">
      <c r="A26" s="494"/>
      <c r="B26" s="495"/>
      <c r="C26" s="495"/>
      <c r="D26" s="495"/>
      <c r="E26" s="496"/>
      <c r="F26" s="345"/>
      <c r="G26" s="346"/>
    </row>
    <row r="27" spans="1:7" ht="15.75" customHeight="1" x14ac:dyDescent="0.25">
      <c r="A27" s="341" t="s">
        <v>417</v>
      </c>
      <c r="B27" s="342" t="s">
        <v>418</v>
      </c>
      <c r="C27" s="343">
        <v>218589</v>
      </c>
      <c r="D27" s="343">
        <v>70341</v>
      </c>
      <c r="E27" s="344">
        <f>C27+D27</f>
        <v>288930</v>
      </c>
      <c r="F27" s="345"/>
      <c r="G27" s="346"/>
    </row>
    <row r="28" spans="1:7" ht="15.75" customHeight="1" x14ac:dyDescent="0.25">
      <c r="A28" s="494"/>
      <c r="B28" s="495"/>
      <c r="C28" s="495"/>
      <c r="D28" s="495"/>
      <c r="E28" s="496"/>
      <c r="F28" s="345"/>
      <c r="G28" s="346"/>
    </row>
    <row r="29" spans="1:7" ht="15.75" customHeight="1" x14ac:dyDescent="0.25">
      <c r="A29" s="341" t="s">
        <v>419</v>
      </c>
      <c r="B29" s="342" t="s">
        <v>420</v>
      </c>
      <c r="C29" s="343">
        <v>215785</v>
      </c>
      <c r="D29" s="343">
        <v>69438</v>
      </c>
      <c r="E29" s="344">
        <f>C29+D29</f>
        <v>285223</v>
      </c>
      <c r="F29" s="345"/>
      <c r="G29" s="346"/>
    </row>
    <row r="30" spans="1:7" ht="15.75" customHeight="1" thickBot="1" x14ac:dyDescent="0.3">
      <c r="A30" s="494"/>
      <c r="B30" s="495"/>
      <c r="C30" s="495"/>
      <c r="D30" s="495"/>
      <c r="E30" s="496"/>
      <c r="F30" s="345"/>
      <c r="G30" s="346"/>
    </row>
    <row r="31" spans="1:7" ht="18.75" customHeight="1" thickBot="1" x14ac:dyDescent="0.3">
      <c r="A31" s="347"/>
      <c r="B31" s="348" t="s">
        <v>122</v>
      </c>
      <c r="C31" s="349">
        <f>SUM(C11+C13+C15+C17+C19+C21+C23+C25+C27+C29)</f>
        <v>2861006</v>
      </c>
      <c r="D31" s="349">
        <f>SUM(D11+D13+D15+D17+D19+D21+D23+D25+D27+D29)</f>
        <v>920654</v>
      </c>
      <c r="E31" s="350">
        <f>C31+D31</f>
        <v>3781660</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headerFooter>
    <oddHeader>&amp;L&amp;10OFFICE OF HEALTH CARE ACCESS&amp;C&amp;10ANNUAL REPORTING&amp;R&amp;10CHARLOTTE HUNGERFORD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139</v>
      </c>
      <c r="B3" s="498"/>
      <c r="C3" s="498"/>
      <c r="D3" s="498"/>
      <c r="E3" s="498"/>
    </row>
    <row r="4" spans="1:5" ht="15" customHeight="1" x14ac:dyDescent="0.2">
      <c r="A4" s="498" t="s">
        <v>2</v>
      </c>
      <c r="B4" s="498"/>
      <c r="C4" s="498"/>
      <c r="D4" s="498"/>
      <c r="E4" s="498"/>
    </row>
    <row r="5" spans="1:5" ht="15" customHeight="1" x14ac:dyDescent="0.2">
      <c r="A5" s="499" t="s">
        <v>421</v>
      </c>
      <c r="B5" s="499"/>
      <c r="C5" s="499"/>
      <c r="D5" s="499"/>
      <c r="E5" s="499"/>
    </row>
    <row r="6" spans="1:5" ht="15" customHeight="1" x14ac:dyDescent="0.2">
      <c r="A6" s="499" t="s">
        <v>422</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423</v>
      </c>
      <c r="D9" s="360" t="s">
        <v>424</v>
      </c>
      <c r="E9" s="361" t="s">
        <v>402</v>
      </c>
    </row>
    <row r="10" spans="1:5" s="356" customFormat="1" x14ac:dyDescent="0.2">
      <c r="A10" s="362"/>
      <c r="B10" s="363"/>
      <c r="C10" s="364"/>
      <c r="D10" s="364"/>
      <c r="E10" s="365"/>
    </row>
    <row r="11" spans="1:5" s="356" customFormat="1" x14ac:dyDescent="0.2">
      <c r="A11" s="366" t="s">
        <v>425</v>
      </c>
      <c r="B11" s="367" t="s">
        <v>10</v>
      </c>
      <c r="C11" s="368"/>
      <c r="D11" s="368"/>
      <c r="E11" s="369"/>
    </row>
    <row r="12" spans="1:5" ht="14.25" customHeight="1" x14ac:dyDescent="0.2">
      <c r="A12" s="370">
        <v>1</v>
      </c>
      <c r="B12" s="371" t="s">
        <v>426</v>
      </c>
      <c r="C12" s="372">
        <v>0</v>
      </c>
      <c r="D12" s="372">
        <v>0</v>
      </c>
      <c r="E12" s="372">
        <f>D12+ C12</f>
        <v>0</v>
      </c>
    </row>
    <row r="13" spans="1:5" ht="14.25" customHeight="1" x14ac:dyDescent="0.2">
      <c r="A13" s="370">
        <v>2</v>
      </c>
      <c r="B13" s="371" t="s">
        <v>427</v>
      </c>
      <c r="C13" s="372">
        <v>0</v>
      </c>
      <c r="D13" s="372">
        <v>0</v>
      </c>
      <c r="E13" s="372">
        <f>D13+ C13</f>
        <v>0</v>
      </c>
    </row>
    <row r="14" spans="1:5" x14ac:dyDescent="0.2">
      <c r="A14" s="362"/>
      <c r="B14" s="363"/>
      <c r="C14" s="364"/>
      <c r="D14" s="364"/>
      <c r="E14" s="373"/>
    </row>
    <row r="15" spans="1:5" s="356" customFormat="1" x14ac:dyDescent="0.2">
      <c r="A15" s="366" t="s">
        <v>428</v>
      </c>
      <c r="B15" s="367" t="s">
        <v>37</v>
      </c>
      <c r="C15" s="368"/>
      <c r="D15" s="368"/>
      <c r="E15" s="369"/>
    </row>
    <row r="16" spans="1:5" ht="14.25" customHeight="1" x14ac:dyDescent="0.2">
      <c r="A16" s="370">
        <v>1</v>
      </c>
      <c r="B16" s="371" t="s">
        <v>426</v>
      </c>
      <c r="C16" s="372">
        <v>0</v>
      </c>
      <c r="D16" s="372">
        <v>0</v>
      </c>
      <c r="E16" s="372">
        <f>D16+ C16</f>
        <v>0</v>
      </c>
    </row>
    <row r="17" spans="1:6" ht="14.25" customHeight="1" x14ac:dyDescent="0.2">
      <c r="A17" s="370">
        <v>2</v>
      </c>
      <c r="B17" s="371" t="s">
        <v>427</v>
      </c>
      <c r="C17" s="372">
        <v>83482</v>
      </c>
      <c r="D17" s="372">
        <v>0</v>
      </c>
      <c r="E17" s="372">
        <f>D17+ C17</f>
        <v>83482</v>
      </c>
    </row>
    <row r="18" spans="1:6" x14ac:dyDescent="0.2">
      <c r="A18" s="362"/>
      <c r="B18" s="363"/>
      <c r="C18" s="364"/>
      <c r="D18" s="364"/>
      <c r="E18" s="373"/>
    </row>
    <row r="19" spans="1:6" s="356" customFormat="1" x14ac:dyDescent="0.2">
      <c r="A19" s="366" t="s">
        <v>429</v>
      </c>
      <c r="B19" s="367" t="s">
        <v>51</v>
      </c>
      <c r="C19" s="368"/>
      <c r="D19" s="368"/>
      <c r="E19" s="369"/>
    </row>
    <row r="20" spans="1:6" ht="14.25" customHeight="1" x14ac:dyDescent="0.2">
      <c r="A20" s="370">
        <v>1</v>
      </c>
      <c r="B20" s="371" t="s">
        <v>426</v>
      </c>
      <c r="C20" s="372">
        <v>0</v>
      </c>
      <c r="D20" s="372">
        <v>0</v>
      </c>
      <c r="E20" s="372">
        <f>D20+ C20</f>
        <v>0</v>
      </c>
    </row>
    <row r="21" spans="1:6" ht="14.25" customHeight="1" x14ac:dyDescent="0.2">
      <c r="A21" s="370">
        <v>2</v>
      </c>
      <c r="B21" s="371" t="s">
        <v>427</v>
      </c>
      <c r="C21" s="372">
        <v>0</v>
      </c>
      <c r="D21" s="372">
        <v>0</v>
      </c>
      <c r="E21" s="372">
        <f>D21+ C21</f>
        <v>0</v>
      </c>
    </row>
    <row r="22" spans="1:6" x14ac:dyDescent="0.2">
      <c r="A22" s="362"/>
      <c r="B22" s="363"/>
      <c r="C22" s="364"/>
      <c r="D22" s="364"/>
      <c r="E22" s="373"/>
    </row>
    <row r="23" spans="1:6" s="356" customFormat="1" x14ac:dyDescent="0.2">
      <c r="A23" s="366" t="s">
        <v>430</v>
      </c>
      <c r="B23" s="367" t="s">
        <v>59</v>
      </c>
      <c r="C23" s="368"/>
      <c r="D23" s="368"/>
      <c r="E23" s="369"/>
    </row>
    <row r="24" spans="1:6" ht="14.25" customHeight="1" x14ac:dyDescent="0.2">
      <c r="A24" s="370">
        <v>1</v>
      </c>
      <c r="B24" s="371" t="s">
        <v>426</v>
      </c>
      <c r="C24" s="372">
        <v>0</v>
      </c>
      <c r="D24" s="372">
        <v>0</v>
      </c>
      <c r="E24" s="372">
        <f>D24+ C24</f>
        <v>0</v>
      </c>
    </row>
    <row r="25" spans="1:6" ht="14.25" customHeight="1" x14ac:dyDescent="0.2">
      <c r="A25" s="370">
        <v>2</v>
      </c>
      <c r="B25" s="371" t="s">
        <v>427</v>
      </c>
      <c r="C25" s="372">
        <v>0</v>
      </c>
      <c r="D25" s="372">
        <v>0</v>
      </c>
      <c r="E25" s="372">
        <f>D25+ C25</f>
        <v>0</v>
      </c>
    </row>
    <row r="26" spans="1:6" x14ac:dyDescent="0.2">
      <c r="A26" s="362"/>
      <c r="B26" s="363"/>
      <c r="C26" s="364"/>
      <c r="D26" s="364"/>
      <c r="E26" s="373"/>
    </row>
    <row r="27" spans="1:6" s="356" customFormat="1" x14ac:dyDescent="0.2">
      <c r="A27" s="366" t="s">
        <v>431</v>
      </c>
      <c r="B27" s="367" t="s">
        <v>73</v>
      </c>
      <c r="C27" s="368"/>
      <c r="D27" s="368"/>
      <c r="E27" s="369"/>
    </row>
    <row r="28" spans="1:6" ht="14.25" customHeight="1" x14ac:dyDescent="0.2">
      <c r="A28" s="370">
        <v>1</v>
      </c>
      <c r="B28" s="371" t="s">
        <v>426</v>
      </c>
      <c r="C28" s="372">
        <v>0</v>
      </c>
      <c r="D28" s="372">
        <v>0</v>
      </c>
      <c r="E28" s="372">
        <f>D28+ C28</f>
        <v>0</v>
      </c>
    </row>
    <row r="29" spans="1:6" ht="14.25" customHeight="1" x14ac:dyDescent="0.2">
      <c r="A29" s="370">
        <v>2</v>
      </c>
      <c r="B29" s="371" t="s">
        <v>427</v>
      </c>
      <c r="C29" s="372">
        <v>0</v>
      </c>
      <c r="D29" s="372">
        <v>0</v>
      </c>
      <c r="E29" s="372">
        <f>D29+ C29</f>
        <v>0</v>
      </c>
    </row>
    <row r="30" spans="1:6" x14ac:dyDescent="0.2">
      <c r="A30" s="362"/>
      <c r="B30" s="363"/>
      <c r="C30" s="364"/>
      <c r="D30" s="364"/>
      <c r="E30" s="373"/>
    </row>
    <row r="31" spans="1:6" ht="13.5" customHeight="1" x14ac:dyDescent="0.2">
      <c r="A31" s="374"/>
      <c r="B31" s="500"/>
      <c r="C31" s="500"/>
      <c r="D31" s="500"/>
      <c r="E31" s="375"/>
    </row>
    <row r="32" spans="1:6" ht="15" customHeight="1" x14ac:dyDescent="0.2">
      <c r="A32" s="377"/>
      <c r="B32" s="497" t="s">
        <v>432</v>
      </c>
      <c r="C32" s="497"/>
      <c r="D32" s="497"/>
      <c r="E32" s="497"/>
      <c r="F32" s="374"/>
    </row>
    <row r="33" spans="1:6" ht="13.5" customHeight="1" x14ac:dyDescent="0.2">
      <c r="A33" s="377"/>
      <c r="B33" s="376"/>
      <c r="C33" s="376"/>
      <c r="D33" s="376"/>
      <c r="E33" s="376"/>
      <c r="F33" s="374"/>
    </row>
    <row r="34" spans="1:6" ht="26.1" customHeight="1" x14ac:dyDescent="0.2">
      <c r="A34" s="377"/>
      <c r="B34" s="497" t="s">
        <v>433</v>
      </c>
      <c r="C34" s="497"/>
      <c r="D34" s="497"/>
      <c r="E34" s="497"/>
      <c r="F34" s="374"/>
    </row>
    <row r="35" spans="1:6" ht="15" customHeight="1" x14ac:dyDescent="0.2">
      <c r="A35" s="374"/>
      <c r="B35" s="497" t="s">
        <v>434</v>
      </c>
      <c r="C35" s="497"/>
      <c r="D35" s="497"/>
      <c r="E35" s="497"/>
      <c r="F35" s="374"/>
    </row>
    <row r="36" spans="1:6" ht="15" customHeight="1" x14ac:dyDescent="0.2">
      <c r="A36" s="374"/>
      <c r="B36" s="497" t="s">
        <v>435</v>
      </c>
      <c r="C36" s="497"/>
      <c r="D36" s="497"/>
      <c r="E36" s="497"/>
      <c r="F36" s="374"/>
    </row>
  </sheetData>
  <mergeCells count="10">
    <mergeCell ref="B32:E32"/>
    <mergeCell ref="B34:E34"/>
    <mergeCell ref="B35:E35"/>
    <mergeCell ref="B36:E36"/>
    <mergeCell ref="A2:E2"/>
    <mergeCell ref="A3:E3"/>
    <mergeCell ref="A4:E4"/>
    <mergeCell ref="A5:E5"/>
    <mergeCell ref="A6:E6"/>
    <mergeCell ref="B31:D31"/>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139</v>
      </c>
      <c r="B3" s="451"/>
      <c r="C3" s="451"/>
    </row>
    <row r="4" spans="1:4" ht="15" customHeight="1" x14ac:dyDescent="0.25">
      <c r="A4" s="451" t="s">
        <v>2</v>
      </c>
      <c r="B4" s="451"/>
      <c r="C4" s="451"/>
    </row>
    <row r="5" spans="1:4" ht="15" customHeight="1" x14ac:dyDescent="0.25">
      <c r="A5" s="451" t="s">
        <v>436</v>
      </c>
      <c r="B5" s="451"/>
      <c r="C5" s="451"/>
    </row>
    <row r="6" spans="1:4" ht="15" customHeight="1" x14ac:dyDescent="0.25">
      <c r="A6" s="451" t="s">
        <v>437</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438</v>
      </c>
    </row>
    <row r="10" spans="1:4" ht="15.75" customHeight="1" x14ac:dyDescent="0.25">
      <c r="A10" s="386"/>
      <c r="B10" s="387"/>
      <c r="C10" s="388"/>
    </row>
    <row r="11" spans="1:4" ht="30" customHeight="1" x14ac:dyDescent="0.25">
      <c r="A11" s="389" t="s">
        <v>439</v>
      </c>
      <c r="B11" s="390" t="s">
        <v>440</v>
      </c>
      <c r="C11" s="391"/>
    </row>
    <row r="12" spans="1:4" ht="45" customHeight="1" x14ac:dyDescent="0.2">
      <c r="A12" s="392" t="s">
        <v>441</v>
      </c>
      <c r="B12" s="393" t="s">
        <v>442</v>
      </c>
      <c r="C12" s="394" t="s">
        <v>443</v>
      </c>
    </row>
    <row r="13" spans="1:4" ht="15" customHeight="1" x14ac:dyDescent="0.2">
      <c r="A13" s="395"/>
      <c r="B13" s="396"/>
      <c r="C13" s="397"/>
    </row>
    <row r="14" spans="1:4" ht="30" customHeight="1" x14ac:dyDescent="0.2">
      <c r="A14" s="398" t="s">
        <v>444</v>
      </c>
      <c r="B14" s="399" t="s">
        <v>445</v>
      </c>
      <c r="C14" s="400" t="s">
        <v>443</v>
      </c>
    </row>
    <row r="15" spans="1:4" ht="15" customHeight="1" x14ac:dyDescent="0.2">
      <c r="A15" s="401"/>
      <c r="B15" s="396"/>
      <c r="C15" s="397"/>
    </row>
    <row r="16" spans="1:4" ht="30" customHeight="1" x14ac:dyDescent="0.2">
      <c r="A16" s="398" t="s">
        <v>446</v>
      </c>
      <c r="B16" s="399" t="s">
        <v>447</v>
      </c>
      <c r="C16" s="400" t="s">
        <v>443</v>
      </c>
    </row>
    <row r="17" spans="1:3" ht="15" customHeight="1" x14ac:dyDescent="0.2">
      <c r="A17" s="401"/>
      <c r="B17" s="396"/>
      <c r="C17" s="397"/>
    </row>
    <row r="18" spans="1:3" ht="30" customHeight="1" x14ac:dyDescent="0.2">
      <c r="A18" s="398" t="s">
        <v>448</v>
      </c>
      <c r="B18" s="399" t="s">
        <v>449</v>
      </c>
      <c r="C18" s="400" t="s">
        <v>443</v>
      </c>
    </row>
    <row r="19" spans="1:3" ht="15" customHeight="1" x14ac:dyDescent="0.2">
      <c r="A19" s="402"/>
      <c r="B19" s="403"/>
      <c r="C19" s="397"/>
    </row>
    <row r="20" spans="1:3" ht="30" customHeight="1" x14ac:dyDescent="0.2">
      <c r="A20" s="404" t="s">
        <v>450</v>
      </c>
      <c r="B20" s="405" t="s">
        <v>451</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139</v>
      </c>
      <c r="B2" s="502"/>
      <c r="C2" s="502"/>
      <c r="D2" s="502"/>
      <c r="E2" s="502"/>
      <c r="F2" s="503"/>
    </row>
    <row r="3" spans="1:6" ht="14.25" customHeight="1" x14ac:dyDescent="0.25">
      <c r="A3" s="469" t="s">
        <v>2</v>
      </c>
      <c r="B3" s="469"/>
      <c r="C3" s="469"/>
      <c r="D3" s="469"/>
      <c r="E3" s="469"/>
      <c r="F3" s="469"/>
    </row>
    <row r="4" spans="1:6" ht="14.25" customHeight="1" x14ac:dyDescent="0.25">
      <c r="A4" s="469" t="s">
        <v>452</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453</v>
      </c>
      <c r="D7" s="409" t="s">
        <v>454</v>
      </c>
      <c r="E7" s="409" t="s">
        <v>126</v>
      </c>
      <c r="F7" s="409" t="s">
        <v>455</v>
      </c>
    </row>
    <row r="8" spans="1:6" ht="15" customHeight="1" x14ac:dyDescent="0.25">
      <c r="A8" s="411" t="s">
        <v>5</v>
      </c>
      <c r="B8" s="412" t="s">
        <v>6</v>
      </c>
      <c r="C8" s="411" t="s">
        <v>126</v>
      </c>
      <c r="D8" s="411" t="s">
        <v>126</v>
      </c>
      <c r="E8" s="411" t="s">
        <v>456</v>
      </c>
      <c r="F8" s="411" t="s">
        <v>456</v>
      </c>
    </row>
    <row r="9" spans="1:6" ht="15" customHeight="1" x14ac:dyDescent="0.25">
      <c r="A9" s="410"/>
      <c r="B9" s="410"/>
      <c r="C9" s="410"/>
      <c r="D9" s="410"/>
      <c r="E9" s="410"/>
      <c r="F9" s="410"/>
    </row>
    <row r="10" spans="1:6" ht="15" customHeight="1" x14ac:dyDescent="0.25">
      <c r="A10" s="411" t="s">
        <v>8</v>
      </c>
      <c r="B10" s="413" t="s">
        <v>457</v>
      </c>
      <c r="C10" s="413"/>
      <c r="D10" s="413"/>
      <c r="E10" s="413"/>
      <c r="F10" s="414"/>
    </row>
    <row r="11" spans="1:6" ht="15" customHeight="1" x14ac:dyDescent="0.25">
      <c r="A11" s="411"/>
      <c r="B11" s="413"/>
      <c r="C11" s="413"/>
      <c r="D11" s="413"/>
      <c r="E11" s="413"/>
      <c r="F11" s="414"/>
    </row>
    <row r="12" spans="1:6" ht="14.25" customHeight="1" x14ac:dyDescent="0.2">
      <c r="A12" s="416" t="s">
        <v>403</v>
      </c>
      <c r="B12" s="417" t="s">
        <v>458</v>
      </c>
      <c r="C12" s="418">
        <v>1199</v>
      </c>
      <c r="D12" s="418">
        <v>1386</v>
      </c>
      <c r="E12" s="418">
        <f>+D12-C12</f>
        <v>187</v>
      </c>
      <c r="F12" s="414">
        <f>IF(C12=0,0,E12/C12)</f>
        <v>0.15596330275229359</v>
      </c>
    </row>
    <row r="13" spans="1:6" ht="15" customHeight="1" x14ac:dyDescent="0.25">
      <c r="A13" s="416" t="s">
        <v>404</v>
      </c>
      <c r="B13" s="417" t="s">
        <v>459</v>
      </c>
      <c r="C13" s="418">
        <v>1188</v>
      </c>
      <c r="D13" s="418">
        <v>1372</v>
      </c>
      <c r="E13" s="418">
        <f>+D13-C13</f>
        <v>184</v>
      </c>
      <c r="F13" s="419">
        <f>IF(C13=0,0,E13/C13)</f>
        <v>0.15488215488215487</v>
      </c>
    </row>
    <row r="14" spans="1:6" ht="15" customHeight="1" x14ac:dyDescent="0.25">
      <c r="A14" s="420"/>
      <c r="B14" s="420"/>
      <c r="C14" s="420"/>
      <c r="D14" s="420"/>
      <c r="E14" s="420"/>
    </row>
    <row r="15" spans="1:6" ht="14.25" customHeight="1" x14ac:dyDescent="0.2">
      <c r="A15" s="416" t="s">
        <v>406</v>
      </c>
      <c r="B15" s="417" t="s">
        <v>460</v>
      </c>
      <c r="C15" s="421">
        <v>1438203</v>
      </c>
      <c r="D15" s="421">
        <v>1421695</v>
      </c>
      <c r="E15" s="421">
        <f>+D15-C15</f>
        <v>-16508</v>
      </c>
      <c r="F15" s="414">
        <f>IF(C15=0,0,E15/C15)</f>
        <v>-1.1478212741873018E-2</v>
      </c>
    </row>
    <row r="16" spans="1:6" ht="15" customHeight="1" x14ac:dyDescent="0.25">
      <c r="A16" s="415"/>
      <c r="B16" s="420" t="s">
        <v>461</v>
      </c>
      <c r="C16" s="422">
        <f>IF(C13=0,0,C15/C13)</f>
        <v>1210.6085858585859</v>
      </c>
      <c r="D16" s="422">
        <f>IF(D13=0,0,D15/D13)</f>
        <v>1036.2208454810495</v>
      </c>
      <c r="E16" s="422">
        <f>+D16-C16</f>
        <v>-174.38774037753637</v>
      </c>
      <c r="F16" s="419">
        <f>IF(C16=0,0,E16/C16)</f>
        <v>-0.14404964776774434</v>
      </c>
    </row>
    <row r="17" spans="1:6" ht="15" customHeight="1" x14ac:dyDescent="0.25">
      <c r="A17" s="420"/>
      <c r="B17" s="420"/>
      <c r="C17" s="420"/>
      <c r="D17" s="420"/>
      <c r="E17" s="420"/>
      <c r="F17" s="414"/>
    </row>
    <row r="18" spans="1:6" ht="14.25" customHeight="1" x14ac:dyDescent="0.2">
      <c r="A18" s="416" t="s">
        <v>408</v>
      </c>
      <c r="B18" s="417" t="s">
        <v>462</v>
      </c>
      <c r="C18" s="417">
        <v>0.57888499999999998</v>
      </c>
      <c r="D18" s="417">
        <v>0.55176599999999998</v>
      </c>
      <c r="E18" s="423">
        <f>+D18-C18</f>
        <v>-2.7119000000000004E-2</v>
      </c>
      <c r="F18" s="414">
        <f>IF(C18=0,0,E18/C18)</f>
        <v>-4.6846955785691466E-2</v>
      </c>
    </row>
    <row r="19" spans="1:6" ht="15" customHeight="1" x14ac:dyDescent="0.25">
      <c r="A19" s="415"/>
      <c r="B19" s="420" t="s">
        <v>463</v>
      </c>
      <c r="C19" s="422">
        <f>+C15*C18</f>
        <v>832554.14365500002</v>
      </c>
      <c r="D19" s="422">
        <f>+D15*D18</f>
        <v>784442.96337000001</v>
      </c>
      <c r="E19" s="422">
        <f>+D19-C19</f>
        <v>-48111.180285000009</v>
      </c>
      <c r="F19" s="419">
        <f>IF(C19=0,0,E19/C19)</f>
        <v>-5.7787449202747199E-2</v>
      </c>
    </row>
    <row r="20" spans="1:6" ht="15" customHeight="1" x14ac:dyDescent="0.25">
      <c r="A20" s="415"/>
      <c r="B20" s="420" t="s">
        <v>464</v>
      </c>
      <c r="C20" s="422">
        <f>IF(C13=0,0,C19/C13)</f>
        <v>700.80315122474747</v>
      </c>
      <c r="D20" s="422">
        <f>IF(D13=0,0,D19/D13)</f>
        <v>571.75143102769675</v>
      </c>
      <c r="E20" s="422">
        <f>+D20-C20</f>
        <v>-129.05172019705071</v>
      </c>
      <c r="F20" s="419">
        <f>IF(C20=0,0,E20/C20)</f>
        <v>-0.18414831607351584</v>
      </c>
    </row>
    <row r="21" spans="1:6" ht="15" customHeight="1" x14ac:dyDescent="0.25">
      <c r="A21" s="410"/>
      <c r="B21" s="420"/>
      <c r="C21" s="424"/>
      <c r="D21" s="424"/>
      <c r="E21" s="424"/>
      <c r="F21" s="414"/>
    </row>
    <row r="22" spans="1:6" ht="14.25" customHeight="1" x14ac:dyDescent="0.2">
      <c r="A22" s="416" t="s">
        <v>410</v>
      </c>
      <c r="B22" s="417" t="s">
        <v>465</v>
      </c>
      <c r="C22" s="421">
        <v>558673</v>
      </c>
      <c r="D22" s="421">
        <v>505854</v>
      </c>
      <c r="E22" s="421">
        <f>+D22-C22</f>
        <v>-52819</v>
      </c>
      <c r="F22" s="414">
        <f>IF(C22=0,0,E22/C22)</f>
        <v>-9.4543677607473425E-2</v>
      </c>
    </row>
    <row r="23" spans="1:6" ht="14.25" customHeight="1" x14ac:dyDescent="0.2">
      <c r="A23" s="416" t="s">
        <v>412</v>
      </c>
      <c r="B23" s="417" t="s">
        <v>466</v>
      </c>
      <c r="C23" s="425">
        <v>252197</v>
      </c>
      <c r="D23" s="425">
        <v>305463</v>
      </c>
      <c r="E23" s="425">
        <f>+D23-C23</f>
        <v>53266</v>
      </c>
      <c r="F23" s="414">
        <f>IF(C23=0,0,E23/C23)</f>
        <v>0.2112079049314623</v>
      </c>
    </row>
    <row r="24" spans="1:6" ht="14.25" customHeight="1" x14ac:dyDescent="0.2">
      <c r="A24" s="416" t="s">
        <v>414</v>
      </c>
      <c r="B24" s="417" t="s">
        <v>467</v>
      </c>
      <c r="C24" s="425">
        <v>627333</v>
      </c>
      <c r="D24" s="425">
        <v>610378</v>
      </c>
      <c r="E24" s="425">
        <f>+D24-C24</f>
        <v>-16955</v>
      </c>
      <c r="F24" s="414">
        <f>IF(C24=0,0,E24/C24)</f>
        <v>-2.702711319187736E-2</v>
      </c>
    </row>
    <row r="25" spans="1:6" ht="15" customHeight="1" x14ac:dyDescent="0.25">
      <c r="A25" s="410"/>
      <c r="B25" s="420" t="s">
        <v>460</v>
      </c>
      <c r="C25" s="422">
        <f>+C22+C23+C24</f>
        <v>1438203</v>
      </c>
      <c r="D25" s="422">
        <f>+D22+D23+D24</f>
        <v>1421695</v>
      </c>
      <c r="E25" s="422">
        <f>+E22+E23+E24</f>
        <v>-16508</v>
      </c>
      <c r="F25" s="419">
        <f>IF(C25=0,0,E25/C25)</f>
        <v>-1.1478212741873018E-2</v>
      </c>
    </row>
    <row r="26" spans="1:6" ht="15" customHeight="1" x14ac:dyDescent="0.25">
      <c r="A26" s="411"/>
      <c r="B26" s="420"/>
      <c r="C26" s="426"/>
      <c r="D26" s="426"/>
      <c r="E26" s="426"/>
      <c r="F26" s="414"/>
    </row>
    <row r="27" spans="1:6" ht="14.25" customHeight="1" x14ac:dyDescent="0.2">
      <c r="A27" s="416" t="s">
        <v>416</v>
      </c>
      <c r="B27" s="417" t="s">
        <v>468</v>
      </c>
      <c r="C27" s="425">
        <v>297</v>
      </c>
      <c r="D27" s="425">
        <v>233</v>
      </c>
      <c r="E27" s="425">
        <f>+D27-C27</f>
        <v>-64</v>
      </c>
      <c r="F27" s="414">
        <f>IF(C27=0,0,E27/C27)</f>
        <v>-0.21548821548821548</v>
      </c>
    </row>
    <row r="28" spans="1:6" ht="14.25" customHeight="1" x14ac:dyDescent="0.2">
      <c r="A28" s="416" t="s">
        <v>417</v>
      </c>
      <c r="B28" s="417" t="s">
        <v>469</v>
      </c>
      <c r="C28" s="425">
        <v>60</v>
      </c>
      <c r="D28" s="425">
        <v>40</v>
      </c>
      <c r="E28" s="425">
        <f>+D28-C28</f>
        <v>-20</v>
      </c>
      <c r="F28" s="414">
        <f>IF(C28=0,0,E28/C28)</f>
        <v>-0.33333333333333331</v>
      </c>
    </row>
    <row r="29" spans="1:6" ht="14.25" customHeight="1" x14ac:dyDescent="0.2">
      <c r="A29" s="416" t="s">
        <v>419</v>
      </c>
      <c r="B29" s="417" t="s">
        <v>470</v>
      </c>
      <c r="C29" s="425">
        <v>705</v>
      </c>
      <c r="D29" s="425">
        <v>726</v>
      </c>
      <c r="E29" s="425">
        <f>+D29-C29</f>
        <v>21</v>
      </c>
      <c r="F29" s="414">
        <f>IF(C29=0,0,E29/C29)</f>
        <v>2.9787234042553193E-2</v>
      </c>
    </row>
    <row r="30" spans="1:6" ht="30" customHeight="1" x14ac:dyDescent="0.2">
      <c r="A30" s="416" t="s">
        <v>471</v>
      </c>
      <c r="B30" s="427" t="s">
        <v>472</v>
      </c>
      <c r="C30" s="425">
        <v>2301</v>
      </c>
      <c r="D30" s="425">
        <v>2375</v>
      </c>
      <c r="E30" s="425">
        <f>+D30-C30</f>
        <v>74</v>
      </c>
      <c r="F30" s="414">
        <f>IF(C30=0,0,E30/C30)</f>
        <v>3.215993046501521E-2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473</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36</v>
      </c>
      <c r="B36" s="413" t="s">
        <v>474</v>
      </c>
      <c r="C36" s="410"/>
      <c r="D36" s="410"/>
      <c r="E36" s="410"/>
      <c r="F36" s="410"/>
    </row>
    <row r="37" spans="1:6" ht="15" customHeight="1" x14ac:dyDescent="0.25">
      <c r="A37" s="411"/>
      <c r="B37" s="429"/>
      <c r="C37" s="410"/>
      <c r="D37" s="410"/>
      <c r="E37" s="410"/>
      <c r="F37" s="410"/>
    </row>
    <row r="38" spans="1:6" ht="14.25" customHeight="1" x14ac:dyDescent="0.2">
      <c r="A38" s="416" t="s">
        <v>403</v>
      </c>
      <c r="B38" s="417" t="s">
        <v>458</v>
      </c>
      <c r="C38" s="418">
        <v>182</v>
      </c>
      <c r="D38" s="418">
        <v>171</v>
      </c>
      <c r="E38" s="418">
        <f>+D38-C38</f>
        <v>-11</v>
      </c>
      <c r="F38" s="414">
        <f>IF(C38=0,0,E38/C38)</f>
        <v>-6.043956043956044E-2</v>
      </c>
    </row>
    <row r="39" spans="1:6" ht="15" customHeight="1" x14ac:dyDescent="0.25">
      <c r="A39" s="416" t="s">
        <v>404</v>
      </c>
      <c r="B39" s="417" t="s">
        <v>459</v>
      </c>
      <c r="C39" s="418">
        <v>182</v>
      </c>
      <c r="D39" s="418">
        <v>171</v>
      </c>
      <c r="E39" s="418">
        <f>+D39-C39</f>
        <v>-11</v>
      </c>
      <c r="F39" s="419">
        <f>IF(C39=0,0,E39/C39)</f>
        <v>-6.043956043956044E-2</v>
      </c>
    </row>
    <row r="40" spans="1:6" ht="15" customHeight="1" x14ac:dyDescent="0.25">
      <c r="A40" s="417"/>
      <c r="B40" s="417"/>
      <c r="C40" s="420"/>
      <c r="D40" s="420"/>
      <c r="E40" s="420"/>
    </row>
    <row r="41" spans="1:6" ht="14.25" customHeight="1" x14ac:dyDescent="0.2">
      <c r="A41" s="416" t="s">
        <v>406</v>
      </c>
      <c r="B41" s="417" t="s">
        <v>475</v>
      </c>
      <c r="C41" s="421">
        <v>31238</v>
      </c>
      <c r="D41" s="421">
        <v>37405</v>
      </c>
      <c r="E41" s="421">
        <f>+D41-C41</f>
        <v>6167</v>
      </c>
      <c r="F41" s="414">
        <f>IF(C41=0,0,E41/C41)</f>
        <v>0.19741980920673538</v>
      </c>
    </row>
    <row r="42" spans="1:6" ht="15" customHeight="1" x14ac:dyDescent="0.25">
      <c r="A42" s="410"/>
      <c r="B42" s="420" t="s">
        <v>461</v>
      </c>
      <c r="C42" s="422">
        <f>IF(C39=0,0,C41/C39)</f>
        <v>171.63736263736263</v>
      </c>
      <c r="D42" s="422">
        <f>IF(D39=0,0,D41/D39)</f>
        <v>218.74269005847952</v>
      </c>
      <c r="E42" s="422">
        <f>+D42-C42</f>
        <v>47.105327421116897</v>
      </c>
      <c r="F42" s="419">
        <f>IF(C42=0,0,E42/C42)</f>
        <v>0.27444681447734415</v>
      </c>
    </row>
    <row r="43" spans="1:6" ht="15" customHeight="1" x14ac:dyDescent="0.25">
      <c r="A43" s="420"/>
      <c r="B43" s="420"/>
      <c r="C43" s="420"/>
      <c r="D43" s="420"/>
      <c r="E43" s="420"/>
      <c r="F43" s="414"/>
    </row>
    <row r="44" spans="1:6" ht="14.25" customHeight="1" x14ac:dyDescent="0.2">
      <c r="A44" s="416" t="s">
        <v>408</v>
      </c>
      <c r="B44" s="417" t="s">
        <v>462</v>
      </c>
      <c r="C44" s="417">
        <v>0.57888499999999998</v>
      </c>
      <c r="D44" s="417">
        <v>0.55176599999999998</v>
      </c>
      <c r="E44" s="423">
        <f>+D44-C44</f>
        <v>-2.7119000000000004E-2</v>
      </c>
      <c r="F44" s="414">
        <f>IF(C44=0,0,E44/C44)</f>
        <v>-4.6846955785691466E-2</v>
      </c>
    </row>
    <row r="45" spans="1:6" ht="15" customHeight="1" x14ac:dyDescent="0.25">
      <c r="A45" s="410"/>
      <c r="B45" s="420" t="s">
        <v>463</v>
      </c>
      <c r="C45" s="422">
        <f>+C41*C44</f>
        <v>18083.209630000001</v>
      </c>
      <c r="D45" s="422">
        <f>+D41*D44</f>
        <v>20638.807229999999</v>
      </c>
      <c r="E45" s="422">
        <f>+D45-C45</f>
        <v>2555.5975999999973</v>
      </c>
      <c r="F45" s="419">
        <f>IF(C45=0,0,E45/C45)</f>
        <v>0.14132433634791619</v>
      </c>
    </row>
    <row r="46" spans="1:6" ht="15" customHeight="1" x14ac:dyDescent="0.25">
      <c r="A46" s="410"/>
      <c r="B46" s="420" t="s">
        <v>464</v>
      </c>
      <c r="C46" s="422">
        <f>IF(C39=0,0,C45/C39)</f>
        <v>99.35829467032967</v>
      </c>
      <c r="D46" s="422">
        <f>IF(D39=0,0,D45/D39)</f>
        <v>120.69477912280701</v>
      </c>
      <c r="E46" s="422">
        <f>+D46-C46</f>
        <v>21.336484452477336</v>
      </c>
      <c r="F46" s="419">
        <f>IF(C46=0,0,E46/C46)</f>
        <v>0.21474286090830852</v>
      </c>
    </row>
    <row r="47" spans="1:6" ht="15" customHeight="1" x14ac:dyDescent="0.25">
      <c r="A47" s="411"/>
      <c r="B47" s="429"/>
      <c r="C47" s="410"/>
      <c r="D47" s="410"/>
      <c r="E47" s="410"/>
      <c r="F47" s="419"/>
    </row>
    <row r="48" spans="1:6" ht="14.25" customHeight="1" x14ac:dyDescent="0.2">
      <c r="A48" s="416" t="s">
        <v>410</v>
      </c>
      <c r="B48" s="417" t="s">
        <v>476</v>
      </c>
      <c r="C48" s="421">
        <v>480</v>
      </c>
      <c r="D48" s="421">
        <v>744</v>
      </c>
      <c r="E48" s="421">
        <f>+D48-C48</f>
        <v>264</v>
      </c>
      <c r="F48" s="414">
        <f>IF(C48=0,0,E48/C48)</f>
        <v>0.55000000000000004</v>
      </c>
    </row>
    <row r="49" spans="1:7" ht="14.25" customHeight="1" x14ac:dyDescent="0.2">
      <c r="A49" s="416" t="s">
        <v>412</v>
      </c>
      <c r="B49" s="417" t="s">
        <v>477</v>
      </c>
      <c r="C49" s="425">
        <v>350</v>
      </c>
      <c r="D49" s="425">
        <v>156</v>
      </c>
      <c r="E49" s="425">
        <f>+D49-C49</f>
        <v>-194</v>
      </c>
      <c r="F49" s="414">
        <f>IF(C49=0,0,E49/C49)</f>
        <v>-0.55428571428571427</v>
      </c>
    </row>
    <row r="50" spans="1:7" ht="14.25" customHeight="1" x14ac:dyDescent="0.2">
      <c r="A50" s="416" t="s">
        <v>414</v>
      </c>
      <c r="B50" s="417" t="s">
        <v>478</v>
      </c>
      <c r="C50" s="425">
        <v>30408</v>
      </c>
      <c r="D50" s="425">
        <v>36505</v>
      </c>
      <c r="E50" s="425">
        <f>+D50-C50</f>
        <v>6097</v>
      </c>
      <c r="F50" s="414">
        <f>IF(C50=0,0,E50/C50)</f>
        <v>0.20050644567219153</v>
      </c>
    </row>
    <row r="51" spans="1:7" ht="15" customHeight="1" x14ac:dyDescent="0.25">
      <c r="A51" s="410"/>
      <c r="B51" s="420" t="s">
        <v>475</v>
      </c>
      <c r="C51" s="422">
        <f>+C48+C49+C50</f>
        <v>31238</v>
      </c>
      <c r="D51" s="422">
        <f>+D48+D49+D50</f>
        <v>37405</v>
      </c>
      <c r="E51" s="422">
        <f>+E48+E49+E50</f>
        <v>6167</v>
      </c>
      <c r="F51" s="419">
        <f>IF(C51=0,0,E51/C51)</f>
        <v>0.19741980920673538</v>
      </c>
    </row>
    <row r="52" spans="1:7" ht="15" customHeight="1" x14ac:dyDescent="0.25">
      <c r="A52" s="411"/>
      <c r="B52" s="420"/>
      <c r="C52" s="426"/>
      <c r="D52" s="426"/>
      <c r="E52" s="426"/>
      <c r="F52" s="414"/>
    </row>
    <row r="53" spans="1:7" ht="14.25" customHeight="1" x14ac:dyDescent="0.2">
      <c r="A53" s="416" t="s">
        <v>416</v>
      </c>
      <c r="B53" s="417" t="s">
        <v>479</v>
      </c>
      <c r="C53" s="425">
        <v>7</v>
      </c>
      <c r="D53" s="425">
        <v>11</v>
      </c>
      <c r="E53" s="425">
        <f>+D53-C53</f>
        <v>4</v>
      </c>
      <c r="F53" s="414">
        <f>IF(C53=0,0,E53/C53)</f>
        <v>0.5714285714285714</v>
      </c>
    </row>
    <row r="54" spans="1:7" ht="14.25" customHeight="1" x14ac:dyDescent="0.2">
      <c r="A54" s="416" t="s">
        <v>417</v>
      </c>
      <c r="B54" s="417" t="s">
        <v>480</v>
      </c>
      <c r="C54" s="425">
        <v>1</v>
      </c>
      <c r="D54" s="425">
        <v>1</v>
      </c>
      <c r="E54" s="425">
        <f>+D54-C54</f>
        <v>0</v>
      </c>
      <c r="F54" s="414">
        <f>IF(C54=0,0,E54/C54)</f>
        <v>0</v>
      </c>
    </row>
    <row r="55" spans="1:7" ht="14.25" customHeight="1" x14ac:dyDescent="0.2">
      <c r="A55" s="416" t="s">
        <v>419</v>
      </c>
      <c r="B55" s="417" t="s">
        <v>481</v>
      </c>
      <c r="C55" s="425">
        <v>5</v>
      </c>
      <c r="D55" s="425">
        <v>1</v>
      </c>
      <c r="E55" s="425">
        <f>+D55-C55</f>
        <v>-4</v>
      </c>
      <c r="F55" s="414">
        <f>IF(C55=0,0,E55/C55)</f>
        <v>-0.8</v>
      </c>
    </row>
    <row r="56" spans="1:7" ht="30" customHeight="1" x14ac:dyDescent="0.2">
      <c r="A56" s="416" t="s">
        <v>471</v>
      </c>
      <c r="B56" s="427" t="s">
        <v>482</v>
      </c>
      <c r="C56" s="425">
        <v>204</v>
      </c>
      <c r="D56" s="425">
        <v>198</v>
      </c>
      <c r="E56" s="425">
        <f>+D56-C56</f>
        <v>-6</v>
      </c>
      <c r="F56" s="414">
        <f>IF(C56=0,0,E56/C56)</f>
        <v>-2.9411764705882353E-2</v>
      </c>
    </row>
    <row r="57" spans="1:7" ht="15" customHeight="1" x14ac:dyDescent="0.25">
      <c r="A57" s="430"/>
      <c r="B57" s="258"/>
      <c r="C57" s="258"/>
      <c r="D57" s="258"/>
      <c r="E57" s="258"/>
      <c r="F57" s="431"/>
    </row>
    <row r="58" spans="1:7" ht="15" customHeight="1" x14ac:dyDescent="0.25">
      <c r="A58" s="429" t="s">
        <v>483</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REPORTING&amp;RCHARLOTTE HUNGERFORD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82</v>
      </c>
      <c r="B5" s="451"/>
      <c r="C5" s="451"/>
      <c r="D5" s="451"/>
    </row>
    <row r="6" spans="1:8" s="33" customFormat="1" ht="16.5" customHeight="1" thickBot="1" x14ac:dyDescent="0.3">
      <c r="A6" s="32"/>
      <c r="B6" s="452"/>
      <c r="C6" s="452"/>
    </row>
    <row r="7" spans="1:8" ht="15.75" customHeight="1" x14ac:dyDescent="0.25">
      <c r="A7" s="36" t="s">
        <v>83</v>
      </c>
      <c r="B7" s="37" t="s">
        <v>84</v>
      </c>
      <c r="C7" s="38" t="s">
        <v>85</v>
      </c>
      <c r="D7" s="39" t="s">
        <v>86</v>
      </c>
      <c r="E7" s="40"/>
      <c r="F7" s="40"/>
      <c r="G7" s="40"/>
      <c r="H7" s="41"/>
    </row>
    <row r="8" spans="1:8" ht="15.75" customHeight="1" x14ac:dyDescent="0.25">
      <c r="A8" s="42"/>
      <c r="B8" s="43"/>
      <c r="C8" s="44" t="s">
        <v>87</v>
      </c>
      <c r="D8" s="45" t="s">
        <v>88</v>
      </c>
    </row>
    <row r="9" spans="1:8" ht="16.5" customHeight="1" thickBot="1" x14ac:dyDescent="0.3">
      <c r="A9" s="46" t="s">
        <v>5</v>
      </c>
      <c r="B9" s="47" t="s">
        <v>9</v>
      </c>
      <c r="C9" s="48" t="s">
        <v>89</v>
      </c>
      <c r="D9" s="49" t="s">
        <v>90</v>
      </c>
    </row>
    <row r="10" spans="1:8" ht="15.75" customHeight="1" x14ac:dyDescent="0.25">
      <c r="A10" s="50"/>
      <c r="B10" s="51"/>
      <c r="C10" s="51"/>
      <c r="D10" s="52"/>
    </row>
    <row r="11" spans="1:8" ht="15.75" x14ac:dyDescent="0.25">
      <c r="A11" s="53" t="s">
        <v>91</v>
      </c>
      <c r="B11" s="54" t="s">
        <v>0</v>
      </c>
      <c r="C11" s="55"/>
      <c r="D11" s="56"/>
    </row>
    <row r="12" spans="1:8" x14ac:dyDescent="0.2">
      <c r="A12" s="57">
        <v>1</v>
      </c>
      <c r="B12" s="41"/>
      <c r="C12" s="58" t="s">
        <v>92</v>
      </c>
      <c r="D12" s="59">
        <v>0</v>
      </c>
    </row>
    <row r="13" spans="1:8" x14ac:dyDescent="0.2">
      <c r="A13" s="57">
        <v>2</v>
      </c>
      <c r="B13" s="41"/>
      <c r="C13" s="58" t="s">
        <v>93</v>
      </c>
      <c r="D13" s="59">
        <v>0</v>
      </c>
    </row>
    <row r="14" spans="1:8" x14ac:dyDescent="0.2">
      <c r="A14" s="57">
        <v>3</v>
      </c>
      <c r="B14" s="41"/>
      <c r="C14" s="58" t="s">
        <v>94</v>
      </c>
      <c r="D14" s="59">
        <v>0</v>
      </c>
    </row>
    <row r="15" spans="1:8" x14ac:dyDescent="0.2">
      <c r="A15" s="57">
        <v>4</v>
      </c>
      <c r="B15" s="41"/>
      <c r="C15" s="58" t="s">
        <v>95</v>
      </c>
      <c r="D15" s="59">
        <v>0</v>
      </c>
    </row>
    <row r="16" spans="1:8" ht="15.75" thickBot="1" x14ac:dyDescent="0.25">
      <c r="A16" s="57">
        <v>5</v>
      </c>
      <c r="B16" s="41"/>
      <c r="C16" s="58" t="s">
        <v>96</v>
      </c>
      <c r="D16" s="59">
        <v>0</v>
      </c>
    </row>
    <row r="17" spans="1:4" ht="16.5" customHeight="1" thickBot="1" x14ac:dyDescent="0.3">
      <c r="A17" s="60"/>
      <c r="B17" s="61"/>
      <c r="C17" s="62" t="s">
        <v>97</v>
      </c>
      <c r="D17" s="63">
        <f>+D16+D15+D14+D13+D12</f>
        <v>0</v>
      </c>
    </row>
    <row r="18" spans="1:4" ht="15.75" customHeight="1" x14ac:dyDescent="0.25">
      <c r="A18" s="64"/>
      <c r="B18" s="65"/>
      <c r="C18" s="66"/>
      <c r="D18" s="67"/>
    </row>
    <row r="19" spans="1:4" ht="15.75" x14ac:dyDescent="0.25">
      <c r="A19" s="53" t="s">
        <v>98</v>
      </c>
      <c r="B19" s="54" t="s">
        <v>10</v>
      </c>
      <c r="C19" s="55"/>
      <c r="D19" s="56"/>
    </row>
    <row r="20" spans="1:4" x14ac:dyDescent="0.2">
      <c r="A20" s="57">
        <v>1</v>
      </c>
      <c r="B20" s="41"/>
      <c r="C20" s="58" t="s">
        <v>92</v>
      </c>
      <c r="D20" s="59">
        <v>39188881</v>
      </c>
    </row>
    <row r="21" spans="1:4" x14ac:dyDescent="0.2">
      <c r="A21" s="57">
        <v>2</v>
      </c>
      <c r="B21" s="41"/>
      <c r="C21" s="58" t="s">
        <v>93</v>
      </c>
      <c r="D21" s="59">
        <v>2980453</v>
      </c>
    </row>
    <row r="22" spans="1:4" x14ac:dyDescent="0.2">
      <c r="A22" s="57">
        <v>3</v>
      </c>
      <c r="B22" s="41"/>
      <c r="C22" s="58" t="s">
        <v>94</v>
      </c>
      <c r="D22" s="59">
        <v>0</v>
      </c>
    </row>
    <row r="23" spans="1:4" x14ac:dyDescent="0.2">
      <c r="A23" s="57">
        <v>4</v>
      </c>
      <c r="B23" s="41"/>
      <c r="C23" s="58" t="s">
        <v>95</v>
      </c>
      <c r="D23" s="59">
        <v>16372250</v>
      </c>
    </row>
    <row r="24" spans="1:4" ht="15.75" thickBot="1" x14ac:dyDescent="0.25">
      <c r="A24" s="57">
        <v>5</v>
      </c>
      <c r="B24" s="41"/>
      <c r="C24" s="58" t="s">
        <v>96</v>
      </c>
      <c r="D24" s="59">
        <v>0</v>
      </c>
    </row>
    <row r="25" spans="1:4" ht="16.5" customHeight="1" thickBot="1" x14ac:dyDescent="0.3">
      <c r="A25" s="60"/>
      <c r="B25" s="61"/>
      <c r="C25" s="62" t="s">
        <v>97</v>
      </c>
      <c r="D25" s="63">
        <f>+D24+D23+D22+D21+D20</f>
        <v>58541584</v>
      </c>
    </row>
    <row r="26" spans="1:4" ht="15.75" customHeight="1" x14ac:dyDescent="0.25">
      <c r="A26" s="64"/>
      <c r="B26" s="65"/>
      <c r="C26" s="66"/>
      <c r="D26" s="67"/>
    </row>
    <row r="27" spans="1:4" ht="31.5" x14ac:dyDescent="0.25">
      <c r="A27" s="53" t="s">
        <v>99</v>
      </c>
      <c r="B27" s="54" t="s">
        <v>37</v>
      </c>
      <c r="C27" s="55"/>
      <c r="D27" s="56"/>
    </row>
    <row r="28" spans="1:4" x14ac:dyDescent="0.2">
      <c r="A28" s="57">
        <v>1</v>
      </c>
      <c r="B28" s="41"/>
      <c r="C28" s="58" t="s">
        <v>92</v>
      </c>
      <c r="D28" s="59">
        <v>1143902</v>
      </c>
    </row>
    <row r="29" spans="1:4" x14ac:dyDescent="0.2">
      <c r="A29" s="57">
        <v>2</v>
      </c>
      <c r="B29" s="41"/>
      <c r="C29" s="58" t="s">
        <v>93</v>
      </c>
      <c r="D29" s="59">
        <v>0</v>
      </c>
    </row>
    <row r="30" spans="1:4" x14ac:dyDescent="0.2">
      <c r="A30" s="57">
        <v>3</v>
      </c>
      <c r="B30" s="41"/>
      <c r="C30" s="58" t="s">
        <v>94</v>
      </c>
      <c r="D30" s="59">
        <v>0</v>
      </c>
    </row>
    <row r="31" spans="1:4" x14ac:dyDescent="0.2">
      <c r="A31" s="57">
        <v>4</v>
      </c>
      <c r="B31" s="41"/>
      <c r="C31" s="58" t="s">
        <v>95</v>
      </c>
      <c r="D31" s="59">
        <v>0</v>
      </c>
    </row>
    <row r="32" spans="1:4" ht="15.75" thickBot="1" x14ac:dyDescent="0.25">
      <c r="A32" s="57">
        <v>5</v>
      </c>
      <c r="B32" s="41"/>
      <c r="C32" s="58" t="s">
        <v>96</v>
      </c>
      <c r="D32" s="59">
        <v>-1143902</v>
      </c>
    </row>
    <row r="33" spans="1:4" ht="16.5" customHeight="1" thickBot="1" x14ac:dyDescent="0.3">
      <c r="A33" s="60"/>
      <c r="B33" s="61"/>
      <c r="C33" s="62" t="s">
        <v>97</v>
      </c>
      <c r="D33" s="63">
        <f>+D32+D31+D30+D29+D28</f>
        <v>0</v>
      </c>
    </row>
    <row r="34" spans="1:4" ht="15.75" customHeight="1" x14ac:dyDescent="0.25">
      <c r="A34" s="64"/>
      <c r="B34" s="65"/>
      <c r="C34" s="66"/>
      <c r="D34" s="67"/>
    </row>
    <row r="35" spans="1:4" ht="31.5" x14ac:dyDescent="0.25">
      <c r="A35" s="53" t="s">
        <v>100</v>
      </c>
      <c r="B35" s="54" t="s">
        <v>51</v>
      </c>
      <c r="C35" s="55"/>
      <c r="D35" s="56"/>
    </row>
    <row r="36" spans="1:4" x14ac:dyDescent="0.2">
      <c r="A36" s="57">
        <v>1</v>
      </c>
      <c r="B36" s="41"/>
      <c r="C36" s="58" t="s">
        <v>92</v>
      </c>
      <c r="D36" s="59">
        <v>0</v>
      </c>
    </row>
    <row r="37" spans="1:4" x14ac:dyDescent="0.2">
      <c r="A37" s="57">
        <v>2</v>
      </c>
      <c r="B37" s="41"/>
      <c r="C37" s="58" t="s">
        <v>93</v>
      </c>
      <c r="D37" s="59">
        <v>0</v>
      </c>
    </row>
    <row r="38" spans="1:4" x14ac:dyDescent="0.2">
      <c r="A38" s="57">
        <v>3</v>
      </c>
      <c r="B38" s="41"/>
      <c r="C38" s="58" t="s">
        <v>94</v>
      </c>
      <c r="D38" s="59">
        <v>0</v>
      </c>
    </row>
    <row r="39" spans="1:4" x14ac:dyDescent="0.2">
      <c r="A39" s="57">
        <v>4</v>
      </c>
      <c r="B39" s="41"/>
      <c r="C39" s="58" t="s">
        <v>95</v>
      </c>
      <c r="D39" s="59">
        <v>0</v>
      </c>
    </row>
    <row r="40" spans="1:4" ht="15.75" thickBot="1" x14ac:dyDescent="0.25">
      <c r="A40" s="57">
        <v>5</v>
      </c>
      <c r="B40" s="41"/>
      <c r="C40" s="58" t="s">
        <v>96</v>
      </c>
      <c r="D40" s="59">
        <v>0</v>
      </c>
    </row>
    <row r="41" spans="1:4" ht="16.5" customHeight="1" thickBot="1" x14ac:dyDescent="0.3">
      <c r="A41" s="60"/>
      <c r="B41" s="61"/>
      <c r="C41" s="62" t="s">
        <v>97</v>
      </c>
      <c r="D41" s="63">
        <f>+D40+D39+D38+D37+D36</f>
        <v>0</v>
      </c>
    </row>
    <row r="42" spans="1:4" ht="15.75" customHeight="1" x14ac:dyDescent="0.25">
      <c r="A42" s="64"/>
      <c r="B42" s="65"/>
      <c r="C42" s="66"/>
      <c r="D42" s="67"/>
    </row>
    <row r="43" spans="1:4" ht="15.75" x14ac:dyDescent="0.25">
      <c r="A43" s="53" t="s">
        <v>101</v>
      </c>
      <c r="B43" s="54" t="s">
        <v>59</v>
      </c>
      <c r="C43" s="55"/>
      <c r="D43" s="56"/>
    </row>
    <row r="44" spans="1:4" x14ac:dyDescent="0.2">
      <c r="A44" s="57">
        <v>1</v>
      </c>
      <c r="B44" s="41"/>
      <c r="C44" s="58" t="s">
        <v>92</v>
      </c>
      <c r="D44" s="59">
        <v>260621</v>
      </c>
    </row>
    <row r="45" spans="1:4" x14ac:dyDescent="0.2">
      <c r="A45" s="57">
        <v>2</v>
      </c>
      <c r="B45" s="41"/>
      <c r="C45" s="58" t="s">
        <v>93</v>
      </c>
      <c r="D45" s="59">
        <v>0</v>
      </c>
    </row>
    <row r="46" spans="1:4" x14ac:dyDescent="0.2">
      <c r="A46" s="57">
        <v>3</v>
      </c>
      <c r="B46" s="41"/>
      <c r="C46" s="58" t="s">
        <v>94</v>
      </c>
      <c r="D46" s="59">
        <v>0</v>
      </c>
    </row>
    <row r="47" spans="1:4" x14ac:dyDescent="0.2">
      <c r="A47" s="57">
        <v>4</v>
      </c>
      <c r="B47" s="41"/>
      <c r="C47" s="58" t="s">
        <v>95</v>
      </c>
      <c r="D47" s="59">
        <v>0</v>
      </c>
    </row>
    <row r="48" spans="1:4" ht="15.75" thickBot="1" x14ac:dyDescent="0.25">
      <c r="A48" s="57">
        <v>5</v>
      </c>
      <c r="B48" s="41"/>
      <c r="C48" s="58" t="s">
        <v>96</v>
      </c>
      <c r="D48" s="59">
        <v>-260621</v>
      </c>
    </row>
    <row r="49" spans="1:4" ht="16.5" customHeight="1" thickBot="1" x14ac:dyDescent="0.3">
      <c r="A49" s="60"/>
      <c r="B49" s="61"/>
      <c r="C49" s="62" t="s">
        <v>97</v>
      </c>
      <c r="D49" s="63">
        <f>+D48+D47+D46+D45+D44</f>
        <v>0</v>
      </c>
    </row>
    <row r="50" spans="1:4" ht="15.75" customHeight="1" x14ac:dyDescent="0.25">
      <c r="A50" s="64"/>
      <c r="B50" s="65"/>
      <c r="C50" s="66"/>
      <c r="D50" s="67"/>
    </row>
    <row r="51" spans="1:4" ht="15.75" x14ac:dyDescent="0.25">
      <c r="A51" s="53" t="s">
        <v>102</v>
      </c>
      <c r="B51" s="54" t="s">
        <v>73</v>
      </c>
      <c r="C51" s="55"/>
      <c r="D51" s="56"/>
    </row>
    <row r="52" spans="1:4" x14ac:dyDescent="0.2">
      <c r="A52" s="57">
        <v>1</v>
      </c>
      <c r="B52" s="41"/>
      <c r="C52" s="58" t="s">
        <v>92</v>
      </c>
      <c r="D52" s="59">
        <v>31941</v>
      </c>
    </row>
    <row r="53" spans="1:4" x14ac:dyDescent="0.2">
      <c r="A53" s="57">
        <v>2</v>
      </c>
      <c r="B53" s="41"/>
      <c r="C53" s="58" t="s">
        <v>93</v>
      </c>
      <c r="D53" s="59">
        <v>0</v>
      </c>
    </row>
    <row r="54" spans="1:4" x14ac:dyDescent="0.2">
      <c r="A54" s="57">
        <v>3</v>
      </c>
      <c r="B54" s="41"/>
      <c r="C54" s="58" t="s">
        <v>94</v>
      </c>
      <c r="D54" s="59">
        <v>0</v>
      </c>
    </row>
    <row r="55" spans="1:4" x14ac:dyDescent="0.2">
      <c r="A55" s="57">
        <v>4</v>
      </c>
      <c r="B55" s="41"/>
      <c r="C55" s="58" t="s">
        <v>95</v>
      </c>
      <c r="D55" s="59">
        <v>0</v>
      </c>
    </row>
    <row r="56" spans="1:4" ht="15.75" thickBot="1" x14ac:dyDescent="0.25">
      <c r="A56" s="57">
        <v>5</v>
      </c>
      <c r="B56" s="41"/>
      <c r="C56" s="58" t="s">
        <v>96</v>
      </c>
      <c r="D56" s="59">
        <v>-31941</v>
      </c>
    </row>
    <row r="57" spans="1:4" ht="16.5" customHeight="1" thickBot="1" x14ac:dyDescent="0.3">
      <c r="A57" s="60"/>
      <c r="B57" s="61"/>
      <c r="C57" s="62" t="s">
        <v>97</v>
      </c>
      <c r="D57" s="63">
        <f>+D56+D55+D54+D53+D52</f>
        <v>0</v>
      </c>
    </row>
    <row r="58" spans="1:4" ht="15.75" customHeight="1" thickBot="1" x14ac:dyDescent="0.3">
      <c r="A58" s="64"/>
      <c r="B58" s="65"/>
      <c r="C58" s="66"/>
      <c r="D58" s="67"/>
    </row>
    <row r="59" spans="1:4" ht="16.5" customHeight="1" thickBot="1" x14ac:dyDescent="0.3">
      <c r="A59" s="68"/>
      <c r="B59" s="69" t="s">
        <v>103</v>
      </c>
      <c r="C59" s="62" t="s">
        <v>104</v>
      </c>
      <c r="D59" s="63">
        <f>+D57-D56+D49-D48+D41-D40+D33-D32+D25-D24+D17-D16</f>
        <v>59978048</v>
      </c>
    </row>
    <row r="60" spans="1:4" ht="16.5" customHeight="1" thickBot="1" x14ac:dyDescent="0.3">
      <c r="A60" s="68"/>
      <c r="B60" s="69" t="s">
        <v>96</v>
      </c>
      <c r="C60" s="62"/>
      <c r="D60" s="63">
        <f>+D56+D48+D40+D32+D24+D16</f>
        <v>-1436464</v>
      </c>
    </row>
    <row r="61" spans="1:4" ht="16.5" customHeight="1" thickBot="1" x14ac:dyDescent="0.3">
      <c r="A61" s="68"/>
      <c r="B61" s="69" t="s">
        <v>105</v>
      </c>
      <c r="C61" s="62" t="s">
        <v>104</v>
      </c>
      <c r="D61" s="63">
        <f>SUM(D59:D60)</f>
        <v>58541584</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106</v>
      </c>
      <c r="B4" s="451"/>
      <c r="C4" s="451"/>
      <c r="D4" s="451"/>
      <c r="E4" s="451"/>
    </row>
    <row r="5" spans="1:5" ht="16.5" customHeight="1" thickBot="1" x14ac:dyDescent="0.3">
      <c r="A5" s="70"/>
      <c r="B5" s="70"/>
      <c r="C5" s="35"/>
    </row>
    <row r="6" spans="1:5" ht="15.75" customHeight="1" x14ac:dyDescent="0.25">
      <c r="A6" s="71" t="s">
        <v>83</v>
      </c>
      <c r="B6" s="72" t="s">
        <v>84</v>
      </c>
      <c r="C6" s="73" t="s">
        <v>85</v>
      </c>
      <c r="D6" s="73" t="s">
        <v>86</v>
      </c>
      <c r="E6" s="73" t="s">
        <v>107</v>
      </c>
    </row>
    <row r="7" spans="1:5" ht="31.5" customHeight="1" x14ac:dyDescent="0.25">
      <c r="A7" s="74"/>
      <c r="B7" s="75"/>
      <c r="C7" s="76"/>
      <c r="D7" s="77"/>
      <c r="E7" s="78" t="s">
        <v>108</v>
      </c>
    </row>
    <row r="8" spans="1:5" ht="16.5" customHeight="1" thickBot="1" x14ac:dyDescent="0.3">
      <c r="A8" s="79" t="s">
        <v>5</v>
      </c>
      <c r="B8" s="80" t="s">
        <v>9</v>
      </c>
      <c r="C8" s="81" t="s">
        <v>109</v>
      </c>
      <c r="D8" s="81" t="s">
        <v>110</v>
      </c>
      <c r="E8" s="82" t="s">
        <v>111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112</v>
      </c>
      <c r="D11" s="93" t="s">
        <v>113</v>
      </c>
      <c r="E11" s="94">
        <v>0</v>
      </c>
    </row>
    <row r="12" spans="1:5" ht="15.75" thickBot="1" x14ac:dyDescent="0.25">
      <c r="A12" s="95"/>
      <c r="B12" s="96"/>
      <c r="C12" s="97" t="s">
        <v>114</v>
      </c>
      <c r="D12" s="98" t="s">
        <v>115</v>
      </c>
      <c r="E12" s="99">
        <v>0</v>
      </c>
    </row>
    <row r="13" spans="1:5" s="31" customFormat="1" ht="16.5" customHeight="1" thickBot="1" x14ac:dyDescent="0.3">
      <c r="A13" s="100"/>
      <c r="B13" s="101"/>
      <c r="C13" s="62" t="s">
        <v>116</v>
      </c>
      <c r="D13" s="102" t="s">
        <v>117</v>
      </c>
      <c r="E13" s="103">
        <f>SUM(E11)</f>
        <v>0</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112</v>
      </c>
      <c r="D16" s="93" t="s">
        <v>113</v>
      </c>
      <c r="E16" s="94">
        <v>0</v>
      </c>
    </row>
    <row r="17" spans="1:5" ht="15.75" thickBot="1" x14ac:dyDescent="0.25">
      <c r="A17" s="95">
        <v>1</v>
      </c>
      <c r="B17" s="96"/>
      <c r="C17" s="97" t="s">
        <v>118</v>
      </c>
      <c r="D17" s="98" t="s">
        <v>119</v>
      </c>
      <c r="E17" s="99">
        <v>229662</v>
      </c>
    </row>
    <row r="18" spans="1:5" s="31" customFormat="1" ht="16.5" customHeight="1" thickBot="1" x14ac:dyDescent="0.3">
      <c r="A18" s="100"/>
      <c r="B18" s="101"/>
      <c r="C18" s="62" t="s">
        <v>116</v>
      </c>
      <c r="D18" s="102" t="s">
        <v>117</v>
      </c>
      <c r="E18" s="103">
        <f>SUM(E16:E17)</f>
        <v>229662</v>
      </c>
    </row>
    <row r="19" spans="1:5" s="31" customFormat="1" x14ac:dyDescent="0.2">
      <c r="A19" s="64"/>
      <c r="B19" s="104"/>
      <c r="C19" s="105"/>
      <c r="D19" s="106"/>
      <c r="E19" s="107"/>
    </row>
    <row r="20" spans="1:5" ht="15.75" customHeight="1" x14ac:dyDescent="0.25">
      <c r="A20" s="87" t="s">
        <v>50</v>
      </c>
      <c r="B20" s="88" t="s">
        <v>51</v>
      </c>
      <c r="C20" s="55"/>
      <c r="D20" s="55"/>
      <c r="E20" s="89"/>
    </row>
    <row r="21" spans="1:5" ht="15.75" customHeight="1" x14ac:dyDescent="0.25">
      <c r="A21" s="90"/>
      <c r="B21" s="91"/>
      <c r="C21" s="92" t="s">
        <v>112</v>
      </c>
      <c r="D21" s="93" t="s">
        <v>113</v>
      </c>
      <c r="E21" s="94">
        <v>0</v>
      </c>
    </row>
    <row r="22" spans="1:5" ht="15.75" thickBot="1" x14ac:dyDescent="0.25">
      <c r="A22" s="95"/>
      <c r="B22" s="96"/>
      <c r="C22" s="97" t="s">
        <v>114</v>
      </c>
      <c r="D22" s="98" t="s">
        <v>115</v>
      </c>
      <c r="E22" s="99">
        <v>0</v>
      </c>
    </row>
    <row r="23" spans="1:5" s="31" customFormat="1" ht="16.5" customHeight="1" thickBot="1" x14ac:dyDescent="0.3">
      <c r="A23" s="100"/>
      <c r="B23" s="101"/>
      <c r="C23" s="62" t="s">
        <v>116</v>
      </c>
      <c r="D23" s="102" t="s">
        <v>117</v>
      </c>
      <c r="E23" s="103">
        <f>SUM(E21)</f>
        <v>0</v>
      </c>
    </row>
    <row r="24" spans="1:5" s="31" customFormat="1" x14ac:dyDescent="0.2">
      <c r="A24" s="64"/>
      <c r="B24" s="104"/>
      <c r="C24" s="105"/>
      <c r="D24" s="106"/>
      <c r="E24" s="107"/>
    </row>
    <row r="25" spans="1:5" ht="15.75" customHeight="1" x14ac:dyDescent="0.25">
      <c r="A25" s="87" t="s">
        <v>58</v>
      </c>
      <c r="B25" s="88" t="s">
        <v>59</v>
      </c>
      <c r="C25" s="55"/>
      <c r="D25" s="55"/>
      <c r="E25" s="89"/>
    </row>
    <row r="26" spans="1:5" ht="15.75" customHeight="1" x14ac:dyDescent="0.25">
      <c r="A26" s="90"/>
      <c r="B26" s="91"/>
      <c r="C26" s="92" t="s">
        <v>112</v>
      </c>
      <c r="D26" s="93" t="s">
        <v>113</v>
      </c>
      <c r="E26" s="94">
        <v>0</v>
      </c>
    </row>
    <row r="27" spans="1:5" ht="15.75" thickBot="1" x14ac:dyDescent="0.25">
      <c r="A27" s="95">
        <v>1</v>
      </c>
      <c r="B27" s="96"/>
      <c r="C27" s="97" t="s">
        <v>120</v>
      </c>
      <c r="D27" s="98" t="s">
        <v>119</v>
      </c>
      <c r="E27" s="99">
        <v>66257</v>
      </c>
    </row>
    <row r="28" spans="1:5" s="31" customFormat="1" ht="16.5" customHeight="1" thickBot="1" x14ac:dyDescent="0.3">
      <c r="A28" s="100"/>
      <c r="B28" s="101"/>
      <c r="C28" s="62" t="s">
        <v>116</v>
      </c>
      <c r="D28" s="102" t="s">
        <v>117</v>
      </c>
      <c r="E28" s="103">
        <f>SUM(E26:E27)</f>
        <v>66257</v>
      </c>
    </row>
    <row r="29" spans="1:5" s="31" customFormat="1" x14ac:dyDescent="0.2">
      <c r="A29" s="64"/>
      <c r="B29" s="104"/>
      <c r="C29" s="105"/>
      <c r="D29" s="106"/>
      <c r="E29" s="107"/>
    </row>
    <row r="30" spans="1:5" ht="15.75" customHeight="1" x14ac:dyDescent="0.25">
      <c r="A30" s="87" t="s">
        <v>72</v>
      </c>
      <c r="B30" s="88" t="s">
        <v>73</v>
      </c>
      <c r="C30" s="55"/>
      <c r="D30" s="55"/>
      <c r="E30" s="89"/>
    </row>
    <row r="31" spans="1:5" ht="15.75" customHeight="1" x14ac:dyDescent="0.25">
      <c r="A31" s="90"/>
      <c r="B31" s="91"/>
      <c r="C31" s="92" t="s">
        <v>112</v>
      </c>
      <c r="D31" s="93" t="s">
        <v>113</v>
      </c>
      <c r="E31" s="94">
        <v>0</v>
      </c>
    </row>
    <row r="32" spans="1:5" ht="15.75" thickBot="1" x14ac:dyDescent="0.25">
      <c r="A32" s="95">
        <v>1</v>
      </c>
      <c r="B32" s="96"/>
      <c r="C32" s="97" t="s">
        <v>121</v>
      </c>
      <c r="D32" s="98" t="s">
        <v>119</v>
      </c>
      <c r="E32" s="99">
        <v>131306</v>
      </c>
    </row>
    <row r="33" spans="1:5" s="31" customFormat="1" ht="16.5" customHeight="1" thickBot="1" x14ac:dyDescent="0.3">
      <c r="A33" s="100"/>
      <c r="B33" s="101"/>
      <c r="C33" s="62" t="s">
        <v>116</v>
      </c>
      <c r="D33" s="102" t="s">
        <v>117</v>
      </c>
      <c r="E33" s="103">
        <f>SUM(E31:E32)</f>
        <v>131306</v>
      </c>
    </row>
    <row r="34" spans="1:5" s="31" customFormat="1" ht="15.75" thickBot="1" x14ac:dyDescent="0.25">
      <c r="A34" s="64"/>
      <c r="B34" s="104"/>
      <c r="C34" s="105"/>
      <c r="D34" s="106"/>
      <c r="E34" s="107"/>
    </row>
    <row r="35" spans="1:5" s="33" customFormat="1" ht="19.5" customHeight="1" thickBot="1" x14ac:dyDescent="0.3">
      <c r="A35" s="108"/>
      <c r="B35" s="109"/>
      <c r="C35" s="110"/>
      <c r="D35" s="111" t="s">
        <v>122</v>
      </c>
      <c r="E35" s="112">
        <f>+E33+E28+E23+E18+E13</f>
        <v>427225</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REPORTING&amp;RCHARLOTTE HUNGERFORD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123</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115</v>
      </c>
      <c r="D8" s="76"/>
      <c r="E8" s="76"/>
      <c r="F8" s="120"/>
    </row>
    <row r="9" spans="1:6" ht="13.5" customHeight="1" thickBot="1" x14ac:dyDescent="0.25">
      <c r="A9" s="121" t="s">
        <v>5</v>
      </c>
      <c r="B9" s="122" t="s">
        <v>124</v>
      </c>
      <c r="C9" s="123" t="s">
        <v>125</v>
      </c>
      <c r="D9" s="123" t="s">
        <v>109</v>
      </c>
      <c r="E9" s="123" t="s">
        <v>110</v>
      </c>
      <c r="F9" s="124" t="s">
        <v>126</v>
      </c>
    </row>
    <row r="10" spans="1:6" s="125" customFormat="1" ht="31.5" x14ac:dyDescent="0.25">
      <c r="A10" s="126"/>
      <c r="B10" s="127"/>
      <c r="C10" s="128"/>
      <c r="D10" s="129" t="s">
        <v>127</v>
      </c>
      <c r="E10" s="130" t="s">
        <v>128</v>
      </c>
      <c r="F10" s="131">
        <v>0</v>
      </c>
    </row>
    <row r="11" spans="1:6" ht="15.75" x14ac:dyDescent="0.25">
      <c r="A11" s="132" t="s">
        <v>91</v>
      </c>
      <c r="B11" s="133" t="s">
        <v>10</v>
      </c>
      <c r="C11" s="134"/>
      <c r="D11" s="135"/>
      <c r="E11" s="135"/>
      <c r="F11" s="136"/>
    </row>
    <row r="12" spans="1:6" ht="15.75" thickBot="1" x14ac:dyDescent="0.25">
      <c r="A12" s="137"/>
      <c r="B12" s="91"/>
      <c r="C12" s="138" t="s">
        <v>115</v>
      </c>
      <c r="D12" s="138" t="s">
        <v>129</v>
      </c>
      <c r="E12" s="139" t="s">
        <v>115</v>
      </c>
      <c r="F12" s="140">
        <v>0</v>
      </c>
    </row>
    <row r="13" spans="1:6" ht="16.5" thickBot="1" x14ac:dyDescent="0.3">
      <c r="A13" s="141"/>
      <c r="B13" s="142"/>
      <c r="C13" s="143"/>
      <c r="D13" s="144" t="s">
        <v>130</v>
      </c>
      <c r="E13" s="145" t="s">
        <v>131</v>
      </c>
      <c r="F13" s="146">
        <v>0</v>
      </c>
    </row>
    <row r="14" spans="1:6" ht="15.75" x14ac:dyDescent="0.25">
      <c r="A14" s="147"/>
      <c r="B14" s="148"/>
      <c r="C14" s="149"/>
      <c r="D14" s="150"/>
      <c r="E14" s="151"/>
      <c r="F14" s="152"/>
    </row>
    <row r="15" spans="1:6" ht="15.75" x14ac:dyDescent="0.25">
      <c r="A15" s="132" t="s">
        <v>98</v>
      </c>
      <c r="B15" s="133" t="s">
        <v>37</v>
      </c>
      <c r="C15" s="134"/>
      <c r="D15" s="135"/>
      <c r="E15" s="135"/>
      <c r="F15" s="136"/>
    </row>
    <row r="16" spans="1:6" ht="15.75" thickBot="1" x14ac:dyDescent="0.25">
      <c r="A16" s="137"/>
      <c r="B16" s="91"/>
      <c r="C16" s="138" t="s">
        <v>115</v>
      </c>
      <c r="D16" s="138" t="s">
        <v>129</v>
      </c>
      <c r="E16" s="139" t="s">
        <v>115</v>
      </c>
      <c r="F16" s="140">
        <v>0</v>
      </c>
    </row>
    <row r="17" spans="1:6" ht="16.5" thickBot="1" x14ac:dyDescent="0.3">
      <c r="A17" s="141"/>
      <c r="B17" s="142"/>
      <c r="C17" s="143"/>
      <c r="D17" s="144" t="s">
        <v>130</v>
      </c>
      <c r="E17" s="145" t="s">
        <v>131</v>
      </c>
      <c r="F17" s="146">
        <v>0</v>
      </c>
    </row>
    <row r="18" spans="1:6" ht="15.75" x14ac:dyDescent="0.25">
      <c r="A18" s="147"/>
      <c r="B18" s="148"/>
      <c r="C18" s="149"/>
      <c r="D18" s="150"/>
      <c r="E18" s="151"/>
      <c r="F18" s="152"/>
    </row>
    <row r="19" spans="1:6" ht="15.75" x14ac:dyDescent="0.25">
      <c r="A19" s="132" t="s">
        <v>99</v>
      </c>
      <c r="B19" s="133" t="s">
        <v>51</v>
      </c>
      <c r="C19" s="134"/>
      <c r="D19" s="135"/>
      <c r="E19" s="135"/>
      <c r="F19" s="136"/>
    </row>
    <row r="20" spans="1:6" ht="15.75" thickBot="1" x14ac:dyDescent="0.25">
      <c r="A20" s="137"/>
      <c r="B20" s="91"/>
      <c r="C20" s="138" t="s">
        <v>115</v>
      </c>
      <c r="D20" s="138" t="s">
        <v>129</v>
      </c>
      <c r="E20" s="139" t="s">
        <v>115</v>
      </c>
      <c r="F20" s="140">
        <v>0</v>
      </c>
    </row>
    <row r="21" spans="1:6" ht="16.5" thickBot="1" x14ac:dyDescent="0.3">
      <c r="A21" s="141"/>
      <c r="B21" s="142"/>
      <c r="C21" s="143"/>
      <c r="D21" s="144" t="s">
        <v>130</v>
      </c>
      <c r="E21" s="145" t="s">
        <v>131</v>
      </c>
      <c r="F21" s="146">
        <v>0</v>
      </c>
    </row>
    <row r="22" spans="1:6" ht="15.75" x14ac:dyDescent="0.25">
      <c r="A22" s="147"/>
      <c r="B22" s="148"/>
      <c r="C22" s="149"/>
      <c r="D22" s="150"/>
      <c r="E22" s="151"/>
      <c r="F22" s="152"/>
    </row>
    <row r="23" spans="1:6" ht="15.75" x14ac:dyDescent="0.25">
      <c r="A23" s="132" t="s">
        <v>100</v>
      </c>
      <c r="B23" s="133" t="s">
        <v>59</v>
      </c>
      <c r="C23" s="134"/>
      <c r="D23" s="135"/>
      <c r="E23" s="135"/>
      <c r="F23" s="136"/>
    </row>
    <row r="24" spans="1:6" ht="15.75" thickBot="1" x14ac:dyDescent="0.25">
      <c r="A24" s="137"/>
      <c r="B24" s="91"/>
      <c r="C24" s="138" t="s">
        <v>115</v>
      </c>
      <c r="D24" s="138" t="s">
        <v>129</v>
      </c>
      <c r="E24" s="139" t="s">
        <v>115</v>
      </c>
      <c r="F24" s="140">
        <v>0</v>
      </c>
    </row>
    <row r="25" spans="1:6" ht="16.5" thickBot="1" x14ac:dyDescent="0.3">
      <c r="A25" s="141"/>
      <c r="B25" s="142"/>
      <c r="C25" s="143"/>
      <c r="D25" s="144" t="s">
        <v>130</v>
      </c>
      <c r="E25" s="145" t="s">
        <v>131</v>
      </c>
      <c r="F25" s="146">
        <v>0</v>
      </c>
    </row>
    <row r="26" spans="1:6" ht="15.75" x14ac:dyDescent="0.25">
      <c r="A26" s="147"/>
      <c r="B26" s="148"/>
      <c r="C26" s="149"/>
      <c r="D26" s="150"/>
      <c r="E26" s="151"/>
      <c r="F26" s="152"/>
    </row>
    <row r="27" spans="1:6" ht="15.75" x14ac:dyDescent="0.25">
      <c r="A27" s="132" t="s">
        <v>101</v>
      </c>
      <c r="B27" s="133" t="s">
        <v>73</v>
      </c>
      <c r="C27" s="134"/>
      <c r="D27" s="135"/>
      <c r="E27" s="135"/>
      <c r="F27" s="136"/>
    </row>
    <row r="28" spans="1:6" ht="15.75" thickBot="1" x14ac:dyDescent="0.25">
      <c r="A28" s="137"/>
      <c r="B28" s="91"/>
      <c r="C28" s="138" t="s">
        <v>115</v>
      </c>
      <c r="D28" s="138" t="s">
        <v>129</v>
      </c>
      <c r="E28" s="139" t="s">
        <v>115</v>
      </c>
      <c r="F28" s="140">
        <v>0</v>
      </c>
    </row>
    <row r="29" spans="1:6" ht="16.5" thickBot="1" x14ac:dyDescent="0.3">
      <c r="A29" s="141"/>
      <c r="B29" s="142"/>
      <c r="C29" s="143"/>
      <c r="D29" s="144" t="s">
        <v>130</v>
      </c>
      <c r="E29" s="145" t="s">
        <v>131</v>
      </c>
      <c r="F29" s="146">
        <v>0</v>
      </c>
    </row>
    <row r="30" spans="1:6" ht="15.75" x14ac:dyDescent="0.25">
      <c r="A30" s="147"/>
      <c r="B30" s="148"/>
      <c r="C30" s="149"/>
      <c r="D30" s="150"/>
      <c r="E30" s="151"/>
      <c r="F30" s="152"/>
    </row>
    <row r="31" spans="1:6" ht="32.25" thickBot="1" x14ac:dyDescent="0.3">
      <c r="A31" s="153"/>
      <c r="B31" s="154"/>
      <c r="C31" s="154"/>
      <c r="D31" s="155" t="s">
        <v>132</v>
      </c>
      <c r="E31" s="156" t="s">
        <v>133</v>
      </c>
      <c r="F31" s="157">
        <f>+F29+F25+F21+F17+F13+F10</f>
        <v>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REPORTING&amp;RCHARLOTTE HUNGERFORD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134</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135</v>
      </c>
      <c r="C8" s="165"/>
      <c r="D8" s="166"/>
    </row>
    <row r="9" spans="1:5" ht="14.25" customHeight="1" thickBot="1" x14ac:dyDescent="0.25">
      <c r="A9" s="167" t="s">
        <v>5</v>
      </c>
      <c r="B9" s="168" t="s">
        <v>136</v>
      </c>
      <c r="C9" s="169" t="s">
        <v>126</v>
      </c>
      <c r="D9" s="170" t="s">
        <v>110</v>
      </c>
    </row>
    <row r="10" spans="1:5" ht="15.75" x14ac:dyDescent="0.25">
      <c r="A10" s="171"/>
      <c r="B10" s="86"/>
      <c r="C10" s="172"/>
      <c r="D10" s="173"/>
    </row>
    <row r="11" spans="1:5" x14ac:dyDescent="0.2">
      <c r="A11" s="174" t="s">
        <v>91</v>
      </c>
      <c r="B11" s="175" t="s">
        <v>10</v>
      </c>
      <c r="C11" s="176"/>
      <c r="D11" s="177"/>
    </row>
    <row r="12" spans="1:5" ht="13.5" thickBot="1" x14ac:dyDescent="0.25">
      <c r="A12" s="178">
        <v>0</v>
      </c>
      <c r="B12" s="179" t="s">
        <v>129</v>
      </c>
      <c r="C12" s="180">
        <v>0</v>
      </c>
      <c r="D12" s="181" t="s">
        <v>115</v>
      </c>
    </row>
    <row r="13" spans="1:5" ht="13.5" customHeight="1" thickBot="1" x14ac:dyDescent="0.25">
      <c r="A13" s="182"/>
      <c r="B13" s="183" t="s">
        <v>137</v>
      </c>
      <c r="C13" s="184">
        <v>0</v>
      </c>
      <c r="D13" s="185" t="s">
        <v>131</v>
      </c>
    </row>
    <row r="14" spans="1:5" ht="14.25" customHeight="1" x14ac:dyDescent="0.2">
      <c r="A14" s="186"/>
      <c r="B14" s="187"/>
      <c r="C14" s="188"/>
      <c r="D14" s="189"/>
    </row>
    <row r="15" spans="1:5" x14ac:dyDescent="0.2">
      <c r="A15" s="174" t="s">
        <v>98</v>
      </c>
      <c r="B15" s="175" t="s">
        <v>37</v>
      </c>
      <c r="C15" s="176"/>
      <c r="D15" s="177"/>
    </row>
    <row r="16" spans="1:5" ht="13.5" thickBot="1" x14ac:dyDescent="0.25">
      <c r="A16" s="178">
        <v>0</v>
      </c>
      <c r="B16" s="179" t="s">
        <v>129</v>
      </c>
      <c r="C16" s="180">
        <v>0</v>
      </c>
      <c r="D16" s="181" t="s">
        <v>115</v>
      </c>
    </row>
    <row r="17" spans="1:4" ht="13.5" customHeight="1" thickBot="1" x14ac:dyDescent="0.25">
      <c r="A17" s="182"/>
      <c r="B17" s="183" t="s">
        <v>137</v>
      </c>
      <c r="C17" s="184">
        <v>0</v>
      </c>
      <c r="D17" s="185" t="s">
        <v>131</v>
      </c>
    </row>
    <row r="18" spans="1:4" ht="14.25" customHeight="1" x14ac:dyDescent="0.2">
      <c r="A18" s="186"/>
      <c r="B18" s="187"/>
      <c r="C18" s="188"/>
      <c r="D18" s="189"/>
    </row>
    <row r="19" spans="1:4" x14ac:dyDescent="0.2">
      <c r="A19" s="174" t="s">
        <v>99</v>
      </c>
      <c r="B19" s="175" t="s">
        <v>51</v>
      </c>
      <c r="C19" s="176"/>
      <c r="D19" s="177"/>
    </row>
    <row r="20" spans="1:4" ht="13.5" thickBot="1" x14ac:dyDescent="0.25">
      <c r="A20" s="178">
        <v>0</v>
      </c>
      <c r="B20" s="179" t="s">
        <v>129</v>
      </c>
      <c r="C20" s="180">
        <v>0</v>
      </c>
      <c r="D20" s="181" t="s">
        <v>115</v>
      </c>
    </row>
    <row r="21" spans="1:4" ht="13.5" customHeight="1" thickBot="1" x14ac:dyDescent="0.25">
      <c r="A21" s="182"/>
      <c r="B21" s="183" t="s">
        <v>137</v>
      </c>
      <c r="C21" s="184">
        <v>0</v>
      </c>
      <c r="D21" s="185" t="s">
        <v>131</v>
      </c>
    </row>
    <row r="22" spans="1:4" ht="14.25" customHeight="1" x14ac:dyDescent="0.2">
      <c r="A22" s="186"/>
      <c r="B22" s="187"/>
      <c r="C22" s="188"/>
      <c r="D22" s="189"/>
    </row>
    <row r="23" spans="1:4" x14ac:dyDescent="0.2">
      <c r="A23" s="174" t="s">
        <v>100</v>
      </c>
      <c r="B23" s="175" t="s">
        <v>59</v>
      </c>
      <c r="C23" s="176"/>
      <c r="D23" s="177"/>
    </row>
    <row r="24" spans="1:4" ht="13.5" thickBot="1" x14ac:dyDescent="0.25">
      <c r="A24" s="178">
        <v>0</v>
      </c>
      <c r="B24" s="179" t="s">
        <v>129</v>
      </c>
      <c r="C24" s="180">
        <v>0</v>
      </c>
      <c r="D24" s="181" t="s">
        <v>115</v>
      </c>
    </row>
    <row r="25" spans="1:4" ht="13.5" customHeight="1" thickBot="1" x14ac:dyDescent="0.25">
      <c r="A25" s="182"/>
      <c r="B25" s="183" t="s">
        <v>137</v>
      </c>
      <c r="C25" s="184">
        <v>0</v>
      </c>
      <c r="D25" s="185" t="s">
        <v>131</v>
      </c>
    </row>
    <row r="26" spans="1:4" ht="14.25" customHeight="1" x14ac:dyDescent="0.2">
      <c r="A26" s="186"/>
      <c r="B26" s="187"/>
      <c r="C26" s="188"/>
      <c r="D26" s="189"/>
    </row>
    <row r="27" spans="1:4" x14ac:dyDescent="0.2">
      <c r="A27" s="174" t="s">
        <v>101</v>
      </c>
      <c r="B27" s="175" t="s">
        <v>73</v>
      </c>
      <c r="C27" s="176"/>
      <c r="D27" s="177"/>
    </row>
    <row r="28" spans="1:4" ht="13.5" thickBot="1" x14ac:dyDescent="0.25">
      <c r="A28" s="178">
        <v>0</v>
      </c>
      <c r="B28" s="179" t="s">
        <v>129</v>
      </c>
      <c r="C28" s="180">
        <v>0</v>
      </c>
      <c r="D28" s="181" t="s">
        <v>115</v>
      </c>
    </row>
    <row r="29" spans="1:4" ht="13.5" customHeight="1" thickBot="1" x14ac:dyDescent="0.25">
      <c r="A29" s="182"/>
      <c r="B29" s="183" t="s">
        <v>137</v>
      </c>
      <c r="C29" s="184">
        <v>0</v>
      </c>
      <c r="D29" s="185" t="s">
        <v>131</v>
      </c>
    </row>
    <row r="30" spans="1:4" ht="14.25" customHeight="1" thickBot="1" x14ac:dyDescent="0.25">
      <c r="A30" s="186"/>
      <c r="B30" s="187"/>
      <c r="C30" s="188"/>
      <c r="D30" s="189"/>
    </row>
    <row r="31" spans="1:4" ht="13.5" customHeight="1" thickBot="1" x14ac:dyDescent="0.25">
      <c r="B31" s="190" t="s">
        <v>138</v>
      </c>
      <c r="C31" s="191">
        <f>+C29+C25+C21+C17+C13</f>
        <v>0</v>
      </c>
      <c r="D31" s="185" t="s">
        <v>133</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REPORTING&amp;RCHARLOTTE HUNGERFORD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139</v>
      </c>
      <c r="B3" s="454"/>
      <c r="C3" s="454"/>
      <c r="D3" s="454"/>
    </row>
    <row r="4" spans="1:4" x14ac:dyDescent="0.2">
      <c r="A4" s="454" t="s">
        <v>2</v>
      </c>
      <c r="B4" s="454"/>
      <c r="C4" s="454"/>
      <c r="D4" s="454"/>
    </row>
    <row r="5" spans="1:4" x14ac:dyDescent="0.2">
      <c r="A5" s="454" t="s">
        <v>140</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135</v>
      </c>
      <c r="C8" s="195"/>
      <c r="D8" s="196"/>
    </row>
    <row r="9" spans="1:4" ht="14.25" customHeight="1" thickBot="1" x14ac:dyDescent="0.25">
      <c r="A9" s="121" t="s">
        <v>5</v>
      </c>
      <c r="B9" s="123" t="s">
        <v>141</v>
      </c>
      <c r="C9" s="197" t="s">
        <v>126</v>
      </c>
      <c r="D9" s="124" t="s">
        <v>142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129</v>
      </c>
      <c r="C12" s="202">
        <v>0</v>
      </c>
      <c r="D12" s="203" t="s">
        <v>143</v>
      </c>
    </row>
    <row r="13" spans="1:4" ht="13.5" customHeight="1" thickBot="1" x14ac:dyDescent="0.25">
      <c r="A13" s="204"/>
      <c r="B13" s="205" t="s">
        <v>97</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129</v>
      </c>
      <c r="C16" s="202">
        <v>0</v>
      </c>
      <c r="D16" s="203" t="s">
        <v>143</v>
      </c>
    </row>
    <row r="17" spans="1:4" ht="13.5" customHeight="1" thickBot="1" x14ac:dyDescent="0.25">
      <c r="A17" s="204"/>
      <c r="B17" s="205" t="s">
        <v>97</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129</v>
      </c>
      <c r="C20" s="202">
        <v>0</v>
      </c>
      <c r="D20" s="203" t="s">
        <v>143</v>
      </c>
    </row>
    <row r="21" spans="1:4" ht="13.5" customHeight="1" thickBot="1" x14ac:dyDescent="0.25">
      <c r="A21" s="204"/>
      <c r="B21" s="205" t="s">
        <v>97</v>
      </c>
      <c r="C21" s="206">
        <v>0</v>
      </c>
      <c r="D21" s="207"/>
    </row>
    <row r="22" spans="1:4" ht="14.25" customHeight="1" x14ac:dyDescent="0.2">
      <c r="A22" s="208"/>
      <c r="B22" s="209"/>
      <c r="C22" s="210"/>
      <c r="D22" s="211"/>
    </row>
    <row r="23" spans="1:4" ht="15.75" customHeight="1" x14ac:dyDescent="0.2">
      <c r="A23" s="198" t="s">
        <v>58</v>
      </c>
      <c r="B23" s="175" t="s">
        <v>59</v>
      </c>
      <c r="C23" s="173"/>
      <c r="D23" s="199"/>
    </row>
    <row r="24" spans="1:4" ht="13.5" thickBot="1" x14ac:dyDescent="0.25">
      <c r="A24" s="200">
        <v>0</v>
      </c>
      <c r="B24" s="201" t="s">
        <v>129</v>
      </c>
      <c r="C24" s="202">
        <v>0</v>
      </c>
      <c r="D24" s="203" t="s">
        <v>143</v>
      </c>
    </row>
    <row r="25" spans="1:4" ht="13.5" customHeight="1" thickBot="1" x14ac:dyDescent="0.25">
      <c r="A25" s="204"/>
      <c r="B25" s="205" t="s">
        <v>97</v>
      </c>
      <c r="C25" s="206">
        <v>0</v>
      </c>
      <c r="D25" s="207"/>
    </row>
    <row r="26" spans="1:4" ht="14.25" customHeight="1" x14ac:dyDescent="0.2">
      <c r="A26" s="208"/>
      <c r="B26" s="209"/>
      <c r="C26" s="210"/>
      <c r="D26" s="211"/>
    </row>
    <row r="27" spans="1:4" ht="15.75" customHeight="1" x14ac:dyDescent="0.2">
      <c r="A27" s="198" t="s">
        <v>72</v>
      </c>
      <c r="B27" s="175" t="s">
        <v>73</v>
      </c>
      <c r="C27" s="173"/>
      <c r="D27" s="199"/>
    </row>
    <row r="28" spans="1:4" ht="13.5" thickBot="1" x14ac:dyDescent="0.25">
      <c r="A28" s="200">
        <v>0</v>
      </c>
      <c r="B28" s="201" t="s">
        <v>129</v>
      </c>
      <c r="C28" s="202">
        <v>0</v>
      </c>
      <c r="D28" s="203" t="s">
        <v>143</v>
      </c>
    </row>
    <row r="29" spans="1:4" ht="13.5" customHeight="1" thickBot="1" x14ac:dyDescent="0.25">
      <c r="A29" s="204"/>
      <c r="B29" s="205" t="s">
        <v>97</v>
      </c>
      <c r="C29" s="206">
        <v>0</v>
      </c>
      <c r="D29" s="207"/>
    </row>
    <row r="30" spans="1:4" ht="14.25" customHeight="1" x14ac:dyDescent="0.2">
      <c r="A30" s="208"/>
      <c r="B30" s="209"/>
      <c r="C30" s="210"/>
      <c r="D30" s="211"/>
    </row>
    <row r="31" spans="1:4" ht="13.5" customHeight="1" thickBot="1" x14ac:dyDescent="0.25">
      <c r="A31" s="212"/>
      <c r="B31" s="213" t="s">
        <v>122</v>
      </c>
      <c r="C31" s="214">
        <f>+C29+C25+C21+C17+C13</f>
        <v>0</v>
      </c>
      <c r="D3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REPORTING&amp;RCHARLOTTE HUNGERFORD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144</v>
      </c>
      <c r="B5" s="458"/>
      <c r="C5" s="458"/>
      <c r="D5" s="458"/>
      <c r="E5" s="458"/>
      <c r="F5" s="458"/>
    </row>
    <row r="6" spans="1:6" s="216" customFormat="1" x14ac:dyDescent="0.2">
      <c r="A6" s="458" t="s">
        <v>145</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146</v>
      </c>
      <c r="D9" s="227" t="s">
        <v>147</v>
      </c>
      <c r="E9" s="228" t="s">
        <v>148</v>
      </c>
      <c r="F9" s="229" t="s">
        <v>149</v>
      </c>
    </row>
    <row r="10" spans="1:6" x14ac:dyDescent="0.2">
      <c r="A10" s="230"/>
      <c r="B10" s="231"/>
      <c r="C10" s="232"/>
      <c r="D10" s="233"/>
      <c r="E10" s="173"/>
      <c r="F10" s="172"/>
    </row>
    <row r="11" spans="1:6" ht="13.5" customHeight="1" thickBot="1" x14ac:dyDescent="0.25">
      <c r="A11" s="167" t="s">
        <v>8</v>
      </c>
      <c r="B11" s="234" t="s">
        <v>150</v>
      </c>
      <c r="C11" s="235"/>
      <c r="D11" s="235"/>
      <c r="E11" s="235"/>
      <c r="F11" s="236"/>
    </row>
    <row r="12" spans="1:6" ht="15.75" customHeight="1" x14ac:dyDescent="0.2">
      <c r="A12" s="237"/>
      <c r="B12" s="238" t="s">
        <v>151</v>
      </c>
      <c r="C12" s="239">
        <v>0</v>
      </c>
      <c r="D12" s="239">
        <v>0</v>
      </c>
      <c r="E12" s="239">
        <f t="shared" ref="E12:E18" si="0">D12-C12</f>
        <v>0</v>
      </c>
      <c r="F12" s="240">
        <f t="shared" ref="F12:F18" si="1">IF(C12=0,0,E12/C12)</f>
        <v>0</v>
      </c>
    </row>
    <row r="13" spans="1:6" x14ac:dyDescent="0.2">
      <c r="A13" s="241">
        <v>1</v>
      </c>
      <c r="B13" s="242" t="s">
        <v>152</v>
      </c>
      <c r="C13" s="243">
        <v>0</v>
      </c>
      <c r="D13" s="243">
        <v>0</v>
      </c>
      <c r="E13" s="243">
        <f t="shared" si="0"/>
        <v>0</v>
      </c>
      <c r="F13" s="244">
        <f t="shared" si="1"/>
        <v>0</v>
      </c>
    </row>
    <row r="14" spans="1:6" x14ac:dyDescent="0.2">
      <c r="A14" s="241">
        <v>2</v>
      </c>
      <c r="B14" s="242" t="s">
        <v>153</v>
      </c>
      <c r="C14" s="243">
        <v>0</v>
      </c>
      <c r="D14" s="243">
        <v>0</v>
      </c>
      <c r="E14" s="243">
        <f t="shared" si="0"/>
        <v>0</v>
      </c>
      <c r="F14" s="244">
        <f t="shared" si="1"/>
        <v>0</v>
      </c>
    </row>
    <row r="15" spans="1:6" x14ac:dyDescent="0.2">
      <c r="A15" s="241">
        <v>3</v>
      </c>
      <c r="B15" s="242" t="s">
        <v>154</v>
      </c>
      <c r="C15" s="243">
        <v>0</v>
      </c>
      <c r="D15" s="243">
        <v>0</v>
      </c>
      <c r="E15" s="243">
        <f t="shared" si="0"/>
        <v>0</v>
      </c>
      <c r="F15" s="244">
        <f t="shared" si="1"/>
        <v>0</v>
      </c>
    </row>
    <row r="16" spans="1:6" x14ac:dyDescent="0.2">
      <c r="A16" s="241">
        <v>4</v>
      </c>
      <c r="B16" s="242" t="s">
        <v>155</v>
      </c>
      <c r="C16" s="243">
        <v>0</v>
      </c>
      <c r="D16" s="243">
        <v>0</v>
      </c>
      <c r="E16" s="243">
        <f t="shared" si="0"/>
        <v>0</v>
      </c>
      <c r="F16" s="244">
        <f t="shared" si="1"/>
        <v>0</v>
      </c>
    </row>
    <row r="17" spans="1:6" ht="15.75" x14ac:dyDescent="0.25">
      <c r="A17" s="132"/>
      <c r="B17" s="245" t="s">
        <v>156</v>
      </c>
      <c r="C17" s="246">
        <f>C12+(C13+C14-C15+C16)</f>
        <v>0</v>
      </c>
      <c r="D17" s="246">
        <f>D12+(D13+D14-D15+D16)</f>
        <v>0</v>
      </c>
      <c r="E17" s="246">
        <f t="shared" si="0"/>
        <v>0</v>
      </c>
      <c r="F17" s="247">
        <f t="shared" si="1"/>
        <v>0</v>
      </c>
    </row>
    <row r="18" spans="1:6" x14ac:dyDescent="0.2">
      <c r="A18" s="248">
        <v>5</v>
      </c>
      <c r="B18" s="249" t="s">
        <v>157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158</v>
      </c>
      <c r="C20" s="235"/>
      <c r="D20" s="235"/>
      <c r="E20" s="235"/>
      <c r="F20" s="236"/>
    </row>
    <row r="21" spans="1:6" ht="15.75" customHeight="1" x14ac:dyDescent="0.2">
      <c r="A21" s="237"/>
      <c r="B21" s="238" t="s">
        <v>151</v>
      </c>
      <c r="C21" s="239">
        <v>241888.92</v>
      </c>
      <c r="D21" s="239">
        <v>204159.68</v>
      </c>
      <c r="E21" s="239">
        <f t="shared" ref="E21:E27" si="2">D21-C21</f>
        <v>-37729.24000000002</v>
      </c>
      <c r="F21" s="240">
        <f t="shared" ref="F21:F27" si="3">IF(C21=0,0,E21/C21)</f>
        <v>-0.15597754539563044</v>
      </c>
    </row>
    <row r="22" spans="1:6" x14ac:dyDescent="0.2">
      <c r="A22" s="241">
        <v>1</v>
      </c>
      <c r="B22" s="242" t="s">
        <v>152</v>
      </c>
      <c r="C22" s="243">
        <v>41979.89</v>
      </c>
      <c r="D22" s="243">
        <v>34990.839999999997</v>
      </c>
      <c r="E22" s="243">
        <f t="shared" si="2"/>
        <v>-6989.0500000000029</v>
      </c>
      <c r="F22" s="244">
        <f t="shared" si="3"/>
        <v>-0.16648566730403541</v>
      </c>
    </row>
    <row r="23" spans="1:6" x14ac:dyDescent="0.2">
      <c r="A23" s="241">
        <v>2</v>
      </c>
      <c r="B23" s="242" t="s">
        <v>153</v>
      </c>
      <c r="C23" s="243">
        <v>12992.56</v>
      </c>
      <c r="D23" s="243">
        <v>11016.02</v>
      </c>
      <c r="E23" s="243">
        <f t="shared" si="2"/>
        <v>-1976.5399999999991</v>
      </c>
      <c r="F23" s="244">
        <f t="shared" si="3"/>
        <v>-0.1521286028311587</v>
      </c>
    </row>
    <row r="24" spans="1:6" x14ac:dyDescent="0.2">
      <c r="A24" s="241">
        <v>3</v>
      </c>
      <c r="B24" s="242" t="s">
        <v>154</v>
      </c>
      <c r="C24" s="243">
        <v>31237.7</v>
      </c>
      <c r="D24" s="243">
        <v>37404.559999999998</v>
      </c>
      <c r="E24" s="243">
        <f t="shared" si="2"/>
        <v>6166.8599999999969</v>
      </c>
      <c r="F24" s="244">
        <f t="shared" si="3"/>
        <v>0.19741722341913767</v>
      </c>
    </row>
    <row r="25" spans="1:6" x14ac:dyDescent="0.2">
      <c r="A25" s="241">
        <v>4</v>
      </c>
      <c r="B25" s="242" t="s">
        <v>155</v>
      </c>
      <c r="C25" s="243">
        <v>-61463.99</v>
      </c>
      <c r="D25" s="243">
        <v>-43550.11</v>
      </c>
      <c r="E25" s="243">
        <f t="shared" si="2"/>
        <v>17913.879999999997</v>
      </c>
      <c r="F25" s="244">
        <f t="shared" si="3"/>
        <v>-0.29145325580067283</v>
      </c>
    </row>
    <row r="26" spans="1:6" ht="15.75" x14ac:dyDescent="0.25">
      <c r="A26" s="132"/>
      <c r="B26" s="245" t="s">
        <v>156</v>
      </c>
      <c r="C26" s="246">
        <f>C21+(C22+C23-C24+C25)</f>
        <v>204159.68</v>
      </c>
      <c r="D26" s="246">
        <f>D21+(D22+D23-D24+D25)</f>
        <v>169211.87</v>
      </c>
      <c r="E26" s="246">
        <f t="shared" si="2"/>
        <v>-34947.81</v>
      </c>
      <c r="F26" s="247">
        <f t="shared" si="3"/>
        <v>-0.17117880474734287</v>
      </c>
    </row>
    <row r="27" spans="1:6" x14ac:dyDescent="0.2">
      <c r="A27" s="248">
        <v>5</v>
      </c>
      <c r="B27" s="249" t="s">
        <v>157</v>
      </c>
      <c r="C27" s="250">
        <v>10208</v>
      </c>
      <c r="D27" s="250">
        <v>9187</v>
      </c>
      <c r="E27" s="250">
        <f t="shared" si="2"/>
        <v>-1021</v>
      </c>
      <c r="F27" s="251">
        <f t="shared" si="3"/>
        <v>-0.10001959247648903</v>
      </c>
    </row>
    <row r="28" spans="1:6" ht="13.5" customHeight="1" x14ac:dyDescent="0.2">
      <c r="A28" s="252"/>
      <c r="B28" s="253"/>
      <c r="C28" s="254"/>
      <c r="D28" s="254"/>
      <c r="E28" s="254"/>
      <c r="F28" s="255"/>
    </row>
    <row r="29" spans="1:6" ht="13.5" customHeight="1" thickBot="1" x14ac:dyDescent="0.25">
      <c r="A29" s="167" t="s">
        <v>50</v>
      </c>
      <c r="B29" s="234" t="s">
        <v>159</v>
      </c>
      <c r="C29" s="235"/>
      <c r="D29" s="235"/>
      <c r="E29" s="235"/>
      <c r="F29" s="236"/>
    </row>
    <row r="30" spans="1:6" ht="15.75" customHeight="1" x14ac:dyDescent="0.2">
      <c r="A30" s="237"/>
      <c r="B30" s="238" t="s">
        <v>151</v>
      </c>
      <c r="C30" s="239">
        <v>0</v>
      </c>
      <c r="D30" s="239">
        <v>0</v>
      </c>
      <c r="E30" s="239">
        <f t="shared" ref="E30:E36" si="4">D30-C30</f>
        <v>0</v>
      </c>
      <c r="F30" s="240">
        <f t="shared" ref="F30:F36" si="5">IF(C30=0,0,E30/C30)</f>
        <v>0</v>
      </c>
    </row>
    <row r="31" spans="1:6" x14ac:dyDescent="0.2">
      <c r="A31" s="241">
        <v>1</v>
      </c>
      <c r="B31" s="242" t="s">
        <v>152</v>
      </c>
      <c r="C31" s="243">
        <v>0</v>
      </c>
      <c r="D31" s="243">
        <v>0</v>
      </c>
      <c r="E31" s="243">
        <f t="shared" si="4"/>
        <v>0</v>
      </c>
      <c r="F31" s="244">
        <f t="shared" si="5"/>
        <v>0</v>
      </c>
    </row>
    <row r="32" spans="1:6" x14ac:dyDescent="0.2">
      <c r="A32" s="241">
        <v>2</v>
      </c>
      <c r="B32" s="242" t="s">
        <v>153</v>
      </c>
      <c r="C32" s="243">
        <v>0</v>
      </c>
      <c r="D32" s="243">
        <v>0</v>
      </c>
      <c r="E32" s="243">
        <f t="shared" si="4"/>
        <v>0</v>
      </c>
      <c r="F32" s="244">
        <f t="shared" si="5"/>
        <v>0</v>
      </c>
    </row>
    <row r="33" spans="1:6" x14ac:dyDescent="0.2">
      <c r="A33" s="241">
        <v>3</v>
      </c>
      <c r="B33" s="242" t="s">
        <v>154</v>
      </c>
      <c r="C33" s="243">
        <v>0</v>
      </c>
      <c r="D33" s="243">
        <v>0</v>
      </c>
      <c r="E33" s="243">
        <f t="shared" si="4"/>
        <v>0</v>
      </c>
      <c r="F33" s="244">
        <f t="shared" si="5"/>
        <v>0</v>
      </c>
    </row>
    <row r="34" spans="1:6" x14ac:dyDescent="0.2">
      <c r="A34" s="241">
        <v>4</v>
      </c>
      <c r="B34" s="242" t="s">
        <v>155</v>
      </c>
      <c r="C34" s="243">
        <v>0</v>
      </c>
      <c r="D34" s="243">
        <v>0</v>
      </c>
      <c r="E34" s="243">
        <f t="shared" si="4"/>
        <v>0</v>
      </c>
      <c r="F34" s="244">
        <f t="shared" si="5"/>
        <v>0</v>
      </c>
    </row>
    <row r="35" spans="1:6" ht="15.75" x14ac:dyDescent="0.25">
      <c r="A35" s="132"/>
      <c r="B35" s="245" t="s">
        <v>156</v>
      </c>
      <c r="C35" s="246">
        <f>C30+(C31+C32-C33+C34)</f>
        <v>0</v>
      </c>
      <c r="D35" s="246">
        <f>D30+(D31+D32-D33+D34)</f>
        <v>0</v>
      </c>
      <c r="E35" s="246">
        <f t="shared" si="4"/>
        <v>0</v>
      </c>
      <c r="F35" s="247">
        <f t="shared" si="5"/>
        <v>0</v>
      </c>
    </row>
    <row r="36" spans="1:6" x14ac:dyDescent="0.2">
      <c r="A36" s="248">
        <v>5</v>
      </c>
      <c r="B36" s="249" t="s">
        <v>157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REPORTING&amp;R&amp;10CHARLOTTE HUNGERFORD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160</v>
      </c>
      <c r="B4" s="469"/>
      <c r="C4" s="470"/>
    </row>
    <row r="5" spans="1:4" ht="16.350000000000001" customHeight="1" thickBot="1" x14ac:dyDescent="0.3">
      <c r="A5" s="471"/>
      <c r="B5" s="472"/>
      <c r="C5" s="473"/>
    </row>
    <row r="6" spans="1:4" ht="16.350000000000001" customHeight="1" thickBot="1" x14ac:dyDescent="0.3">
      <c r="A6" s="474" t="s">
        <v>161</v>
      </c>
      <c r="B6" s="475"/>
      <c r="C6" s="476"/>
    </row>
    <row r="7" spans="1:4" ht="16.350000000000001" customHeight="1" thickBot="1" x14ac:dyDescent="0.3">
      <c r="A7" s="259">
        <v>-1</v>
      </c>
      <c r="B7" s="260">
        <v>-2</v>
      </c>
      <c r="C7" s="260">
        <v>-3</v>
      </c>
    </row>
    <row r="8" spans="1:4" ht="16.350000000000001" customHeight="1" thickBot="1" x14ac:dyDescent="0.3">
      <c r="A8" s="261" t="s">
        <v>162</v>
      </c>
      <c r="B8" s="262" t="s">
        <v>163</v>
      </c>
      <c r="C8" s="263" t="s">
        <v>164</v>
      </c>
    </row>
    <row r="9" spans="1:4" s="264" customFormat="1" ht="16.350000000000001" customHeight="1" x14ac:dyDescent="0.25">
      <c r="A9" s="459" t="s">
        <v>165</v>
      </c>
      <c r="B9" s="460"/>
      <c r="C9" s="265">
        <v>171</v>
      </c>
    </row>
    <row r="10" spans="1:4" s="264" customFormat="1" ht="16.350000000000001" customHeight="1" x14ac:dyDescent="0.25">
      <c r="A10" s="461" t="s">
        <v>166</v>
      </c>
      <c r="B10" s="462"/>
      <c r="C10" s="265">
        <v>171</v>
      </c>
      <c r="D10" s="266"/>
    </row>
    <row r="11" spans="1:4" s="264" customFormat="1" ht="16.350000000000001" customHeight="1" thickBot="1" x14ac:dyDescent="0.3">
      <c r="A11" s="463" t="s">
        <v>167</v>
      </c>
      <c r="B11" s="464"/>
      <c r="C11" s="267">
        <v>37404.559999999998</v>
      </c>
      <c r="D11" s="266"/>
    </row>
    <row r="12" spans="1:4" s="264" customFormat="1" ht="16.350000000000001" customHeight="1" thickBot="1" x14ac:dyDescent="0.3">
      <c r="A12" s="465"/>
      <c r="B12" s="466"/>
      <c r="C12" s="467"/>
      <c r="D12" s="266"/>
    </row>
    <row r="13" spans="1:4" x14ac:dyDescent="0.25">
      <c r="A13" s="268" t="s">
        <v>168</v>
      </c>
      <c r="B13" s="269" t="s">
        <v>169</v>
      </c>
      <c r="C13" s="270">
        <v>180</v>
      </c>
    </row>
    <row r="14" spans="1:4" x14ac:dyDescent="0.25">
      <c r="A14" s="268" t="s">
        <v>170</v>
      </c>
      <c r="B14" s="269" t="s">
        <v>169</v>
      </c>
      <c r="C14" s="270">
        <v>122.25</v>
      </c>
    </row>
    <row r="15" spans="1:4" x14ac:dyDescent="0.25">
      <c r="A15" s="268" t="s">
        <v>171</v>
      </c>
      <c r="B15" s="269" t="s">
        <v>169</v>
      </c>
      <c r="C15" s="270">
        <v>900</v>
      </c>
    </row>
    <row r="16" spans="1:4" x14ac:dyDescent="0.25">
      <c r="A16" s="268" t="s">
        <v>172</v>
      </c>
      <c r="B16" s="269" t="s">
        <v>169</v>
      </c>
      <c r="C16" s="270">
        <v>85</v>
      </c>
    </row>
    <row r="17" spans="1:3" x14ac:dyDescent="0.25">
      <c r="A17" s="268" t="s">
        <v>173</v>
      </c>
      <c r="B17" s="269" t="s">
        <v>174</v>
      </c>
      <c r="C17" s="270">
        <v>106</v>
      </c>
    </row>
    <row r="18" spans="1:3" x14ac:dyDescent="0.25">
      <c r="A18" s="268" t="s">
        <v>175</v>
      </c>
      <c r="B18" s="269" t="s">
        <v>174</v>
      </c>
      <c r="C18" s="270">
        <v>200</v>
      </c>
    </row>
    <row r="19" spans="1:3" x14ac:dyDescent="0.25">
      <c r="A19" s="268" t="s">
        <v>176</v>
      </c>
      <c r="B19" s="269" t="s">
        <v>174</v>
      </c>
      <c r="C19" s="270">
        <v>29.58</v>
      </c>
    </row>
    <row r="20" spans="1:3" x14ac:dyDescent="0.25">
      <c r="A20" s="268" t="s">
        <v>177</v>
      </c>
      <c r="B20" s="269" t="s">
        <v>174</v>
      </c>
      <c r="C20" s="270">
        <v>214.99</v>
      </c>
    </row>
    <row r="21" spans="1:3" x14ac:dyDescent="0.25">
      <c r="A21" s="268" t="s">
        <v>178</v>
      </c>
      <c r="B21" s="269" t="s">
        <v>174</v>
      </c>
      <c r="C21" s="270">
        <v>138</v>
      </c>
    </row>
    <row r="22" spans="1:3" x14ac:dyDescent="0.25">
      <c r="A22" s="268" t="s">
        <v>179</v>
      </c>
      <c r="B22" s="269" t="s">
        <v>174</v>
      </c>
      <c r="C22" s="270">
        <v>37.28</v>
      </c>
    </row>
    <row r="23" spans="1:3" x14ac:dyDescent="0.25">
      <c r="A23" s="268" t="s">
        <v>180</v>
      </c>
      <c r="B23" s="269" t="s">
        <v>174</v>
      </c>
      <c r="C23" s="270">
        <v>599.86</v>
      </c>
    </row>
    <row r="24" spans="1:3" x14ac:dyDescent="0.25">
      <c r="A24" s="268" t="s">
        <v>181</v>
      </c>
      <c r="B24" s="269" t="s">
        <v>174</v>
      </c>
      <c r="C24" s="270">
        <v>137</v>
      </c>
    </row>
    <row r="25" spans="1:3" x14ac:dyDescent="0.25">
      <c r="A25" s="268" t="s">
        <v>182</v>
      </c>
      <c r="B25" s="269" t="s">
        <v>174</v>
      </c>
      <c r="C25" s="270">
        <v>192.99</v>
      </c>
    </row>
    <row r="26" spans="1:3" x14ac:dyDescent="0.25">
      <c r="A26" s="268" t="s">
        <v>183</v>
      </c>
      <c r="B26" s="269" t="s">
        <v>174</v>
      </c>
      <c r="C26" s="270">
        <v>200</v>
      </c>
    </row>
    <row r="27" spans="1:3" x14ac:dyDescent="0.25">
      <c r="A27" s="268" t="s">
        <v>184</v>
      </c>
      <c r="B27" s="269" t="s">
        <v>174</v>
      </c>
      <c r="C27" s="270">
        <v>97.74</v>
      </c>
    </row>
    <row r="28" spans="1:3" x14ac:dyDescent="0.25">
      <c r="A28" s="268" t="s">
        <v>185</v>
      </c>
      <c r="B28" s="269" t="s">
        <v>174</v>
      </c>
      <c r="C28" s="270">
        <v>213.01</v>
      </c>
    </row>
    <row r="29" spans="1:3" x14ac:dyDescent="0.25">
      <c r="A29" s="268" t="s">
        <v>186</v>
      </c>
      <c r="B29" s="269" t="s">
        <v>174</v>
      </c>
      <c r="C29" s="270">
        <v>200</v>
      </c>
    </row>
    <row r="30" spans="1:3" x14ac:dyDescent="0.25">
      <c r="A30" s="268" t="s">
        <v>187</v>
      </c>
      <c r="B30" s="269" t="s">
        <v>174</v>
      </c>
      <c r="C30" s="270">
        <v>170.99</v>
      </c>
    </row>
    <row r="31" spans="1:3" x14ac:dyDescent="0.25">
      <c r="A31" s="268" t="s">
        <v>188</v>
      </c>
      <c r="B31" s="269" t="s">
        <v>174</v>
      </c>
      <c r="C31" s="270">
        <v>145.74</v>
      </c>
    </row>
    <row r="32" spans="1:3" x14ac:dyDescent="0.25">
      <c r="A32" s="268" t="s">
        <v>189</v>
      </c>
      <c r="B32" s="269" t="s">
        <v>174</v>
      </c>
      <c r="C32" s="270">
        <v>103.96</v>
      </c>
    </row>
    <row r="33" spans="1:3" x14ac:dyDescent="0.25">
      <c r="A33" s="268" t="s">
        <v>190</v>
      </c>
      <c r="B33" s="269" t="s">
        <v>174</v>
      </c>
      <c r="C33" s="270">
        <v>29.58</v>
      </c>
    </row>
    <row r="34" spans="1:3" x14ac:dyDescent="0.25">
      <c r="A34" s="268" t="s">
        <v>191</v>
      </c>
      <c r="B34" s="269" t="s">
        <v>174</v>
      </c>
      <c r="C34" s="270">
        <v>134.97</v>
      </c>
    </row>
    <row r="35" spans="1:3" x14ac:dyDescent="0.25">
      <c r="A35" s="268" t="s">
        <v>192</v>
      </c>
      <c r="B35" s="269" t="s">
        <v>174</v>
      </c>
      <c r="C35" s="270">
        <v>8.99</v>
      </c>
    </row>
    <row r="36" spans="1:3" x14ac:dyDescent="0.25">
      <c r="A36" s="268" t="s">
        <v>193</v>
      </c>
      <c r="B36" s="269" t="s">
        <v>174</v>
      </c>
      <c r="C36" s="270">
        <v>200</v>
      </c>
    </row>
    <row r="37" spans="1:3" x14ac:dyDescent="0.25">
      <c r="A37" s="268" t="s">
        <v>194</v>
      </c>
      <c r="B37" s="269" t="s">
        <v>195</v>
      </c>
      <c r="C37" s="270">
        <v>252.93</v>
      </c>
    </row>
    <row r="38" spans="1:3" x14ac:dyDescent="0.25">
      <c r="A38" s="268" t="s">
        <v>196</v>
      </c>
      <c r="B38" s="269" t="s">
        <v>195</v>
      </c>
      <c r="C38" s="270">
        <v>40.97</v>
      </c>
    </row>
    <row r="39" spans="1:3" x14ac:dyDescent="0.25">
      <c r="A39" s="268" t="s">
        <v>197</v>
      </c>
      <c r="B39" s="269" t="s">
        <v>195</v>
      </c>
      <c r="C39" s="270">
        <v>395.9</v>
      </c>
    </row>
    <row r="40" spans="1:3" x14ac:dyDescent="0.25">
      <c r="A40" s="268" t="s">
        <v>198</v>
      </c>
      <c r="B40" s="269" t="s">
        <v>195</v>
      </c>
      <c r="C40" s="270">
        <v>103.82</v>
      </c>
    </row>
    <row r="41" spans="1:3" x14ac:dyDescent="0.25">
      <c r="A41" s="268" t="s">
        <v>199</v>
      </c>
      <c r="B41" s="269" t="s">
        <v>195</v>
      </c>
      <c r="C41" s="270">
        <v>152.86000000000001</v>
      </c>
    </row>
    <row r="42" spans="1:3" x14ac:dyDescent="0.25">
      <c r="A42" s="268" t="s">
        <v>200</v>
      </c>
      <c r="B42" s="269" t="s">
        <v>195</v>
      </c>
      <c r="C42" s="270">
        <v>152.86000000000001</v>
      </c>
    </row>
    <row r="43" spans="1:3" x14ac:dyDescent="0.25">
      <c r="A43" s="268" t="s">
        <v>201</v>
      </c>
      <c r="B43" s="269" t="s">
        <v>195</v>
      </c>
      <c r="C43" s="270">
        <v>152.86000000000001</v>
      </c>
    </row>
    <row r="44" spans="1:3" x14ac:dyDescent="0.25">
      <c r="A44" s="268" t="s">
        <v>202</v>
      </c>
      <c r="B44" s="269" t="s">
        <v>195</v>
      </c>
      <c r="C44" s="270">
        <v>152.86000000000001</v>
      </c>
    </row>
    <row r="45" spans="1:3" x14ac:dyDescent="0.25">
      <c r="A45" s="268" t="s">
        <v>203</v>
      </c>
      <c r="B45" s="269" t="s">
        <v>195</v>
      </c>
      <c r="C45" s="270">
        <v>103.82</v>
      </c>
    </row>
    <row r="46" spans="1:3" x14ac:dyDescent="0.25">
      <c r="A46" s="268" t="s">
        <v>204</v>
      </c>
      <c r="B46" s="269" t="s">
        <v>195</v>
      </c>
      <c r="C46" s="270">
        <v>2428.77</v>
      </c>
    </row>
    <row r="47" spans="1:3" x14ac:dyDescent="0.25">
      <c r="A47" s="268" t="s">
        <v>205</v>
      </c>
      <c r="B47" s="269" t="s">
        <v>195</v>
      </c>
      <c r="C47" s="270">
        <v>514.49</v>
      </c>
    </row>
    <row r="48" spans="1:3" x14ac:dyDescent="0.25">
      <c r="A48" s="268" t="s">
        <v>206</v>
      </c>
      <c r="B48" s="269" t="s">
        <v>195</v>
      </c>
      <c r="C48" s="270">
        <v>149.41</v>
      </c>
    </row>
    <row r="49" spans="1:3" x14ac:dyDescent="0.25">
      <c r="A49" s="268" t="s">
        <v>207</v>
      </c>
      <c r="B49" s="269" t="s">
        <v>195</v>
      </c>
      <c r="C49" s="270">
        <v>39.950000000000003</v>
      </c>
    </row>
    <row r="50" spans="1:3" x14ac:dyDescent="0.25">
      <c r="A50" s="268" t="s">
        <v>208</v>
      </c>
      <c r="B50" s="269" t="s">
        <v>195</v>
      </c>
      <c r="C50" s="270">
        <v>149.41</v>
      </c>
    </row>
    <row r="51" spans="1:3" x14ac:dyDescent="0.25">
      <c r="A51" s="268" t="s">
        <v>209</v>
      </c>
      <c r="B51" s="269" t="s">
        <v>195</v>
      </c>
      <c r="C51" s="270">
        <v>149.41</v>
      </c>
    </row>
    <row r="52" spans="1:3" x14ac:dyDescent="0.25">
      <c r="A52" s="268" t="s">
        <v>210</v>
      </c>
      <c r="B52" s="269" t="s">
        <v>195</v>
      </c>
      <c r="C52" s="270">
        <v>253.23</v>
      </c>
    </row>
    <row r="53" spans="1:3" x14ac:dyDescent="0.25">
      <c r="A53" s="268" t="s">
        <v>211</v>
      </c>
      <c r="B53" s="269" t="s">
        <v>195</v>
      </c>
      <c r="C53" s="270">
        <v>253.23</v>
      </c>
    </row>
    <row r="54" spans="1:3" x14ac:dyDescent="0.25">
      <c r="A54" s="268" t="s">
        <v>212</v>
      </c>
      <c r="B54" s="269" t="s">
        <v>195</v>
      </c>
      <c r="C54" s="270">
        <v>111.89</v>
      </c>
    </row>
    <row r="55" spans="1:3" x14ac:dyDescent="0.25">
      <c r="A55" s="268" t="s">
        <v>213</v>
      </c>
      <c r="B55" s="269" t="s">
        <v>195</v>
      </c>
      <c r="C55" s="270">
        <v>152.86000000000001</v>
      </c>
    </row>
    <row r="56" spans="1:3" x14ac:dyDescent="0.25">
      <c r="A56" s="268" t="s">
        <v>214</v>
      </c>
      <c r="B56" s="269" t="s">
        <v>195</v>
      </c>
      <c r="C56" s="270">
        <v>40.97</v>
      </c>
    </row>
    <row r="57" spans="1:3" x14ac:dyDescent="0.25">
      <c r="A57" s="268" t="s">
        <v>215</v>
      </c>
      <c r="B57" s="269" t="s">
        <v>195</v>
      </c>
      <c r="C57" s="270">
        <v>150.19999999999999</v>
      </c>
    </row>
    <row r="58" spans="1:3" x14ac:dyDescent="0.25">
      <c r="A58" s="268" t="s">
        <v>216</v>
      </c>
      <c r="B58" s="269" t="s">
        <v>195</v>
      </c>
      <c r="C58" s="270">
        <v>139.22999999999999</v>
      </c>
    </row>
    <row r="59" spans="1:3" x14ac:dyDescent="0.25">
      <c r="A59" s="268" t="s">
        <v>217</v>
      </c>
      <c r="B59" s="269" t="s">
        <v>195</v>
      </c>
      <c r="C59" s="270">
        <v>152.86000000000001</v>
      </c>
    </row>
    <row r="60" spans="1:3" x14ac:dyDescent="0.25">
      <c r="A60" s="268" t="s">
        <v>218</v>
      </c>
      <c r="B60" s="269" t="s">
        <v>195</v>
      </c>
      <c r="C60" s="270">
        <v>152.86000000000001</v>
      </c>
    </row>
    <row r="61" spans="1:3" x14ac:dyDescent="0.25">
      <c r="A61" s="268" t="s">
        <v>219</v>
      </c>
      <c r="B61" s="269" t="s">
        <v>195</v>
      </c>
      <c r="C61" s="270">
        <v>103.82</v>
      </c>
    </row>
    <row r="62" spans="1:3" x14ac:dyDescent="0.25">
      <c r="A62" s="268" t="s">
        <v>220</v>
      </c>
      <c r="B62" s="269" t="s">
        <v>195</v>
      </c>
      <c r="C62" s="270">
        <v>142.66999999999999</v>
      </c>
    </row>
    <row r="63" spans="1:3" x14ac:dyDescent="0.25">
      <c r="A63" s="268" t="s">
        <v>221</v>
      </c>
      <c r="B63" s="269" t="s">
        <v>195</v>
      </c>
      <c r="C63" s="270">
        <v>67.56</v>
      </c>
    </row>
    <row r="64" spans="1:3" x14ac:dyDescent="0.25">
      <c r="A64" s="268" t="s">
        <v>222</v>
      </c>
      <c r="B64" s="269" t="s">
        <v>195</v>
      </c>
      <c r="C64" s="270">
        <v>103.82</v>
      </c>
    </row>
    <row r="65" spans="1:3" x14ac:dyDescent="0.25">
      <c r="A65" s="268" t="s">
        <v>223</v>
      </c>
      <c r="B65" s="269" t="s">
        <v>195</v>
      </c>
      <c r="C65" s="270">
        <v>395.9</v>
      </c>
    </row>
    <row r="66" spans="1:3" x14ac:dyDescent="0.25">
      <c r="A66" s="268" t="s">
        <v>224</v>
      </c>
      <c r="B66" s="269" t="s">
        <v>195</v>
      </c>
      <c r="C66" s="270">
        <v>149.41</v>
      </c>
    </row>
    <row r="67" spans="1:3" x14ac:dyDescent="0.25">
      <c r="A67" s="268" t="s">
        <v>225</v>
      </c>
      <c r="B67" s="269" t="s">
        <v>195</v>
      </c>
      <c r="C67" s="270">
        <v>149.41</v>
      </c>
    </row>
    <row r="68" spans="1:3" x14ac:dyDescent="0.25">
      <c r="A68" s="268" t="s">
        <v>226</v>
      </c>
      <c r="B68" s="269" t="s">
        <v>195</v>
      </c>
      <c r="C68" s="270">
        <v>292.08999999999997</v>
      </c>
    </row>
    <row r="69" spans="1:3" x14ac:dyDescent="0.25">
      <c r="A69" s="268" t="s">
        <v>227</v>
      </c>
      <c r="B69" s="269" t="s">
        <v>195</v>
      </c>
      <c r="C69" s="270">
        <v>37.520000000000003</v>
      </c>
    </row>
    <row r="70" spans="1:3" x14ac:dyDescent="0.25">
      <c r="A70" s="268" t="s">
        <v>228</v>
      </c>
      <c r="B70" s="269" t="s">
        <v>195</v>
      </c>
      <c r="C70" s="270">
        <v>152.86000000000001</v>
      </c>
    </row>
    <row r="71" spans="1:3" x14ac:dyDescent="0.25">
      <c r="A71" s="268" t="s">
        <v>229</v>
      </c>
      <c r="B71" s="269" t="s">
        <v>195</v>
      </c>
      <c r="C71" s="270">
        <v>152.86000000000001</v>
      </c>
    </row>
    <row r="72" spans="1:3" x14ac:dyDescent="0.25">
      <c r="A72" s="268" t="s">
        <v>230</v>
      </c>
      <c r="B72" s="269" t="s">
        <v>195</v>
      </c>
      <c r="C72" s="270">
        <v>40.97</v>
      </c>
    </row>
    <row r="73" spans="1:3" x14ac:dyDescent="0.25">
      <c r="A73" s="268" t="s">
        <v>231</v>
      </c>
      <c r="B73" s="269" t="s">
        <v>195</v>
      </c>
      <c r="C73" s="270">
        <v>250.06</v>
      </c>
    </row>
    <row r="74" spans="1:3" x14ac:dyDescent="0.25">
      <c r="A74" s="268" t="s">
        <v>232</v>
      </c>
      <c r="B74" s="269" t="s">
        <v>195</v>
      </c>
      <c r="C74" s="270">
        <v>1053.99</v>
      </c>
    </row>
    <row r="75" spans="1:3" x14ac:dyDescent="0.25">
      <c r="A75" s="268" t="s">
        <v>233</v>
      </c>
      <c r="B75" s="269" t="s">
        <v>195</v>
      </c>
      <c r="C75" s="270">
        <v>40.97</v>
      </c>
    </row>
    <row r="76" spans="1:3" x14ac:dyDescent="0.25">
      <c r="A76" s="268" t="s">
        <v>234</v>
      </c>
      <c r="B76" s="269" t="s">
        <v>195</v>
      </c>
      <c r="C76" s="270">
        <v>149.05000000000001</v>
      </c>
    </row>
    <row r="77" spans="1:3" x14ac:dyDescent="0.25">
      <c r="A77" s="268" t="s">
        <v>235</v>
      </c>
      <c r="B77" s="269" t="s">
        <v>195</v>
      </c>
      <c r="C77" s="270">
        <v>103.82</v>
      </c>
    </row>
    <row r="78" spans="1:3" x14ac:dyDescent="0.25">
      <c r="A78" s="268" t="s">
        <v>236</v>
      </c>
      <c r="B78" s="269" t="s">
        <v>195</v>
      </c>
      <c r="C78" s="270">
        <v>64.180000000000007</v>
      </c>
    </row>
    <row r="79" spans="1:3" x14ac:dyDescent="0.25">
      <c r="A79" s="268" t="s">
        <v>237</v>
      </c>
      <c r="B79" s="269" t="s">
        <v>195</v>
      </c>
      <c r="C79" s="270">
        <v>40.97</v>
      </c>
    </row>
    <row r="80" spans="1:3" x14ac:dyDescent="0.25">
      <c r="A80" s="268" t="s">
        <v>238</v>
      </c>
      <c r="B80" s="269" t="s">
        <v>195</v>
      </c>
      <c r="C80" s="270">
        <v>111.89</v>
      </c>
    </row>
    <row r="81" spans="1:3" x14ac:dyDescent="0.25">
      <c r="A81" s="268" t="s">
        <v>239</v>
      </c>
      <c r="B81" s="269" t="s">
        <v>195</v>
      </c>
      <c r="C81" s="270">
        <v>144.79</v>
      </c>
    </row>
    <row r="82" spans="1:3" x14ac:dyDescent="0.25">
      <c r="A82" s="268" t="s">
        <v>240</v>
      </c>
      <c r="B82" s="269" t="s">
        <v>195</v>
      </c>
      <c r="C82" s="270">
        <v>256.68</v>
      </c>
    </row>
    <row r="83" spans="1:3" x14ac:dyDescent="0.25">
      <c r="A83" s="268" t="s">
        <v>241</v>
      </c>
      <c r="B83" s="269" t="s">
        <v>195</v>
      </c>
      <c r="C83" s="270">
        <v>149.41</v>
      </c>
    </row>
    <row r="84" spans="1:3" x14ac:dyDescent="0.25">
      <c r="A84" s="268" t="s">
        <v>242</v>
      </c>
      <c r="B84" s="269" t="s">
        <v>195</v>
      </c>
      <c r="C84" s="270">
        <v>40.97</v>
      </c>
    </row>
    <row r="85" spans="1:3" x14ac:dyDescent="0.25">
      <c r="A85" s="268" t="s">
        <v>243</v>
      </c>
      <c r="B85" s="269" t="s">
        <v>195</v>
      </c>
      <c r="C85" s="270">
        <v>139.22999999999999</v>
      </c>
    </row>
    <row r="86" spans="1:3" x14ac:dyDescent="0.25">
      <c r="A86" s="268" t="s">
        <v>244</v>
      </c>
      <c r="B86" s="269" t="s">
        <v>195</v>
      </c>
      <c r="C86" s="270">
        <v>152.86000000000001</v>
      </c>
    </row>
    <row r="87" spans="1:3" x14ac:dyDescent="0.25">
      <c r="A87" s="268" t="s">
        <v>245</v>
      </c>
      <c r="B87" s="269" t="s">
        <v>195</v>
      </c>
      <c r="C87" s="270">
        <v>243.04</v>
      </c>
    </row>
    <row r="88" spans="1:3" x14ac:dyDescent="0.25">
      <c r="A88" s="268" t="s">
        <v>246</v>
      </c>
      <c r="B88" s="269" t="s">
        <v>195</v>
      </c>
      <c r="C88" s="270">
        <v>149.41</v>
      </c>
    </row>
    <row r="89" spans="1:3" x14ac:dyDescent="0.25">
      <c r="A89" s="268" t="s">
        <v>247</v>
      </c>
      <c r="B89" s="269" t="s">
        <v>195</v>
      </c>
      <c r="C89" s="270">
        <v>149.41</v>
      </c>
    </row>
    <row r="90" spans="1:3" x14ac:dyDescent="0.25">
      <c r="A90" s="268" t="s">
        <v>248</v>
      </c>
      <c r="B90" s="269" t="s">
        <v>195</v>
      </c>
      <c r="C90" s="270">
        <v>256.68</v>
      </c>
    </row>
    <row r="91" spans="1:3" x14ac:dyDescent="0.25">
      <c r="A91" s="268" t="s">
        <v>249</v>
      </c>
      <c r="B91" s="269" t="s">
        <v>195</v>
      </c>
      <c r="C91" s="270">
        <v>149.41</v>
      </c>
    </row>
    <row r="92" spans="1:3" x14ac:dyDescent="0.25">
      <c r="A92" s="268" t="s">
        <v>250</v>
      </c>
      <c r="B92" s="269" t="s">
        <v>195</v>
      </c>
      <c r="C92" s="270">
        <v>525.05999999999995</v>
      </c>
    </row>
    <row r="93" spans="1:3" x14ac:dyDescent="0.25">
      <c r="A93" s="268" t="s">
        <v>251</v>
      </c>
      <c r="B93" s="269" t="s">
        <v>195</v>
      </c>
      <c r="C93" s="270">
        <v>256.68</v>
      </c>
    </row>
    <row r="94" spans="1:3" x14ac:dyDescent="0.25">
      <c r="A94" s="268" t="s">
        <v>252</v>
      </c>
      <c r="B94" s="269" t="s">
        <v>195</v>
      </c>
      <c r="C94" s="270">
        <v>302.27</v>
      </c>
    </row>
    <row r="95" spans="1:3" x14ac:dyDescent="0.25">
      <c r="A95" s="268" t="s">
        <v>253</v>
      </c>
      <c r="B95" s="269" t="s">
        <v>195</v>
      </c>
      <c r="C95" s="270">
        <v>152.86000000000001</v>
      </c>
    </row>
    <row r="96" spans="1:3" x14ac:dyDescent="0.25">
      <c r="A96" s="268" t="s">
        <v>254</v>
      </c>
      <c r="B96" s="269" t="s">
        <v>195</v>
      </c>
      <c r="C96" s="270">
        <v>253.23</v>
      </c>
    </row>
    <row r="97" spans="1:3" x14ac:dyDescent="0.25">
      <c r="A97" s="268" t="s">
        <v>255</v>
      </c>
      <c r="B97" s="269" t="s">
        <v>195</v>
      </c>
      <c r="C97" s="270">
        <v>40.97</v>
      </c>
    </row>
    <row r="98" spans="1:3" x14ac:dyDescent="0.25">
      <c r="A98" s="268" t="s">
        <v>256</v>
      </c>
      <c r="B98" s="269" t="s">
        <v>195</v>
      </c>
      <c r="C98" s="270">
        <v>256.68</v>
      </c>
    </row>
    <row r="99" spans="1:3" x14ac:dyDescent="0.25">
      <c r="A99" s="268" t="s">
        <v>257</v>
      </c>
      <c r="B99" s="269" t="s">
        <v>195</v>
      </c>
      <c r="C99" s="270">
        <v>253.23</v>
      </c>
    </row>
    <row r="100" spans="1:3" x14ac:dyDescent="0.25">
      <c r="A100" s="268" t="s">
        <v>258</v>
      </c>
      <c r="B100" s="269" t="s">
        <v>195</v>
      </c>
      <c r="C100" s="270">
        <v>152.86000000000001</v>
      </c>
    </row>
    <row r="101" spans="1:3" x14ac:dyDescent="0.25">
      <c r="A101" s="268" t="s">
        <v>259</v>
      </c>
      <c r="B101" s="269" t="s">
        <v>195</v>
      </c>
      <c r="C101" s="270">
        <v>101.21</v>
      </c>
    </row>
    <row r="102" spans="1:3" x14ac:dyDescent="0.25">
      <c r="A102" s="268" t="s">
        <v>260</v>
      </c>
      <c r="B102" s="269" t="s">
        <v>195</v>
      </c>
      <c r="C102" s="270">
        <v>152.86000000000001</v>
      </c>
    </row>
    <row r="103" spans="1:3" x14ac:dyDescent="0.25">
      <c r="A103" s="268" t="s">
        <v>261</v>
      </c>
      <c r="B103" s="269" t="s">
        <v>195</v>
      </c>
      <c r="C103" s="270">
        <v>93.63</v>
      </c>
    </row>
    <row r="104" spans="1:3" x14ac:dyDescent="0.25">
      <c r="A104" s="268" t="s">
        <v>262</v>
      </c>
      <c r="B104" s="269" t="s">
        <v>195</v>
      </c>
      <c r="C104" s="270">
        <v>1053.99</v>
      </c>
    </row>
    <row r="105" spans="1:3" x14ac:dyDescent="0.25">
      <c r="A105" s="268" t="s">
        <v>263</v>
      </c>
      <c r="B105" s="269" t="s">
        <v>195</v>
      </c>
      <c r="C105" s="270">
        <v>256.68</v>
      </c>
    </row>
    <row r="106" spans="1:3" x14ac:dyDescent="0.25">
      <c r="A106" s="268" t="s">
        <v>264</v>
      </c>
      <c r="B106" s="269" t="s">
        <v>195</v>
      </c>
      <c r="C106" s="270">
        <v>1713.23</v>
      </c>
    </row>
    <row r="107" spans="1:3" x14ac:dyDescent="0.25">
      <c r="A107" s="268" t="s">
        <v>265</v>
      </c>
      <c r="B107" s="269" t="s">
        <v>195</v>
      </c>
      <c r="C107" s="270">
        <v>279.18</v>
      </c>
    </row>
    <row r="108" spans="1:3" x14ac:dyDescent="0.25">
      <c r="A108" s="268" t="s">
        <v>266</v>
      </c>
      <c r="B108" s="269" t="s">
        <v>195</v>
      </c>
      <c r="C108" s="270">
        <v>152.86000000000001</v>
      </c>
    </row>
    <row r="109" spans="1:3" x14ac:dyDescent="0.25">
      <c r="A109" s="268" t="s">
        <v>267</v>
      </c>
      <c r="B109" s="269" t="s">
        <v>195</v>
      </c>
      <c r="C109" s="270">
        <v>103.82</v>
      </c>
    </row>
    <row r="110" spans="1:3" x14ac:dyDescent="0.25">
      <c r="A110" s="268" t="s">
        <v>268</v>
      </c>
      <c r="B110" s="269" t="s">
        <v>195</v>
      </c>
      <c r="C110" s="270">
        <v>152.86000000000001</v>
      </c>
    </row>
    <row r="111" spans="1:3" x14ac:dyDescent="0.25">
      <c r="A111" s="268" t="s">
        <v>269</v>
      </c>
      <c r="B111" s="269" t="s">
        <v>195</v>
      </c>
      <c r="C111" s="270">
        <v>149.41</v>
      </c>
    </row>
    <row r="112" spans="1:3" x14ac:dyDescent="0.25">
      <c r="A112" s="268" t="s">
        <v>270</v>
      </c>
      <c r="B112" s="269" t="s">
        <v>195</v>
      </c>
      <c r="C112" s="270">
        <v>101.21</v>
      </c>
    </row>
    <row r="113" spans="1:3" x14ac:dyDescent="0.25">
      <c r="A113" s="268" t="s">
        <v>271</v>
      </c>
      <c r="B113" s="269" t="s">
        <v>195</v>
      </c>
      <c r="C113" s="270">
        <v>256.68</v>
      </c>
    </row>
    <row r="114" spans="1:3" x14ac:dyDescent="0.25">
      <c r="A114" s="268" t="s">
        <v>272</v>
      </c>
      <c r="B114" s="269" t="s">
        <v>195</v>
      </c>
      <c r="C114" s="270">
        <v>152.86000000000001</v>
      </c>
    </row>
    <row r="115" spans="1:3" x14ac:dyDescent="0.25">
      <c r="A115" s="268" t="s">
        <v>273</v>
      </c>
      <c r="B115" s="269" t="s">
        <v>195</v>
      </c>
      <c r="C115" s="270">
        <v>149.41</v>
      </c>
    </row>
    <row r="116" spans="1:3" x14ac:dyDescent="0.25">
      <c r="A116" s="268" t="s">
        <v>274</v>
      </c>
      <c r="B116" s="269" t="s">
        <v>195</v>
      </c>
      <c r="C116" s="270">
        <v>152.86000000000001</v>
      </c>
    </row>
    <row r="117" spans="1:3" x14ac:dyDescent="0.25">
      <c r="A117" s="268" t="s">
        <v>275</v>
      </c>
      <c r="B117" s="269" t="s">
        <v>195</v>
      </c>
      <c r="C117" s="270">
        <v>253.23</v>
      </c>
    </row>
    <row r="118" spans="1:3" x14ac:dyDescent="0.25">
      <c r="A118" s="268" t="s">
        <v>276</v>
      </c>
      <c r="B118" s="269" t="s">
        <v>195</v>
      </c>
      <c r="C118" s="270">
        <v>103.82</v>
      </c>
    </row>
    <row r="119" spans="1:3" x14ac:dyDescent="0.25">
      <c r="A119" s="268" t="s">
        <v>277</v>
      </c>
      <c r="B119" s="269" t="s">
        <v>195</v>
      </c>
      <c r="C119" s="270">
        <v>1053.99</v>
      </c>
    </row>
    <row r="120" spans="1:3" x14ac:dyDescent="0.25">
      <c r="A120" s="268" t="s">
        <v>278</v>
      </c>
      <c r="B120" s="269" t="s">
        <v>195</v>
      </c>
      <c r="C120" s="270">
        <v>149.41</v>
      </c>
    </row>
    <row r="121" spans="1:3" x14ac:dyDescent="0.25">
      <c r="A121" s="268" t="s">
        <v>279</v>
      </c>
      <c r="B121" s="269" t="s">
        <v>195</v>
      </c>
      <c r="C121" s="270">
        <v>152.86000000000001</v>
      </c>
    </row>
    <row r="122" spans="1:3" x14ac:dyDescent="0.25">
      <c r="A122" s="268" t="s">
        <v>280</v>
      </c>
      <c r="B122" s="269" t="s">
        <v>195</v>
      </c>
      <c r="C122" s="270">
        <v>152.86000000000001</v>
      </c>
    </row>
    <row r="123" spans="1:3" x14ac:dyDescent="0.25">
      <c r="A123" s="268" t="s">
        <v>281</v>
      </c>
      <c r="B123" s="269" t="s">
        <v>195</v>
      </c>
      <c r="C123" s="270">
        <v>149.41</v>
      </c>
    </row>
    <row r="124" spans="1:3" x14ac:dyDescent="0.25">
      <c r="A124" s="268" t="s">
        <v>282</v>
      </c>
      <c r="B124" s="269" t="s">
        <v>195</v>
      </c>
      <c r="C124" s="270">
        <v>253.23</v>
      </c>
    </row>
    <row r="125" spans="1:3" x14ac:dyDescent="0.25">
      <c r="A125" s="268" t="s">
        <v>283</v>
      </c>
      <c r="B125" s="269" t="s">
        <v>195</v>
      </c>
      <c r="C125" s="270">
        <v>149.41</v>
      </c>
    </row>
    <row r="126" spans="1:3" x14ac:dyDescent="0.25">
      <c r="A126" s="268" t="s">
        <v>284</v>
      </c>
      <c r="B126" s="269" t="s">
        <v>195</v>
      </c>
      <c r="C126" s="270">
        <v>302.27</v>
      </c>
    </row>
    <row r="127" spans="1:3" x14ac:dyDescent="0.25">
      <c r="A127" s="268" t="s">
        <v>285</v>
      </c>
      <c r="B127" s="269" t="s">
        <v>195</v>
      </c>
      <c r="C127" s="270">
        <v>152.86000000000001</v>
      </c>
    </row>
    <row r="128" spans="1:3" x14ac:dyDescent="0.25">
      <c r="A128" s="268" t="s">
        <v>286</v>
      </c>
      <c r="B128" s="269" t="s">
        <v>195</v>
      </c>
      <c r="C128" s="270">
        <v>256.68</v>
      </c>
    </row>
    <row r="129" spans="1:3" x14ac:dyDescent="0.25">
      <c r="A129" s="268" t="s">
        <v>287</v>
      </c>
      <c r="B129" s="269" t="s">
        <v>195</v>
      </c>
      <c r="C129" s="270">
        <v>149.41</v>
      </c>
    </row>
    <row r="130" spans="1:3" x14ac:dyDescent="0.25">
      <c r="A130" s="268" t="s">
        <v>288</v>
      </c>
      <c r="B130" s="269" t="s">
        <v>195</v>
      </c>
      <c r="C130" s="270">
        <v>256.68</v>
      </c>
    </row>
    <row r="131" spans="1:3" x14ac:dyDescent="0.25">
      <c r="A131" s="268" t="s">
        <v>289</v>
      </c>
      <c r="B131" s="269" t="s">
        <v>195</v>
      </c>
      <c r="C131" s="270">
        <v>149.41</v>
      </c>
    </row>
    <row r="132" spans="1:3" x14ac:dyDescent="0.25">
      <c r="A132" s="268" t="s">
        <v>290</v>
      </c>
      <c r="B132" s="269" t="s">
        <v>195</v>
      </c>
      <c r="C132" s="270">
        <v>395.9</v>
      </c>
    </row>
    <row r="133" spans="1:3" x14ac:dyDescent="0.25">
      <c r="A133" s="268" t="s">
        <v>291</v>
      </c>
      <c r="B133" s="269" t="s">
        <v>195</v>
      </c>
      <c r="C133" s="270">
        <v>149.41</v>
      </c>
    </row>
    <row r="134" spans="1:3" x14ac:dyDescent="0.25">
      <c r="A134" s="268" t="s">
        <v>292</v>
      </c>
      <c r="B134" s="269" t="s">
        <v>195</v>
      </c>
      <c r="C134" s="270">
        <v>149.41</v>
      </c>
    </row>
    <row r="135" spans="1:3" x14ac:dyDescent="0.25">
      <c r="A135" s="268" t="s">
        <v>293</v>
      </c>
      <c r="B135" s="269" t="s">
        <v>195</v>
      </c>
      <c r="C135" s="270">
        <v>149.41</v>
      </c>
    </row>
    <row r="136" spans="1:3" x14ac:dyDescent="0.25">
      <c r="A136" s="268" t="s">
        <v>294</v>
      </c>
      <c r="B136" s="269" t="s">
        <v>195</v>
      </c>
      <c r="C136" s="270">
        <v>282.63</v>
      </c>
    </row>
    <row r="137" spans="1:3" x14ac:dyDescent="0.25">
      <c r="A137" s="268" t="s">
        <v>295</v>
      </c>
      <c r="B137" s="269" t="s">
        <v>195</v>
      </c>
      <c r="C137" s="270">
        <v>149.41</v>
      </c>
    </row>
    <row r="138" spans="1:3" x14ac:dyDescent="0.25">
      <c r="A138" s="268" t="s">
        <v>296</v>
      </c>
      <c r="B138" s="269" t="s">
        <v>195</v>
      </c>
      <c r="C138" s="270">
        <v>149.41</v>
      </c>
    </row>
    <row r="139" spans="1:3" x14ac:dyDescent="0.25">
      <c r="A139" s="268" t="s">
        <v>297</v>
      </c>
      <c r="B139" s="269" t="s">
        <v>195</v>
      </c>
      <c r="C139" s="270">
        <v>74.22</v>
      </c>
    </row>
    <row r="140" spans="1:3" x14ac:dyDescent="0.25">
      <c r="A140" s="268" t="s">
        <v>298</v>
      </c>
      <c r="B140" s="269" t="s">
        <v>195</v>
      </c>
      <c r="C140" s="270">
        <v>253.23</v>
      </c>
    </row>
    <row r="141" spans="1:3" x14ac:dyDescent="0.25">
      <c r="A141" s="268" t="s">
        <v>299</v>
      </c>
      <c r="B141" s="269" t="s">
        <v>195</v>
      </c>
      <c r="C141" s="270">
        <v>152.86000000000001</v>
      </c>
    </row>
    <row r="142" spans="1:3" x14ac:dyDescent="0.25">
      <c r="A142" s="268" t="s">
        <v>300</v>
      </c>
      <c r="B142" s="269" t="s">
        <v>195</v>
      </c>
      <c r="C142" s="270">
        <v>33.159999999999997</v>
      </c>
    </row>
    <row r="143" spans="1:3" x14ac:dyDescent="0.25">
      <c r="A143" s="268" t="s">
        <v>301</v>
      </c>
      <c r="B143" s="269" t="s">
        <v>195</v>
      </c>
      <c r="C143" s="270">
        <v>1053.99</v>
      </c>
    </row>
    <row r="144" spans="1:3" x14ac:dyDescent="0.25">
      <c r="A144" s="268" t="s">
        <v>302</v>
      </c>
      <c r="B144" s="269" t="s">
        <v>195</v>
      </c>
      <c r="C144" s="270">
        <v>253.23</v>
      </c>
    </row>
    <row r="145" spans="1:3" x14ac:dyDescent="0.25">
      <c r="A145" s="268" t="s">
        <v>303</v>
      </c>
      <c r="B145" s="269" t="s">
        <v>195</v>
      </c>
      <c r="C145" s="270">
        <v>292.08</v>
      </c>
    </row>
    <row r="146" spans="1:3" x14ac:dyDescent="0.25">
      <c r="A146" s="268" t="s">
        <v>304</v>
      </c>
      <c r="B146" s="269" t="s">
        <v>195</v>
      </c>
      <c r="C146" s="270">
        <v>152.86000000000001</v>
      </c>
    </row>
    <row r="147" spans="1:3" x14ac:dyDescent="0.25">
      <c r="A147" s="268" t="s">
        <v>305</v>
      </c>
      <c r="B147" s="269" t="s">
        <v>195</v>
      </c>
      <c r="C147" s="270">
        <v>360.5</v>
      </c>
    </row>
    <row r="148" spans="1:3" x14ac:dyDescent="0.25">
      <c r="A148" s="268" t="s">
        <v>306</v>
      </c>
      <c r="B148" s="269" t="s">
        <v>195</v>
      </c>
      <c r="C148" s="270">
        <v>149.41</v>
      </c>
    </row>
    <row r="149" spans="1:3" x14ac:dyDescent="0.25">
      <c r="A149" s="268" t="s">
        <v>307</v>
      </c>
      <c r="B149" s="269" t="s">
        <v>195</v>
      </c>
      <c r="C149" s="270">
        <v>256.68</v>
      </c>
    </row>
    <row r="150" spans="1:3" x14ac:dyDescent="0.25">
      <c r="A150" s="268" t="s">
        <v>308</v>
      </c>
      <c r="B150" s="269" t="s">
        <v>195</v>
      </c>
      <c r="C150" s="270">
        <v>152.86000000000001</v>
      </c>
    </row>
    <row r="151" spans="1:3" x14ac:dyDescent="0.25">
      <c r="A151" s="268" t="s">
        <v>309</v>
      </c>
      <c r="B151" s="269" t="s">
        <v>195</v>
      </c>
      <c r="C151" s="270">
        <v>107.59</v>
      </c>
    </row>
    <row r="152" spans="1:3" x14ac:dyDescent="0.25">
      <c r="A152" s="268" t="s">
        <v>310</v>
      </c>
      <c r="B152" s="269" t="s">
        <v>195</v>
      </c>
      <c r="C152" s="270">
        <v>205</v>
      </c>
    </row>
    <row r="153" spans="1:3" x14ac:dyDescent="0.25">
      <c r="A153" s="268" t="s">
        <v>311</v>
      </c>
      <c r="B153" s="269" t="s">
        <v>195</v>
      </c>
      <c r="C153" s="270">
        <v>256.68</v>
      </c>
    </row>
    <row r="154" spans="1:3" x14ac:dyDescent="0.25">
      <c r="A154" s="268" t="s">
        <v>312</v>
      </c>
      <c r="B154" s="269" t="s">
        <v>195</v>
      </c>
      <c r="C154" s="270">
        <v>152.86000000000001</v>
      </c>
    </row>
    <row r="155" spans="1:3" x14ac:dyDescent="0.25">
      <c r="A155" s="268" t="s">
        <v>313</v>
      </c>
      <c r="B155" s="269" t="s">
        <v>195</v>
      </c>
      <c r="C155" s="270">
        <v>111.89</v>
      </c>
    </row>
    <row r="156" spans="1:3" x14ac:dyDescent="0.25">
      <c r="A156" s="268" t="s">
        <v>314</v>
      </c>
      <c r="B156" s="269" t="s">
        <v>195</v>
      </c>
      <c r="C156" s="270">
        <v>144.79</v>
      </c>
    </row>
    <row r="157" spans="1:3" x14ac:dyDescent="0.25">
      <c r="A157" s="268" t="s">
        <v>315</v>
      </c>
      <c r="B157" s="269" t="s">
        <v>195</v>
      </c>
      <c r="C157" s="270">
        <v>282.63</v>
      </c>
    </row>
    <row r="158" spans="1:3" x14ac:dyDescent="0.25">
      <c r="A158" s="268" t="s">
        <v>316</v>
      </c>
      <c r="B158" s="269" t="s">
        <v>195</v>
      </c>
      <c r="C158" s="270">
        <v>149.41</v>
      </c>
    </row>
    <row r="159" spans="1:3" x14ac:dyDescent="0.25">
      <c r="A159" s="268" t="s">
        <v>317</v>
      </c>
      <c r="B159" s="269" t="s">
        <v>195</v>
      </c>
      <c r="C159" s="270">
        <v>149.41</v>
      </c>
    </row>
    <row r="160" spans="1:3" x14ac:dyDescent="0.25">
      <c r="A160" s="268" t="s">
        <v>318</v>
      </c>
      <c r="B160" s="269" t="s">
        <v>195</v>
      </c>
      <c r="C160" s="270">
        <v>256.68</v>
      </c>
    </row>
    <row r="161" spans="1:3" x14ac:dyDescent="0.25">
      <c r="A161" s="268" t="s">
        <v>319</v>
      </c>
      <c r="B161" s="269" t="s">
        <v>195</v>
      </c>
      <c r="C161" s="270">
        <v>67.97</v>
      </c>
    </row>
    <row r="162" spans="1:3" x14ac:dyDescent="0.25">
      <c r="A162" s="268" t="s">
        <v>320</v>
      </c>
      <c r="B162" s="269" t="s">
        <v>195</v>
      </c>
      <c r="C162" s="270">
        <v>256.68</v>
      </c>
    </row>
    <row r="163" spans="1:3" x14ac:dyDescent="0.25">
      <c r="A163" s="268" t="s">
        <v>321</v>
      </c>
      <c r="B163" s="269" t="s">
        <v>195</v>
      </c>
      <c r="C163" s="270">
        <v>149.41</v>
      </c>
    </row>
    <row r="164" spans="1:3" x14ac:dyDescent="0.25">
      <c r="A164" s="268" t="s">
        <v>322</v>
      </c>
      <c r="B164" s="269" t="s">
        <v>195</v>
      </c>
      <c r="C164" s="270">
        <v>103.82</v>
      </c>
    </row>
    <row r="165" spans="1:3" x14ac:dyDescent="0.25">
      <c r="A165" s="268" t="s">
        <v>323</v>
      </c>
      <c r="B165" s="269" t="s">
        <v>195</v>
      </c>
      <c r="C165" s="270">
        <v>103.82</v>
      </c>
    </row>
    <row r="166" spans="1:3" x14ac:dyDescent="0.25">
      <c r="A166" s="268" t="s">
        <v>324</v>
      </c>
      <c r="B166" s="269" t="s">
        <v>195</v>
      </c>
      <c r="C166" s="270">
        <v>256.68</v>
      </c>
    </row>
    <row r="167" spans="1:3" x14ac:dyDescent="0.25">
      <c r="A167" s="268" t="s">
        <v>325</v>
      </c>
      <c r="B167" s="269" t="s">
        <v>195</v>
      </c>
      <c r="C167" s="270">
        <v>279.18</v>
      </c>
    </row>
    <row r="168" spans="1:3" x14ac:dyDescent="0.25">
      <c r="A168" s="268" t="s">
        <v>326</v>
      </c>
      <c r="B168" s="269" t="s">
        <v>195</v>
      </c>
      <c r="C168" s="270">
        <v>382.26</v>
      </c>
    </row>
    <row r="169" spans="1:3" x14ac:dyDescent="0.25">
      <c r="A169" s="268" t="s">
        <v>327</v>
      </c>
      <c r="B169" s="269" t="s">
        <v>195</v>
      </c>
      <c r="C169" s="270">
        <v>256.68</v>
      </c>
    </row>
    <row r="170" spans="1:3" x14ac:dyDescent="0.25">
      <c r="A170" s="268" t="s">
        <v>328</v>
      </c>
      <c r="B170" s="269" t="s">
        <v>195</v>
      </c>
      <c r="C170" s="270">
        <v>152.86000000000001</v>
      </c>
    </row>
    <row r="171" spans="1:3" x14ac:dyDescent="0.25">
      <c r="A171" s="268" t="s">
        <v>329</v>
      </c>
      <c r="B171" s="269" t="s">
        <v>195</v>
      </c>
      <c r="C171" s="270">
        <v>152.86000000000001</v>
      </c>
    </row>
    <row r="172" spans="1:3" x14ac:dyDescent="0.25">
      <c r="A172" s="268" t="s">
        <v>330</v>
      </c>
      <c r="B172" s="269" t="s">
        <v>195</v>
      </c>
      <c r="C172" s="270">
        <v>152.86000000000001</v>
      </c>
    </row>
    <row r="173" spans="1:3" x14ac:dyDescent="0.25">
      <c r="A173" s="268" t="s">
        <v>331</v>
      </c>
      <c r="B173" s="269" t="s">
        <v>195</v>
      </c>
      <c r="C173" s="270">
        <v>152.86000000000001</v>
      </c>
    </row>
    <row r="174" spans="1:3" x14ac:dyDescent="0.25">
      <c r="A174" s="268" t="s">
        <v>332</v>
      </c>
      <c r="B174" s="269" t="s">
        <v>195</v>
      </c>
      <c r="C174" s="270">
        <v>149.41</v>
      </c>
    </row>
    <row r="175" spans="1:3" x14ac:dyDescent="0.25">
      <c r="A175" s="268" t="s">
        <v>333</v>
      </c>
      <c r="B175" s="269" t="s">
        <v>195</v>
      </c>
      <c r="C175" s="270">
        <v>149.41</v>
      </c>
    </row>
    <row r="176" spans="1:3" x14ac:dyDescent="0.25">
      <c r="A176" s="268" t="s">
        <v>334</v>
      </c>
      <c r="B176" s="269" t="s">
        <v>195</v>
      </c>
      <c r="C176" s="270">
        <v>149.41</v>
      </c>
    </row>
    <row r="177" spans="1:3" x14ac:dyDescent="0.25">
      <c r="A177" s="268" t="s">
        <v>335</v>
      </c>
      <c r="B177" s="269" t="s">
        <v>195</v>
      </c>
      <c r="C177" s="270">
        <v>152.86000000000001</v>
      </c>
    </row>
    <row r="178" spans="1:3" x14ac:dyDescent="0.25">
      <c r="A178" s="268" t="s">
        <v>336</v>
      </c>
      <c r="B178" s="269" t="s">
        <v>195</v>
      </c>
      <c r="C178" s="270">
        <v>149.41</v>
      </c>
    </row>
    <row r="179" spans="1:3" x14ac:dyDescent="0.25">
      <c r="A179" s="268" t="s">
        <v>337</v>
      </c>
      <c r="B179" s="269" t="s">
        <v>195</v>
      </c>
      <c r="C179" s="270">
        <v>48.28</v>
      </c>
    </row>
    <row r="180" spans="1:3" x14ac:dyDescent="0.25">
      <c r="A180" s="268" t="s">
        <v>338</v>
      </c>
      <c r="B180" s="269" t="s">
        <v>195</v>
      </c>
      <c r="C180" s="270">
        <v>37.520000000000003</v>
      </c>
    </row>
    <row r="181" spans="1:3" x14ac:dyDescent="0.25">
      <c r="A181" s="268" t="s">
        <v>339</v>
      </c>
      <c r="B181" s="269" t="s">
        <v>195</v>
      </c>
      <c r="C181" s="270">
        <v>282.63</v>
      </c>
    </row>
    <row r="182" spans="1:3" x14ac:dyDescent="0.25">
      <c r="A182" s="268" t="s">
        <v>340</v>
      </c>
      <c r="B182" s="269" t="s">
        <v>195</v>
      </c>
      <c r="C182" s="270">
        <v>152.86000000000001</v>
      </c>
    </row>
    <row r="183" spans="1:3" ht="16.5" thickBot="1" x14ac:dyDescent="0.3">
      <c r="A183" s="268" t="s">
        <v>341</v>
      </c>
      <c r="B183" s="269" t="s">
        <v>195</v>
      </c>
      <c r="C183" s="270">
        <v>103.82</v>
      </c>
    </row>
    <row r="184" spans="1:3" ht="16.350000000000001" customHeight="1" thickBot="1" x14ac:dyDescent="0.3">
      <c r="A184" s="271"/>
      <c r="B184" s="272" t="s">
        <v>342</v>
      </c>
      <c r="C184" s="273">
        <f>SUM(C$13:C183)</f>
        <v>37404.560000000034</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REPORTING&amp;RCHARLOTTE HUNGERFORD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343</v>
      </c>
      <c r="B5" s="469"/>
      <c r="C5" s="469"/>
      <c r="D5" s="469"/>
      <c r="E5" s="469"/>
      <c r="F5" s="470"/>
    </row>
    <row r="6" spans="1:6" ht="16.5" customHeight="1" thickBot="1" x14ac:dyDescent="0.3">
      <c r="A6" s="480"/>
      <c r="B6" s="481"/>
      <c r="C6" s="481"/>
      <c r="D6" s="481"/>
      <c r="E6" s="481"/>
      <c r="F6" s="482"/>
    </row>
    <row r="7" spans="1:6" ht="16.5" customHeight="1" thickBot="1" x14ac:dyDescent="0.3">
      <c r="A7" s="487" t="s">
        <v>344</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345</v>
      </c>
      <c r="B9" s="279" t="s">
        <v>346</v>
      </c>
      <c r="C9" s="280" t="s">
        <v>347</v>
      </c>
      <c r="D9" s="280" t="s">
        <v>348</v>
      </c>
      <c r="E9" s="280" t="s">
        <v>349</v>
      </c>
      <c r="F9" s="281" t="s">
        <v>350</v>
      </c>
    </row>
    <row r="10" spans="1:6" ht="15" customHeight="1" x14ac:dyDescent="0.25">
      <c r="A10" s="282"/>
      <c r="B10" s="283"/>
      <c r="C10" s="284"/>
      <c r="D10" s="284"/>
      <c r="E10" s="284"/>
      <c r="F10" s="285"/>
    </row>
    <row r="11" spans="1:6" ht="15" customHeight="1" x14ac:dyDescent="0.25">
      <c r="A11" s="286" t="s">
        <v>85</v>
      </c>
      <c r="B11" s="489" t="s">
        <v>351</v>
      </c>
      <c r="C11" s="490"/>
      <c r="D11" s="490"/>
      <c r="E11" s="490"/>
      <c r="F11" s="490"/>
    </row>
    <row r="12" spans="1:6" ht="15" customHeight="1" x14ac:dyDescent="0.25">
      <c r="A12" s="483"/>
      <c r="B12" s="484"/>
      <c r="C12" s="484"/>
      <c r="D12" s="484"/>
      <c r="E12" s="484"/>
      <c r="F12" s="484"/>
    </row>
    <row r="13" spans="1:6" ht="15" customHeight="1" x14ac:dyDescent="0.25">
      <c r="A13" s="286" t="s">
        <v>86</v>
      </c>
      <c r="B13" s="491" t="s">
        <v>352</v>
      </c>
      <c r="C13" s="492"/>
      <c r="D13" s="492"/>
      <c r="E13" s="492"/>
      <c r="F13" s="492"/>
    </row>
    <row r="14" spans="1:6" ht="15" customHeight="1" x14ac:dyDescent="0.25">
      <c r="A14" s="483"/>
      <c r="B14" s="484"/>
      <c r="C14" s="484"/>
      <c r="D14" s="484"/>
      <c r="E14" s="484"/>
      <c r="F14" s="484"/>
    </row>
    <row r="15" spans="1:6" ht="15" customHeight="1" x14ac:dyDescent="0.25">
      <c r="A15" s="286" t="s">
        <v>107</v>
      </c>
      <c r="B15" s="491" t="s">
        <v>353</v>
      </c>
      <c r="C15" s="492"/>
      <c r="D15" s="492"/>
      <c r="E15" s="492"/>
      <c r="F15" s="492"/>
    </row>
    <row r="16" spans="1:6" ht="15" customHeight="1" x14ac:dyDescent="0.25">
      <c r="A16" s="483"/>
      <c r="B16" s="484"/>
      <c r="C16" s="484"/>
      <c r="D16" s="484"/>
      <c r="E16" s="484"/>
      <c r="F16" s="484"/>
    </row>
    <row r="17" spans="1:6" ht="15" customHeight="1" x14ac:dyDescent="0.25">
      <c r="A17" s="286" t="s">
        <v>354</v>
      </c>
      <c r="B17" s="485" t="s">
        <v>355</v>
      </c>
      <c r="C17" s="485"/>
      <c r="D17" s="485"/>
      <c r="E17" s="485"/>
      <c r="F17" s="485"/>
    </row>
    <row r="18" spans="1:6" ht="16.5" customHeight="1" thickBot="1" x14ac:dyDescent="0.3">
      <c r="A18" s="287"/>
      <c r="B18" s="486"/>
      <c r="C18" s="486"/>
      <c r="D18" s="486"/>
      <c r="E18" s="486"/>
      <c r="F18" s="288"/>
    </row>
    <row r="19" spans="1:6" x14ac:dyDescent="0.25">
      <c r="A19" s="289"/>
      <c r="B19" s="290" t="s">
        <v>356</v>
      </c>
      <c r="C19" s="291">
        <v>505.86</v>
      </c>
      <c r="D19" s="291">
        <v>265.58</v>
      </c>
      <c r="E19" s="291">
        <v>265.58</v>
      </c>
      <c r="F19" s="292">
        <v>265.58</v>
      </c>
    </row>
    <row r="20" spans="1:6" x14ac:dyDescent="0.25">
      <c r="A20" s="289"/>
      <c r="B20" s="290" t="s">
        <v>357</v>
      </c>
      <c r="C20" s="291">
        <v>44978.25</v>
      </c>
      <c r="D20" s="291">
        <v>1376.3</v>
      </c>
      <c r="E20" s="291">
        <v>1376.3</v>
      </c>
      <c r="F20" s="292">
        <v>1376.3</v>
      </c>
    </row>
    <row r="21" spans="1:6" x14ac:dyDescent="0.25">
      <c r="A21" s="289"/>
      <c r="B21" s="290" t="s">
        <v>358</v>
      </c>
      <c r="C21" s="291">
        <v>-523.78</v>
      </c>
      <c r="D21" s="291">
        <v>908.62</v>
      </c>
      <c r="E21" s="291">
        <v>908.62</v>
      </c>
      <c r="F21" s="292">
        <v>384.84</v>
      </c>
    </row>
    <row r="22" spans="1:6" x14ac:dyDescent="0.25">
      <c r="A22" s="289"/>
      <c r="B22" s="290" t="s">
        <v>359</v>
      </c>
      <c r="C22" s="291">
        <v>6457.74</v>
      </c>
      <c r="D22" s="291">
        <v>996.03</v>
      </c>
      <c r="E22" s="291">
        <v>996.03</v>
      </c>
      <c r="F22" s="292">
        <v>996.03</v>
      </c>
    </row>
    <row r="23" spans="1:6" x14ac:dyDescent="0.25">
      <c r="A23" s="289"/>
      <c r="B23" s="290" t="s">
        <v>360</v>
      </c>
      <c r="C23" s="291">
        <v>1676.07</v>
      </c>
      <c r="D23" s="291">
        <v>337.26</v>
      </c>
      <c r="E23" s="291">
        <v>337.26</v>
      </c>
      <c r="F23" s="292">
        <v>337.26</v>
      </c>
    </row>
    <row r="24" spans="1:6" x14ac:dyDescent="0.25">
      <c r="A24" s="289"/>
      <c r="B24" s="290" t="s">
        <v>361</v>
      </c>
      <c r="C24" s="291">
        <v>-40.479999999999997</v>
      </c>
      <c r="D24" s="291">
        <v>109.17</v>
      </c>
      <c r="E24" s="291">
        <v>109.17</v>
      </c>
      <c r="F24" s="292">
        <v>68.69</v>
      </c>
    </row>
    <row r="25" spans="1:6" x14ac:dyDescent="0.25">
      <c r="A25" s="289"/>
      <c r="B25" s="290" t="s">
        <v>362</v>
      </c>
      <c r="C25" s="291">
        <v>3182.63</v>
      </c>
      <c r="D25" s="291">
        <v>1250.17</v>
      </c>
      <c r="E25" s="291">
        <v>1250.17</v>
      </c>
      <c r="F25" s="292">
        <v>1250.17</v>
      </c>
    </row>
    <row r="26" spans="1:6" x14ac:dyDescent="0.25">
      <c r="A26" s="289"/>
      <c r="B26" s="290" t="s">
        <v>363</v>
      </c>
      <c r="C26" s="291">
        <v>1427.63</v>
      </c>
      <c r="D26" s="291">
        <v>290.39999999999998</v>
      </c>
      <c r="E26" s="291">
        <v>290.39999999999998</v>
      </c>
      <c r="F26" s="292">
        <v>290.39999999999998</v>
      </c>
    </row>
    <row r="27" spans="1:6" x14ac:dyDescent="0.25">
      <c r="A27" s="289"/>
      <c r="B27" s="290" t="s">
        <v>364</v>
      </c>
      <c r="C27" s="291">
        <v>2712.05</v>
      </c>
      <c r="D27" s="291">
        <v>3227.09</v>
      </c>
      <c r="E27" s="291">
        <v>3227.09</v>
      </c>
      <c r="F27" s="292">
        <v>3227.09</v>
      </c>
    </row>
    <row r="28" spans="1:6" x14ac:dyDescent="0.25">
      <c r="A28" s="289"/>
      <c r="B28" s="290" t="s">
        <v>365</v>
      </c>
      <c r="C28" s="291">
        <v>2625.56</v>
      </c>
      <c r="D28" s="291">
        <v>51.67</v>
      </c>
      <c r="E28" s="291">
        <v>51.67</v>
      </c>
      <c r="F28" s="292">
        <v>51.67</v>
      </c>
    </row>
    <row r="29" spans="1:6" x14ac:dyDescent="0.25">
      <c r="A29" s="289"/>
      <c r="B29" s="290" t="s">
        <v>366</v>
      </c>
      <c r="C29" s="291">
        <v>14350.37</v>
      </c>
      <c r="D29" s="291">
        <v>282.38</v>
      </c>
      <c r="E29" s="291">
        <v>282.38</v>
      </c>
      <c r="F29" s="292">
        <v>282.38</v>
      </c>
    </row>
    <row r="30" spans="1:6" x14ac:dyDescent="0.25">
      <c r="A30" s="289"/>
      <c r="B30" s="290" t="s">
        <v>367</v>
      </c>
      <c r="C30" s="291">
        <v>6665.15</v>
      </c>
      <c r="D30" s="291">
        <v>131.19</v>
      </c>
      <c r="E30" s="291">
        <v>131.19</v>
      </c>
      <c r="F30" s="292">
        <v>131.19</v>
      </c>
    </row>
    <row r="31" spans="1:6" x14ac:dyDescent="0.25">
      <c r="A31" s="289"/>
      <c r="B31" s="290" t="s">
        <v>368</v>
      </c>
      <c r="C31" s="291">
        <v>686.11</v>
      </c>
      <c r="D31" s="291">
        <v>13.5</v>
      </c>
      <c r="E31" s="291">
        <v>13.5</v>
      </c>
      <c r="F31" s="292">
        <v>13.5</v>
      </c>
    </row>
    <row r="32" spans="1:6" x14ac:dyDescent="0.25">
      <c r="A32" s="289"/>
      <c r="B32" s="290" t="s">
        <v>369</v>
      </c>
      <c r="C32" s="291">
        <v>10107.92</v>
      </c>
      <c r="D32" s="291">
        <v>151.83000000000001</v>
      </c>
      <c r="E32" s="291">
        <v>151.83000000000001</v>
      </c>
      <c r="F32" s="292">
        <v>151.83000000000001</v>
      </c>
    </row>
    <row r="33" spans="1:6" x14ac:dyDescent="0.25">
      <c r="A33" s="289"/>
      <c r="B33" s="290" t="s">
        <v>370</v>
      </c>
      <c r="C33" s="291">
        <v>792.28</v>
      </c>
      <c r="D33" s="291">
        <v>17.260000000000002</v>
      </c>
      <c r="E33" s="291">
        <v>17.260000000000002</v>
      </c>
      <c r="F33" s="292">
        <v>17.260000000000002</v>
      </c>
    </row>
    <row r="34" spans="1:6" x14ac:dyDescent="0.25">
      <c r="A34" s="289"/>
      <c r="B34" s="290" t="s">
        <v>371</v>
      </c>
      <c r="C34" s="291">
        <v>18377.32</v>
      </c>
      <c r="D34" s="291">
        <v>326.02999999999997</v>
      </c>
      <c r="E34" s="291">
        <v>326.02999999999997</v>
      </c>
      <c r="F34" s="292">
        <v>326.02999999999997</v>
      </c>
    </row>
    <row r="35" spans="1:6" x14ac:dyDescent="0.25">
      <c r="A35" s="289"/>
      <c r="B35" s="290" t="s">
        <v>372</v>
      </c>
      <c r="C35" s="291">
        <v>18972.490000000002</v>
      </c>
      <c r="D35" s="291">
        <v>373.34</v>
      </c>
      <c r="E35" s="291">
        <v>373.34</v>
      </c>
      <c r="F35" s="292">
        <v>373.34</v>
      </c>
    </row>
    <row r="36" spans="1:6" x14ac:dyDescent="0.25">
      <c r="A36" s="289"/>
      <c r="B36" s="290" t="s">
        <v>373</v>
      </c>
      <c r="C36" s="291">
        <v>70418.69</v>
      </c>
      <c r="D36" s="291">
        <v>790.63</v>
      </c>
      <c r="E36" s="291">
        <v>790.63</v>
      </c>
      <c r="F36" s="292">
        <v>790.63</v>
      </c>
    </row>
    <row r="37" spans="1:6" ht="16.5" thickBot="1" x14ac:dyDescent="0.3">
      <c r="A37" s="289"/>
      <c r="B37" s="290" t="s">
        <v>374</v>
      </c>
      <c r="C37" s="291">
        <v>787.82</v>
      </c>
      <c r="D37" s="291">
        <v>117.57</v>
      </c>
      <c r="E37" s="291">
        <v>117.57</v>
      </c>
      <c r="F37" s="292">
        <v>117.57</v>
      </c>
    </row>
    <row r="38" spans="1:6" ht="16.5" customHeight="1" thickBot="1" x14ac:dyDescent="0.3">
      <c r="A38" s="293"/>
      <c r="B38" s="293" t="s">
        <v>375</v>
      </c>
      <c r="C38" s="294">
        <f>SUM(C$19:C37)</f>
        <v>204159.68</v>
      </c>
      <c r="D38" s="294">
        <f>SUM(D$19:D37)</f>
        <v>11016.019999999999</v>
      </c>
      <c r="E38" s="294">
        <f>SUM(E$19:E37)</f>
        <v>11016.019999999999</v>
      </c>
      <c r="F38" s="294">
        <f>SUM(F$19:F37)</f>
        <v>10451.76</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headerFooter>
    <oddHeader>&amp;LOFFICE OF HEALTH CARE ACCESS&amp;CANNUAL REPORTING&amp;RCHARLOTTE HUNGERFORD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2011-08-08T12:46:17Z</dcterms:modified>
</cp:coreProperties>
</file>