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Report_17A!$A$13:$C$324</definedName>
    <definedName name="_xlnm.Print_Area" localSheetId="8">Report_17B!$A$10:$F$158</definedName>
    <definedName name="_xlnm.Print_Area" localSheetId="9">Report_18!$A$9:$C$39</definedName>
    <definedName name="_xlnm.Print_Area" localSheetId="10">Report_19!$A$10:$E$31</definedName>
    <definedName name="_xlnm.Print_Area" localSheetId="0">Report_20!$A$11:$C$351</definedName>
    <definedName name="_xlnm.Print_Area" localSheetId="11">Report_21!$A$11:$E$96</definedName>
    <definedName name="_xlnm.Print_Area" localSheetId="12">Report_22!$A$11:$C$20</definedName>
    <definedName name="_xlnm.Print_Area" localSheetId="13">Report_23!$A$9:$F$59</definedName>
    <definedName name="_xlnm.Print_Area" localSheetId="1">Report_5!$A$10:$D$181</definedName>
    <definedName name="_xlnm.Print_Area" localSheetId="2">Report_6!$A$10:$E$185</definedName>
    <definedName name="_xlnm.Print_Area" localSheetId="3">Report_6A!$A$10:$F$150</definedName>
    <definedName name="_xlnm.Print_Area" localSheetId="4">Report_7!$A$10:$D$91</definedName>
    <definedName name="_xlnm.Print_Area" localSheetId="5">Report_8!$A$10:$D$97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C45" i="14"/>
  <c r="F45" i="14"/>
  <c r="C46" i="14"/>
  <c r="E44" i="14"/>
  <c r="F44" i="14"/>
  <c r="D42" i="14"/>
  <c r="E42" i="14"/>
  <c r="C42" i="14"/>
  <c r="F42" i="14"/>
  <c r="E41" i="14"/>
  <c r="F41" i="14"/>
  <c r="F39" i="14"/>
  <c r="E39" i="14"/>
  <c r="E38" i="14"/>
  <c r="F38" i="14"/>
  <c r="E30" i="14"/>
  <c r="F30" i="14"/>
  <c r="E29" i="14"/>
  <c r="F29" i="14"/>
  <c r="E28" i="14"/>
  <c r="F28" i="14"/>
  <c r="E27" i="14"/>
  <c r="F27" i="14"/>
  <c r="D25" i="14"/>
  <c r="C25" i="14"/>
  <c r="E24" i="14"/>
  <c r="F24" i="14"/>
  <c r="F23" i="14"/>
  <c r="E23" i="14"/>
  <c r="F22" i="14"/>
  <c r="E22" i="14"/>
  <c r="E25" i="14"/>
  <c r="F25" i="14"/>
  <c r="D19" i="14"/>
  <c r="D20" i="14"/>
  <c r="C19" i="14"/>
  <c r="C20" i="14"/>
  <c r="F18" i="14"/>
  <c r="E18" i="14"/>
  <c r="D16" i="14"/>
  <c r="E16" i="14"/>
  <c r="C16" i="14"/>
  <c r="F16" i="14"/>
  <c r="F15" i="14"/>
  <c r="E15" i="14"/>
  <c r="F13" i="14"/>
  <c r="E13" i="14"/>
  <c r="F12" i="14"/>
  <c r="E12" i="14"/>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158" i="9"/>
  <c r="E158" i="9"/>
  <c r="D158" i="9"/>
  <c r="C158" i="9"/>
  <c r="C322" i="8"/>
  <c r="F36" i="7"/>
  <c r="E36" i="7"/>
  <c r="D35" i="7"/>
  <c r="E35" i="7"/>
  <c r="C35" i="7"/>
  <c r="F35" i="7"/>
  <c r="F34" i="7"/>
  <c r="E34" i="7"/>
  <c r="F33" i="7"/>
  <c r="E33" i="7"/>
  <c r="F32" i="7"/>
  <c r="E32" i="7"/>
  <c r="F31" i="7"/>
  <c r="E31" i="7"/>
  <c r="F30" i="7"/>
  <c r="E30" i="7"/>
  <c r="E27" i="7"/>
  <c r="F27" i="7"/>
  <c r="D26" i="7"/>
  <c r="E26" i="7"/>
  <c r="C26" i="7"/>
  <c r="E25" i="7"/>
  <c r="F25" i="7"/>
  <c r="F24" i="7"/>
  <c r="E24" i="7"/>
  <c r="E23" i="7"/>
  <c r="F23" i="7"/>
  <c r="F22" i="7"/>
  <c r="E22" i="7"/>
  <c r="E21" i="7"/>
  <c r="F21" i="7"/>
  <c r="F18" i="7"/>
  <c r="E18" i="7"/>
  <c r="D17" i="7"/>
  <c r="E17" i="7"/>
  <c r="C17" i="7"/>
  <c r="F17" i="7"/>
  <c r="F16" i="7"/>
  <c r="E16" i="7"/>
  <c r="F15" i="7"/>
  <c r="E15" i="7"/>
  <c r="F14" i="7"/>
  <c r="E14" i="7"/>
  <c r="F13" i="7"/>
  <c r="E13" i="7"/>
  <c r="F12" i="7"/>
  <c r="E12" i="7"/>
  <c r="C80" i="6"/>
  <c r="C72" i="6"/>
  <c r="C94" i="6"/>
  <c r="C52" i="6"/>
  <c r="C91" i="5"/>
  <c r="F124" i="4"/>
  <c r="F111" i="4"/>
  <c r="F98" i="4"/>
  <c r="F94" i="4"/>
  <c r="F79" i="4"/>
  <c r="F138" i="4"/>
  <c r="F65" i="4"/>
  <c r="F59" i="4"/>
  <c r="F44" i="4"/>
  <c r="F36" i="4"/>
  <c r="F29" i="4"/>
  <c r="F18" i="4"/>
  <c r="F14" i="4"/>
  <c r="E182" i="3"/>
  <c r="E184" i="3"/>
  <c r="E177" i="3"/>
  <c r="E172" i="3"/>
  <c r="E167" i="3"/>
  <c r="E161" i="3"/>
  <c r="E156" i="3"/>
  <c r="E149" i="3"/>
  <c r="E142" i="3"/>
  <c r="E135" i="3"/>
  <c r="E127" i="3"/>
  <c r="E122" i="3"/>
  <c r="E105" i="3"/>
  <c r="E100" i="3"/>
  <c r="E89" i="3"/>
  <c r="E75" i="3"/>
  <c r="E70" i="3"/>
  <c r="E53" i="3"/>
  <c r="E39" i="3"/>
  <c r="E26" i="3"/>
  <c r="E17" i="3"/>
  <c r="D180" i="2"/>
  <c r="D177" i="2"/>
  <c r="D179" i="2"/>
  <c r="D181" i="2"/>
  <c r="D169" i="2"/>
  <c r="D161" i="2"/>
  <c r="D153" i="2"/>
  <c r="D145" i="2"/>
  <c r="D137" i="2"/>
  <c r="D129" i="2"/>
  <c r="D121" i="2"/>
  <c r="D113" i="2"/>
  <c r="D105" i="2"/>
  <c r="D97" i="2"/>
  <c r="D89" i="2"/>
  <c r="D81" i="2"/>
  <c r="D73" i="2"/>
  <c r="D65" i="2"/>
  <c r="D57" i="2"/>
  <c r="D49" i="2"/>
  <c r="D41" i="2"/>
  <c r="D33" i="2"/>
  <c r="D25" i="2"/>
  <c r="D17" i="2"/>
  <c r="F26" i="7"/>
  <c r="E19" i="14"/>
  <c r="F19" i="14"/>
  <c r="E20" i="14"/>
  <c r="F20" i="14"/>
  <c r="D46" i="14"/>
  <c r="E46" i="14"/>
  <c r="F46" i="14"/>
</calcChain>
</file>

<file path=xl/sharedStrings.xml><?xml version="1.0" encoding="utf-8"?>
<sst xmlns="http://schemas.openxmlformats.org/spreadsheetml/2006/main" count="2826" uniqueCount="857">
  <si>
    <t>HARTFORD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</si>
  <si>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</si>
  <si>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</si>
  <si>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</si>
  <si>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</si>
  <si>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</si>
  <si>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</si>
  <si>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</si>
  <si>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</si>
  <si>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</si>
  <si>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HARTFORD HEALTH CARE CORPORATION</t>
  </si>
  <si>
    <t>Affiliate Description</t>
  </si>
  <si>
    <t>PARENT CORPORATION</t>
  </si>
  <si>
    <t xml:space="preserve">Affiliate type of service </t>
  </si>
  <si>
    <t>Parent Corporation</t>
  </si>
  <si>
    <t>Tax Status</t>
  </si>
  <si>
    <t>Not for Profit</t>
  </si>
  <si>
    <t>Street Address</t>
  </si>
  <si>
    <t>80 Seymour Street</t>
  </si>
  <si>
    <t xml:space="preserve">Town </t>
  </si>
  <si>
    <t>Hartford</t>
  </si>
  <si>
    <t>State</t>
  </si>
  <si>
    <t>Connecticut</t>
  </si>
  <si>
    <t>Zip Code</t>
  </si>
  <si>
    <t xml:space="preserve">06102 -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</si>
  <si>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</si>
  <si>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</si>
  <si>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</si>
  <si>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</si>
  <si>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</si>
  <si>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</si>
  <si>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</si>
  <si>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</si>
  <si>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</si>
  <si>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</si>
  <si>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</si>
  <si>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</si>
  <si>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</si>
  <si>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B.</t>
  </si>
  <si>
    <t>CHS INSURANCE LIMITED</t>
  </si>
  <si>
    <t xml:space="preserve">Reinsurance  </t>
  </si>
  <si>
    <t>Insurance</t>
  </si>
  <si>
    <t>For Profit</t>
  </si>
  <si>
    <t>F.B. Perry Building, 40 Church Street</t>
  </si>
  <si>
    <t>Hamilton</t>
  </si>
  <si>
    <t>Bermuda</t>
  </si>
  <si>
    <t xml:space="preserve"> - </t>
  </si>
  <si>
    <t xml:space="preserve">Hartford </t>
  </si>
  <si>
    <t>C.</t>
  </si>
  <si>
    <t>CLINICAL LABORATORY PARTNERS, LLC</t>
  </si>
  <si>
    <t>LAB</t>
  </si>
  <si>
    <t>Lab</t>
  </si>
  <si>
    <t>129 Patricia Genova Drive</t>
  </si>
  <si>
    <t>Newington</t>
  </si>
  <si>
    <t xml:space="preserve">06111 - </t>
  </si>
  <si>
    <t>James Fantus</t>
  </si>
  <si>
    <t>D.</t>
  </si>
  <si>
    <t>EASTERN REHABILITATION NETWORK, LLC</t>
  </si>
  <si>
    <t>REHABILITATION SERVICES</t>
  </si>
  <si>
    <t>Rehabilitation Services</t>
  </si>
  <si>
    <t>181 Patricia Genova Drive</t>
  </si>
  <si>
    <t>Rita Parisi</t>
  </si>
  <si>
    <t>E.</t>
  </si>
  <si>
    <t>H.H.M.O.B. CORPORATION</t>
  </si>
  <si>
    <t>REAL ESTATE</t>
  </si>
  <si>
    <t>Real Estate</t>
  </si>
  <si>
    <t>F.</t>
  </si>
  <si>
    <t>HARTFORD - MIDDLESEX CLINICAL SYSTEM LLC</t>
  </si>
  <si>
    <t>A LIMITED LIABILITY CORPORATION IN FURTHERANCE OF THE CHARITABLE PURPOSES OF HARTFORD HOSPITAL, MIDDLESEX HOSPITAL AND THEIR RESPECTIVE HEALTHCARE DELIVERY SYSTEMS.</t>
  </si>
  <si>
    <t>Affilate Support Services</t>
  </si>
  <si>
    <t>Arthur McDowell, M.D.</t>
  </si>
  <si>
    <t>Chairman</t>
  </si>
  <si>
    <t>G.</t>
  </si>
  <si>
    <t>IMMEDIATE MEDICAL CARE CENTER, INC.</t>
  </si>
  <si>
    <t>OTHER HEALTH CARE SERVICES - WALK IN PRIMARY CARE CENTERS</t>
  </si>
  <si>
    <t>Other HealthCare Svcs(Specify)</t>
  </si>
  <si>
    <t>400 Washington Street</t>
  </si>
  <si>
    <t>Kent Stahl, M.D.</t>
  </si>
  <si>
    <t>President</t>
  </si>
  <si>
    <t>H.</t>
  </si>
  <si>
    <t>JEFFERSON HOUSE</t>
  </si>
  <si>
    <t>CARE FOR THE AGED</t>
  </si>
  <si>
    <t>Care for the Aged</t>
  </si>
  <si>
    <t>I.</t>
  </si>
  <si>
    <t>MERIDEN IMAGING CENTER, INC.</t>
  </si>
  <si>
    <t>IMAGING SERVICES</t>
  </si>
  <si>
    <t>Imaging Services</t>
  </si>
  <si>
    <t>435 Lewis Street</t>
  </si>
  <si>
    <t>Meriden</t>
  </si>
  <si>
    <t xml:space="preserve">06451 - </t>
  </si>
  <si>
    <t>Gary Dee, M.D.</t>
  </si>
  <si>
    <t>Michael Kurs</t>
  </si>
  <si>
    <t>Pullman and Comely</t>
  </si>
  <si>
    <t>One Statehouse Sq.</t>
  </si>
  <si>
    <t xml:space="preserve">06103 - </t>
  </si>
  <si>
    <t>J.</t>
  </si>
  <si>
    <t>MIDSTATE MEDICAL CENTER</t>
  </si>
  <si>
    <t>HOSPITAL</t>
  </si>
  <si>
    <t>Hospital</t>
  </si>
  <si>
    <t>435 Lewis Ave</t>
  </si>
  <si>
    <t>Lucille Janatka</t>
  </si>
  <si>
    <t>President and CEO</t>
  </si>
  <si>
    <t>K.</t>
  </si>
  <si>
    <t>MIDSTATE MSO, LLC</t>
  </si>
  <si>
    <t>MANAGEMENT SERVICES ORGANIZATION TO SERVICE PHYSICIANS PRACTICES.</t>
  </si>
  <si>
    <t>Managed Services Org. (MSO)</t>
  </si>
  <si>
    <t>435 Lewis Avenue</t>
  </si>
  <si>
    <t>Ralph Becker</t>
  </si>
  <si>
    <t>L.</t>
  </si>
  <si>
    <t>NATCHAUG HOSPITAL</t>
  </si>
  <si>
    <t>MENTAL HEALTH FACILITY</t>
  </si>
  <si>
    <t>Mental Health Facility</t>
  </si>
  <si>
    <t>189 Storrs Road</t>
  </si>
  <si>
    <t>Mansfield Center</t>
  </si>
  <si>
    <t xml:space="preserve">06250 - </t>
  </si>
  <si>
    <t>Stephen Larcen, Ph.D.</t>
  </si>
  <si>
    <t>PWinship Service Corporation</t>
  </si>
  <si>
    <t>M.</t>
  </si>
  <si>
    <t>RUSHFORD CENTER, INC.</t>
  </si>
  <si>
    <t>1250 Silver Street</t>
  </si>
  <si>
    <t>Middletown</t>
  </si>
  <si>
    <t xml:space="preserve">06457 - </t>
  </si>
  <si>
    <t>Jeffrey Walter</t>
  </si>
  <si>
    <t>Richard W. Tomc, Esquire</t>
  </si>
  <si>
    <t>Richard W. Tomc &amp; Associates</t>
  </si>
  <si>
    <t>49 Main Street</t>
  </si>
  <si>
    <t>N.</t>
  </si>
  <si>
    <t>THE INSTITUTE OF LIVING</t>
  </si>
  <si>
    <t>Provide support to Hartford Hospital mental health division</t>
  </si>
  <si>
    <t xml:space="preserve">06106 - </t>
  </si>
  <si>
    <t>O.</t>
  </si>
  <si>
    <t>VNA HEALTH CARE, INC.</t>
  </si>
  <si>
    <t>PROVIDE, PLAN AND DEVELOP A CONTINUUM OF HOME CARE AND COMMUNITY HEALTH SERVICES.</t>
  </si>
  <si>
    <t>Home Health/VNAs</t>
  </si>
  <si>
    <t>103 Woodland Street</t>
  </si>
  <si>
    <t xml:space="preserve">06105 - </t>
  </si>
  <si>
    <t>Ellen D. Rothberg</t>
  </si>
  <si>
    <t>P.</t>
  </si>
  <si>
    <t>VNA HEALTH RESOURCES, INC.</t>
  </si>
  <si>
    <t>HOME HEALTH/VNA, HOMEMAKER SERVICES</t>
  </si>
  <si>
    <t>103 Woodland Street, Shipman</t>
  </si>
  <si>
    <t>Q.</t>
  </si>
  <si>
    <t>WINDHAM COMMUNITY MEMORIAL HOSPITAL, INCORPORATED</t>
  </si>
  <si>
    <t>112 Mansfield Avenue</t>
  </si>
  <si>
    <t>Willimantic</t>
  </si>
  <si>
    <t xml:space="preserve">06226 - </t>
  </si>
  <si>
    <t>Richard Brvenik</t>
  </si>
  <si>
    <t>CEO/President</t>
  </si>
  <si>
    <t>R.</t>
  </si>
  <si>
    <t>WINDHAM HEALTH SERVICES, INC.</t>
  </si>
  <si>
    <t>CORPORATE ENTITY FORMED TO INVEST IN NORTHEAST HOME CARE, INC.</t>
  </si>
  <si>
    <t>For Profit Services (Specify)</t>
  </si>
  <si>
    <t xml:space="preserve">President </t>
  </si>
  <si>
    <t>S.</t>
  </si>
  <si>
    <t>WINDHAM HOSPITAL FOUNDATION, INC.</t>
  </si>
  <si>
    <t>Fundraising for the Hospital</t>
  </si>
  <si>
    <t>Foundation</t>
  </si>
  <si>
    <t>Mona Friedland</t>
  </si>
  <si>
    <t>T.</t>
  </si>
  <si>
    <t>WINDHAM PROFESSIONAL OFFICE CONDOMINIUM ASSOCIATES, INC.</t>
  </si>
  <si>
    <t>OPERATION OF A PROFESSIONAL OFFICE BUILDING</t>
  </si>
  <si>
    <t>Edward Bussiere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</si>
  <si>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</si>
  <si>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</si>
  <si>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</si>
  <si>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</si>
  <si>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</si>
  <si>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</si>
  <si>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</si>
  <si>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</si>
  <si>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</si>
  <si>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</si>
  <si>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</si>
  <si>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</si>
  <si>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</si>
  <si>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</si>
  <si>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</si>
  <si>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</si>
  <si>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</si>
  <si>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</si>
  <si>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</si>
  <si>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</si>
  <si>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</si>
  <si>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</si>
  <si>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</si>
  <si>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</si>
  <si>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</si>
  <si>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</si>
  <si>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</si>
  <si>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</si>
  <si>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</si>
  <si>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</si>
  <si>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</si>
  <si>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</si>
  <si>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</si>
  <si>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</si>
  <si>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</si>
  <si>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</si>
  <si>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</si>
  <si>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</si>
  <si>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</si>
  <si>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</si>
  <si>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</si>
  <si>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</si>
  <si>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</si>
  <si>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</si>
  <si>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</si>
  <si>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</si>
  <si>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</si>
  <si>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9/30/2009  </t>
  </si>
  <si>
    <t xml:space="preserve">Personnel Services                   </t>
  </si>
  <si>
    <t xml:space="preserve">09/30/2010                     </t>
  </si>
  <si>
    <t xml:space="preserve">Management Fees                   </t>
  </si>
  <si>
    <t xml:space="preserve">Interest                   </t>
  </si>
  <si>
    <t xml:space="preserve">Loan &amp; Intercompany Activity                   </t>
  </si>
  <si>
    <t xml:space="preserve">Payments for Services                   </t>
  </si>
  <si>
    <t>Ending Unconsolidated Intercompany Balance:</t>
  </si>
  <si>
    <t>9/30/2010  </t>
  </si>
  <si>
    <t xml:space="preserve">Supplies                   </t>
  </si>
  <si>
    <t xml:space="preserve">Payment for Services                   </t>
  </si>
  <si>
    <t xml:space="preserve">Malpractice Insurance Premiums                   </t>
  </si>
  <si>
    <t xml:space="preserve">Reference Testing                   </t>
  </si>
  <si>
    <t xml:space="preserve">Lab Services                   </t>
  </si>
  <si>
    <t xml:space="preserve">Rent                   </t>
  </si>
  <si>
    <t xml:space="preserve">IS Data Services                   </t>
  </si>
  <si>
    <t xml:space="preserve">DPC Charges                   </t>
  </si>
  <si>
    <t xml:space="preserve">Insurance                   </t>
  </si>
  <si>
    <t xml:space="preserve">Intercompany Accounts Payable                   </t>
  </si>
  <si>
    <t xml:space="preserve">Contract Rehab Services                   </t>
  </si>
  <si>
    <t xml:space="preserve">OPS Fee [IDX]                   </t>
  </si>
  <si>
    <t xml:space="preserve">Purchased Services                   </t>
  </si>
  <si>
    <t xml:space="preserve">Bank Fee                   </t>
  </si>
  <si>
    <t xml:space="preserve">Assets Transferred from Affiliate to HH                   </t>
  </si>
  <si>
    <t xml:space="preserve">Ground Lease                   </t>
  </si>
  <si>
    <t xml:space="preserve">Steam                   </t>
  </si>
  <si>
    <t xml:space="preserve">Suite Leases                   </t>
  </si>
  <si>
    <t xml:space="preserve">Investment Fees                   </t>
  </si>
  <si>
    <t xml:space="preserve">Parking Space Rentals                   </t>
  </si>
  <si>
    <t>Nothing to Report  </t>
  </si>
  <si>
    <t/>
  </si>
  <si>
    <t xml:space="preserve">Mail Room Services                   </t>
  </si>
  <si>
    <t xml:space="preserve">Laundry                   </t>
  </si>
  <si>
    <t xml:space="preserve">Professional Services                   </t>
  </si>
  <si>
    <t xml:space="preserve">Fringe Benefits                   </t>
  </si>
  <si>
    <t xml:space="preserve">Store Room Services                   </t>
  </si>
  <si>
    <t xml:space="preserve">Print Shop Services                   </t>
  </si>
  <si>
    <t xml:space="preserve">Library Services                   </t>
  </si>
  <si>
    <t xml:space="preserve">Patient Accounting Services                   </t>
  </si>
  <si>
    <t xml:space="preserve">Infectious Disease Services                   </t>
  </si>
  <si>
    <t xml:space="preserve">Materials Mgmt Services                   </t>
  </si>
  <si>
    <t xml:space="preserve">Pharmacy Services                   </t>
  </si>
  <si>
    <t xml:space="preserve">Radiation Oncology Services                   </t>
  </si>
  <si>
    <t xml:space="preserve">Pay Down of Intercompany Balances                   </t>
  </si>
  <si>
    <t xml:space="preserve">BioMedical Contracted Svc                   </t>
  </si>
  <si>
    <t>Grand Total:</t>
  </si>
  <si>
    <t>REPORT 6A - TRANSACTIONS BETWEEN HOSPITAL AFFILIATES OR RELATED CORPORATIONS</t>
  </si>
  <si>
    <t>AFFILIATE TRANSFERRING FUNDS</t>
  </si>
  <si>
    <t>AFFILIATE RECEIVING FUNDS</t>
  </si>
  <si>
    <t>AMOUNT</t>
  </si>
  <si>
    <t>Beginning Unconsolidated Intercompany Balance</t>
  </si>
  <si>
    <t>10/01/2009</t>
  </si>
  <si>
    <t>Loan Advances</t>
  </si>
  <si>
    <t>09/30/2010</t>
  </si>
  <si>
    <t>Equity Transfers</t>
  </si>
  <si>
    <t xml:space="preserve">Total: </t>
  </si>
  <si>
    <t>9/30/2010</t>
  </si>
  <si>
    <t>Personnel Services</t>
  </si>
  <si>
    <t>Intercompany Accounts Payable</t>
  </si>
  <si>
    <t>Management Contribution</t>
  </si>
  <si>
    <t>Loan Payments</t>
  </si>
  <si>
    <t>Workers Compensation</t>
  </si>
  <si>
    <t>Parking Space Rentals</t>
  </si>
  <si>
    <t>Rent</t>
  </si>
  <si>
    <t>Interest</t>
  </si>
  <si>
    <t>Mangement Contribution</t>
  </si>
  <si>
    <t>Nothing to Report</t>
  </si>
  <si>
    <t>Lab Services</t>
  </si>
  <si>
    <t>Investment</t>
  </si>
  <si>
    <t>Personnel and Program Services</t>
  </si>
  <si>
    <t>Support Services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</si>
  <si>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</si>
  <si>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</si>
  <si>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</si>
  <si>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</si>
  <si>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</si>
  <si>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</si>
  <si>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</si>
  <si>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</si>
  <si>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</si>
  <si>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</si>
  <si>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</si>
  <si>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</si>
  <si>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of loan payable to the State of Connecticut Health and Educational Facilities Authority.  Current unpaid principal as of 9/30/10 is $38,480,000</t>
  </si>
  <si>
    <t>20</t>
  </si>
  <si>
    <t>Guarantee of loan payable to the State of Connecticut Health and Educational Facilities Authority.  Current unpaid principal as of 9/30/10 is $500,000</t>
  </si>
  <si>
    <t>15</t>
  </si>
  <si>
    <t>Guarantee of loan payable to the State of Connecticut Health and Educational Facilities Authority.  Current unpaid principal as of 9/30/10 is $13,935,000</t>
  </si>
  <si>
    <t>21</t>
  </si>
  <si>
    <t>Guarantee of Interest Rate Swap</t>
  </si>
  <si>
    <t>1</t>
  </si>
  <si>
    <t>Guarantee of line of credit payable to bank</t>
  </si>
  <si>
    <t>Guarantee of Termination Value of Interest Rate Swap</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</si>
  <si>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</si>
  <si>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</si>
  <si>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</si>
  <si>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</si>
  <si>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</si>
  <si>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</si>
  <si>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</si>
  <si>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</si>
  <si>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</si>
  <si>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</si>
  <si>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</si>
  <si>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</si>
  <si>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</si>
  <si>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</si>
  <si>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</si>
  <si>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</si>
  <si>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</si>
  <si>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</si>
  <si>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</si>
  <si>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</si>
  <si>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</si>
  <si>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</si>
  <si>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</si>
  <si>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</si>
  <si>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BENNETT, ALICE HOWARD FREE BED FUND</t>
  </si>
  <si>
    <t>2</t>
  </si>
  <si>
    <t>SANBORN, WILLIAM FREE BED FUND</t>
  </si>
  <si>
    <t>3</t>
  </si>
  <si>
    <t>CONE, MARTHA ISHAM IMO LILLIAN FREE BED FD</t>
  </si>
  <si>
    <t>4</t>
  </si>
  <si>
    <t>HUNGERFORD, NEWMAN FUND 2</t>
  </si>
  <si>
    <t>5</t>
  </si>
  <si>
    <t>STATE GRANT</t>
  </si>
  <si>
    <t>6</t>
  </si>
  <si>
    <t>7</t>
  </si>
  <si>
    <t>BURPEE, ADDIE W. FUND</t>
  </si>
  <si>
    <t>CLARK, SUSAN S. FREE BED FUND</t>
  </si>
  <si>
    <t>GOODWIN, JAMES REV. DR. FREE BED FUND</t>
  </si>
  <si>
    <t>8</t>
  </si>
  <si>
    <t>THOMPSON, GERT UWO FREE BED FUND</t>
  </si>
  <si>
    <t>9</t>
  </si>
  <si>
    <t>WILCOX, FRAND L. FREE BED FD</t>
  </si>
  <si>
    <t>10</t>
  </si>
  <si>
    <t>11</t>
  </si>
  <si>
    <t>12</t>
  </si>
  <si>
    <t>13</t>
  </si>
  <si>
    <t>BRAINARD, AMAZIAN FUND</t>
  </si>
  <si>
    <t>14</t>
  </si>
  <si>
    <t>PERKINS, GERTRUDE S. FREE BED FD.</t>
  </si>
  <si>
    <t>16</t>
  </si>
  <si>
    <t>TUTTLE, MILES A. FREE BED FD</t>
  </si>
  <si>
    <t>17</t>
  </si>
  <si>
    <t>GOODWIN, FRANCIS   MARY FREE BED FUND</t>
  </si>
  <si>
    <t>18</t>
  </si>
  <si>
    <t>19</t>
  </si>
  <si>
    <t>ENSIGN, JOSEPH R.   MARY FREE BED FUND</t>
  </si>
  <si>
    <t>EMMA LANE</t>
  </si>
  <si>
    <t>22</t>
  </si>
  <si>
    <t>23</t>
  </si>
  <si>
    <t>24</t>
  </si>
  <si>
    <t>25</t>
  </si>
  <si>
    <t>26</t>
  </si>
  <si>
    <t>27</t>
  </si>
  <si>
    <t>28</t>
  </si>
  <si>
    <t>29</t>
  </si>
  <si>
    <t>BLISS, FRED</t>
  </si>
  <si>
    <t>BRITTON, FRANCES WOOD FREE BED FUND</t>
  </si>
  <si>
    <t>30</t>
  </si>
  <si>
    <t>31</t>
  </si>
  <si>
    <t>32</t>
  </si>
  <si>
    <t>33</t>
  </si>
  <si>
    <t>MCLEAN, JULIETTE FREE BED FD.</t>
  </si>
  <si>
    <t>34</t>
  </si>
  <si>
    <t>35</t>
  </si>
  <si>
    <t>36</t>
  </si>
  <si>
    <t>37</t>
  </si>
  <si>
    <t>38</t>
  </si>
  <si>
    <t>39</t>
  </si>
  <si>
    <t>KOLAKOWSKI, HENRY</t>
  </si>
  <si>
    <t>40</t>
  </si>
  <si>
    <t>41</t>
  </si>
  <si>
    <t>42</t>
  </si>
  <si>
    <t>43</t>
  </si>
  <si>
    <t>44</t>
  </si>
  <si>
    <t>45</t>
  </si>
  <si>
    <t>46</t>
  </si>
  <si>
    <t>HALL, GEORGE FUND 1</t>
  </si>
  <si>
    <t>HART, EMMA MAY FUND</t>
  </si>
  <si>
    <t>NORTHAN, CHARLES H. FD</t>
  </si>
  <si>
    <t>47</t>
  </si>
  <si>
    <t>BACON, WILLIAM T. FREE BED FD</t>
  </si>
  <si>
    <t>48</t>
  </si>
  <si>
    <t>49</t>
  </si>
  <si>
    <t>POTTER, CAMILLA JILLSON FREE BED FD.</t>
  </si>
  <si>
    <t>50</t>
  </si>
  <si>
    <t>51</t>
  </si>
  <si>
    <t>52</t>
  </si>
  <si>
    <t>53</t>
  </si>
  <si>
    <t>CLARK, JULIA FILMAN FUND</t>
  </si>
  <si>
    <t>54</t>
  </si>
  <si>
    <t>55</t>
  </si>
  <si>
    <t>56</t>
  </si>
  <si>
    <t>57</t>
  </si>
  <si>
    <t>58</t>
  </si>
  <si>
    <t>ALLEN, LUCY FREE BED FUND</t>
  </si>
  <si>
    <t>MCCRAY,WILLIAM B FUND</t>
  </si>
  <si>
    <t>59</t>
  </si>
  <si>
    <t>60</t>
  </si>
  <si>
    <t>61</t>
  </si>
  <si>
    <t>62</t>
  </si>
  <si>
    <t>63</t>
  </si>
  <si>
    <t>64</t>
  </si>
  <si>
    <t>GRANBERRY,STEPHEN H. REV. FBF</t>
  </si>
  <si>
    <t>LEVERTH M. BRAINARD</t>
  </si>
  <si>
    <t>65</t>
  </si>
  <si>
    <t>66</t>
  </si>
  <si>
    <t>67</t>
  </si>
  <si>
    <t>68</t>
  </si>
  <si>
    <t>KOHN, HENRY I/M/ O RICHARD C. KOHN FREE BED FUND</t>
  </si>
  <si>
    <t>69</t>
  </si>
  <si>
    <t>WINCHELL SMITH</t>
  </si>
  <si>
    <t>70</t>
  </si>
  <si>
    <t>71</t>
  </si>
  <si>
    <t>72</t>
  </si>
  <si>
    <t>CUTLER, RUTHER BRAINARD FD</t>
  </si>
  <si>
    <t>73</t>
  </si>
  <si>
    <t>HOOKER, EDWARD WILLIAMS FREE BED FUND</t>
  </si>
  <si>
    <t>74</t>
  </si>
  <si>
    <t>75</t>
  </si>
  <si>
    <t>76</t>
  </si>
  <si>
    <t>77</t>
  </si>
  <si>
    <t>78</t>
  </si>
  <si>
    <t>79</t>
  </si>
  <si>
    <t>80</t>
  </si>
  <si>
    <t>81</t>
  </si>
  <si>
    <t>82</t>
  </si>
  <si>
    <t>PHELPS, CHARLES   ELSIE SYKES FREE BED FUND</t>
  </si>
  <si>
    <t>83</t>
  </si>
  <si>
    <t>84</t>
  </si>
  <si>
    <t>85</t>
  </si>
  <si>
    <t>86</t>
  </si>
  <si>
    <t>87</t>
  </si>
  <si>
    <t>88</t>
  </si>
  <si>
    <t>89</t>
  </si>
  <si>
    <t>90</t>
  </si>
  <si>
    <t>91</t>
  </si>
  <si>
    <t>92</t>
  </si>
  <si>
    <t>HALL, GEORGE FUND 2</t>
  </si>
  <si>
    <t>93</t>
  </si>
  <si>
    <t>94</t>
  </si>
  <si>
    <t>95</t>
  </si>
  <si>
    <t>96</t>
  </si>
  <si>
    <t>97</t>
  </si>
  <si>
    <t>98</t>
  </si>
  <si>
    <t>CUTLER, RALPH W. FREE BED FD</t>
  </si>
  <si>
    <t>99</t>
  </si>
  <si>
    <t>HICKMOTT, EDWARD P. FREE BED FD</t>
  </si>
  <si>
    <t>PORTER, ELISA STORRS FREE BED FD</t>
  </si>
  <si>
    <t>REIS, M. KATHERINE FREE BED FD</t>
  </si>
  <si>
    <t>100</t>
  </si>
  <si>
    <t>101</t>
  </si>
  <si>
    <t>102</t>
  </si>
  <si>
    <t>103</t>
  </si>
  <si>
    <t>ANDREW, SILLIAN FREE BED FUND</t>
  </si>
  <si>
    <t>AVERY_WELCHER FREE BED FUND</t>
  </si>
  <si>
    <t>CROSBY,C. W. FREEBED FD.UWO MATTHEW G. THOMPSON</t>
  </si>
  <si>
    <t>DR. GORDON RUSSELL"</t>
  </si>
  <si>
    <t>HALL, MARGARET J. FREE BED FUND</t>
  </si>
  <si>
    <t>HITCHOCK, HENRY P. MRS. FREE BED FUND</t>
  </si>
  <si>
    <t>LOUIS TERRY</t>
  </si>
  <si>
    <t>MANNING, AUGUSTA M. FREE BED FUND</t>
  </si>
  <si>
    <t>RUSSELL, MARY I. B. FUND</t>
  </si>
  <si>
    <t>RUSSELL, W., C.   ADA G. FREE BED FD.</t>
  </si>
  <si>
    <t>104</t>
  </si>
  <si>
    <t>105</t>
  </si>
  <si>
    <t>106</t>
  </si>
  <si>
    <t>107</t>
  </si>
  <si>
    <t>FISHER, ANNA FREE BED FUND</t>
  </si>
  <si>
    <t>108</t>
  </si>
  <si>
    <t>109</t>
  </si>
  <si>
    <t>110</t>
  </si>
  <si>
    <t>111</t>
  </si>
  <si>
    <t>112</t>
  </si>
  <si>
    <t>113</t>
  </si>
  <si>
    <t>114</t>
  </si>
  <si>
    <t>THOMAS WOOD</t>
  </si>
  <si>
    <t>115</t>
  </si>
  <si>
    <t>116</t>
  </si>
  <si>
    <t>117</t>
  </si>
  <si>
    <t>118</t>
  </si>
  <si>
    <t>119</t>
  </si>
  <si>
    <t>120</t>
  </si>
  <si>
    <t>DILLON, EDWARD FUND</t>
  </si>
  <si>
    <t>121</t>
  </si>
  <si>
    <t>122</t>
  </si>
  <si>
    <t>123</t>
  </si>
  <si>
    <t>124</t>
  </si>
  <si>
    <t>125</t>
  </si>
  <si>
    <t>126</t>
  </si>
  <si>
    <t>127</t>
  </si>
  <si>
    <t>128</t>
  </si>
  <si>
    <t>HILLS, COOLIDGE J, FD</t>
  </si>
  <si>
    <t>129</t>
  </si>
  <si>
    <t>130</t>
  </si>
  <si>
    <t>131</t>
  </si>
  <si>
    <t>132</t>
  </si>
  <si>
    <t>133</t>
  </si>
  <si>
    <t>134</t>
  </si>
  <si>
    <t>135</t>
  </si>
  <si>
    <t>136</t>
  </si>
  <si>
    <t>137</t>
  </si>
  <si>
    <t>138</t>
  </si>
  <si>
    <t>139</t>
  </si>
  <si>
    <t>140</t>
  </si>
  <si>
    <t>TERRY SMITH</t>
  </si>
  <si>
    <t>141</t>
  </si>
  <si>
    <t>142</t>
  </si>
  <si>
    <t>143</t>
  </si>
  <si>
    <t>144</t>
  </si>
  <si>
    <t>145</t>
  </si>
  <si>
    <t>146</t>
  </si>
  <si>
    <t>147</t>
  </si>
  <si>
    <t>BLISS, GRACE</t>
  </si>
  <si>
    <t>148</t>
  </si>
  <si>
    <t>149</t>
  </si>
  <si>
    <t>ALLEN, MAJORIE H. FREE BED FUND</t>
  </si>
  <si>
    <t>HART, EDITH MAY FREE BED FUND</t>
  </si>
  <si>
    <t>PARSON, ELIA L. FD.</t>
  </si>
  <si>
    <t>SMITH, ELLEN T. FREE BED FD.</t>
  </si>
  <si>
    <t>STARR, MARTHA K. UWO FLORANCE CROFUT</t>
  </si>
  <si>
    <t>TAINOR, ALICE FREE BED FUND</t>
  </si>
  <si>
    <t>TUTTLE, SARAH FREE BED FD UWO JANE TUTTLE</t>
  </si>
  <si>
    <t>WATKINSON, ELLEN M. TRUST FD</t>
  </si>
  <si>
    <t>WHAPLES, MARY A. FD</t>
  </si>
  <si>
    <t>WILLIAMS, EUGENE PHILLIPS FD</t>
  </si>
  <si>
    <t>WILSON, HATTIE JOHNSON FREE BED FD</t>
  </si>
  <si>
    <t>WOH ,  KATTIE FREE BED FD</t>
  </si>
  <si>
    <t>WRIGHT, HENRY T. FD</t>
  </si>
  <si>
    <t>150</t>
  </si>
  <si>
    <t>151</t>
  </si>
  <si>
    <t>152</t>
  </si>
  <si>
    <t>153</t>
  </si>
  <si>
    <t>154</t>
  </si>
  <si>
    <t>155</t>
  </si>
  <si>
    <t>156</t>
  </si>
  <si>
    <t>157</t>
  </si>
  <si>
    <t>WILLIAMS, ELIZABETH W. FREE BED</t>
  </si>
  <si>
    <t>158</t>
  </si>
  <si>
    <t>159</t>
  </si>
  <si>
    <t>160</t>
  </si>
  <si>
    <t>161</t>
  </si>
  <si>
    <t>GAY, GEORGE A. FUND IN CARE OF GOODWIN, LUCY</t>
  </si>
  <si>
    <t>162</t>
  </si>
  <si>
    <t>163</t>
  </si>
  <si>
    <t>164</t>
  </si>
  <si>
    <t>165</t>
  </si>
  <si>
    <t>166</t>
  </si>
  <si>
    <t>167</t>
  </si>
  <si>
    <t>168</t>
  </si>
  <si>
    <t>169</t>
  </si>
  <si>
    <t>170</t>
  </si>
  <si>
    <t>171</t>
  </si>
  <si>
    <t>172</t>
  </si>
  <si>
    <t>PRENTICE, SAMUEL O. FREE BED FD</t>
  </si>
  <si>
    <t>173</t>
  </si>
  <si>
    <t>174</t>
  </si>
  <si>
    <t>175</t>
  </si>
  <si>
    <t>176</t>
  </si>
  <si>
    <t>177</t>
  </si>
  <si>
    <t>BALLERSTEIN, RAPHAEL   JULIA FREE BED FD</t>
  </si>
  <si>
    <t>BROWN, FREDERICK S.   ALMERA D. FUND</t>
  </si>
  <si>
    <t>DAY, CALVIN FREE BED FD</t>
  </si>
  <si>
    <t>HILLYER, DRAYTON O. FD</t>
  </si>
  <si>
    <t>LEVERTH   M. BRAINARD</t>
  </si>
  <si>
    <t>178</t>
  </si>
  <si>
    <t>179</t>
  </si>
  <si>
    <t>180</t>
  </si>
  <si>
    <t>181</t>
  </si>
  <si>
    <t>182</t>
  </si>
  <si>
    <t>FRANCIS BERSFORD MARSH</t>
  </si>
  <si>
    <t>GOODWIN, DANIEL M. FREE BED FUND</t>
  </si>
  <si>
    <t>MARY STEWART BERSFORD"</t>
  </si>
  <si>
    <t>RUSSELL, ADA G. FD.</t>
  </si>
  <si>
    <t>183</t>
  </si>
  <si>
    <t>184</t>
  </si>
  <si>
    <t>185</t>
  </si>
  <si>
    <t>186</t>
  </si>
  <si>
    <t>187</t>
  </si>
  <si>
    <t>188</t>
  </si>
  <si>
    <t>189</t>
  </si>
  <si>
    <t>190</t>
  </si>
  <si>
    <t>191</t>
  </si>
  <si>
    <t>192</t>
  </si>
  <si>
    <t>193</t>
  </si>
  <si>
    <t>194</t>
  </si>
  <si>
    <t>195</t>
  </si>
  <si>
    <t>BARNEY, LAURA D. FREE BED FUND</t>
  </si>
  <si>
    <t>196</t>
  </si>
  <si>
    <t>197</t>
  </si>
  <si>
    <t>198</t>
  </si>
  <si>
    <t>199</t>
  </si>
  <si>
    <t>200</t>
  </si>
  <si>
    <t>201</t>
  </si>
  <si>
    <t>BERESFORD,SAMUEL BARWICK FREE BED FUND</t>
  </si>
  <si>
    <t>CHENEY, BROTHERS FREE BED FUND</t>
  </si>
  <si>
    <t>202</t>
  </si>
  <si>
    <t>203</t>
  </si>
  <si>
    <t>204</t>
  </si>
  <si>
    <t>205</t>
  </si>
  <si>
    <t>206</t>
  </si>
  <si>
    <t>207</t>
  </si>
  <si>
    <t>KENEY, FUND</t>
  </si>
  <si>
    <t>208</t>
  </si>
  <si>
    <t>209</t>
  </si>
  <si>
    <t>HUNGERFORD, NEWMAN FUND 1</t>
  </si>
  <si>
    <t>210</t>
  </si>
  <si>
    <t>HALL, HARRIET FUND</t>
  </si>
  <si>
    <t>211</t>
  </si>
  <si>
    <t>212</t>
  </si>
  <si>
    <t>JEWELL, CHARLES A. FREE BED FUND</t>
  </si>
  <si>
    <t>213</t>
  </si>
  <si>
    <t>214</t>
  </si>
  <si>
    <t>215</t>
  </si>
  <si>
    <t>216</t>
  </si>
  <si>
    <t>217</t>
  </si>
  <si>
    <t>218</t>
  </si>
  <si>
    <t>219</t>
  </si>
  <si>
    <t>220</t>
  </si>
  <si>
    <t>221</t>
  </si>
  <si>
    <t>222</t>
  </si>
  <si>
    <t>223</t>
  </si>
  <si>
    <t>224</t>
  </si>
  <si>
    <t>225</t>
  </si>
  <si>
    <t>TUTTLE, WILLIAM FREE BED UTCWO JANE TUTTLE</t>
  </si>
  <si>
    <t>226</t>
  </si>
  <si>
    <t>227</t>
  </si>
  <si>
    <t>BRAINERD,LYMAN D.   LUCY M. FREE BED FUND</t>
  </si>
  <si>
    <t>228</t>
  </si>
  <si>
    <t>229</t>
  </si>
  <si>
    <t>BREWSTER, ALICE STEPHEN FREE BED FUND</t>
  </si>
  <si>
    <t>COOK, CHARLES B. FREE BED FUND</t>
  </si>
  <si>
    <t>HILLS, FREDERICK W. FD</t>
  </si>
  <si>
    <t>PORTER, CAROLIN E.FREE BED FUND</t>
  </si>
  <si>
    <t>ROBERTS, ELVIRA EVANS FREE BED FD</t>
  </si>
  <si>
    <t>TERRY, ISHAM FREE BED FUND</t>
  </si>
  <si>
    <t>TUTTLE, WILLIAM E.FREE BED UWO JANE TUTTLE</t>
  </si>
  <si>
    <t>230</t>
  </si>
  <si>
    <t>GOODWIN, MARY E. LINCOLN</t>
  </si>
  <si>
    <t>231</t>
  </si>
  <si>
    <t>232</t>
  </si>
  <si>
    <t>233</t>
  </si>
  <si>
    <t>234</t>
  </si>
  <si>
    <t>235</t>
  </si>
  <si>
    <t>236</t>
  </si>
  <si>
    <t>237</t>
  </si>
  <si>
    <t>238</t>
  </si>
  <si>
    <t>239</t>
  </si>
  <si>
    <t>240</t>
  </si>
  <si>
    <t>241</t>
  </si>
  <si>
    <t>242</t>
  </si>
  <si>
    <t>243</t>
  </si>
  <si>
    <t>244</t>
  </si>
  <si>
    <t>245</t>
  </si>
  <si>
    <t>246</t>
  </si>
  <si>
    <t>247</t>
  </si>
  <si>
    <t>248</t>
  </si>
  <si>
    <t>249</t>
  </si>
  <si>
    <t>250</t>
  </si>
  <si>
    <t>251</t>
  </si>
  <si>
    <t>252</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</si>
  <si>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</si>
  <si>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</si>
  <si>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</si>
  <si>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</si>
  <si>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</si>
  <si>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</si>
  <si>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</si>
  <si>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</si>
  <si>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</si>
  <si>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</si>
  <si>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</si>
  <si>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</si>
  <si>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</si>
  <si>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</si>
  <si>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CHANDLER, KATHRYN RICHARDS FUND</t>
  </si>
  <si>
    <t>CHILDRENS FUND</t>
  </si>
  <si>
    <t>CORBIN, FRANK W. FD</t>
  </si>
  <si>
    <t>DICKISON, L.A. FUND</t>
  </si>
  <si>
    <t>DUNHAM, SARA R. FUND</t>
  </si>
  <si>
    <t>HART, FERDINAND AUSTIN FREE BED FUND</t>
  </si>
  <si>
    <t>HILLS, ALBERTUS S. FD</t>
  </si>
  <si>
    <t>PERKINS, LUCY ADAMS FD</t>
  </si>
  <si>
    <t>POND, CHARLES F. FREE BED FD.</t>
  </si>
  <si>
    <t>RICHARDS, EDITH KERR MEMORIAL FD</t>
  </si>
  <si>
    <t>TUTTLE, JANE FREE BED FD. FOR NURSES ETC</t>
  </si>
  <si>
    <t>BRAINARD,C NEWTON ELSIE B</t>
  </si>
  <si>
    <t>HELEN STERLING BRAINARD FREE BED FUND FOR CHILDREN</t>
  </si>
  <si>
    <t>PEABODY, EMILY FREE BED FD</t>
  </si>
  <si>
    <t>PEMBER, JULIA RIPLEY FREE BED FUNDUWO CHANCEY PEMBER</t>
  </si>
  <si>
    <t>THOMSON, JAMES M. FD</t>
  </si>
  <si>
    <t>FOX, MOSES FREE BED FUND</t>
  </si>
  <si>
    <t>NEWMAN HUNGERFOOD FUND # 3</t>
  </si>
  <si>
    <t>DR. GORDON RUSSELL</t>
  </si>
  <si>
    <t>SMITH, OLIVER C. DR.FD # 2</t>
  </si>
  <si>
    <t>WATERMAN, NATHAN M. FREE BED FD</t>
  </si>
  <si>
    <t>BRAINARD, LEVERETT   MARY FREE BED FUND</t>
  </si>
  <si>
    <t>WILLIAM, ELY FREE BED FUND</t>
  </si>
  <si>
    <t>FARRELL, T. R. FREE BED FUND</t>
  </si>
  <si>
    <t>MILLER, CHARLES B. FREE BED FD.</t>
  </si>
  <si>
    <t>HARTFORD ARCHDEACONRY CHILDRENS LOT FUND</t>
  </si>
  <si>
    <t>JUNIOR LEAGUE OF HARTFORD FREE BED FUND</t>
  </si>
  <si>
    <t>MILLER, ELLA R. FREE BED FD.</t>
  </si>
  <si>
    <t>PERKINS, GEORGE C. MRS. FREE BED FD</t>
  </si>
  <si>
    <t>ROOT, JUDSON H. FREE BED FD</t>
  </si>
  <si>
    <t>MARY STEWART BERSFORD</t>
  </si>
  <si>
    <t>BRAINARD,LYMAN D.   LUCY M. FREE BED FUND</t>
  </si>
  <si>
    <t>BRAYTON, HOWARD FUND</t>
  </si>
  <si>
    <t>BROWN, JOHN D. FUND</t>
  </si>
  <si>
    <t>HARRIET M. BUNDY</t>
  </si>
  <si>
    <t>MURPHY, DANIEL W.</t>
  </si>
  <si>
    <t>W.A. KELLEY FREE BED FUND</t>
  </si>
  <si>
    <t>SILVERSTEIN-RITTER PTU FUND</t>
  </si>
  <si>
    <t>CARR FAMILY PLANNING PTU</t>
  </si>
  <si>
    <t>CARR FREE BED FUND</t>
  </si>
  <si>
    <t>SAMUEL CHEIFFETZ AND TILLIE CHEIFFETZ</t>
  </si>
  <si>
    <t>DOROTHY WHITNEY FUND</t>
  </si>
  <si>
    <t>WELLS, HORACE</t>
  </si>
  <si>
    <t>HH FREE BED</t>
  </si>
  <si>
    <t>HH NOM/GOODWIN MARY E LINCOLN</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</si>
  <si>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</si>
  <si>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</si>
  <si>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</si>
  <si>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</si>
  <si>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</si>
  <si>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teh dunning cycle has been completed unsuccessfully and/or when all the internal collection efforts have been exhausted</t>
  </si>
  <si>
    <t>Hospital's processes and policies for compensating a Collection Agent for services rendered</t>
  </si>
  <si>
    <t>All collection agency and law firm billing tot he hospital occurs the month after the payments are received.  Payment to the agencies and law firm is based upon a percentage of the amount collected. Legal fees are billed tot he hospital as they occur.</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</si>
  <si>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</si>
  <si>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</si>
  <si>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</si>
  <si>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</si>
  <si>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</si>
  <si>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</si>
  <si>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</si>
  <si>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</si>
  <si>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</si>
  <si>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</si>
  <si>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</si>
  <si>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</si>
  <si>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</si>
  <si>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Connecticut Credit</t>
  </si>
  <si>
    <t>Nair &amp; Levin</t>
  </si>
  <si>
    <t>Attorney</t>
  </si>
  <si>
    <t>REPORT 19 - SALARIES AND FRINGE BENEFITS OF THE TEN HIGHEST PAID HOSPITAL POSITIONS</t>
  </si>
  <si>
    <t>POSITION TITLE</t>
  </si>
  <si>
    <t>SALARY</t>
  </si>
  <si>
    <t>FRINGE BENEFITS</t>
  </si>
  <si>
    <t>TOTAL</t>
  </si>
  <si>
    <t>1.</t>
  </si>
  <si>
    <t>Director of Arrythmia Center</t>
  </si>
  <si>
    <t>2.</t>
  </si>
  <si>
    <t>3.</t>
  </si>
  <si>
    <t>President and CEO (former)</t>
  </si>
  <si>
    <t>4.</t>
  </si>
  <si>
    <t>VP, Academic Affairs</t>
  </si>
  <si>
    <t>5.</t>
  </si>
  <si>
    <t>VP, Psychiatry</t>
  </si>
  <si>
    <t>6.</t>
  </si>
  <si>
    <t>Executive VP and COO</t>
  </si>
  <si>
    <t>7.</t>
  </si>
  <si>
    <t>Director of Cardiology</t>
  </si>
  <si>
    <t>8.</t>
  </si>
  <si>
    <t>Executive VP and CFO</t>
  </si>
  <si>
    <t>9.</t>
  </si>
  <si>
    <t>Director of Surgery</t>
  </si>
  <si>
    <t>10.</t>
  </si>
  <si>
    <t>Director of Emergency Medicine &amp; Trauma Service</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</si>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</sst>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4"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1"/>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42</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45</v>
      </c>
    </row>
    <row r="36" spans="1:3" ht="14.25" customHeight="1" x14ac:dyDescent="0.2">
      <c r="A36" s="19">
        <v>7</v>
      </c>
      <c r="B36" s="20" t="s">
        <v>23</v>
      </c>
      <c r="C36" s="21" t="s">
        <v>46</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47</v>
      </c>
    </row>
    <row r="43" spans="1:3" ht="14.25" customHeight="1" x14ac:dyDescent="0.2">
      <c r="A43" s="19">
        <v>14</v>
      </c>
      <c r="B43" s="20" t="s">
        <v>35</v>
      </c>
      <c r="C43" s="24" t="s">
        <v>22</v>
      </c>
    </row>
    <row r="44" spans="1:3" ht="15" customHeight="1" thickBot="1" x14ac:dyDescent="0.25">
      <c r="A44" s="25">
        <v>15</v>
      </c>
      <c r="B44" s="26" t="s">
        <v>36</v>
      </c>
      <c r="C44" s="27" t="s">
        <v>37</v>
      </c>
    </row>
    <row r="45" spans="1:3" ht="15.75" customHeight="1" x14ac:dyDescent="0.25">
      <c r="A45" s="13"/>
      <c r="B45" s="14"/>
      <c r="C45" s="15"/>
    </row>
    <row r="46" spans="1:3" ht="27.2" customHeight="1" x14ac:dyDescent="0.25">
      <c r="A46" s="16" t="s">
        <v>48</v>
      </c>
      <c r="B46" s="17" t="s">
        <v>9</v>
      </c>
      <c r="C46" s="18" t="s">
        <v>49</v>
      </c>
    </row>
    <row r="47" spans="1:3"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42</v>
      </c>
    </row>
    <row r="50" spans="1:3" ht="14.25" customHeight="1" x14ac:dyDescent="0.2">
      <c r="A50" s="19">
        <v>4</v>
      </c>
      <c r="B50" s="20" t="s">
        <v>17</v>
      </c>
      <c r="C50" s="21" t="s">
        <v>52</v>
      </c>
    </row>
    <row r="51" spans="1:3" ht="14.25" customHeight="1" x14ac:dyDescent="0.2">
      <c r="A51" s="19">
        <v>5</v>
      </c>
      <c r="B51" s="20" t="s">
        <v>19</v>
      </c>
      <c r="C51" s="21" t="s">
        <v>53</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37</v>
      </c>
    </row>
    <row r="62" spans="1:3" ht="15.75" customHeight="1" x14ac:dyDescent="0.25">
      <c r="A62" s="13"/>
      <c r="B62" s="14"/>
      <c r="C62" s="15"/>
    </row>
    <row r="63" spans="1:3" ht="27.2" customHeight="1" x14ac:dyDescent="0.25">
      <c r="A63" s="16" t="s">
        <v>56</v>
      </c>
      <c r="B63" s="17" t="s">
        <v>9</v>
      </c>
      <c r="C63" s="18" t="s">
        <v>57</v>
      </c>
    </row>
    <row r="64" spans="1:3"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42</v>
      </c>
    </row>
    <row r="67" spans="1:3" ht="14.25" customHeight="1" x14ac:dyDescent="0.2">
      <c r="A67" s="19">
        <v>4</v>
      </c>
      <c r="B67" s="20" t="s">
        <v>17</v>
      </c>
      <c r="C67" s="21" t="s">
        <v>60</v>
      </c>
    </row>
    <row r="68" spans="1:3" ht="14.25" customHeight="1" x14ac:dyDescent="0.2">
      <c r="A68" s="19">
        <v>5</v>
      </c>
      <c r="B68" s="20" t="s">
        <v>19</v>
      </c>
      <c r="C68" s="21" t="s">
        <v>53</v>
      </c>
    </row>
    <row r="69" spans="1:3" ht="14.25" customHeight="1" x14ac:dyDescent="0.2">
      <c r="A69" s="19">
        <v>6</v>
      </c>
      <c r="B69" s="20" t="s">
        <v>21</v>
      </c>
      <c r="C69" s="24" t="s">
        <v>22</v>
      </c>
    </row>
    <row r="70" spans="1:3" ht="14.25" customHeight="1" x14ac:dyDescent="0.2">
      <c r="A70" s="19">
        <v>7</v>
      </c>
      <c r="B70" s="20" t="s">
        <v>23</v>
      </c>
      <c r="C70" s="21" t="s">
        <v>54</v>
      </c>
    </row>
    <row r="71" spans="1:3" ht="14.25" customHeight="1" x14ac:dyDescent="0.2">
      <c r="A71" s="19">
        <v>8</v>
      </c>
      <c r="B71" s="20" t="s">
        <v>25</v>
      </c>
      <c r="C71" s="21" t="s">
        <v>61</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37</v>
      </c>
    </row>
    <row r="79" spans="1:3" ht="15.75" customHeight="1" x14ac:dyDescent="0.25">
      <c r="A79" s="13"/>
      <c r="B79" s="14"/>
      <c r="C79" s="15"/>
    </row>
    <row r="80" spans="1:3" ht="27.2" customHeight="1" x14ac:dyDescent="0.25">
      <c r="A80" s="16" t="s">
        <v>62</v>
      </c>
      <c r="B80" s="17" t="s">
        <v>9</v>
      </c>
      <c r="C80" s="18" t="s">
        <v>63</v>
      </c>
    </row>
    <row r="81" spans="1:3" x14ac:dyDescent="0.2">
      <c r="A81" s="19">
        <v>1</v>
      </c>
      <c r="B81" s="20" t="s">
        <v>11</v>
      </c>
      <c r="C81" s="21" t="s">
        <v>64</v>
      </c>
    </row>
    <row r="82" spans="1:3" ht="14.25" customHeight="1" x14ac:dyDescent="0.2">
      <c r="A82" s="19">
        <v>2</v>
      </c>
      <c r="B82" s="22" t="s">
        <v>13</v>
      </c>
      <c r="C82" s="21" t="s">
        <v>65</v>
      </c>
    </row>
    <row r="83" spans="1:3" ht="14.25" customHeight="1" x14ac:dyDescent="0.2">
      <c r="A83" s="19">
        <v>3</v>
      </c>
      <c r="B83" s="22" t="s">
        <v>15</v>
      </c>
      <c r="C83" s="23" t="s">
        <v>42</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37</v>
      </c>
    </row>
    <row r="96" spans="1:3" ht="15.75" customHeight="1" x14ac:dyDescent="0.25">
      <c r="A96" s="13"/>
      <c r="B96" s="14"/>
      <c r="C96" s="15"/>
    </row>
    <row r="97" spans="1:3" ht="27.2" customHeight="1" x14ac:dyDescent="0.25">
      <c r="A97" s="16" t="s">
        <v>66</v>
      </c>
      <c r="B97" s="17" t="s">
        <v>9</v>
      </c>
      <c r="C97" s="18" t="s">
        <v>67</v>
      </c>
    </row>
    <row r="98" spans="1:3" ht="45" x14ac:dyDescent="0.2">
      <c r="A98" s="19">
        <v>1</v>
      </c>
      <c r="B98" s="20" t="s">
        <v>11</v>
      </c>
      <c r="C98" s="21" t="s">
        <v>68</v>
      </c>
    </row>
    <row r="99" spans="1:3" ht="14.25" customHeight="1" x14ac:dyDescent="0.2">
      <c r="A99" s="19">
        <v>2</v>
      </c>
      <c r="B99" s="22" t="s">
        <v>13</v>
      </c>
      <c r="C99" s="21" t="s">
        <v>69</v>
      </c>
    </row>
    <row r="100" spans="1:3" ht="14.25" customHeight="1" x14ac:dyDescent="0.2">
      <c r="A100" s="19">
        <v>3</v>
      </c>
      <c r="B100" s="22" t="s">
        <v>15</v>
      </c>
      <c r="C100" s="23" t="s">
        <v>42</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70</v>
      </c>
    </row>
    <row r="106" spans="1:3" ht="14.25" customHeight="1" x14ac:dyDescent="0.2">
      <c r="A106" s="19">
        <v>9</v>
      </c>
      <c r="B106" s="20" t="s">
        <v>27</v>
      </c>
      <c r="C106" s="21" t="s">
        <v>71</v>
      </c>
    </row>
    <row r="107" spans="1:3" ht="14.25" customHeight="1" x14ac:dyDescent="0.2">
      <c r="A107" s="19">
        <v>10</v>
      </c>
      <c r="B107" s="20" t="s">
        <v>29</v>
      </c>
      <c r="C107" s="21" t="s">
        <v>30</v>
      </c>
    </row>
    <row r="108" spans="1:3" ht="14.25" customHeight="1" x14ac:dyDescent="0.2">
      <c r="A108" s="19">
        <v>11</v>
      </c>
      <c r="B108" s="20" t="s">
        <v>31</v>
      </c>
      <c r="C108" s="21" t="s">
        <v>30</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37</v>
      </c>
    </row>
    <row r="113" spans="1:3" ht="15.75" customHeight="1" x14ac:dyDescent="0.25">
      <c r="A113" s="13"/>
      <c r="B113" s="14"/>
      <c r="C113" s="15"/>
    </row>
    <row r="114" spans="1:3" ht="27.2" customHeight="1" x14ac:dyDescent="0.25">
      <c r="A114" s="16" t="s">
        <v>72</v>
      </c>
      <c r="B114" s="17" t="s">
        <v>9</v>
      </c>
      <c r="C114" s="18" t="s">
        <v>73</v>
      </c>
    </row>
    <row r="115" spans="1:3" x14ac:dyDescent="0.2">
      <c r="A115" s="19">
        <v>1</v>
      </c>
      <c r="B115" s="20" t="s">
        <v>11</v>
      </c>
      <c r="C115" s="21" t="s">
        <v>74</v>
      </c>
    </row>
    <row r="116" spans="1:3" ht="14.25" customHeight="1" x14ac:dyDescent="0.2">
      <c r="A116" s="19">
        <v>2</v>
      </c>
      <c r="B116" s="22" t="s">
        <v>13</v>
      </c>
      <c r="C116" s="21" t="s">
        <v>75</v>
      </c>
    </row>
    <row r="117" spans="1:3" ht="14.25" customHeight="1" x14ac:dyDescent="0.2">
      <c r="A117" s="19">
        <v>3</v>
      </c>
      <c r="B117" s="22" t="s">
        <v>15</v>
      </c>
      <c r="C117" s="23" t="s">
        <v>42</v>
      </c>
    </row>
    <row r="118" spans="1:3" ht="14.25" customHeight="1" x14ac:dyDescent="0.2">
      <c r="A118" s="19">
        <v>4</v>
      </c>
      <c r="B118" s="20" t="s">
        <v>17</v>
      </c>
      <c r="C118" s="21" t="s">
        <v>76</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77</v>
      </c>
    </row>
    <row r="123" spans="1:3" ht="14.25" customHeight="1" x14ac:dyDescent="0.2">
      <c r="A123" s="19">
        <v>9</v>
      </c>
      <c r="B123" s="20" t="s">
        <v>27</v>
      </c>
      <c r="C123" s="21" t="s">
        <v>78</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79</v>
      </c>
      <c r="B131" s="17" t="s">
        <v>9</v>
      </c>
      <c r="C131" s="18" t="s">
        <v>80</v>
      </c>
    </row>
    <row r="132" spans="1:3" x14ac:dyDescent="0.2">
      <c r="A132" s="19">
        <v>1</v>
      </c>
      <c r="B132" s="20" t="s">
        <v>11</v>
      </c>
      <c r="C132" s="21" t="s">
        <v>81</v>
      </c>
    </row>
    <row r="133" spans="1:3" ht="14.25" customHeight="1" x14ac:dyDescent="0.2">
      <c r="A133" s="19">
        <v>2</v>
      </c>
      <c r="B133" s="22" t="s">
        <v>13</v>
      </c>
      <c r="C133" s="21" t="s">
        <v>82</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37</v>
      </c>
    </row>
    <row r="147" spans="1:3" ht="15.75" customHeight="1" x14ac:dyDescent="0.25">
      <c r="A147" s="13"/>
      <c r="B147" s="14"/>
      <c r="C147" s="15"/>
    </row>
    <row r="148" spans="1:3" ht="27.2" customHeight="1" x14ac:dyDescent="0.25">
      <c r="A148" s="16" t="s">
        <v>83</v>
      </c>
      <c r="B148" s="17" t="s">
        <v>9</v>
      </c>
      <c r="C148" s="18" t="s">
        <v>84</v>
      </c>
    </row>
    <row r="149" spans="1:3" x14ac:dyDescent="0.2">
      <c r="A149" s="19">
        <v>1</v>
      </c>
      <c r="B149" s="20" t="s">
        <v>11</v>
      </c>
      <c r="C149" s="21" t="s">
        <v>85</v>
      </c>
    </row>
    <row r="150" spans="1:3" ht="14.25" customHeight="1" x14ac:dyDescent="0.2">
      <c r="A150" s="19">
        <v>2</v>
      </c>
      <c r="B150" s="22" t="s">
        <v>13</v>
      </c>
      <c r="C150" s="21" t="s">
        <v>86</v>
      </c>
    </row>
    <row r="151" spans="1:3" ht="14.25" customHeight="1" x14ac:dyDescent="0.2">
      <c r="A151" s="19">
        <v>3</v>
      </c>
      <c r="B151" s="22" t="s">
        <v>15</v>
      </c>
      <c r="C151" s="23" t="s">
        <v>42</v>
      </c>
    </row>
    <row r="152" spans="1:3" ht="14.25" customHeight="1" x14ac:dyDescent="0.2">
      <c r="A152" s="19">
        <v>4</v>
      </c>
      <c r="B152" s="20" t="s">
        <v>17</v>
      </c>
      <c r="C152" s="21" t="s">
        <v>87</v>
      </c>
    </row>
    <row r="153" spans="1:3" ht="14.25" customHeight="1" x14ac:dyDescent="0.2">
      <c r="A153" s="19">
        <v>5</v>
      </c>
      <c r="B153" s="20" t="s">
        <v>19</v>
      </c>
      <c r="C153" s="21" t="s">
        <v>88</v>
      </c>
    </row>
    <row r="154" spans="1:3" ht="14.25" customHeight="1" x14ac:dyDescent="0.2">
      <c r="A154" s="19">
        <v>6</v>
      </c>
      <c r="B154" s="20" t="s">
        <v>21</v>
      </c>
      <c r="C154" s="24" t="s">
        <v>22</v>
      </c>
    </row>
    <row r="155" spans="1:3" ht="14.25" customHeight="1" x14ac:dyDescent="0.2">
      <c r="A155" s="19">
        <v>7</v>
      </c>
      <c r="B155" s="20" t="s">
        <v>23</v>
      </c>
      <c r="C155" s="21" t="s">
        <v>89</v>
      </c>
    </row>
    <row r="156" spans="1:3" ht="14.25" customHeight="1" x14ac:dyDescent="0.2">
      <c r="A156" s="19">
        <v>8</v>
      </c>
      <c r="B156" s="20" t="s">
        <v>25</v>
      </c>
      <c r="C156" s="21" t="s">
        <v>90</v>
      </c>
    </row>
    <row r="157" spans="1:3" ht="14.25" customHeight="1" x14ac:dyDescent="0.2">
      <c r="A157" s="19">
        <v>9</v>
      </c>
      <c r="B157" s="20" t="s">
        <v>27</v>
      </c>
      <c r="C157" s="21" t="s">
        <v>78</v>
      </c>
    </row>
    <row r="158" spans="1:3" ht="14.25" customHeight="1" x14ac:dyDescent="0.2">
      <c r="A158" s="19">
        <v>10</v>
      </c>
      <c r="B158" s="20" t="s">
        <v>29</v>
      </c>
      <c r="C158" s="21" t="s">
        <v>91</v>
      </c>
    </row>
    <row r="159" spans="1:3" ht="14.25" customHeight="1" x14ac:dyDescent="0.2">
      <c r="A159" s="19">
        <v>11</v>
      </c>
      <c r="B159" s="20" t="s">
        <v>31</v>
      </c>
      <c r="C159" s="21" t="s">
        <v>92</v>
      </c>
    </row>
    <row r="160" spans="1:3" ht="14.25" customHeight="1" x14ac:dyDescent="0.2">
      <c r="A160" s="19">
        <v>12</v>
      </c>
      <c r="B160" s="20" t="s">
        <v>32</v>
      </c>
      <c r="C160" s="21" t="s">
        <v>93</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94</v>
      </c>
    </row>
    <row r="164" spans="1:3" ht="15.75" customHeight="1" x14ac:dyDescent="0.25">
      <c r="A164" s="13"/>
      <c r="B164" s="14"/>
      <c r="C164" s="15"/>
    </row>
    <row r="165" spans="1:3" ht="27.2" customHeight="1" x14ac:dyDescent="0.25">
      <c r="A165" s="16" t="s">
        <v>95</v>
      </c>
      <c r="B165" s="17" t="s">
        <v>9</v>
      </c>
      <c r="C165" s="18" t="s">
        <v>96</v>
      </c>
    </row>
    <row r="166" spans="1:3" x14ac:dyDescent="0.2">
      <c r="A166" s="19">
        <v>1</v>
      </c>
      <c r="B166" s="20" t="s">
        <v>11</v>
      </c>
      <c r="C166" s="21" t="s">
        <v>97</v>
      </c>
    </row>
    <row r="167" spans="1:3" ht="14.25" customHeight="1" x14ac:dyDescent="0.2">
      <c r="A167" s="19">
        <v>2</v>
      </c>
      <c r="B167" s="22" t="s">
        <v>13</v>
      </c>
      <c r="C167" s="21" t="s">
        <v>98</v>
      </c>
    </row>
    <row r="168" spans="1:3" ht="14.25" customHeight="1" x14ac:dyDescent="0.2">
      <c r="A168" s="19">
        <v>3</v>
      </c>
      <c r="B168" s="22" t="s">
        <v>15</v>
      </c>
      <c r="C168" s="23" t="s">
        <v>16</v>
      </c>
    </row>
    <row r="169" spans="1:3" ht="14.25" customHeight="1" x14ac:dyDescent="0.2">
      <c r="A169" s="19">
        <v>4</v>
      </c>
      <c r="B169" s="20" t="s">
        <v>17</v>
      </c>
      <c r="C169" s="21" t="s">
        <v>99</v>
      </c>
    </row>
    <row r="170" spans="1:3" ht="14.25" customHeight="1" x14ac:dyDescent="0.2">
      <c r="A170" s="19">
        <v>5</v>
      </c>
      <c r="B170" s="20" t="s">
        <v>19</v>
      </c>
      <c r="C170" s="21" t="s">
        <v>88</v>
      </c>
    </row>
    <row r="171" spans="1:3" ht="14.25" customHeight="1" x14ac:dyDescent="0.2">
      <c r="A171" s="19">
        <v>6</v>
      </c>
      <c r="B171" s="20" t="s">
        <v>21</v>
      </c>
      <c r="C171" s="24" t="s">
        <v>22</v>
      </c>
    </row>
    <row r="172" spans="1:3" ht="14.25" customHeight="1" x14ac:dyDescent="0.2">
      <c r="A172" s="19">
        <v>7</v>
      </c>
      <c r="B172" s="20" t="s">
        <v>23</v>
      </c>
      <c r="C172" s="21" t="s">
        <v>89</v>
      </c>
    </row>
    <row r="173" spans="1:3" ht="14.25" customHeight="1" x14ac:dyDescent="0.2">
      <c r="A173" s="19">
        <v>8</v>
      </c>
      <c r="B173" s="20" t="s">
        <v>25</v>
      </c>
      <c r="C173" s="21" t="s">
        <v>100</v>
      </c>
    </row>
    <row r="174" spans="1:3" ht="14.25" customHeight="1" x14ac:dyDescent="0.2">
      <c r="A174" s="19">
        <v>9</v>
      </c>
      <c r="B174" s="20" t="s">
        <v>27</v>
      </c>
      <c r="C174" s="21" t="s">
        <v>101</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102</v>
      </c>
      <c r="B182" s="17" t="s">
        <v>9</v>
      </c>
      <c r="C182" s="18" t="s">
        <v>103</v>
      </c>
    </row>
    <row r="183" spans="1:3" x14ac:dyDescent="0.2">
      <c r="A183" s="19">
        <v>1</v>
      </c>
      <c r="B183" s="20" t="s">
        <v>11</v>
      </c>
      <c r="C183" s="21" t="s">
        <v>104</v>
      </c>
    </row>
    <row r="184" spans="1:3" ht="14.25" customHeight="1" x14ac:dyDescent="0.2">
      <c r="A184" s="19">
        <v>2</v>
      </c>
      <c r="B184" s="22" t="s">
        <v>13</v>
      </c>
      <c r="C184" s="21" t="s">
        <v>105</v>
      </c>
    </row>
    <row r="185" spans="1:3" ht="14.25" customHeight="1" x14ac:dyDescent="0.2">
      <c r="A185" s="19">
        <v>3</v>
      </c>
      <c r="B185" s="22" t="s">
        <v>15</v>
      </c>
      <c r="C185" s="23" t="s">
        <v>42</v>
      </c>
    </row>
    <row r="186" spans="1:3" ht="14.25" customHeight="1" x14ac:dyDescent="0.2">
      <c r="A186" s="19">
        <v>4</v>
      </c>
      <c r="B186" s="20" t="s">
        <v>17</v>
      </c>
      <c r="C186" s="21" t="s">
        <v>106</v>
      </c>
    </row>
    <row r="187" spans="1:3" ht="14.25" customHeight="1" x14ac:dyDescent="0.2">
      <c r="A187" s="19">
        <v>5</v>
      </c>
      <c r="B187" s="20" t="s">
        <v>19</v>
      </c>
      <c r="C187" s="21" t="s">
        <v>88</v>
      </c>
    </row>
    <row r="188" spans="1:3" ht="14.25" customHeight="1" x14ac:dyDescent="0.2">
      <c r="A188" s="19">
        <v>6</v>
      </c>
      <c r="B188" s="20" t="s">
        <v>21</v>
      </c>
      <c r="C188" s="24" t="s">
        <v>22</v>
      </c>
    </row>
    <row r="189" spans="1:3" ht="14.25" customHeight="1" x14ac:dyDescent="0.2">
      <c r="A189" s="19">
        <v>7</v>
      </c>
      <c r="B189" s="20" t="s">
        <v>23</v>
      </c>
      <c r="C189" s="21" t="s">
        <v>89</v>
      </c>
    </row>
    <row r="190" spans="1:3" ht="14.25" customHeight="1" x14ac:dyDescent="0.2">
      <c r="A190" s="19">
        <v>8</v>
      </c>
      <c r="B190" s="20" t="s">
        <v>25</v>
      </c>
      <c r="C190" s="21" t="s">
        <v>107</v>
      </c>
    </row>
    <row r="191" spans="1:3" ht="14.25" customHeight="1" x14ac:dyDescent="0.2">
      <c r="A191" s="19">
        <v>9</v>
      </c>
      <c r="B191" s="20" t="s">
        <v>27</v>
      </c>
      <c r="C191" s="21" t="s">
        <v>78</v>
      </c>
    </row>
    <row r="192" spans="1:3" ht="14.25" customHeight="1" x14ac:dyDescent="0.2">
      <c r="A192" s="19">
        <v>10</v>
      </c>
      <c r="B192" s="20" t="s">
        <v>29</v>
      </c>
      <c r="C192" s="21" t="s">
        <v>30</v>
      </c>
    </row>
    <row r="193" spans="1:3" ht="14.25" customHeight="1" x14ac:dyDescent="0.2">
      <c r="A193" s="19">
        <v>11</v>
      </c>
      <c r="B193" s="20" t="s">
        <v>31</v>
      </c>
      <c r="C193" s="21" t="s">
        <v>30</v>
      </c>
    </row>
    <row r="194" spans="1:3" ht="14.25" customHeight="1" x14ac:dyDescent="0.2">
      <c r="A194" s="19">
        <v>12</v>
      </c>
      <c r="B194" s="20" t="s">
        <v>32</v>
      </c>
      <c r="C194" s="21" t="s">
        <v>33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37</v>
      </c>
    </row>
    <row r="198" spans="1:3" ht="15.75" customHeight="1" x14ac:dyDescent="0.25">
      <c r="A198" s="13"/>
      <c r="B198" s="14"/>
      <c r="C198" s="15"/>
    </row>
    <row r="199" spans="1:3" ht="27.2" customHeight="1" x14ac:dyDescent="0.25">
      <c r="A199" s="16" t="s">
        <v>108</v>
      </c>
      <c r="B199" s="17" t="s">
        <v>9</v>
      </c>
      <c r="C199" s="18" t="s">
        <v>109</v>
      </c>
    </row>
    <row r="200" spans="1:3" x14ac:dyDescent="0.2">
      <c r="A200" s="19">
        <v>1</v>
      </c>
      <c r="B200" s="20" t="s">
        <v>11</v>
      </c>
      <c r="C200" s="21" t="s">
        <v>110</v>
      </c>
    </row>
    <row r="201" spans="1:3" ht="14.25" customHeight="1" x14ac:dyDescent="0.2">
      <c r="A201" s="19">
        <v>2</v>
      </c>
      <c r="B201" s="22" t="s">
        <v>13</v>
      </c>
      <c r="C201" s="21" t="s">
        <v>111</v>
      </c>
    </row>
    <row r="202" spans="1:3" ht="14.25" customHeight="1" x14ac:dyDescent="0.2">
      <c r="A202" s="19">
        <v>3</v>
      </c>
      <c r="B202" s="22" t="s">
        <v>15</v>
      </c>
      <c r="C202" s="23" t="s">
        <v>16</v>
      </c>
    </row>
    <row r="203" spans="1:3" ht="14.25" customHeight="1" x14ac:dyDescent="0.2">
      <c r="A203" s="19">
        <v>4</v>
      </c>
      <c r="B203" s="20" t="s">
        <v>17</v>
      </c>
      <c r="C203" s="21" t="s">
        <v>112</v>
      </c>
    </row>
    <row r="204" spans="1:3" ht="14.25" customHeight="1" x14ac:dyDescent="0.2">
      <c r="A204" s="19">
        <v>5</v>
      </c>
      <c r="B204" s="20" t="s">
        <v>19</v>
      </c>
      <c r="C204" s="21" t="s">
        <v>113</v>
      </c>
    </row>
    <row r="205" spans="1:3" ht="14.25" customHeight="1" x14ac:dyDescent="0.2">
      <c r="A205" s="19">
        <v>6</v>
      </c>
      <c r="B205" s="20" t="s">
        <v>21</v>
      </c>
      <c r="C205" s="24" t="s">
        <v>22</v>
      </c>
    </row>
    <row r="206" spans="1:3" ht="14.25" customHeight="1" x14ac:dyDescent="0.2">
      <c r="A206" s="19">
        <v>7</v>
      </c>
      <c r="B206" s="20" t="s">
        <v>23</v>
      </c>
      <c r="C206" s="21" t="s">
        <v>114</v>
      </c>
    </row>
    <row r="207" spans="1:3" ht="14.25" customHeight="1" x14ac:dyDescent="0.2">
      <c r="A207" s="19">
        <v>8</v>
      </c>
      <c r="B207" s="20" t="s">
        <v>25</v>
      </c>
      <c r="C207" s="21" t="s">
        <v>115</v>
      </c>
    </row>
    <row r="208" spans="1:3" ht="14.25" customHeight="1" x14ac:dyDescent="0.2">
      <c r="A208" s="19">
        <v>9</v>
      </c>
      <c r="B208" s="20" t="s">
        <v>27</v>
      </c>
      <c r="C208" s="21" t="s">
        <v>28</v>
      </c>
    </row>
    <row r="209" spans="1:3" ht="14.25" customHeight="1" x14ac:dyDescent="0.2">
      <c r="A209" s="19">
        <v>10</v>
      </c>
      <c r="B209" s="20" t="s">
        <v>29</v>
      </c>
      <c r="C209" s="21" t="s">
        <v>30</v>
      </c>
    </row>
    <row r="210" spans="1:3" ht="14.25" customHeight="1" x14ac:dyDescent="0.2">
      <c r="A210" s="19">
        <v>11</v>
      </c>
      <c r="B210" s="20" t="s">
        <v>31</v>
      </c>
      <c r="C210" s="21" t="s">
        <v>116</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117</v>
      </c>
      <c r="B216" s="17" t="s">
        <v>9</v>
      </c>
      <c r="C216" s="18" t="s">
        <v>118</v>
      </c>
    </row>
    <row r="217" spans="1:3" x14ac:dyDescent="0.2">
      <c r="A217" s="19">
        <v>1</v>
      </c>
      <c r="B217" s="20" t="s">
        <v>11</v>
      </c>
      <c r="C217" s="21" t="s">
        <v>110</v>
      </c>
    </row>
    <row r="218" spans="1:3" ht="14.25" customHeight="1" x14ac:dyDescent="0.2">
      <c r="A218" s="19">
        <v>2</v>
      </c>
      <c r="B218" s="22" t="s">
        <v>13</v>
      </c>
      <c r="C218" s="21" t="s">
        <v>111</v>
      </c>
    </row>
    <row r="219" spans="1:3" ht="14.25" customHeight="1" x14ac:dyDescent="0.2">
      <c r="A219" s="19">
        <v>3</v>
      </c>
      <c r="B219" s="22" t="s">
        <v>15</v>
      </c>
      <c r="C219" s="23" t="s">
        <v>16</v>
      </c>
    </row>
    <row r="220" spans="1:3" ht="14.25" customHeight="1" x14ac:dyDescent="0.2">
      <c r="A220" s="19">
        <v>4</v>
      </c>
      <c r="B220" s="20" t="s">
        <v>17</v>
      </c>
      <c r="C220" s="21" t="s">
        <v>119</v>
      </c>
    </row>
    <row r="221" spans="1:3" ht="14.25" customHeight="1" x14ac:dyDescent="0.2">
      <c r="A221" s="19">
        <v>5</v>
      </c>
      <c r="B221" s="20" t="s">
        <v>19</v>
      </c>
      <c r="C221" s="21" t="s">
        <v>120</v>
      </c>
    </row>
    <row r="222" spans="1:3" ht="14.25" customHeight="1" x14ac:dyDescent="0.2">
      <c r="A222" s="19">
        <v>6</v>
      </c>
      <c r="B222" s="20" t="s">
        <v>21</v>
      </c>
      <c r="C222" s="24" t="s">
        <v>22</v>
      </c>
    </row>
    <row r="223" spans="1:3" ht="14.25" customHeight="1" x14ac:dyDescent="0.2">
      <c r="A223" s="19">
        <v>7</v>
      </c>
      <c r="B223" s="20" t="s">
        <v>23</v>
      </c>
      <c r="C223" s="21" t="s">
        <v>121</v>
      </c>
    </row>
    <row r="224" spans="1:3" ht="14.25" customHeight="1" x14ac:dyDescent="0.2">
      <c r="A224" s="19">
        <v>8</v>
      </c>
      <c r="B224" s="20" t="s">
        <v>25</v>
      </c>
      <c r="C224" s="21" t="s">
        <v>122</v>
      </c>
    </row>
    <row r="225" spans="1:3" ht="14.25" customHeight="1" x14ac:dyDescent="0.2">
      <c r="A225" s="19">
        <v>9</v>
      </c>
      <c r="B225" s="20" t="s">
        <v>27</v>
      </c>
      <c r="C225" s="21" t="s">
        <v>28</v>
      </c>
    </row>
    <row r="226" spans="1:3" ht="14.25" customHeight="1" x14ac:dyDescent="0.2">
      <c r="A226" s="19">
        <v>10</v>
      </c>
      <c r="B226" s="20" t="s">
        <v>29</v>
      </c>
      <c r="C226" s="21" t="s">
        <v>123</v>
      </c>
    </row>
    <row r="227" spans="1:3" ht="14.25" customHeight="1" x14ac:dyDescent="0.2">
      <c r="A227" s="19">
        <v>11</v>
      </c>
      <c r="B227" s="20" t="s">
        <v>31</v>
      </c>
      <c r="C227" s="21" t="s">
        <v>124</v>
      </c>
    </row>
    <row r="228" spans="1:3" ht="14.25" customHeight="1" x14ac:dyDescent="0.2">
      <c r="A228" s="19">
        <v>12</v>
      </c>
      <c r="B228" s="20" t="s">
        <v>32</v>
      </c>
      <c r="C228" s="21" t="s">
        <v>125</v>
      </c>
    </row>
    <row r="229" spans="1:3" ht="14.25" customHeight="1" x14ac:dyDescent="0.2">
      <c r="A229" s="19">
        <v>13</v>
      </c>
      <c r="B229" s="20" t="s">
        <v>34</v>
      </c>
      <c r="C229" s="21" t="s">
        <v>120</v>
      </c>
    </row>
    <row r="230" spans="1:3" ht="14.25" customHeight="1" x14ac:dyDescent="0.2">
      <c r="A230" s="19">
        <v>14</v>
      </c>
      <c r="B230" s="20" t="s">
        <v>35</v>
      </c>
      <c r="C230" s="24" t="s">
        <v>22</v>
      </c>
    </row>
    <row r="231" spans="1:3" ht="15" customHeight="1" thickBot="1" x14ac:dyDescent="0.25">
      <c r="A231" s="25">
        <v>15</v>
      </c>
      <c r="B231" s="26" t="s">
        <v>36</v>
      </c>
      <c r="C231" s="27" t="s">
        <v>121</v>
      </c>
    </row>
    <row r="232" spans="1:3" ht="15.75" customHeight="1" x14ac:dyDescent="0.25">
      <c r="A232" s="13"/>
      <c r="B232" s="14"/>
      <c r="C232" s="15"/>
    </row>
    <row r="233" spans="1:3" ht="27.2" customHeight="1" x14ac:dyDescent="0.25">
      <c r="A233" s="16" t="s">
        <v>126</v>
      </c>
      <c r="B233" s="17" t="s">
        <v>9</v>
      </c>
      <c r="C233" s="18" t="s">
        <v>127</v>
      </c>
    </row>
    <row r="234" spans="1:3" x14ac:dyDescent="0.2">
      <c r="A234" s="19">
        <v>1</v>
      </c>
      <c r="B234" s="20" t="s">
        <v>11</v>
      </c>
      <c r="C234" s="21" t="s">
        <v>128</v>
      </c>
    </row>
    <row r="235" spans="1:3" ht="14.25" customHeight="1" x14ac:dyDescent="0.2">
      <c r="A235" s="19">
        <v>2</v>
      </c>
      <c r="B235" s="22" t="s">
        <v>13</v>
      </c>
      <c r="C235" s="21" t="s">
        <v>69</v>
      </c>
    </row>
    <row r="236" spans="1:3" ht="14.25" customHeight="1" x14ac:dyDescent="0.2">
      <c r="A236" s="19">
        <v>3</v>
      </c>
      <c r="B236" s="22" t="s">
        <v>15</v>
      </c>
      <c r="C236" s="23" t="s">
        <v>16</v>
      </c>
    </row>
    <row r="237" spans="1:3" ht="14.25" customHeight="1" x14ac:dyDescent="0.2">
      <c r="A237" s="19">
        <v>4</v>
      </c>
      <c r="B237" s="20" t="s">
        <v>17</v>
      </c>
      <c r="C237" s="21" t="s">
        <v>76</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129</v>
      </c>
    </row>
    <row r="241" spans="1:3" ht="14.25" customHeight="1" x14ac:dyDescent="0.2">
      <c r="A241" s="19">
        <v>8</v>
      </c>
      <c r="B241" s="20" t="s">
        <v>25</v>
      </c>
      <c r="C241" s="21" t="s">
        <v>26</v>
      </c>
    </row>
    <row r="242" spans="1:3" ht="14.25" customHeight="1" x14ac:dyDescent="0.2">
      <c r="A242" s="19">
        <v>9</v>
      </c>
      <c r="B242" s="20" t="s">
        <v>27</v>
      </c>
      <c r="C242" s="21" t="s">
        <v>28</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130</v>
      </c>
      <c r="B250" s="17" t="s">
        <v>9</v>
      </c>
      <c r="C250" s="18" t="s">
        <v>131</v>
      </c>
    </row>
    <row r="251" spans="1:3" ht="30" x14ac:dyDescent="0.2">
      <c r="A251" s="19">
        <v>1</v>
      </c>
      <c r="B251" s="20" t="s">
        <v>11</v>
      </c>
      <c r="C251" s="21" t="s">
        <v>132</v>
      </c>
    </row>
    <row r="252" spans="1:3" ht="14.25" customHeight="1" x14ac:dyDescent="0.2">
      <c r="A252" s="19">
        <v>2</v>
      </c>
      <c r="B252" s="22" t="s">
        <v>13</v>
      </c>
      <c r="C252" s="21" t="s">
        <v>133</v>
      </c>
    </row>
    <row r="253" spans="1:3" ht="14.25" customHeight="1" x14ac:dyDescent="0.2">
      <c r="A253" s="19">
        <v>3</v>
      </c>
      <c r="B253" s="22" t="s">
        <v>15</v>
      </c>
      <c r="C253" s="23" t="s">
        <v>16</v>
      </c>
    </row>
    <row r="254" spans="1:3" ht="14.25" customHeight="1" x14ac:dyDescent="0.2">
      <c r="A254" s="19">
        <v>4</v>
      </c>
      <c r="B254" s="20" t="s">
        <v>17</v>
      </c>
      <c r="C254" s="21" t="s">
        <v>134</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135</v>
      </c>
    </row>
    <row r="258" spans="1:3" ht="14.25" customHeight="1" x14ac:dyDescent="0.2">
      <c r="A258" s="19">
        <v>8</v>
      </c>
      <c r="B258" s="20" t="s">
        <v>25</v>
      </c>
      <c r="C258" s="21" t="s">
        <v>136</v>
      </c>
    </row>
    <row r="259" spans="1:3" ht="14.25" customHeight="1" x14ac:dyDescent="0.2">
      <c r="A259" s="19">
        <v>9</v>
      </c>
      <c r="B259" s="20" t="s">
        <v>27</v>
      </c>
      <c r="C259" s="21" t="s">
        <v>78</v>
      </c>
    </row>
    <row r="260" spans="1:3" ht="14.25" customHeight="1" x14ac:dyDescent="0.2">
      <c r="A260" s="19">
        <v>10</v>
      </c>
      <c r="B260" s="20" t="s">
        <v>29</v>
      </c>
      <c r="C260" s="21" t="s">
        <v>30</v>
      </c>
    </row>
    <row r="261" spans="1:3" ht="14.25" customHeight="1" x14ac:dyDescent="0.2">
      <c r="A261" s="19">
        <v>11</v>
      </c>
      <c r="B261" s="20" t="s">
        <v>31</v>
      </c>
      <c r="C261" s="21" t="s">
        <v>30</v>
      </c>
    </row>
    <row r="262" spans="1:3" ht="14.25" customHeight="1" x14ac:dyDescent="0.2">
      <c r="A262" s="19">
        <v>12</v>
      </c>
      <c r="B262" s="20" t="s">
        <v>32</v>
      </c>
      <c r="C262" s="21" t="s">
        <v>33</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37</v>
      </c>
    </row>
    <row r="266" spans="1:3" ht="15.75" customHeight="1" x14ac:dyDescent="0.25">
      <c r="A266" s="13"/>
      <c r="B266" s="14"/>
      <c r="C266" s="15"/>
    </row>
    <row r="267" spans="1:3" ht="27.2" customHeight="1" x14ac:dyDescent="0.25">
      <c r="A267" s="16" t="s">
        <v>137</v>
      </c>
      <c r="B267" s="17" t="s">
        <v>9</v>
      </c>
      <c r="C267" s="18" t="s">
        <v>138</v>
      </c>
    </row>
    <row r="268" spans="1:3" x14ac:dyDescent="0.2">
      <c r="A268" s="19">
        <v>1</v>
      </c>
      <c r="B268" s="20" t="s">
        <v>11</v>
      </c>
      <c r="C268" s="21" t="s">
        <v>139</v>
      </c>
    </row>
    <row r="269" spans="1:3" ht="14.25" customHeight="1" x14ac:dyDescent="0.2">
      <c r="A269" s="19">
        <v>2</v>
      </c>
      <c r="B269" s="22" t="s">
        <v>13</v>
      </c>
      <c r="C269" s="21" t="s">
        <v>133</v>
      </c>
    </row>
    <row r="270" spans="1:3" ht="14.25" customHeight="1" x14ac:dyDescent="0.2">
      <c r="A270" s="19">
        <v>3</v>
      </c>
      <c r="B270" s="22" t="s">
        <v>15</v>
      </c>
      <c r="C270" s="23" t="s">
        <v>16</v>
      </c>
    </row>
    <row r="271" spans="1:3" ht="14.25" customHeight="1" x14ac:dyDescent="0.2">
      <c r="A271" s="19">
        <v>4</v>
      </c>
      <c r="B271" s="20" t="s">
        <v>17</v>
      </c>
      <c r="C271" s="21" t="s">
        <v>140</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135</v>
      </c>
    </row>
    <row r="275" spans="1:3" ht="14.25" customHeight="1" x14ac:dyDescent="0.2">
      <c r="A275" s="19">
        <v>8</v>
      </c>
      <c r="B275" s="20" t="s">
        <v>25</v>
      </c>
      <c r="C275" s="21" t="s">
        <v>136</v>
      </c>
    </row>
    <row r="276" spans="1:3" ht="14.25" customHeight="1" x14ac:dyDescent="0.2">
      <c r="A276" s="19">
        <v>9</v>
      </c>
      <c r="B276" s="20" t="s">
        <v>27</v>
      </c>
      <c r="C276" s="21" t="s">
        <v>78</v>
      </c>
    </row>
    <row r="277" spans="1:3" ht="14.25" customHeight="1" x14ac:dyDescent="0.2">
      <c r="A277" s="19">
        <v>10</v>
      </c>
      <c r="B277" s="20" t="s">
        <v>29</v>
      </c>
      <c r="C277" s="21" t="s">
        <v>30</v>
      </c>
    </row>
    <row r="278" spans="1:3" ht="14.25" customHeight="1" x14ac:dyDescent="0.2">
      <c r="A278" s="19">
        <v>11</v>
      </c>
      <c r="B278" s="20" t="s">
        <v>31</v>
      </c>
      <c r="C278" s="21" t="s">
        <v>30</v>
      </c>
    </row>
    <row r="279" spans="1:3" ht="14.25" customHeight="1" x14ac:dyDescent="0.2">
      <c r="A279" s="19">
        <v>12</v>
      </c>
      <c r="B279" s="20" t="s">
        <v>32</v>
      </c>
      <c r="C279" s="21" t="s">
        <v>33</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37</v>
      </c>
    </row>
    <row r="283" spans="1:3" ht="15.75" customHeight="1" x14ac:dyDescent="0.25">
      <c r="A283" s="13"/>
      <c r="B283" s="14"/>
      <c r="C283" s="15"/>
    </row>
    <row r="284" spans="1:3" ht="27.2" customHeight="1" x14ac:dyDescent="0.25">
      <c r="A284" s="16" t="s">
        <v>141</v>
      </c>
      <c r="B284" s="17" t="s">
        <v>9</v>
      </c>
      <c r="C284" s="18" t="s">
        <v>142</v>
      </c>
    </row>
    <row r="285" spans="1:3" x14ac:dyDescent="0.2">
      <c r="A285" s="19">
        <v>1</v>
      </c>
      <c r="B285" s="20" t="s">
        <v>11</v>
      </c>
      <c r="C285" s="21" t="s">
        <v>98</v>
      </c>
    </row>
    <row r="286" spans="1:3" ht="14.25" customHeight="1" x14ac:dyDescent="0.2">
      <c r="A286" s="19">
        <v>2</v>
      </c>
      <c r="B286" s="22" t="s">
        <v>13</v>
      </c>
      <c r="C286" s="21" t="s">
        <v>98</v>
      </c>
    </row>
    <row r="287" spans="1:3" ht="14.25" customHeight="1" x14ac:dyDescent="0.2">
      <c r="A287" s="19">
        <v>3</v>
      </c>
      <c r="B287" s="22" t="s">
        <v>15</v>
      </c>
      <c r="C287" s="23" t="s">
        <v>16</v>
      </c>
    </row>
    <row r="288" spans="1:3" ht="14.25" customHeight="1" x14ac:dyDescent="0.2">
      <c r="A288" s="19">
        <v>4</v>
      </c>
      <c r="B288" s="20" t="s">
        <v>17</v>
      </c>
      <c r="C288" s="21" t="s">
        <v>143</v>
      </c>
    </row>
    <row r="289" spans="1:3" ht="14.25" customHeight="1" x14ac:dyDescent="0.2">
      <c r="A289" s="19">
        <v>5</v>
      </c>
      <c r="B289" s="20" t="s">
        <v>19</v>
      </c>
      <c r="C289" s="21" t="s">
        <v>144</v>
      </c>
    </row>
    <row r="290" spans="1:3" ht="14.25" customHeight="1" x14ac:dyDescent="0.2">
      <c r="A290" s="19">
        <v>6</v>
      </c>
      <c r="B290" s="20" t="s">
        <v>21</v>
      </c>
      <c r="C290" s="24" t="s">
        <v>22</v>
      </c>
    </row>
    <row r="291" spans="1:3" ht="14.25" customHeight="1" x14ac:dyDescent="0.2">
      <c r="A291" s="19">
        <v>7</v>
      </c>
      <c r="B291" s="20" t="s">
        <v>23</v>
      </c>
      <c r="C291" s="21" t="s">
        <v>145</v>
      </c>
    </row>
    <row r="292" spans="1:3" ht="14.25" customHeight="1" x14ac:dyDescent="0.2">
      <c r="A292" s="19">
        <v>8</v>
      </c>
      <c r="B292" s="20" t="s">
        <v>25</v>
      </c>
      <c r="C292" s="21" t="s">
        <v>146</v>
      </c>
    </row>
    <row r="293" spans="1:3" ht="14.25" customHeight="1" x14ac:dyDescent="0.2">
      <c r="A293" s="19">
        <v>9</v>
      </c>
      <c r="B293" s="20" t="s">
        <v>27</v>
      </c>
      <c r="C293" s="21" t="s">
        <v>147</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148</v>
      </c>
      <c r="B301" s="17" t="s">
        <v>9</v>
      </c>
      <c r="C301" s="18" t="s">
        <v>149</v>
      </c>
    </row>
    <row r="302" spans="1:3" x14ac:dyDescent="0.2">
      <c r="A302" s="19">
        <v>1</v>
      </c>
      <c r="B302" s="20" t="s">
        <v>11</v>
      </c>
      <c r="C302" s="21" t="s">
        <v>150</v>
      </c>
    </row>
    <row r="303" spans="1:3" ht="14.25" customHeight="1" x14ac:dyDescent="0.2">
      <c r="A303" s="19">
        <v>2</v>
      </c>
      <c r="B303" s="22" t="s">
        <v>13</v>
      </c>
      <c r="C303" s="21" t="s">
        <v>151</v>
      </c>
    </row>
    <row r="304" spans="1:3" ht="14.25" customHeight="1" x14ac:dyDescent="0.2">
      <c r="A304" s="19">
        <v>3</v>
      </c>
      <c r="B304" s="22" t="s">
        <v>15</v>
      </c>
      <c r="C304" s="23" t="s">
        <v>42</v>
      </c>
    </row>
    <row r="305" spans="1:3" ht="14.25" customHeight="1" x14ac:dyDescent="0.2">
      <c r="A305" s="19">
        <v>4</v>
      </c>
      <c r="B305" s="20" t="s">
        <v>17</v>
      </c>
      <c r="C305" s="21" t="s">
        <v>143</v>
      </c>
    </row>
    <row r="306" spans="1:3" ht="14.25" customHeight="1" x14ac:dyDescent="0.2">
      <c r="A306" s="19">
        <v>5</v>
      </c>
      <c r="B306" s="20" t="s">
        <v>19</v>
      </c>
      <c r="C306" s="21" t="s">
        <v>144</v>
      </c>
    </row>
    <row r="307" spans="1:3" ht="14.25" customHeight="1" x14ac:dyDescent="0.2">
      <c r="A307" s="19">
        <v>6</v>
      </c>
      <c r="B307" s="20" t="s">
        <v>21</v>
      </c>
      <c r="C307" s="24" t="s">
        <v>22</v>
      </c>
    </row>
    <row r="308" spans="1:3" ht="14.25" customHeight="1" x14ac:dyDescent="0.2">
      <c r="A308" s="19">
        <v>7</v>
      </c>
      <c r="B308" s="20" t="s">
        <v>23</v>
      </c>
      <c r="C308" s="21" t="s">
        <v>145</v>
      </c>
    </row>
    <row r="309" spans="1:3" ht="14.25" customHeight="1" x14ac:dyDescent="0.2">
      <c r="A309" s="19">
        <v>8</v>
      </c>
      <c r="B309" s="20" t="s">
        <v>25</v>
      </c>
      <c r="C309" s="21" t="s">
        <v>146</v>
      </c>
    </row>
    <row r="310" spans="1:3" ht="14.25" customHeight="1" x14ac:dyDescent="0.2">
      <c r="A310" s="19">
        <v>9</v>
      </c>
      <c r="B310" s="20" t="s">
        <v>27</v>
      </c>
      <c r="C310" s="21" t="s">
        <v>152</v>
      </c>
    </row>
    <row r="311" spans="1:3" ht="14.25" customHeight="1" x14ac:dyDescent="0.2">
      <c r="A311" s="19">
        <v>10</v>
      </c>
      <c r="B311" s="20" t="s">
        <v>29</v>
      </c>
      <c r="C311" s="21" t="s">
        <v>30</v>
      </c>
    </row>
    <row r="312" spans="1:3" ht="14.25" customHeight="1" x14ac:dyDescent="0.2">
      <c r="A312" s="19">
        <v>11</v>
      </c>
      <c r="B312" s="20" t="s">
        <v>31</v>
      </c>
      <c r="C312" s="21" t="s">
        <v>30</v>
      </c>
    </row>
    <row r="313" spans="1:3" ht="14.25" customHeight="1" x14ac:dyDescent="0.2">
      <c r="A313" s="19">
        <v>12</v>
      </c>
      <c r="B313" s="20" t="s">
        <v>32</v>
      </c>
      <c r="C313" s="21" t="s">
        <v>33</v>
      </c>
    </row>
    <row r="314" spans="1:3" ht="14.25" customHeight="1" x14ac:dyDescent="0.2">
      <c r="A314" s="19">
        <v>13</v>
      </c>
      <c r="B314" s="20" t="s">
        <v>34</v>
      </c>
      <c r="C314" s="21" t="s">
        <v>20</v>
      </c>
    </row>
    <row r="315" spans="1:3" ht="14.25" customHeight="1" x14ac:dyDescent="0.2">
      <c r="A315" s="19">
        <v>14</v>
      </c>
      <c r="B315" s="20" t="s">
        <v>35</v>
      </c>
      <c r="C315" s="24" t="s">
        <v>22</v>
      </c>
    </row>
    <row r="316" spans="1:3" ht="15" customHeight="1" thickBot="1" x14ac:dyDescent="0.25">
      <c r="A316" s="25">
        <v>15</v>
      </c>
      <c r="B316" s="26" t="s">
        <v>36</v>
      </c>
      <c r="C316" s="27" t="s">
        <v>37</v>
      </c>
    </row>
    <row r="317" spans="1:3" ht="15.75" customHeight="1" x14ac:dyDescent="0.25">
      <c r="A317" s="13"/>
      <c r="B317" s="14"/>
      <c r="C317" s="15"/>
    </row>
    <row r="318" spans="1:3" ht="27.2" customHeight="1" x14ac:dyDescent="0.25">
      <c r="A318" s="16" t="s">
        <v>153</v>
      </c>
      <c r="B318" s="17" t="s">
        <v>9</v>
      </c>
      <c r="C318" s="18" t="s">
        <v>154</v>
      </c>
    </row>
    <row r="319" spans="1:3" x14ac:dyDescent="0.2">
      <c r="A319" s="19">
        <v>1</v>
      </c>
      <c r="B319" s="20" t="s">
        <v>11</v>
      </c>
      <c r="C319" s="21" t="s">
        <v>155</v>
      </c>
    </row>
    <row r="320" spans="1:3" ht="14.25" customHeight="1" x14ac:dyDescent="0.2">
      <c r="A320" s="19">
        <v>2</v>
      </c>
      <c r="B320" s="22" t="s">
        <v>13</v>
      </c>
      <c r="C320" s="21" t="s">
        <v>156</v>
      </c>
    </row>
    <row r="321" spans="1:3" ht="14.25" customHeight="1" x14ac:dyDescent="0.2">
      <c r="A321" s="19">
        <v>3</v>
      </c>
      <c r="B321" s="22" t="s">
        <v>15</v>
      </c>
      <c r="C321" s="23" t="s">
        <v>16</v>
      </c>
    </row>
    <row r="322" spans="1:3" ht="14.25" customHeight="1" x14ac:dyDescent="0.2">
      <c r="A322" s="19">
        <v>4</v>
      </c>
      <c r="B322" s="20" t="s">
        <v>17</v>
      </c>
      <c r="C322" s="21" t="s">
        <v>143</v>
      </c>
    </row>
    <row r="323" spans="1:3" ht="14.25" customHeight="1" x14ac:dyDescent="0.2">
      <c r="A323" s="19">
        <v>5</v>
      </c>
      <c r="B323" s="20" t="s">
        <v>19</v>
      </c>
      <c r="C323" s="21" t="s">
        <v>144</v>
      </c>
    </row>
    <row r="324" spans="1:3" ht="14.25" customHeight="1" x14ac:dyDescent="0.2">
      <c r="A324" s="19">
        <v>6</v>
      </c>
      <c r="B324" s="20" t="s">
        <v>21</v>
      </c>
      <c r="C324" s="24" t="s">
        <v>22</v>
      </c>
    </row>
    <row r="325" spans="1:3" ht="14.25" customHeight="1" x14ac:dyDescent="0.2">
      <c r="A325" s="19">
        <v>7</v>
      </c>
      <c r="B325" s="20" t="s">
        <v>23</v>
      </c>
      <c r="C325" s="21" t="s">
        <v>145</v>
      </c>
    </row>
    <row r="326" spans="1:3" ht="14.25" customHeight="1" x14ac:dyDescent="0.2">
      <c r="A326" s="19">
        <v>8</v>
      </c>
      <c r="B326" s="20" t="s">
        <v>25</v>
      </c>
      <c r="C326" s="21" t="s">
        <v>157</v>
      </c>
    </row>
    <row r="327" spans="1:3" ht="14.25" customHeight="1" x14ac:dyDescent="0.2">
      <c r="A327" s="19">
        <v>9</v>
      </c>
      <c r="B327" s="20" t="s">
        <v>27</v>
      </c>
      <c r="C327" s="21" t="s">
        <v>78</v>
      </c>
    </row>
    <row r="328" spans="1:3" ht="14.25" customHeight="1" x14ac:dyDescent="0.2">
      <c r="A328" s="19">
        <v>10</v>
      </c>
      <c r="B328" s="20" t="s">
        <v>29</v>
      </c>
      <c r="C328" s="21" t="s">
        <v>30</v>
      </c>
    </row>
    <row r="329" spans="1:3" ht="14.25" customHeight="1" x14ac:dyDescent="0.2">
      <c r="A329" s="19">
        <v>11</v>
      </c>
      <c r="B329" s="20" t="s">
        <v>31</v>
      </c>
      <c r="C329" s="21" t="s">
        <v>30</v>
      </c>
    </row>
    <row r="330" spans="1:3" ht="14.25" customHeight="1" x14ac:dyDescent="0.2">
      <c r="A330" s="19">
        <v>12</v>
      </c>
      <c r="B330" s="20" t="s">
        <v>32</v>
      </c>
      <c r="C330" s="21" t="s">
        <v>33</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158</v>
      </c>
      <c r="B335" s="17" t="s">
        <v>9</v>
      </c>
      <c r="C335" s="18" t="s">
        <v>159</v>
      </c>
    </row>
    <row r="336" spans="1:3" x14ac:dyDescent="0.2">
      <c r="A336" s="19">
        <v>1</v>
      </c>
      <c r="B336" s="20" t="s">
        <v>11</v>
      </c>
      <c r="C336" s="21" t="s">
        <v>160</v>
      </c>
    </row>
    <row r="337" spans="1:4" ht="14.25" customHeight="1" x14ac:dyDescent="0.2">
      <c r="A337" s="19">
        <v>2</v>
      </c>
      <c r="B337" s="22" t="s">
        <v>13</v>
      </c>
      <c r="C337" s="21" t="s">
        <v>65</v>
      </c>
    </row>
    <row r="338" spans="1:4" ht="14.25" customHeight="1" x14ac:dyDescent="0.2">
      <c r="A338" s="19">
        <v>3</v>
      </c>
      <c r="B338" s="22" t="s">
        <v>15</v>
      </c>
      <c r="C338" s="23" t="s">
        <v>16</v>
      </c>
    </row>
    <row r="339" spans="1:4" ht="14.25" customHeight="1" x14ac:dyDescent="0.2">
      <c r="A339" s="19">
        <v>4</v>
      </c>
      <c r="B339" s="20" t="s">
        <v>17</v>
      </c>
      <c r="C339" s="21" t="s">
        <v>143</v>
      </c>
    </row>
    <row r="340" spans="1:4" ht="14.25" customHeight="1" x14ac:dyDescent="0.2">
      <c r="A340" s="19">
        <v>5</v>
      </c>
      <c r="B340" s="20" t="s">
        <v>19</v>
      </c>
      <c r="C340" s="21" t="s">
        <v>144</v>
      </c>
    </row>
    <row r="341" spans="1:4" ht="14.25" customHeight="1" x14ac:dyDescent="0.2">
      <c r="A341" s="19">
        <v>6</v>
      </c>
      <c r="B341" s="20" t="s">
        <v>21</v>
      </c>
      <c r="C341" s="24" t="s">
        <v>22</v>
      </c>
    </row>
    <row r="342" spans="1:4" ht="14.25" customHeight="1" x14ac:dyDescent="0.2">
      <c r="A342" s="19">
        <v>7</v>
      </c>
      <c r="B342" s="20" t="s">
        <v>23</v>
      </c>
      <c r="C342" s="21" t="s">
        <v>145</v>
      </c>
    </row>
    <row r="343" spans="1:4" ht="14.25" customHeight="1" x14ac:dyDescent="0.2">
      <c r="A343" s="19">
        <v>8</v>
      </c>
      <c r="B343" s="20" t="s">
        <v>25</v>
      </c>
      <c r="C343" s="21" t="s">
        <v>161</v>
      </c>
    </row>
    <row r="344" spans="1:4" ht="14.25" customHeight="1" x14ac:dyDescent="0.2">
      <c r="A344" s="19">
        <v>9</v>
      </c>
      <c r="B344" s="20" t="s">
        <v>27</v>
      </c>
      <c r="C344" s="21" t="s">
        <v>78</v>
      </c>
    </row>
    <row r="345" spans="1:4" ht="14.25" customHeight="1" x14ac:dyDescent="0.2">
      <c r="A345" s="19">
        <v>10</v>
      </c>
      <c r="B345" s="20" t="s">
        <v>29</v>
      </c>
      <c r="C345" s="21" t="s">
        <v>30</v>
      </c>
    </row>
    <row r="346" spans="1:4" ht="14.25" customHeight="1" x14ac:dyDescent="0.2">
      <c r="A346" s="19">
        <v>11</v>
      </c>
      <c r="B346" s="20" t="s">
        <v>31</v>
      </c>
      <c r="C346" s="21" t="s">
        <v>30</v>
      </c>
    </row>
    <row r="347" spans="1:4" ht="14.25" customHeight="1" x14ac:dyDescent="0.2">
      <c r="A347" s="19">
        <v>12</v>
      </c>
      <c r="B347" s="20" t="s">
        <v>32</v>
      </c>
      <c r="C347" s="21" t="s">
        <v>33</v>
      </c>
    </row>
    <row r="348" spans="1:4" ht="14.25" customHeight="1" x14ac:dyDescent="0.2">
      <c r="A348" s="19">
        <v>13</v>
      </c>
      <c r="B348" s="20" t="s">
        <v>34</v>
      </c>
      <c r="C348" s="21" t="s">
        <v>20</v>
      </c>
    </row>
    <row r="349" spans="1:4" ht="14.25" customHeight="1" x14ac:dyDescent="0.2">
      <c r="A349" s="19">
        <v>14</v>
      </c>
      <c r="B349" s="20" t="s">
        <v>35</v>
      </c>
      <c r="C349" s="24" t="s">
        <v>22</v>
      </c>
    </row>
    <row r="350" spans="1:4" ht="15" customHeight="1" thickBot="1" x14ac:dyDescent="0.25">
      <c r="A350" s="25">
        <v>15</v>
      </c>
      <c r="B350" s="26" t="s">
        <v>36</v>
      </c>
      <c r="C350" s="27" t="s">
        <v>37</v>
      </c>
    </row>
    <row r="351" spans="1:4" ht="15.75" x14ac:dyDescent="0.25">
      <c r="A351" s="28" t="s">
        <v>162</v>
      </c>
      <c r="B351" s="28"/>
      <c r="C351" s="28" t="s">
        <v>163</v>
      </c>
      <c r="D351" s="29"/>
    </row>
  </sheetData>
  <mergeCells count="7">
    <mergeCell ref="A7:C7"/>
    <mergeCell ref="A1:C1"/>
    <mergeCell ref="A2:C2"/>
    <mergeCell ref="A3:C3"/>
    <mergeCell ref="A4:C4"/>
    <mergeCell ref="A5:C5"/>
    <mergeCell ref="A6:C6"/>
  </mergeCells>
  <printOptions gridLines="1"/>
  <pageMargins left="0.25" right="0.25" top="0.5" bottom="0.5" header="0.25" footer="0.25"/>
  <pageSetup paperSize="9" scale="65" orientation="portrait" horizontalDpi="1200" verticalDpi="1200" r:id="rId1"/>
  <headerFooter>
    <oddHeader>&amp;LOFFICE OF HEALTH CARE ACCESS&amp;CANNUAL REPORTING&amp;RHARTFORD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732</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733</v>
      </c>
    </row>
    <row r="9" spans="1:3" ht="15.75" customHeight="1" x14ac:dyDescent="0.2">
      <c r="A9" s="299"/>
      <c r="B9" s="300"/>
      <c r="C9" s="301"/>
    </row>
    <row r="10" spans="1:3" ht="15.75" customHeight="1" thickBot="1" x14ac:dyDescent="0.25">
      <c r="A10" s="302" t="s">
        <v>83</v>
      </c>
      <c r="B10" s="303" t="s">
        <v>734</v>
      </c>
      <c r="C10" s="298"/>
    </row>
    <row r="11" spans="1:3" s="223" customFormat="1" ht="75" customHeight="1" x14ac:dyDescent="0.2">
      <c r="A11" s="304" t="s">
        <v>8</v>
      </c>
      <c r="B11" s="305" t="s">
        <v>735</v>
      </c>
      <c r="C11" s="306" t="s">
        <v>736</v>
      </c>
    </row>
    <row r="12" spans="1:3" s="223" customFormat="1" ht="75" customHeight="1" x14ac:dyDescent="0.2">
      <c r="A12" s="307" t="s">
        <v>38</v>
      </c>
      <c r="B12" s="305" t="s">
        <v>737</v>
      </c>
      <c r="C12" s="308" t="s">
        <v>738</v>
      </c>
    </row>
    <row r="13" spans="1:3" s="223" customFormat="1" ht="30" x14ac:dyDescent="0.2">
      <c r="A13" s="309" t="s">
        <v>48</v>
      </c>
      <c r="B13" s="310" t="s">
        <v>739</v>
      </c>
      <c r="C13" s="311">
        <v>0.107</v>
      </c>
    </row>
    <row r="14" spans="1:3" ht="13.5" customHeight="1" thickBot="1" x14ac:dyDescent="0.25">
      <c r="A14" s="312"/>
      <c r="B14" s="313"/>
      <c r="C14" s="314"/>
    </row>
    <row r="15" spans="1:3" s="223" customFormat="1" ht="16.5" customHeight="1" thickBot="1" x14ac:dyDescent="0.25">
      <c r="A15" s="315" t="s">
        <v>740</v>
      </c>
      <c r="B15" s="316" t="s">
        <v>741</v>
      </c>
      <c r="C15" s="317"/>
    </row>
    <row r="16" spans="1:3" s="223" customFormat="1" x14ac:dyDescent="0.2">
      <c r="A16" s="318"/>
      <c r="B16" s="319" t="s">
        <v>742</v>
      </c>
      <c r="C16" s="320"/>
    </row>
    <row r="17" spans="1:3" s="223" customFormat="1" x14ac:dyDescent="0.2">
      <c r="A17" s="321">
        <v>1</v>
      </c>
      <c r="B17" s="305" t="s">
        <v>743</v>
      </c>
      <c r="C17" s="322" t="s">
        <v>744</v>
      </c>
    </row>
    <row r="18" spans="1:3" s="223" customFormat="1" x14ac:dyDescent="0.2">
      <c r="A18" s="321">
        <v>2</v>
      </c>
      <c r="B18" s="323" t="s">
        <v>745</v>
      </c>
      <c r="C18" s="322" t="s">
        <v>746</v>
      </c>
    </row>
    <row r="19" spans="1:3" s="223" customFormat="1" x14ac:dyDescent="0.2">
      <c r="A19" s="321">
        <v>3</v>
      </c>
      <c r="B19" s="323" t="s">
        <v>747</v>
      </c>
      <c r="C19" s="322" t="s">
        <v>748</v>
      </c>
    </row>
    <row r="20" spans="1:3" s="223" customFormat="1" ht="75" customHeight="1" x14ac:dyDescent="0.2">
      <c r="A20" s="321">
        <v>4</v>
      </c>
      <c r="B20" s="323" t="s">
        <v>749</v>
      </c>
      <c r="C20" s="322" t="s">
        <v>736</v>
      </c>
    </row>
    <row r="21" spans="1:3" s="223" customFormat="1" ht="75" customHeight="1" x14ac:dyDescent="0.2">
      <c r="A21" s="321">
        <v>5</v>
      </c>
      <c r="B21" s="323" t="s">
        <v>750</v>
      </c>
      <c r="C21" s="322" t="s">
        <v>738</v>
      </c>
    </row>
    <row r="22" spans="1:3" s="223" customFormat="1" ht="27" customHeight="1" x14ac:dyDescent="0.2">
      <c r="A22" s="324">
        <v>6</v>
      </c>
      <c r="B22" s="323" t="s">
        <v>751</v>
      </c>
      <c r="C22" s="325">
        <v>0.11199999999999999</v>
      </c>
    </row>
    <row r="23" spans="1:3" s="326" customFormat="1" x14ac:dyDescent="0.2">
      <c r="A23" s="327"/>
      <c r="B23" s="328"/>
      <c r="C23" s="329"/>
    </row>
    <row r="24" spans="1:3" s="223" customFormat="1" x14ac:dyDescent="0.2">
      <c r="A24" s="318"/>
      <c r="B24" s="319" t="s">
        <v>742</v>
      </c>
      <c r="C24" s="320"/>
    </row>
    <row r="25" spans="1:3" s="223" customFormat="1" x14ac:dyDescent="0.2">
      <c r="A25" s="321">
        <v>1</v>
      </c>
      <c r="B25" s="305" t="s">
        <v>743</v>
      </c>
      <c r="C25" s="322" t="s">
        <v>752</v>
      </c>
    </row>
    <row r="26" spans="1:3" s="223" customFormat="1" x14ac:dyDescent="0.2">
      <c r="A26" s="321">
        <v>2</v>
      </c>
      <c r="B26" s="323" t="s">
        <v>745</v>
      </c>
      <c r="C26" s="322" t="s">
        <v>746</v>
      </c>
    </row>
    <row r="27" spans="1:3" s="223" customFormat="1" x14ac:dyDescent="0.2">
      <c r="A27" s="321">
        <v>3</v>
      </c>
      <c r="B27" s="323" t="s">
        <v>747</v>
      </c>
      <c r="C27" s="322" t="s">
        <v>748</v>
      </c>
    </row>
    <row r="28" spans="1:3" s="223" customFormat="1" ht="75" customHeight="1" x14ac:dyDescent="0.2">
      <c r="A28" s="321">
        <v>4</v>
      </c>
      <c r="B28" s="323" t="s">
        <v>749</v>
      </c>
      <c r="C28" s="322" t="s">
        <v>736</v>
      </c>
    </row>
    <row r="29" spans="1:3" s="223" customFormat="1" ht="75" customHeight="1" x14ac:dyDescent="0.2">
      <c r="A29" s="321">
        <v>5</v>
      </c>
      <c r="B29" s="323" t="s">
        <v>750</v>
      </c>
      <c r="C29" s="322" t="s">
        <v>738</v>
      </c>
    </row>
    <row r="30" spans="1:3" s="223" customFormat="1" ht="27" customHeight="1" x14ac:dyDescent="0.2">
      <c r="A30" s="324">
        <v>6</v>
      </c>
      <c r="B30" s="323" t="s">
        <v>751</v>
      </c>
      <c r="C30" s="325">
        <v>0.11599999999999999</v>
      </c>
    </row>
    <row r="31" spans="1:3" s="326" customFormat="1" x14ac:dyDescent="0.2">
      <c r="A31" s="327"/>
      <c r="B31" s="328"/>
      <c r="C31" s="329"/>
    </row>
    <row r="32" spans="1:3" s="223" customFormat="1" x14ac:dyDescent="0.2">
      <c r="A32" s="318"/>
      <c r="B32" s="319" t="s">
        <v>742</v>
      </c>
      <c r="C32" s="320"/>
    </row>
    <row r="33" spans="1:3" s="223" customFormat="1" x14ac:dyDescent="0.2">
      <c r="A33" s="321">
        <v>1</v>
      </c>
      <c r="B33" s="305" t="s">
        <v>743</v>
      </c>
      <c r="C33" s="322" t="s">
        <v>753</v>
      </c>
    </row>
    <row r="34" spans="1:3" s="223" customFormat="1" x14ac:dyDescent="0.2">
      <c r="A34" s="321">
        <v>2</v>
      </c>
      <c r="B34" s="323" t="s">
        <v>745</v>
      </c>
      <c r="C34" s="322" t="s">
        <v>754</v>
      </c>
    </row>
    <row r="35" spans="1:3" s="223" customFormat="1" x14ac:dyDescent="0.2">
      <c r="A35" s="321">
        <v>3</v>
      </c>
      <c r="B35" s="323" t="s">
        <v>747</v>
      </c>
      <c r="C35" s="322" t="s">
        <v>748</v>
      </c>
    </row>
    <row r="36" spans="1:3" s="223" customFormat="1" ht="75" customHeight="1" x14ac:dyDescent="0.2">
      <c r="A36" s="321">
        <v>4</v>
      </c>
      <c r="B36" s="323" t="s">
        <v>749</v>
      </c>
      <c r="C36" s="322" t="s">
        <v>736</v>
      </c>
    </row>
    <row r="37" spans="1:3" s="223" customFormat="1" ht="75" customHeight="1" x14ac:dyDescent="0.2">
      <c r="A37" s="321">
        <v>5</v>
      </c>
      <c r="B37" s="323" t="s">
        <v>750</v>
      </c>
      <c r="C37" s="322" t="s">
        <v>738</v>
      </c>
    </row>
    <row r="38" spans="1:3" s="223" customFormat="1" ht="27" customHeight="1" x14ac:dyDescent="0.2">
      <c r="A38" s="324">
        <v>6</v>
      </c>
      <c r="B38" s="323" t="s">
        <v>751</v>
      </c>
      <c r="C38" s="325">
        <v>9.8000000000000004E-2</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REPORTING&amp;R&amp;10HARTFORD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287</v>
      </c>
      <c r="D5" s="331"/>
      <c r="E5" s="332"/>
      <c r="F5" s="332"/>
      <c r="G5" s="332"/>
    </row>
    <row r="6" spans="1:7" ht="15.75" customHeight="1" x14ac:dyDescent="0.25">
      <c r="A6" s="330"/>
      <c r="B6" s="330"/>
      <c r="C6" s="2" t="s">
        <v>2</v>
      </c>
      <c r="D6" s="331"/>
      <c r="E6" s="332"/>
      <c r="F6" s="332"/>
      <c r="G6" s="332"/>
    </row>
    <row r="7" spans="1:7" ht="15.75" customHeight="1" x14ac:dyDescent="0.25">
      <c r="A7" s="447" t="s">
        <v>755</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756</v>
      </c>
      <c r="C9" s="335" t="s">
        <v>757</v>
      </c>
      <c r="D9" s="335" t="s">
        <v>758</v>
      </c>
      <c r="E9" s="336" t="s">
        <v>759</v>
      </c>
      <c r="F9" s="337"/>
      <c r="G9" s="337"/>
    </row>
    <row r="10" spans="1:7" ht="15.75" customHeight="1" x14ac:dyDescent="0.25">
      <c r="A10" s="338"/>
      <c r="B10" s="339"/>
      <c r="C10" s="340"/>
      <c r="D10" s="340"/>
      <c r="E10" s="8"/>
      <c r="F10" s="337"/>
      <c r="G10" s="337"/>
    </row>
    <row r="11" spans="1:7" ht="15.75" customHeight="1" x14ac:dyDescent="0.25">
      <c r="A11" s="341" t="s">
        <v>760</v>
      </c>
      <c r="B11" s="342" t="s">
        <v>761</v>
      </c>
      <c r="C11" s="343">
        <v>377946</v>
      </c>
      <c r="D11" s="343">
        <v>1522313</v>
      </c>
      <c r="E11" s="344">
        <f>C11+D11</f>
        <v>1900259</v>
      </c>
      <c r="F11" s="345"/>
      <c r="G11" s="346"/>
    </row>
    <row r="12" spans="1:7" ht="15.75" customHeight="1" x14ac:dyDescent="0.25">
      <c r="A12" s="494"/>
      <c r="B12" s="495"/>
      <c r="C12" s="495"/>
      <c r="D12" s="495"/>
      <c r="E12" s="496"/>
      <c r="F12" s="345"/>
      <c r="G12" s="346"/>
    </row>
    <row r="13" spans="1:7" ht="15.75" customHeight="1" x14ac:dyDescent="0.25">
      <c r="A13" s="341" t="s">
        <v>762</v>
      </c>
      <c r="B13" s="342" t="s">
        <v>101</v>
      </c>
      <c r="C13" s="343">
        <v>1491876</v>
      </c>
      <c r="D13" s="343">
        <v>238833</v>
      </c>
      <c r="E13" s="344">
        <f>C13+D13</f>
        <v>1730709</v>
      </c>
      <c r="F13" s="345"/>
      <c r="G13" s="346"/>
    </row>
    <row r="14" spans="1:7" ht="15.75" customHeight="1" x14ac:dyDescent="0.25">
      <c r="A14" s="494"/>
      <c r="B14" s="495"/>
      <c r="C14" s="495"/>
      <c r="D14" s="495"/>
      <c r="E14" s="496"/>
      <c r="F14" s="345"/>
      <c r="G14" s="346"/>
    </row>
    <row r="15" spans="1:7" ht="15.75" customHeight="1" x14ac:dyDescent="0.25">
      <c r="A15" s="341" t="s">
        <v>763</v>
      </c>
      <c r="B15" s="342" t="s">
        <v>764</v>
      </c>
      <c r="C15" s="343">
        <v>1127961</v>
      </c>
      <c r="D15" s="343">
        <v>48505</v>
      </c>
      <c r="E15" s="344">
        <f>C15+D15</f>
        <v>1176466</v>
      </c>
      <c r="F15" s="345"/>
      <c r="G15" s="346"/>
    </row>
    <row r="16" spans="1:7" ht="15.75" customHeight="1" x14ac:dyDescent="0.25">
      <c r="A16" s="494"/>
      <c r="B16" s="495"/>
      <c r="C16" s="495"/>
      <c r="D16" s="495"/>
      <c r="E16" s="496"/>
      <c r="F16" s="345"/>
      <c r="G16" s="346"/>
    </row>
    <row r="17" spans="1:7" ht="15.75" customHeight="1" x14ac:dyDescent="0.25">
      <c r="A17" s="341" t="s">
        <v>765</v>
      </c>
      <c r="B17" s="342" t="s">
        <v>766</v>
      </c>
      <c r="C17" s="343">
        <v>598275</v>
      </c>
      <c r="D17" s="343">
        <v>241729</v>
      </c>
      <c r="E17" s="344">
        <f>C17+D17</f>
        <v>840004</v>
      </c>
      <c r="F17" s="345"/>
      <c r="G17" s="346"/>
    </row>
    <row r="18" spans="1:7" ht="15.75" customHeight="1" x14ac:dyDescent="0.25">
      <c r="A18" s="494"/>
      <c r="B18" s="495"/>
      <c r="C18" s="495"/>
      <c r="D18" s="495"/>
      <c r="E18" s="496"/>
      <c r="F18" s="345"/>
      <c r="G18" s="346"/>
    </row>
    <row r="19" spans="1:7" ht="15.75" customHeight="1" x14ac:dyDescent="0.25">
      <c r="A19" s="341" t="s">
        <v>767</v>
      </c>
      <c r="B19" s="342" t="s">
        <v>768</v>
      </c>
      <c r="C19" s="343">
        <v>540863</v>
      </c>
      <c r="D19" s="343">
        <v>185628</v>
      </c>
      <c r="E19" s="344">
        <f>C19+D19</f>
        <v>726491</v>
      </c>
      <c r="F19" s="345"/>
      <c r="G19" s="346"/>
    </row>
    <row r="20" spans="1:7" ht="15.75" customHeight="1" x14ac:dyDescent="0.25">
      <c r="A20" s="494"/>
      <c r="B20" s="495"/>
      <c r="C20" s="495"/>
      <c r="D20" s="495"/>
      <c r="E20" s="496"/>
      <c r="F20" s="345"/>
      <c r="G20" s="346"/>
    </row>
    <row r="21" spans="1:7" ht="15.75" customHeight="1" x14ac:dyDescent="0.25">
      <c r="A21" s="341" t="s">
        <v>769</v>
      </c>
      <c r="B21" s="342" t="s">
        <v>770</v>
      </c>
      <c r="C21" s="343">
        <v>650417</v>
      </c>
      <c r="D21" s="343">
        <v>68227</v>
      </c>
      <c r="E21" s="344">
        <f>C21+D21</f>
        <v>718644</v>
      </c>
      <c r="F21" s="345"/>
      <c r="G21" s="346"/>
    </row>
    <row r="22" spans="1:7" ht="15.75" customHeight="1" x14ac:dyDescent="0.25">
      <c r="A22" s="494"/>
      <c r="B22" s="495"/>
      <c r="C22" s="495"/>
      <c r="D22" s="495"/>
      <c r="E22" s="496"/>
      <c r="F22" s="345"/>
      <c r="G22" s="346"/>
    </row>
    <row r="23" spans="1:7" ht="15.75" customHeight="1" x14ac:dyDescent="0.25">
      <c r="A23" s="341" t="s">
        <v>771</v>
      </c>
      <c r="B23" s="342" t="s">
        <v>772</v>
      </c>
      <c r="C23" s="343">
        <v>499580</v>
      </c>
      <c r="D23" s="343">
        <v>171564</v>
      </c>
      <c r="E23" s="344">
        <f>C23+D23</f>
        <v>671144</v>
      </c>
      <c r="F23" s="345"/>
      <c r="G23" s="346"/>
    </row>
    <row r="24" spans="1:7" ht="15.75" customHeight="1" x14ac:dyDescent="0.25">
      <c r="A24" s="494"/>
      <c r="B24" s="495"/>
      <c r="C24" s="495"/>
      <c r="D24" s="495"/>
      <c r="E24" s="496"/>
      <c r="F24" s="345"/>
      <c r="G24" s="346"/>
    </row>
    <row r="25" spans="1:7" ht="15.75" customHeight="1" x14ac:dyDescent="0.25">
      <c r="A25" s="341" t="s">
        <v>773</v>
      </c>
      <c r="B25" s="342" t="s">
        <v>774</v>
      </c>
      <c r="C25" s="343">
        <v>598498</v>
      </c>
      <c r="D25" s="343">
        <v>44120</v>
      </c>
      <c r="E25" s="344">
        <f>C25+D25</f>
        <v>642618</v>
      </c>
      <c r="F25" s="345"/>
      <c r="G25" s="346"/>
    </row>
    <row r="26" spans="1:7" ht="15.75" customHeight="1" x14ac:dyDescent="0.25">
      <c r="A26" s="494"/>
      <c r="B26" s="495"/>
      <c r="C26" s="495"/>
      <c r="D26" s="495"/>
      <c r="E26" s="496"/>
      <c r="F26" s="345"/>
      <c r="G26" s="346"/>
    </row>
    <row r="27" spans="1:7" ht="15.75" customHeight="1" x14ac:dyDescent="0.25">
      <c r="A27" s="341" t="s">
        <v>775</v>
      </c>
      <c r="B27" s="342" t="s">
        <v>776</v>
      </c>
      <c r="C27" s="343">
        <v>549243</v>
      </c>
      <c r="D27" s="343">
        <v>88384</v>
      </c>
      <c r="E27" s="344">
        <f>C27+D27</f>
        <v>637627</v>
      </c>
      <c r="F27" s="345"/>
      <c r="G27" s="346"/>
    </row>
    <row r="28" spans="1:7" ht="15.75" customHeight="1" x14ac:dyDescent="0.25">
      <c r="A28" s="494"/>
      <c r="B28" s="495"/>
      <c r="C28" s="495"/>
      <c r="D28" s="495"/>
      <c r="E28" s="496"/>
      <c r="F28" s="345"/>
      <c r="G28" s="346"/>
    </row>
    <row r="29" spans="1:7" ht="15.75" customHeight="1" x14ac:dyDescent="0.25">
      <c r="A29" s="341" t="s">
        <v>777</v>
      </c>
      <c r="B29" s="342" t="s">
        <v>778</v>
      </c>
      <c r="C29" s="343">
        <v>558173</v>
      </c>
      <c r="D29" s="343">
        <v>43702</v>
      </c>
      <c r="E29" s="344">
        <f>C29+D29</f>
        <v>601875</v>
      </c>
      <c r="F29" s="345"/>
      <c r="G29" s="346"/>
    </row>
    <row r="30" spans="1:7" ht="15.75" customHeight="1" thickBot="1" x14ac:dyDescent="0.3">
      <c r="A30" s="494"/>
      <c r="B30" s="495"/>
      <c r="C30" s="495"/>
      <c r="D30" s="495"/>
      <c r="E30" s="496"/>
      <c r="F30" s="345"/>
      <c r="G30" s="346"/>
    </row>
    <row r="31" spans="1:7" ht="18.75" customHeight="1" thickBot="1" x14ac:dyDescent="0.3">
      <c r="A31" s="347"/>
      <c r="B31" s="348" t="s">
        <v>254</v>
      </c>
      <c r="C31" s="349">
        <f>SUM(C11+C13+C15+C17+C19+C21+C23+C25+C27+C29)</f>
        <v>6992832</v>
      </c>
      <c r="D31" s="349">
        <f>SUM(D11+D13+D15+D17+D19+D21+D23+D25+D27+D29)</f>
        <v>2653005</v>
      </c>
      <c r="E31" s="350">
        <f>C31+D31</f>
        <v>9645837</v>
      </c>
      <c r="F31" s="351"/>
      <c r="G31" s="351"/>
    </row>
  </sheetData>
  <mergeCells count="11">
    <mergeCell ref="A22:E22"/>
    <mergeCell ref="A24:E24"/>
    <mergeCell ref="A26:E26"/>
    <mergeCell ref="A28:E28"/>
    <mergeCell ref="A30:E30"/>
    <mergeCell ref="A7:E7"/>
    <mergeCell ref="A12:E12"/>
    <mergeCell ref="A14:E14"/>
    <mergeCell ref="A16:E16"/>
    <mergeCell ref="A18:E18"/>
    <mergeCell ref="A20:E20"/>
  </mergeCells>
  <pageMargins left="0.25" right="0.25" top="0.5" bottom="0.5" header="0.25" footer="0.25"/>
  <pageSetup paperSize="9" scale="84" orientation="landscape" horizontalDpi="1200" verticalDpi="1200" r:id="rId1"/>
  <headerFooter>
    <oddHeader>&amp;L&amp;10OFFICE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6"/>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287</v>
      </c>
      <c r="B3" s="498"/>
      <c r="C3" s="498"/>
      <c r="D3" s="498"/>
      <c r="E3" s="498"/>
    </row>
    <row r="4" spans="1:5" ht="15" customHeight="1" x14ac:dyDescent="0.2">
      <c r="A4" s="498" t="s">
        <v>2</v>
      </c>
      <c r="B4" s="498"/>
      <c r="C4" s="498"/>
      <c r="D4" s="498"/>
      <c r="E4" s="498"/>
    </row>
    <row r="5" spans="1:5" ht="15" customHeight="1" x14ac:dyDescent="0.2">
      <c r="A5" s="499" t="s">
        <v>779</v>
      </c>
      <c r="B5" s="499"/>
      <c r="C5" s="499"/>
      <c r="D5" s="499"/>
      <c r="E5" s="499"/>
    </row>
    <row r="6" spans="1:5" ht="15" customHeight="1" x14ac:dyDescent="0.2">
      <c r="A6" s="499" t="s">
        <v>780</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781</v>
      </c>
      <c r="D9" s="360" t="s">
        <v>782</v>
      </c>
      <c r="E9" s="361" t="s">
        <v>759</v>
      </c>
    </row>
    <row r="10" spans="1:5" s="356" customFormat="1" x14ac:dyDescent="0.2">
      <c r="A10" s="362"/>
      <c r="B10" s="363"/>
      <c r="C10" s="364"/>
      <c r="D10" s="364"/>
      <c r="E10" s="365"/>
    </row>
    <row r="11" spans="1:5" s="356" customFormat="1" x14ac:dyDescent="0.2">
      <c r="A11" s="366" t="s">
        <v>783</v>
      </c>
      <c r="B11" s="367" t="s">
        <v>10</v>
      </c>
      <c r="C11" s="368"/>
      <c r="D11" s="368"/>
      <c r="E11" s="369"/>
    </row>
    <row r="12" spans="1:5" ht="14.25" customHeight="1" x14ac:dyDescent="0.2">
      <c r="A12" s="370">
        <v>1</v>
      </c>
      <c r="B12" s="371" t="s">
        <v>784</v>
      </c>
      <c r="C12" s="372">
        <v>4838911</v>
      </c>
      <c r="D12" s="372">
        <v>1218664</v>
      </c>
      <c r="E12" s="372">
        <f>D12+ C12</f>
        <v>6057575</v>
      </c>
    </row>
    <row r="13" spans="1:5" ht="14.25" customHeight="1" x14ac:dyDescent="0.2">
      <c r="A13" s="370">
        <v>2</v>
      </c>
      <c r="B13" s="371" t="s">
        <v>785</v>
      </c>
      <c r="C13" s="372">
        <v>0</v>
      </c>
      <c r="D13" s="372">
        <v>0</v>
      </c>
      <c r="E13" s="372">
        <f>D13+ C13</f>
        <v>0</v>
      </c>
    </row>
    <row r="14" spans="1:5" x14ac:dyDescent="0.2">
      <c r="A14" s="362"/>
      <c r="B14" s="363"/>
      <c r="C14" s="364"/>
      <c r="D14" s="364"/>
      <c r="E14" s="373"/>
    </row>
    <row r="15" spans="1:5" s="356" customFormat="1" x14ac:dyDescent="0.2">
      <c r="A15" s="366" t="s">
        <v>786</v>
      </c>
      <c r="B15" s="367" t="s">
        <v>39</v>
      </c>
      <c r="C15" s="368"/>
      <c r="D15" s="368"/>
      <c r="E15" s="369"/>
    </row>
    <row r="16" spans="1:5" ht="14.25" customHeight="1" x14ac:dyDescent="0.2">
      <c r="A16" s="370">
        <v>1</v>
      </c>
      <c r="B16" s="371" t="s">
        <v>784</v>
      </c>
      <c r="C16" s="372">
        <v>376372</v>
      </c>
      <c r="D16" s="372">
        <v>98143</v>
      </c>
      <c r="E16" s="372">
        <f>D16+ C16</f>
        <v>474515</v>
      </c>
    </row>
    <row r="17" spans="1:5" ht="14.25" customHeight="1" x14ac:dyDescent="0.2">
      <c r="A17" s="370">
        <v>2</v>
      </c>
      <c r="B17" s="371" t="s">
        <v>785</v>
      </c>
      <c r="C17" s="372">
        <v>0</v>
      </c>
      <c r="D17" s="372">
        <v>0</v>
      </c>
      <c r="E17" s="372">
        <f>D17+ C17</f>
        <v>0</v>
      </c>
    </row>
    <row r="18" spans="1:5" x14ac:dyDescent="0.2">
      <c r="A18" s="362"/>
      <c r="B18" s="363"/>
      <c r="C18" s="364"/>
      <c r="D18" s="364"/>
      <c r="E18" s="373"/>
    </row>
    <row r="19" spans="1:5" s="356" customFormat="1" x14ac:dyDescent="0.2">
      <c r="A19" s="366" t="s">
        <v>787</v>
      </c>
      <c r="B19" s="367" t="s">
        <v>49</v>
      </c>
      <c r="C19" s="368"/>
      <c r="D19" s="368"/>
      <c r="E19" s="369"/>
    </row>
    <row r="20" spans="1:5" ht="14.25" customHeight="1" x14ac:dyDescent="0.2">
      <c r="A20" s="370">
        <v>1</v>
      </c>
      <c r="B20" s="371" t="s">
        <v>784</v>
      </c>
      <c r="C20" s="372">
        <v>361999</v>
      </c>
      <c r="D20" s="372">
        <v>82293</v>
      </c>
      <c r="E20" s="372">
        <f>D20+ C20</f>
        <v>444292</v>
      </c>
    </row>
    <row r="21" spans="1:5" ht="14.25" customHeight="1" x14ac:dyDescent="0.2">
      <c r="A21" s="370">
        <v>2</v>
      </c>
      <c r="B21" s="371" t="s">
        <v>785</v>
      </c>
      <c r="C21" s="372">
        <v>0</v>
      </c>
      <c r="D21" s="372">
        <v>0</v>
      </c>
      <c r="E21" s="372">
        <f>D21+ C21</f>
        <v>0</v>
      </c>
    </row>
    <row r="22" spans="1:5" x14ac:dyDescent="0.2">
      <c r="A22" s="362"/>
      <c r="B22" s="363"/>
      <c r="C22" s="364"/>
      <c r="D22" s="364"/>
      <c r="E22" s="373"/>
    </row>
    <row r="23" spans="1:5" s="356" customFormat="1" x14ac:dyDescent="0.2">
      <c r="A23" s="366" t="s">
        <v>788</v>
      </c>
      <c r="B23" s="367" t="s">
        <v>57</v>
      </c>
      <c r="C23" s="368"/>
      <c r="D23" s="368"/>
      <c r="E23" s="369"/>
    </row>
    <row r="24" spans="1:5" ht="14.25" customHeight="1" x14ac:dyDescent="0.2">
      <c r="A24" s="370">
        <v>1</v>
      </c>
      <c r="B24" s="371" t="s">
        <v>784</v>
      </c>
      <c r="C24" s="372">
        <v>8728612</v>
      </c>
      <c r="D24" s="372">
        <v>1882501</v>
      </c>
      <c r="E24" s="372">
        <f>D24+ C24</f>
        <v>10611113</v>
      </c>
    </row>
    <row r="25" spans="1:5" ht="14.25" customHeight="1" x14ac:dyDescent="0.2">
      <c r="A25" s="370">
        <v>2</v>
      </c>
      <c r="B25" s="371" t="s">
        <v>785</v>
      </c>
      <c r="C25" s="372">
        <v>0</v>
      </c>
      <c r="D25" s="372">
        <v>0</v>
      </c>
      <c r="E25" s="372">
        <f>D25+ C25</f>
        <v>0</v>
      </c>
    </row>
    <row r="26" spans="1:5" x14ac:dyDescent="0.2">
      <c r="A26" s="362"/>
      <c r="B26" s="363"/>
      <c r="C26" s="364"/>
      <c r="D26" s="364"/>
      <c r="E26" s="373"/>
    </row>
    <row r="27" spans="1:5" s="356" customFormat="1" x14ac:dyDescent="0.2">
      <c r="A27" s="366" t="s">
        <v>789</v>
      </c>
      <c r="B27" s="367" t="s">
        <v>63</v>
      </c>
      <c r="C27" s="368"/>
      <c r="D27" s="368"/>
      <c r="E27" s="369"/>
    </row>
    <row r="28" spans="1:5" ht="14.25" customHeight="1" x14ac:dyDescent="0.2">
      <c r="A28" s="370">
        <v>1</v>
      </c>
      <c r="B28" s="371" t="s">
        <v>784</v>
      </c>
      <c r="C28" s="372">
        <v>490559</v>
      </c>
      <c r="D28" s="372">
        <v>127538</v>
      </c>
      <c r="E28" s="372">
        <f>D28+ C28</f>
        <v>618097</v>
      </c>
    </row>
    <row r="29" spans="1:5" ht="14.25" customHeight="1" x14ac:dyDescent="0.2">
      <c r="A29" s="370">
        <v>2</v>
      </c>
      <c r="B29" s="371" t="s">
        <v>785</v>
      </c>
      <c r="C29" s="372">
        <v>0</v>
      </c>
      <c r="D29" s="372">
        <v>0</v>
      </c>
      <c r="E29" s="372">
        <f>D29+ C29</f>
        <v>0</v>
      </c>
    </row>
    <row r="30" spans="1:5" x14ac:dyDescent="0.2">
      <c r="A30" s="362"/>
      <c r="B30" s="363"/>
      <c r="C30" s="364"/>
      <c r="D30" s="364"/>
      <c r="E30" s="373"/>
    </row>
    <row r="31" spans="1:5" s="356" customFormat="1" x14ac:dyDescent="0.2">
      <c r="A31" s="366" t="s">
        <v>790</v>
      </c>
      <c r="B31" s="367" t="s">
        <v>67</v>
      </c>
      <c r="C31" s="368"/>
      <c r="D31" s="368"/>
      <c r="E31" s="369"/>
    </row>
    <row r="32" spans="1:5" ht="14.25" customHeight="1" x14ac:dyDescent="0.2">
      <c r="A32" s="370">
        <v>1</v>
      </c>
      <c r="B32" s="371" t="s">
        <v>784</v>
      </c>
      <c r="C32" s="372">
        <v>0</v>
      </c>
      <c r="D32" s="372">
        <v>0</v>
      </c>
      <c r="E32" s="372">
        <f>D32+ C32</f>
        <v>0</v>
      </c>
    </row>
    <row r="33" spans="1:5" ht="14.25" customHeight="1" x14ac:dyDescent="0.2">
      <c r="A33" s="370">
        <v>2</v>
      </c>
      <c r="B33" s="371" t="s">
        <v>785</v>
      </c>
      <c r="C33" s="372">
        <v>0</v>
      </c>
      <c r="D33" s="372">
        <v>0</v>
      </c>
      <c r="E33" s="372">
        <f>D33+ C33</f>
        <v>0</v>
      </c>
    </row>
    <row r="34" spans="1:5" x14ac:dyDescent="0.2">
      <c r="A34" s="362"/>
      <c r="B34" s="363"/>
      <c r="C34" s="364"/>
      <c r="D34" s="364"/>
      <c r="E34" s="373"/>
    </row>
    <row r="35" spans="1:5" s="356" customFormat="1" x14ac:dyDescent="0.2">
      <c r="A35" s="366" t="s">
        <v>791</v>
      </c>
      <c r="B35" s="367" t="s">
        <v>73</v>
      </c>
      <c r="C35" s="368"/>
      <c r="D35" s="368"/>
      <c r="E35" s="369"/>
    </row>
    <row r="36" spans="1:5" ht="14.25" customHeight="1" x14ac:dyDescent="0.2">
      <c r="A36" s="370">
        <v>1</v>
      </c>
      <c r="B36" s="371" t="s">
        <v>784</v>
      </c>
      <c r="C36" s="372">
        <v>201389</v>
      </c>
      <c r="D36" s="372">
        <v>52108</v>
      </c>
      <c r="E36" s="372">
        <f>D36+ C36</f>
        <v>253497</v>
      </c>
    </row>
    <row r="37" spans="1:5" ht="14.25" customHeight="1" x14ac:dyDescent="0.2">
      <c r="A37" s="370">
        <v>2</v>
      </c>
      <c r="B37" s="371" t="s">
        <v>785</v>
      </c>
      <c r="C37" s="372">
        <v>0</v>
      </c>
      <c r="D37" s="372">
        <v>0</v>
      </c>
      <c r="E37" s="372">
        <f>D37+ C37</f>
        <v>0</v>
      </c>
    </row>
    <row r="38" spans="1:5" x14ac:dyDescent="0.2">
      <c r="A38" s="362"/>
      <c r="B38" s="363"/>
      <c r="C38" s="364"/>
      <c r="D38" s="364"/>
      <c r="E38" s="373"/>
    </row>
    <row r="39" spans="1:5" s="356" customFormat="1" x14ac:dyDescent="0.2">
      <c r="A39" s="366" t="s">
        <v>792</v>
      </c>
      <c r="B39" s="367" t="s">
        <v>80</v>
      </c>
      <c r="C39" s="368"/>
      <c r="D39" s="368"/>
      <c r="E39" s="369"/>
    </row>
    <row r="40" spans="1:5" ht="14.25" customHeight="1" x14ac:dyDescent="0.2">
      <c r="A40" s="370">
        <v>1</v>
      </c>
      <c r="B40" s="371" t="s">
        <v>784</v>
      </c>
      <c r="C40" s="372">
        <v>143710</v>
      </c>
      <c r="D40" s="372">
        <v>38837</v>
      </c>
      <c r="E40" s="372">
        <f>D40+ C40</f>
        <v>182547</v>
      </c>
    </row>
    <row r="41" spans="1:5" ht="14.25" customHeight="1" x14ac:dyDescent="0.2">
      <c r="A41" s="370">
        <v>2</v>
      </c>
      <c r="B41" s="371" t="s">
        <v>785</v>
      </c>
      <c r="C41" s="372">
        <v>0</v>
      </c>
      <c r="D41" s="372">
        <v>0</v>
      </c>
      <c r="E41" s="372">
        <f>D41+ C41</f>
        <v>0</v>
      </c>
    </row>
    <row r="42" spans="1:5" x14ac:dyDescent="0.2">
      <c r="A42" s="362"/>
      <c r="B42" s="363"/>
      <c r="C42" s="364"/>
      <c r="D42" s="364"/>
      <c r="E42" s="373"/>
    </row>
    <row r="43" spans="1:5" s="356" customFormat="1" x14ac:dyDescent="0.2">
      <c r="A43" s="366" t="s">
        <v>793</v>
      </c>
      <c r="B43" s="367" t="s">
        <v>84</v>
      </c>
      <c r="C43" s="368"/>
      <c r="D43" s="368"/>
      <c r="E43" s="369"/>
    </row>
    <row r="44" spans="1:5" ht="14.25" customHeight="1" x14ac:dyDescent="0.2">
      <c r="A44" s="370">
        <v>1</v>
      </c>
      <c r="B44" s="371" t="s">
        <v>784</v>
      </c>
      <c r="C44" s="372">
        <v>0</v>
      </c>
      <c r="D44" s="372">
        <v>0</v>
      </c>
      <c r="E44" s="372">
        <f>D44+ C44</f>
        <v>0</v>
      </c>
    </row>
    <row r="45" spans="1:5" ht="14.25" customHeight="1" x14ac:dyDescent="0.2">
      <c r="A45" s="370">
        <v>2</v>
      </c>
      <c r="B45" s="371" t="s">
        <v>785</v>
      </c>
      <c r="C45" s="372">
        <v>0</v>
      </c>
      <c r="D45" s="372">
        <v>0</v>
      </c>
      <c r="E45" s="372">
        <f>D45+ C45</f>
        <v>0</v>
      </c>
    </row>
    <row r="46" spans="1:5" x14ac:dyDescent="0.2">
      <c r="A46" s="362"/>
      <c r="B46" s="363"/>
      <c r="C46" s="364"/>
      <c r="D46" s="364"/>
      <c r="E46" s="373"/>
    </row>
    <row r="47" spans="1:5" s="356" customFormat="1" x14ac:dyDescent="0.2">
      <c r="A47" s="366" t="s">
        <v>794</v>
      </c>
      <c r="B47" s="367" t="s">
        <v>96</v>
      </c>
      <c r="C47" s="368"/>
      <c r="D47" s="368"/>
      <c r="E47" s="369"/>
    </row>
    <row r="48" spans="1:5" ht="14.25" customHeight="1" x14ac:dyDescent="0.2">
      <c r="A48" s="370">
        <v>1</v>
      </c>
      <c r="B48" s="371" t="s">
        <v>784</v>
      </c>
      <c r="C48" s="372">
        <v>1616995</v>
      </c>
      <c r="D48" s="372">
        <v>359731</v>
      </c>
      <c r="E48" s="372">
        <f>D48+ C48</f>
        <v>1976726</v>
      </c>
    </row>
    <row r="49" spans="1:5" ht="14.25" customHeight="1" x14ac:dyDescent="0.2">
      <c r="A49" s="370">
        <v>2</v>
      </c>
      <c r="B49" s="371" t="s">
        <v>785</v>
      </c>
      <c r="C49" s="372">
        <v>0</v>
      </c>
      <c r="D49" s="372">
        <v>0</v>
      </c>
      <c r="E49" s="372">
        <f>D49+ C49</f>
        <v>0</v>
      </c>
    </row>
    <row r="50" spans="1:5" x14ac:dyDescent="0.2">
      <c r="A50" s="362"/>
      <c r="B50" s="363"/>
      <c r="C50" s="364"/>
      <c r="D50" s="364"/>
      <c r="E50" s="373"/>
    </row>
    <row r="51" spans="1:5" s="356" customFormat="1" x14ac:dyDescent="0.2">
      <c r="A51" s="366" t="s">
        <v>795</v>
      </c>
      <c r="B51" s="367" t="s">
        <v>103</v>
      </c>
      <c r="C51" s="368"/>
      <c r="D51" s="368"/>
      <c r="E51" s="369"/>
    </row>
    <row r="52" spans="1:5" ht="14.25" customHeight="1" x14ac:dyDescent="0.2">
      <c r="A52" s="370">
        <v>1</v>
      </c>
      <c r="B52" s="371" t="s">
        <v>784</v>
      </c>
      <c r="C52" s="372">
        <v>0</v>
      </c>
      <c r="D52" s="372">
        <v>0</v>
      </c>
      <c r="E52" s="372">
        <f>D52+ C52</f>
        <v>0</v>
      </c>
    </row>
    <row r="53" spans="1:5" ht="14.25" customHeight="1" x14ac:dyDescent="0.2">
      <c r="A53" s="370">
        <v>2</v>
      </c>
      <c r="B53" s="371" t="s">
        <v>785</v>
      </c>
      <c r="C53" s="372">
        <v>0</v>
      </c>
      <c r="D53" s="372">
        <v>0</v>
      </c>
      <c r="E53" s="372">
        <f>D53+ C53</f>
        <v>0</v>
      </c>
    </row>
    <row r="54" spans="1:5" x14ac:dyDescent="0.2">
      <c r="A54" s="362"/>
      <c r="B54" s="363"/>
      <c r="C54" s="364"/>
      <c r="D54" s="364"/>
      <c r="E54" s="373"/>
    </row>
    <row r="55" spans="1:5" s="356" customFormat="1" x14ac:dyDescent="0.2">
      <c r="A55" s="366" t="s">
        <v>796</v>
      </c>
      <c r="B55" s="367" t="s">
        <v>109</v>
      </c>
      <c r="C55" s="368"/>
      <c r="D55" s="368"/>
      <c r="E55" s="369"/>
    </row>
    <row r="56" spans="1:5" ht="14.25" customHeight="1" x14ac:dyDescent="0.2">
      <c r="A56" s="370">
        <v>1</v>
      </c>
      <c r="B56" s="371" t="s">
        <v>784</v>
      </c>
      <c r="C56" s="372">
        <v>0</v>
      </c>
      <c r="D56" s="372">
        <v>0</v>
      </c>
      <c r="E56" s="372">
        <f>D56+ C56</f>
        <v>0</v>
      </c>
    </row>
    <row r="57" spans="1:5" ht="14.25" customHeight="1" x14ac:dyDescent="0.2">
      <c r="A57" s="370">
        <v>2</v>
      </c>
      <c r="B57" s="371" t="s">
        <v>785</v>
      </c>
      <c r="C57" s="372">
        <v>0</v>
      </c>
      <c r="D57" s="372">
        <v>0</v>
      </c>
      <c r="E57" s="372">
        <f>D57+ C57</f>
        <v>0</v>
      </c>
    </row>
    <row r="58" spans="1:5" x14ac:dyDescent="0.2">
      <c r="A58" s="362"/>
      <c r="B58" s="363"/>
      <c r="C58" s="364"/>
      <c r="D58" s="364"/>
      <c r="E58" s="373"/>
    </row>
    <row r="59" spans="1:5" s="356" customFormat="1" x14ac:dyDescent="0.2">
      <c r="A59" s="366" t="s">
        <v>797</v>
      </c>
      <c r="B59" s="367" t="s">
        <v>118</v>
      </c>
      <c r="C59" s="368"/>
      <c r="D59" s="368"/>
      <c r="E59" s="369"/>
    </row>
    <row r="60" spans="1:5" ht="14.25" customHeight="1" x14ac:dyDescent="0.2">
      <c r="A60" s="370">
        <v>1</v>
      </c>
      <c r="B60" s="371" t="s">
        <v>784</v>
      </c>
      <c r="C60" s="372">
        <v>0</v>
      </c>
      <c r="D60" s="372">
        <v>0</v>
      </c>
      <c r="E60" s="372">
        <f>D60+ C60</f>
        <v>0</v>
      </c>
    </row>
    <row r="61" spans="1:5" ht="14.25" customHeight="1" x14ac:dyDescent="0.2">
      <c r="A61" s="370">
        <v>2</v>
      </c>
      <c r="B61" s="371" t="s">
        <v>785</v>
      </c>
      <c r="C61" s="372">
        <v>0</v>
      </c>
      <c r="D61" s="372">
        <v>0</v>
      </c>
      <c r="E61" s="372">
        <f>D61+ C61</f>
        <v>0</v>
      </c>
    </row>
    <row r="62" spans="1:5" x14ac:dyDescent="0.2">
      <c r="A62" s="362"/>
      <c r="B62" s="363"/>
      <c r="C62" s="364"/>
      <c r="D62" s="364"/>
      <c r="E62" s="373"/>
    </row>
    <row r="63" spans="1:5" s="356" customFormat="1" x14ac:dyDescent="0.2">
      <c r="A63" s="366" t="s">
        <v>798</v>
      </c>
      <c r="B63" s="367" t="s">
        <v>127</v>
      </c>
      <c r="C63" s="368"/>
      <c r="D63" s="368"/>
      <c r="E63" s="369"/>
    </row>
    <row r="64" spans="1:5" ht="14.25" customHeight="1" x14ac:dyDescent="0.2">
      <c r="A64" s="370">
        <v>1</v>
      </c>
      <c r="B64" s="371" t="s">
        <v>784</v>
      </c>
      <c r="C64" s="372">
        <v>0</v>
      </c>
      <c r="D64" s="372">
        <v>0</v>
      </c>
      <c r="E64" s="372">
        <f>D64+ C64</f>
        <v>0</v>
      </c>
    </row>
    <row r="65" spans="1:5" ht="14.25" customHeight="1" x14ac:dyDescent="0.2">
      <c r="A65" s="370">
        <v>2</v>
      </c>
      <c r="B65" s="371" t="s">
        <v>785</v>
      </c>
      <c r="C65" s="372">
        <v>0</v>
      </c>
      <c r="D65" s="372">
        <v>0</v>
      </c>
      <c r="E65" s="372">
        <f>D65+ C65</f>
        <v>0</v>
      </c>
    </row>
    <row r="66" spans="1:5" x14ac:dyDescent="0.2">
      <c r="A66" s="362"/>
      <c r="B66" s="363"/>
      <c r="C66" s="364"/>
      <c r="D66" s="364"/>
      <c r="E66" s="373"/>
    </row>
    <row r="67" spans="1:5" s="356" customFormat="1" x14ac:dyDescent="0.2">
      <c r="A67" s="366" t="s">
        <v>799</v>
      </c>
      <c r="B67" s="367" t="s">
        <v>131</v>
      </c>
      <c r="C67" s="368"/>
      <c r="D67" s="368"/>
      <c r="E67" s="369"/>
    </row>
    <row r="68" spans="1:5" ht="14.25" customHeight="1" x14ac:dyDescent="0.2">
      <c r="A68" s="370">
        <v>1</v>
      </c>
      <c r="B68" s="371" t="s">
        <v>784</v>
      </c>
      <c r="C68" s="372">
        <v>0</v>
      </c>
      <c r="D68" s="372">
        <v>0</v>
      </c>
      <c r="E68" s="372">
        <f>D68+ C68</f>
        <v>0</v>
      </c>
    </row>
    <row r="69" spans="1:5" ht="14.25" customHeight="1" x14ac:dyDescent="0.2">
      <c r="A69" s="370">
        <v>2</v>
      </c>
      <c r="B69" s="371" t="s">
        <v>785</v>
      </c>
      <c r="C69" s="372">
        <v>0</v>
      </c>
      <c r="D69" s="372">
        <v>0</v>
      </c>
      <c r="E69" s="372">
        <f>D69+ C69</f>
        <v>0</v>
      </c>
    </row>
    <row r="70" spans="1:5" x14ac:dyDescent="0.2">
      <c r="A70" s="362"/>
      <c r="B70" s="363"/>
      <c r="C70" s="364"/>
      <c r="D70" s="364"/>
      <c r="E70" s="373"/>
    </row>
    <row r="71" spans="1:5" s="356" customFormat="1" x14ac:dyDescent="0.2">
      <c r="A71" s="366" t="s">
        <v>800</v>
      </c>
      <c r="B71" s="367" t="s">
        <v>138</v>
      </c>
      <c r="C71" s="368"/>
      <c r="D71" s="368"/>
      <c r="E71" s="369"/>
    </row>
    <row r="72" spans="1:5" ht="14.25" customHeight="1" x14ac:dyDescent="0.2">
      <c r="A72" s="370">
        <v>1</v>
      </c>
      <c r="B72" s="371" t="s">
        <v>784</v>
      </c>
      <c r="C72" s="372">
        <v>0</v>
      </c>
      <c r="D72" s="372">
        <v>0</v>
      </c>
      <c r="E72" s="372">
        <f>D72+ C72</f>
        <v>0</v>
      </c>
    </row>
    <row r="73" spans="1:5" ht="14.25" customHeight="1" x14ac:dyDescent="0.2">
      <c r="A73" s="370">
        <v>2</v>
      </c>
      <c r="B73" s="371" t="s">
        <v>785</v>
      </c>
      <c r="C73" s="372">
        <v>0</v>
      </c>
      <c r="D73" s="372">
        <v>0</v>
      </c>
      <c r="E73" s="372">
        <f>D73+ C73</f>
        <v>0</v>
      </c>
    </row>
    <row r="74" spans="1:5" x14ac:dyDescent="0.2">
      <c r="A74" s="362"/>
      <c r="B74" s="363"/>
      <c r="C74" s="364"/>
      <c r="D74" s="364"/>
      <c r="E74" s="373"/>
    </row>
    <row r="75" spans="1:5" s="356" customFormat="1" x14ac:dyDescent="0.2">
      <c r="A75" s="366" t="s">
        <v>801</v>
      </c>
      <c r="B75" s="367" t="s">
        <v>142</v>
      </c>
      <c r="C75" s="368"/>
      <c r="D75" s="368"/>
      <c r="E75" s="369"/>
    </row>
    <row r="76" spans="1:5" ht="14.25" customHeight="1" x14ac:dyDescent="0.2">
      <c r="A76" s="370">
        <v>1</v>
      </c>
      <c r="B76" s="371" t="s">
        <v>784</v>
      </c>
      <c r="C76" s="372">
        <v>0</v>
      </c>
      <c r="D76" s="372">
        <v>0</v>
      </c>
      <c r="E76" s="372">
        <f>D76+ C76</f>
        <v>0</v>
      </c>
    </row>
    <row r="77" spans="1:5" ht="14.25" customHeight="1" x14ac:dyDescent="0.2">
      <c r="A77" s="370">
        <v>2</v>
      </c>
      <c r="B77" s="371" t="s">
        <v>785</v>
      </c>
      <c r="C77" s="372">
        <v>0</v>
      </c>
      <c r="D77" s="372">
        <v>0</v>
      </c>
      <c r="E77" s="372">
        <f>D77+ C77</f>
        <v>0</v>
      </c>
    </row>
    <row r="78" spans="1:5" x14ac:dyDescent="0.2">
      <c r="A78" s="362"/>
      <c r="B78" s="363"/>
      <c r="C78" s="364"/>
      <c r="D78" s="364"/>
      <c r="E78" s="373"/>
    </row>
    <row r="79" spans="1:5" s="356" customFormat="1" x14ac:dyDescent="0.2">
      <c r="A79" s="366" t="s">
        <v>802</v>
      </c>
      <c r="B79" s="367" t="s">
        <v>149</v>
      </c>
      <c r="C79" s="368"/>
      <c r="D79" s="368"/>
      <c r="E79" s="369"/>
    </row>
    <row r="80" spans="1:5" ht="14.25" customHeight="1" x14ac:dyDescent="0.2">
      <c r="A80" s="370">
        <v>1</v>
      </c>
      <c r="B80" s="371" t="s">
        <v>784</v>
      </c>
      <c r="C80" s="372">
        <v>0</v>
      </c>
      <c r="D80" s="372">
        <v>0</v>
      </c>
      <c r="E80" s="372">
        <f>D80+ C80</f>
        <v>0</v>
      </c>
    </row>
    <row r="81" spans="1:6" ht="14.25" customHeight="1" x14ac:dyDescent="0.2">
      <c r="A81" s="370">
        <v>2</v>
      </c>
      <c r="B81" s="371" t="s">
        <v>785</v>
      </c>
      <c r="C81" s="372">
        <v>0</v>
      </c>
      <c r="D81" s="372">
        <v>0</v>
      </c>
      <c r="E81" s="372">
        <f>D81+ C81</f>
        <v>0</v>
      </c>
    </row>
    <row r="82" spans="1:6" x14ac:dyDescent="0.2">
      <c r="A82" s="362"/>
      <c r="B82" s="363"/>
      <c r="C82" s="364"/>
      <c r="D82" s="364"/>
      <c r="E82" s="373"/>
    </row>
    <row r="83" spans="1:6" s="356" customFormat="1" x14ac:dyDescent="0.2">
      <c r="A83" s="366" t="s">
        <v>803</v>
      </c>
      <c r="B83" s="367" t="s">
        <v>154</v>
      </c>
      <c r="C83" s="368"/>
      <c r="D83" s="368"/>
      <c r="E83" s="369"/>
    </row>
    <row r="84" spans="1:6" ht="14.25" customHeight="1" x14ac:dyDescent="0.2">
      <c r="A84" s="370">
        <v>1</v>
      </c>
      <c r="B84" s="371" t="s">
        <v>784</v>
      </c>
      <c r="C84" s="372">
        <v>0</v>
      </c>
      <c r="D84" s="372">
        <v>0</v>
      </c>
      <c r="E84" s="372">
        <f>D84+ C84</f>
        <v>0</v>
      </c>
    </row>
    <row r="85" spans="1:6" ht="14.25" customHeight="1" x14ac:dyDescent="0.2">
      <c r="A85" s="370">
        <v>2</v>
      </c>
      <c r="B85" s="371" t="s">
        <v>785</v>
      </c>
      <c r="C85" s="372">
        <v>0</v>
      </c>
      <c r="D85" s="372">
        <v>0</v>
      </c>
      <c r="E85" s="372">
        <f>D85+ C85</f>
        <v>0</v>
      </c>
    </row>
    <row r="86" spans="1:6" x14ac:dyDescent="0.2">
      <c r="A86" s="362"/>
      <c r="B86" s="363"/>
      <c r="C86" s="364"/>
      <c r="D86" s="364"/>
      <c r="E86" s="373"/>
    </row>
    <row r="87" spans="1:6" s="356" customFormat="1" x14ac:dyDescent="0.2">
      <c r="A87" s="366" t="s">
        <v>804</v>
      </c>
      <c r="B87" s="367" t="s">
        <v>159</v>
      </c>
      <c r="C87" s="368"/>
      <c r="D87" s="368"/>
      <c r="E87" s="369"/>
    </row>
    <row r="88" spans="1:6" ht="14.25" customHeight="1" x14ac:dyDescent="0.2">
      <c r="A88" s="370">
        <v>1</v>
      </c>
      <c r="B88" s="371" t="s">
        <v>784</v>
      </c>
      <c r="C88" s="372">
        <v>0</v>
      </c>
      <c r="D88" s="372">
        <v>0</v>
      </c>
      <c r="E88" s="372">
        <f>D88+ C88</f>
        <v>0</v>
      </c>
    </row>
    <row r="89" spans="1:6" ht="14.25" customHeight="1" x14ac:dyDescent="0.2">
      <c r="A89" s="370">
        <v>2</v>
      </c>
      <c r="B89" s="371" t="s">
        <v>785</v>
      </c>
      <c r="C89" s="372">
        <v>0</v>
      </c>
      <c r="D89" s="372">
        <v>0</v>
      </c>
      <c r="E89" s="372">
        <f>D89+ C89</f>
        <v>0</v>
      </c>
    </row>
    <row r="90" spans="1:6" x14ac:dyDescent="0.2">
      <c r="A90" s="362"/>
      <c r="B90" s="363"/>
      <c r="C90" s="364"/>
      <c r="D90" s="364"/>
      <c r="E90" s="373"/>
    </row>
    <row r="91" spans="1:6" ht="13.5" customHeight="1" x14ac:dyDescent="0.2">
      <c r="A91" s="374"/>
      <c r="B91" s="500"/>
      <c r="C91" s="500"/>
      <c r="D91" s="500"/>
      <c r="E91" s="375"/>
    </row>
    <row r="92" spans="1:6" ht="15" customHeight="1" x14ac:dyDescent="0.2">
      <c r="A92" s="377"/>
      <c r="B92" s="497" t="s">
        <v>805</v>
      </c>
      <c r="C92" s="497"/>
      <c r="D92" s="497"/>
      <c r="E92" s="497"/>
      <c r="F92" s="374"/>
    </row>
    <row r="93" spans="1:6" ht="13.5" customHeight="1" x14ac:dyDescent="0.2">
      <c r="A93" s="377"/>
      <c r="B93" s="376"/>
      <c r="C93" s="376"/>
      <c r="D93" s="376"/>
      <c r="E93" s="376"/>
      <c r="F93" s="374"/>
    </row>
    <row r="94" spans="1:6" ht="26.1" customHeight="1" x14ac:dyDescent="0.2">
      <c r="A94" s="377"/>
      <c r="B94" s="497" t="s">
        <v>806</v>
      </c>
      <c r="C94" s="497"/>
      <c r="D94" s="497"/>
      <c r="E94" s="497"/>
      <c r="F94" s="374"/>
    </row>
    <row r="95" spans="1:6" ht="15" customHeight="1" x14ac:dyDescent="0.2">
      <c r="A95" s="374"/>
      <c r="B95" s="497" t="s">
        <v>807</v>
      </c>
      <c r="C95" s="497"/>
      <c r="D95" s="497"/>
      <c r="E95" s="497"/>
      <c r="F95" s="374"/>
    </row>
    <row r="96" spans="1:6" ht="15" customHeight="1" x14ac:dyDescent="0.2">
      <c r="A96" s="374"/>
      <c r="B96" s="497" t="s">
        <v>808</v>
      </c>
      <c r="C96" s="497"/>
      <c r="D96" s="497"/>
      <c r="E96" s="497"/>
      <c r="F96" s="374"/>
    </row>
  </sheetData>
  <mergeCells count="10">
    <mergeCell ref="B92:E92"/>
    <mergeCell ref="B94:E94"/>
    <mergeCell ref="B95:E95"/>
    <mergeCell ref="B96:E96"/>
    <mergeCell ref="A2:E2"/>
    <mergeCell ref="A3:E3"/>
    <mergeCell ref="A4:E4"/>
    <mergeCell ref="A5:E5"/>
    <mergeCell ref="A6:E6"/>
    <mergeCell ref="B91:D91"/>
  </mergeCells>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287</v>
      </c>
      <c r="B3" s="451"/>
      <c r="C3" s="451"/>
    </row>
    <row r="4" spans="1:4" ht="15" customHeight="1" x14ac:dyDescent="0.25">
      <c r="A4" s="451" t="s">
        <v>2</v>
      </c>
      <c r="B4" s="451"/>
      <c r="C4" s="451"/>
    </row>
    <row r="5" spans="1:4" ht="15" customHeight="1" x14ac:dyDescent="0.25">
      <c r="A5" s="451" t="s">
        <v>809</v>
      </c>
      <c r="B5" s="451"/>
      <c r="C5" s="451"/>
    </row>
    <row r="6" spans="1:4" ht="15" customHeight="1" x14ac:dyDescent="0.25">
      <c r="A6" s="451" t="s">
        <v>810</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811</v>
      </c>
    </row>
    <row r="10" spans="1:4" ht="15.75" customHeight="1" x14ac:dyDescent="0.25">
      <c r="A10" s="386"/>
      <c r="B10" s="387"/>
      <c r="C10" s="388"/>
    </row>
    <row r="11" spans="1:4" ht="30" customHeight="1" x14ac:dyDescent="0.25">
      <c r="A11" s="389" t="s">
        <v>812</v>
      </c>
      <c r="B11" s="390" t="s">
        <v>813</v>
      </c>
      <c r="C11" s="391"/>
    </row>
    <row r="12" spans="1:4" ht="45" customHeight="1" x14ac:dyDescent="0.2">
      <c r="A12" s="392" t="s">
        <v>814</v>
      </c>
      <c r="B12" s="393" t="s">
        <v>815</v>
      </c>
      <c r="C12" s="394" t="s">
        <v>816</v>
      </c>
    </row>
    <row r="13" spans="1:4" ht="15" customHeight="1" x14ac:dyDescent="0.2">
      <c r="A13" s="395"/>
      <c r="B13" s="396"/>
      <c r="C13" s="397"/>
    </row>
    <row r="14" spans="1:4" ht="30" customHeight="1" x14ac:dyDescent="0.2">
      <c r="A14" s="398" t="s">
        <v>817</v>
      </c>
      <c r="B14" s="399" t="s">
        <v>818</v>
      </c>
      <c r="C14" s="400" t="s">
        <v>816</v>
      </c>
    </row>
    <row r="15" spans="1:4" ht="15" customHeight="1" x14ac:dyDescent="0.2">
      <c r="A15" s="401"/>
      <c r="B15" s="396"/>
      <c r="C15" s="397"/>
    </row>
    <row r="16" spans="1:4" ht="30" customHeight="1" x14ac:dyDescent="0.2">
      <c r="A16" s="398" t="s">
        <v>819</v>
      </c>
      <c r="B16" s="399" t="s">
        <v>820</v>
      </c>
      <c r="C16" s="400" t="s">
        <v>816</v>
      </c>
    </row>
    <row r="17" spans="1:3" ht="15" customHeight="1" x14ac:dyDescent="0.2">
      <c r="A17" s="401"/>
      <c r="B17" s="396"/>
      <c r="C17" s="397"/>
    </row>
    <row r="18" spans="1:3" ht="30" customHeight="1" x14ac:dyDescent="0.2">
      <c r="A18" s="398" t="s">
        <v>821</v>
      </c>
      <c r="B18" s="399" t="s">
        <v>822</v>
      </c>
      <c r="C18" s="400" t="s">
        <v>816</v>
      </c>
    </row>
    <row r="19" spans="1:3" ht="15" customHeight="1" x14ac:dyDescent="0.2">
      <c r="A19" s="402"/>
      <c r="B19" s="403"/>
      <c r="C19" s="397"/>
    </row>
    <row r="20" spans="1:3" ht="30" customHeight="1" x14ac:dyDescent="0.2">
      <c r="A20" s="404" t="s">
        <v>823</v>
      </c>
      <c r="B20" s="405" t="s">
        <v>824</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 sqref="A2:F2"/>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287</v>
      </c>
      <c r="B2" s="502"/>
      <c r="C2" s="502"/>
      <c r="D2" s="502"/>
      <c r="E2" s="502"/>
      <c r="F2" s="503"/>
    </row>
    <row r="3" spans="1:6" ht="14.25" customHeight="1" x14ac:dyDescent="0.25">
      <c r="A3" s="469" t="s">
        <v>2</v>
      </c>
      <c r="B3" s="469"/>
      <c r="C3" s="469"/>
      <c r="D3" s="469"/>
      <c r="E3" s="469"/>
      <c r="F3" s="469"/>
    </row>
    <row r="4" spans="1:6" ht="14.25" customHeight="1" x14ac:dyDescent="0.25">
      <c r="A4" s="469" t="s">
        <v>825</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826</v>
      </c>
      <c r="D7" s="409" t="s">
        <v>827</v>
      </c>
      <c r="E7" s="409" t="s">
        <v>258</v>
      </c>
      <c r="F7" s="409" t="s">
        <v>828</v>
      </c>
    </row>
    <row r="8" spans="1:6" ht="15" customHeight="1" x14ac:dyDescent="0.25">
      <c r="A8" s="411" t="s">
        <v>5</v>
      </c>
      <c r="B8" s="412" t="s">
        <v>6</v>
      </c>
      <c r="C8" s="411" t="s">
        <v>258</v>
      </c>
      <c r="D8" s="411" t="s">
        <v>258</v>
      </c>
      <c r="E8" s="411" t="s">
        <v>829</v>
      </c>
      <c r="F8" s="411" t="s">
        <v>829</v>
      </c>
    </row>
    <row r="9" spans="1:6" ht="15" customHeight="1" x14ac:dyDescent="0.25">
      <c r="A9" s="410"/>
      <c r="B9" s="410"/>
      <c r="C9" s="410"/>
      <c r="D9" s="410"/>
      <c r="E9" s="410"/>
      <c r="F9" s="410"/>
    </row>
    <row r="10" spans="1:6" ht="15" customHeight="1" x14ac:dyDescent="0.25">
      <c r="A10" s="411" t="s">
        <v>8</v>
      </c>
      <c r="B10" s="413" t="s">
        <v>830</v>
      </c>
      <c r="C10" s="413"/>
      <c r="D10" s="413"/>
      <c r="E10" s="413"/>
      <c r="F10" s="414"/>
    </row>
    <row r="11" spans="1:6" ht="15" customHeight="1" x14ac:dyDescent="0.25">
      <c r="A11" s="411"/>
      <c r="B11" s="413"/>
      <c r="C11" s="413"/>
      <c r="D11" s="413"/>
      <c r="E11" s="413"/>
      <c r="F11" s="414"/>
    </row>
    <row r="12" spans="1:6" ht="14.25" customHeight="1" x14ac:dyDescent="0.2">
      <c r="A12" s="416" t="s">
        <v>760</v>
      </c>
      <c r="B12" s="417" t="s">
        <v>831</v>
      </c>
      <c r="C12" s="418">
        <v>12382</v>
      </c>
      <c r="D12" s="418">
        <v>11269</v>
      </c>
      <c r="E12" s="418">
        <f>+D12-C12</f>
        <v>-1113</v>
      </c>
      <c r="F12" s="414">
        <f>IF(C12=0,0,E12/C12)</f>
        <v>-8.9888547892101434E-2</v>
      </c>
    </row>
    <row r="13" spans="1:6" ht="15" customHeight="1" x14ac:dyDescent="0.25">
      <c r="A13" s="416" t="s">
        <v>762</v>
      </c>
      <c r="B13" s="417" t="s">
        <v>832</v>
      </c>
      <c r="C13" s="418">
        <v>11763</v>
      </c>
      <c r="D13" s="418">
        <v>10706</v>
      </c>
      <c r="E13" s="418">
        <f>+D13-C13</f>
        <v>-1057</v>
      </c>
      <c r="F13" s="419">
        <f>IF(C13=0,0,E13/C13)</f>
        <v>-8.9858029414265073E-2</v>
      </c>
    </row>
    <row r="14" spans="1:6" ht="15" customHeight="1" x14ac:dyDescent="0.25">
      <c r="A14" s="420"/>
      <c r="B14" s="420"/>
      <c r="C14" s="420"/>
      <c r="D14" s="420"/>
      <c r="E14" s="420"/>
    </row>
    <row r="15" spans="1:6" ht="14.25" customHeight="1" x14ac:dyDescent="0.2">
      <c r="A15" s="416" t="s">
        <v>763</v>
      </c>
      <c r="B15" s="417" t="s">
        <v>833</v>
      </c>
      <c r="C15" s="421">
        <v>30242441</v>
      </c>
      <c r="D15" s="421">
        <v>29803690</v>
      </c>
      <c r="E15" s="421">
        <f>+D15-C15</f>
        <v>-438751</v>
      </c>
      <c r="F15" s="414">
        <f>IF(C15=0,0,E15/C15)</f>
        <v>-1.4507790558308439E-2</v>
      </c>
    </row>
    <row r="16" spans="1:6" ht="15" customHeight="1" x14ac:dyDescent="0.25">
      <c r="A16" s="415"/>
      <c r="B16" s="420" t="s">
        <v>834</v>
      </c>
      <c r="C16" s="422">
        <f>IF(C13=0,0,C15/C13)</f>
        <v>2570.9802771401855</v>
      </c>
      <c r="D16" s="422">
        <f>IF(D13=0,0,D15/D13)</f>
        <v>2783.8305623015131</v>
      </c>
      <c r="E16" s="422">
        <f>+D16-C16</f>
        <v>212.85028516132752</v>
      </c>
      <c r="F16" s="419">
        <f>IF(C16=0,0,E16/C16)</f>
        <v>8.2789544149319674E-2</v>
      </c>
    </row>
    <row r="17" spans="1:6" ht="15" customHeight="1" x14ac:dyDescent="0.25">
      <c r="A17" s="420"/>
      <c r="B17" s="420"/>
      <c r="C17" s="420"/>
      <c r="D17" s="420"/>
      <c r="E17" s="420"/>
      <c r="F17" s="414"/>
    </row>
    <row r="18" spans="1:6" ht="14.25" customHeight="1" x14ac:dyDescent="0.2">
      <c r="A18" s="416" t="s">
        <v>765</v>
      </c>
      <c r="B18" s="417" t="s">
        <v>835</v>
      </c>
      <c r="C18" s="417">
        <v>0.47872900000000002</v>
      </c>
      <c r="D18" s="417">
        <v>0.44865899999999997</v>
      </c>
      <c r="E18" s="423">
        <f>+D18-C18</f>
        <v>-3.0070000000000041E-2</v>
      </c>
      <c r="F18" s="414">
        <f>IF(C18=0,0,E18/C18)</f>
        <v>-6.2812154684591989E-2</v>
      </c>
    </row>
    <row r="19" spans="1:6" ht="15" customHeight="1" x14ac:dyDescent="0.25">
      <c r="A19" s="415"/>
      <c r="B19" s="420" t="s">
        <v>836</v>
      </c>
      <c r="C19" s="422">
        <f>+C15*C18</f>
        <v>14477933.537489001</v>
      </c>
      <c r="D19" s="422">
        <f>+D15*D18</f>
        <v>13371693.75171</v>
      </c>
      <c r="E19" s="422">
        <f>+D19-C19</f>
        <v>-1106239.7857790012</v>
      </c>
      <c r="F19" s="419">
        <f>IF(C19=0,0,E19/C19)</f>
        <v>-7.6408679658220291E-2</v>
      </c>
    </row>
    <row r="20" spans="1:6" ht="15" customHeight="1" x14ac:dyDescent="0.25">
      <c r="A20" s="415"/>
      <c r="B20" s="420" t="s">
        <v>837</v>
      </c>
      <c r="C20" s="422">
        <f>IF(C13=0,0,C19/C13)</f>
        <v>1230.8028170950438</v>
      </c>
      <c r="D20" s="422">
        <f>IF(D13=0,0,D19/D13)</f>
        <v>1248.9906362516344</v>
      </c>
      <c r="E20" s="422">
        <f>+D20-C20</f>
        <v>18.187819156590649</v>
      </c>
      <c r="F20" s="419">
        <f>IF(C20=0,0,E20/C20)</f>
        <v>1.4777199811353834E-2</v>
      </c>
    </row>
    <row r="21" spans="1:6" ht="15" customHeight="1" x14ac:dyDescent="0.25">
      <c r="A21" s="410"/>
      <c r="B21" s="420"/>
      <c r="C21" s="424"/>
      <c r="D21" s="424"/>
      <c r="E21" s="424"/>
      <c r="F21" s="414"/>
    </row>
    <row r="22" spans="1:6" ht="14.25" customHeight="1" x14ac:dyDescent="0.2">
      <c r="A22" s="416" t="s">
        <v>767</v>
      </c>
      <c r="B22" s="417" t="s">
        <v>838</v>
      </c>
      <c r="C22" s="421">
        <v>17382838</v>
      </c>
      <c r="D22" s="421">
        <v>18738877</v>
      </c>
      <c r="E22" s="421">
        <f>+D22-C22</f>
        <v>1356039</v>
      </c>
      <c r="F22" s="414">
        <f>IF(C22=0,0,E22/C22)</f>
        <v>7.8010219044784293E-2</v>
      </c>
    </row>
    <row r="23" spans="1:6" ht="14.25" customHeight="1" x14ac:dyDescent="0.2">
      <c r="A23" s="416" t="s">
        <v>769</v>
      </c>
      <c r="B23" s="417" t="s">
        <v>839</v>
      </c>
      <c r="C23" s="425">
        <v>4706326</v>
      </c>
      <c r="D23" s="425">
        <v>3926387</v>
      </c>
      <c r="E23" s="425">
        <f>+D23-C23</f>
        <v>-779939</v>
      </c>
      <c r="F23" s="414">
        <f>IF(C23=0,0,E23/C23)</f>
        <v>-0.16572141411368443</v>
      </c>
    </row>
    <row r="24" spans="1:6" ht="14.25" customHeight="1" x14ac:dyDescent="0.2">
      <c r="A24" s="416" t="s">
        <v>771</v>
      </c>
      <c r="B24" s="417" t="s">
        <v>840</v>
      </c>
      <c r="C24" s="425">
        <v>8153277</v>
      </c>
      <c r="D24" s="425">
        <v>7138426</v>
      </c>
      <c r="E24" s="425">
        <f>+D24-C24</f>
        <v>-1014851</v>
      </c>
      <c r="F24" s="414">
        <f>IF(C24=0,0,E24/C24)</f>
        <v>-0.1244715468393874</v>
      </c>
    </row>
    <row r="25" spans="1:6" ht="15" customHeight="1" x14ac:dyDescent="0.25">
      <c r="A25" s="410"/>
      <c r="B25" s="420" t="s">
        <v>833</v>
      </c>
      <c r="C25" s="422">
        <f>+C22+C23+C24</f>
        <v>30242441</v>
      </c>
      <c r="D25" s="422">
        <f>+D22+D23+D24</f>
        <v>29803690</v>
      </c>
      <c r="E25" s="422">
        <f>+E22+E23+E24</f>
        <v>-438751</v>
      </c>
      <c r="F25" s="419">
        <f>IF(C25=0,0,E25/C25)</f>
        <v>-1.4507790558308439E-2</v>
      </c>
    </row>
    <row r="26" spans="1:6" ht="15" customHeight="1" x14ac:dyDescent="0.25">
      <c r="A26" s="411"/>
      <c r="B26" s="420"/>
      <c r="C26" s="426"/>
      <c r="D26" s="426"/>
      <c r="E26" s="426"/>
      <c r="F26" s="414"/>
    </row>
    <row r="27" spans="1:6" ht="14.25" customHeight="1" x14ac:dyDescent="0.2">
      <c r="A27" s="416" t="s">
        <v>773</v>
      </c>
      <c r="B27" s="417" t="s">
        <v>841</v>
      </c>
      <c r="C27" s="425">
        <v>2139</v>
      </c>
      <c r="D27" s="425">
        <v>2876</v>
      </c>
      <c r="E27" s="425">
        <f>+D27-C27</f>
        <v>737</v>
      </c>
      <c r="F27" s="414">
        <f>IF(C27=0,0,E27/C27)</f>
        <v>0.3445535296867695</v>
      </c>
    </row>
    <row r="28" spans="1:6" ht="14.25" customHeight="1" x14ac:dyDescent="0.2">
      <c r="A28" s="416" t="s">
        <v>775</v>
      </c>
      <c r="B28" s="417" t="s">
        <v>842</v>
      </c>
      <c r="C28" s="425">
        <v>437</v>
      </c>
      <c r="D28" s="425">
        <v>459</v>
      </c>
      <c r="E28" s="425">
        <f>+D28-C28</f>
        <v>22</v>
      </c>
      <c r="F28" s="414">
        <f>IF(C28=0,0,E28/C28)</f>
        <v>5.0343249427917618E-2</v>
      </c>
    </row>
    <row r="29" spans="1:6" ht="14.25" customHeight="1" x14ac:dyDescent="0.2">
      <c r="A29" s="416" t="s">
        <v>777</v>
      </c>
      <c r="B29" s="417" t="s">
        <v>843</v>
      </c>
      <c r="C29" s="425">
        <v>7139</v>
      </c>
      <c r="D29" s="425">
        <v>7345</v>
      </c>
      <c r="E29" s="425">
        <f>+D29-C29</f>
        <v>206</v>
      </c>
      <c r="F29" s="414">
        <f>IF(C29=0,0,E29/C29)</f>
        <v>2.8855582014287715E-2</v>
      </c>
    </row>
    <row r="30" spans="1:6" ht="30" customHeight="1" x14ac:dyDescent="0.2">
      <c r="A30" s="416" t="s">
        <v>844</v>
      </c>
      <c r="B30" s="427" t="s">
        <v>845</v>
      </c>
      <c r="C30" s="425">
        <v>11953</v>
      </c>
      <c r="D30" s="425">
        <v>11943</v>
      </c>
      <c r="E30" s="425">
        <f>+D30-C30</f>
        <v>-10</v>
      </c>
      <c r="F30" s="414">
        <f>IF(C30=0,0,E30/C30)</f>
        <v>-8.3661005605287372E-4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846</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847</v>
      </c>
      <c r="C36" s="410"/>
      <c r="D36" s="410"/>
      <c r="E36" s="410"/>
      <c r="F36" s="410"/>
    </row>
    <row r="37" spans="1:6" ht="15" customHeight="1" x14ac:dyDescent="0.25">
      <c r="A37" s="411"/>
      <c r="B37" s="429"/>
      <c r="C37" s="410"/>
      <c r="D37" s="410"/>
      <c r="E37" s="410"/>
      <c r="F37" s="410"/>
    </row>
    <row r="38" spans="1:6" ht="14.25" customHeight="1" x14ac:dyDescent="0.2">
      <c r="A38" s="416" t="s">
        <v>760</v>
      </c>
      <c r="B38" s="417" t="s">
        <v>831</v>
      </c>
      <c r="C38" s="418">
        <v>1059</v>
      </c>
      <c r="D38" s="418">
        <v>265</v>
      </c>
      <c r="E38" s="418">
        <f>+D38-C38</f>
        <v>-794</v>
      </c>
      <c r="F38" s="414">
        <f>IF(C38=0,0,E38/C38)</f>
        <v>-0.74976392823418314</v>
      </c>
    </row>
    <row r="39" spans="1:6" ht="15" customHeight="1" x14ac:dyDescent="0.25">
      <c r="A39" s="416" t="s">
        <v>762</v>
      </c>
      <c r="B39" s="417" t="s">
        <v>832</v>
      </c>
      <c r="C39" s="418">
        <v>1006</v>
      </c>
      <c r="D39" s="418">
        <v>252</v>
      </c>
      <c r="E39" s="418">
        <f>+D39-C39</f>
        <v>-754</v>
      </c>
      <c r="F39" s="419">
        <f>IF(C39=0,0,E39/C39)</f>
        <v>-0.74950298210735589</v>
      </c>
    </row>
    <row r="40" spans="1:6" ht="15" customHeight="1" x14ac:dyDescent="0.25">
      <c r="A40" s="417"/>
      <c r="B40" s="417"/>
      <c r="C40" s="420"/>
      <c r="D40" s="420"/>
      <c r="E40" s="420"/>
    </row>
    <row r="41" spans="1:6" ht="14.25" customHeight="1" x14ac:dyDescent="0.2">
      <c r="A41" s="416" t="s">
        <v>763</v>
      </c>
      <c r="B41" s="417" t="s">
        <v>848</v>
      </c>
      <c r="C41" s="421">
        <v>4040134</v>
      </c>
      <c r="D41" s="421">
        <v>2245584</v>
      </c>
      <c r="E41" s="421">
        <f>+D41-C41</f>
        <v>-1794550</v>
      </c>
      <c r="F41" s="414">
        <f>IF(C41=0,0,E41/C41)</f>
        <v>-0.44418081182455832</v>
      </c>
    </row>
    <row r="42" spans="1:6" ht="15" customHeight="1" x14ac:dyDescent="0.25">
      <c r="A42" s="410"/>
      <c r="B42" s="420" t="s">
        <v>834</v>
      </c>
      <c r="C42" s="422">
        <f>IF(C39=0,0,C41/C39)</f>
        <v>4016.0377733598411</v>
      </c>
      <c r="D42" s="422">
        <f>IF(D39=0,0,D41/D39)</f>
        <v>8911.0476190476184</v>
      </c>
      <c r="E42" s="422">
        <f>+D42-C42</f>
        <v>4895.0098456877768</v>
      </c>
      <c r="F42" s="419">
        <f>IF(C42=0,0,E42/C42)</f>
        <v>1.2188654893035487</v>
      </c>
    </row>
    <row r="43" spans="1:6" ht="15" customHeight="1" x14ac:dyDescent="0.25">
      <c r="A43" s="420"/>
      <c r="B43" s="420"/>
      <c r="C43" s="420"/>
      <c r="D43" s="420"/>
      <c r="E43" s="420"/>
      <c r="F43" s="414"/>
    </row>
    <row r="44" spans="1:6" ht="14.25" customHeight="1" x14ac:dyDescent="0.2">
      <c r="A44" s="416" t="s">
        <v>765</v>
      </c>
      <c r="B44" s="417" t="s">
        <v>835</v>
      </c>
      <c r="C44" s="417">
        <v>0.47872900000000002</v>
      </c>
      <c r="D44" s="417">
        <v>0.44865899999999997</v>
      </c>
      <c r="E44" s="423">
        <f>+D44-C44</f>
        <v>-3.0070000000000041E-2</v>
      </c>
      <c r="F44" s="414">
        <f>IF(C44=0,0,E44/C44)</f>
        <v>-6.2812154684591989E-2</v>
      </c>
    </row>
    <row r="45" spans="1:6" ht="15" customHeight="1" x14ac:dyDescent="0.25">
      <c r="A45" s="410"/>
      <c r="B45" s="420" t="s">
        <v>836</v>
      </c>
      <c r="C45" s="422">
        <f>+C41*C44</f>
        <v>1934129.309686</v>
      </c>
      <c r="D45" s="422">
        <f>+D41*D44</f>
        <v>1007501.4718559999</v>
      </c>
      <c r="E45" s="422">
        <f>+D45-C45</f>
        <v>-926627.83783000009</v>
      </c>
      <c r="F45" s="419">
        <f>IF(C45=0,0,E45/C45)</f>
        <v>-0.47909301264889848</v>
      </c>
    </row>
    <row r="46" spans="1:6" ht="15" customHeight="1" x14ac:dyDescent="0.25">
      <c r="A46" s="410"/>
      <c r="B46" s="420" t="s">
        <v>837</v>
      </c>
      <c r="C46" s="422">
        <f>IF(C39=0,0,C45/C39)</f>
        <v>1922.5937472027833</v>
      </c>
      <c r="D46" s="422">
        <f>IF(D39=0,0,D45/D39)</f>
        <v>3998.0217137142854</v>
      </c>
      <c r="E46" s="422">
        <f>+D46-C46</f>
        <v>2075.4279665115018</v>
      </c>
      <c r="F46" s="419">
        <f>IF(C46=0,0,E46/C46)</f>
        <v>1.0794937669651115</v>
      </c>
    </row>
    <row r="47" spans="1:6" ht="15" customHeight="1" x14ac:dyDescent="0.25">
      <c r="A47" s="411"/>
      <c r="B47" s="429"/>
      <c r="C47" s="410"/>
      <c r="D47" s="410"/>
      <c r="E47" s="410"/>
      <c r="F47" s="419"/>
    </row>
    <row r="48" spans="1:6" ht="14.25" customHeight="1" x14ac:dyDescent="0.2">
      <c r="A48" s="416" t="s">
        <v>767</v>
      </c>
      <c r="B48" s="417" t="s">
        <v>849</v>
      </c>
      <c r="C48" s="421">
        <v>3213298</v>
      </c>
      <c r="D48" s="421">
        <v>1911869</v>
      </c>
      <c r="E48" s="421">
        <f>+D48-C48</f>
        <v>-1301429</v>
      </c>
      <c r="F48" s="414">
        <f>IF(C48=0,0,E48/C48)</f>
        <v>-0.40501347836397372</v>
      </c>
    </row>
    <row r="49" spans="1:7" ht="14.25" customHeight="1" x14ac:dyDescent="0.2">
      <c r="A49" s="416" t="s">
        <v>769</v>
      </c>
      <c r="B49" s="417" t="s">
        <v>850</v>
      </c>
      <c r="C49" s="425">
        <v>346484</v>
      </c>
      <c r="D49" s="425">
        <v>94787</v>
      </c>
      <c r="E49" s="425">
        <f>+D49-C49</f>
        <v>-251697</v>
      </c>
      <c r="F49" s="414">
        <f>IF(C49=0,0,E49/C49)</f>
        <v>-0.7264318121471699</v>
      </c>
    </row>
    <row r="50" spans="1:7" ht="14.25" customHeight="1" x14ac:dyDescent="0.2">
      <c r="A50" s="416" t="s">
        <v>771</v>
      </c>
      <c r="B50" s="417" t="s">
        <v>851</v>
      </c>
      <c r="C50" s="425">
        <v>480352</v>
      </c>
      <c r="D50" s="425">
        <v>238928</v>
      </c>
      <c r="E50" s="425">
        <f>+D50-C50</f>
        <v>-241424</v>
      </c>
      <c r="F50" s="414">
        <f>IF(C50=0,0,E50/C50)</f>
        <v>-0.50259809473053096</v>
      </c>
    </row>
    <row r="51" spans="1:7" ht="15" customHeight="1" x14ac:dyDescent="0.25">
      <c r="A51" s="410"/>
      <c r="B51" s="420" t="s">
        <v>848</v>
      </c>
      <c r="C51" s="422">
        <f>+C48+C49+C50</f>
        <v>4040134</v>
      </c>
      <c r="D51" s="422">
        <f>+D48+D49+D50</f>
        <v>2245584</v>
      </c>
      <c r="E51" s="422">
        <f>+E48+E49+E50</f>
        <v>-1794550</v>
      </c>
      <c r="F51" s="419">
        <f>IF(C51=0,0,E51/C51)</f>
        <v>-0.44418081182455832</v>
      </c>
    </row>
    <row r="52" spans="1:7" ht="15" customHeight="1" x14ac:dyDescent="0.25">
      <c r="A52" s="411"/>
      <c r="B52" s="420"/>
      <c r="C52" s="426"/>
      <c r="D52" s="426"/>
      <c r="E52" s="426"/>
      <c r="F52" s="414"/>
    </row>
    <row r="53" spans="1:7" ht="14.25" customHeight="1" x14ac:dyDescent="0.2">
      <c r="A53" s="416" t="s">
        <v>773</v>
      </c>
      <c r="B53" s="417" t="s">
        <v>852</v>
      </c>
      <c r="C53" s="425">
        <v>816</v>
      </c>
      <c r="D53" s="425">
        <v>418</v>
      </c>
      <c r="E53" s="425">
        <f>+D53-C53</f>
        <v>-398</v>
      </c>
      <c r="F53" s="414">
        <f>IF(C53=0,0,E53/C53)</f>
        <v>-0.48774509803921567</v>
      </c>
    </row>
    <row r="54" spans="1:7" ht="14.25" customHeight="1" x14ac:dyDescent="0.2">
      <c r="A54" s="416" t="s">
        <v>775</v>
      </c>
      <c r="B54" s="417" t="s">
        <v>853</v>
      </c>
      <c r="C54" s="425">
        <v>135</v>
      </c>
      <c r="D54" s="425">
        <v>56</v>
      </c>
      <c r="E54" s="425">
        <f>+D54-C54</f>
        <v>-79</v>
      </c>
      <c r="F54" s="414">
        <f>IF(C54=0,0,E54/C54)</f>
        <v>-0.58518518518518514</v>
      </c>
    </row>
    <row r="55" spans="1:7" ht="14.25" customHeight="1" x14ac:dyDescent="0.2">
      <c r="A55" s="416" t="s">
        <v>777</v>
      </c>
      <c r="B55" s="417" t="s">
        <v>854</v>
      </c>
      <c r="C55" s="425">
        <v>272</v>
      </c>
      <c r="D55" s="425">
        <v>75</v>
      </c>
      <c r="E55" s="425">
        <f>+D55-C55</f>
        <v>-197</v>
      </c>
      <c r="F55" s="414">
        <f>IF(C55=0,0,E55/C55)</f>
        <v>-0.72426470588235292</v>
      </c>
    </row>
    <row r="56" spans="1:7" ht="30" customHeight="1" x14ac:dyDescent="0.2">
      <c r="A56" s="416" t="s">
        <v>844</v>
      </c>
      <c r="B56" s="427" t="s">
        <v>855</v>
      </c>
      <c r="C56" s="425">
        <v>394</v>
      </c>
      <c r="D56" s="425">
        <v>111</v>
      </c>
      <c r="E56" s="425">
        <f>+D56-C56</f>
        <v>-283</v>
      </c>
      <c r="F56" s="414">
        <f>IF(C56=0,0,E56/C56)</f>
        <v>-0.71827411167512689</v>
      </c>
    </row>
    <row r="57" spans="1:7" ht="15" customHeight="1" x14ac:dyDescent="0.25">
      <c r="A57" s="430"/>
      <c r="B57" s="258"/>
      <c r="C57" s="258"/>
      <c r="D57" s="258"/>
      <c r="E57" s="258"/>
      <c r="F57" s="431"/>
    </row>
    <row r="58" spans="1:7" ht="15" customHeight="1" x14ac:dyDescent="0.25">
      <c r="A58" s="429" t="s">
        <v>856</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REPORTING&amp;RHARTFORD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164</v>
      </c>
      <c r="B5" s="451"/>
      <c r="C5" s="451"/>
      <c r="D5" s="451"/>
    </row>
    <row r="6" spans="1:8" s="33" customFormat="1" ht="16.5" customHeight="1" thickBot="1" x14ac:dyDescent="0.3">
      <c r="A6" s="32"/>
      <c r="B6" s="452"/>
      <c r="C6" s="452"/>
    </row>
    <row r="7" spans="1:8" ht="15.75" customHeight="1" x14ac:dyDescent="0.25">
      <c r="A7" s="36" t="s">
        <v>165</v>
      </c>
      <c r="B7" s="37" t="s">
        <v>166</v>
      </c>
      <c r="C7" s="38" t="s">
        <v>167</v>
      </c>
      <c r="D7" s="39" t="s">
        <v>168</v>
      </c>
      <c r="E7" s="40"/>
      <c r="F7" s="40"/>
      <c r="G7" s="40"/>
      <c r="H7" s="41"/>
    </row>
    <row r="8" spans="1:8" ht="15.75" customHeight="1" x14ac:dyDescent="0.25">
      <c r="A8" s="42"/>
      <c r="B8" s="43"/>
      <c r="C8" s="44" t="s">
        <v>169</v>
      </c>
      <c r="D8" s="45" t="s">
        <v>170</v>
      </c>
    </row>
    <row r="9" spans="1:8" ht="16.5" customHeight="1" thickBot="1" x14ac:dyDescent="0.3">
      <c r="A9" s="46" t="s">
        <v>5</v>
      </c>
      <c r="B9" s="47" t="s">
        <v>9</v>
      </c>
      <c r="C9" s="48" t="s">
        <v>171</v>
      </c>
      <c r="D9" s="49" t="s">
        <v>172</v>
      </c>
    </row>
    <row r="10" spans="1:8" ht="15.75" customHeight="1" x14ac:dyDescent="0.25">
      <c r="A10" s="50"/>
      <c r="B10" s="51"/>
      <c r="C10" s="51"/>
      <c r="D10" s="52"/>
    </row>
    <row r="11" spans="1:8" ht="15.75" x14ac:dyDescent="0.25">
      <c r="A11" s="53" t="s">
        <v>173</v>
      </c>
      <c r="B11" s="54" t="s">
        <v>0</v>
      </c>
      <c r="C11" s="55"/>
      <c r="D11" s="56"/>
    </row>
    <row r="12" spans="1:8" x14ac:dyDescent="0.2">
      <c r="A12" s="57">
        <v>1</v>
      </c>
      <c r="B12" s="41"/>
      <c r="C12" s="58" t="s">
        <v>174</v>
      </c>
      <c r="D12" s="59">
        <v>178313676</v>
      </c>
    </row>
    <row r="13" spans="1:8" x14ac:dyDescent="0.2">
      <c r="A13" s="57">
        <v>2</v>
      </c>
      <c r="B13" s="41"/>
      <c r="C13" s="58" t="s">
        <v>175</v>
      </c>
      <c r="D13" s="59">
        <v>89881759</v>
      </c>
    </row>
    <row r="14" spans="1:8" x14ac:dyDescent="0.2">
      <c r="A14" s="57">
        <v>3</v>
      </c>
      <c r="B14" s="41"/>
      <c r="C14" s="58" t="s">
        <v>176</v>
      </c>
      <c r="D14" s="59">
        <v>0</v>
      </c>
    </row>
    <row r="15" spans="1:8" x14ac:dyDescent="0.2">
      <c r="A15" s="57">
        <v>4</v>
      </c>
      <c r="B15" s="41"/>
      <c r="C15" s="58" t="s">
        <v>177</v>
      </c>
      <c r="D15" s="59">
        <v>159524339</v>
      </c>
    </row>
    <row r="16" spans="1:8" ht="15.75" thickBot="1" x14ac:dyDescent="0.25">
      <c r="A16" s="57">
        <v>5</v>
      </c>
      <c r="B16" s="41"/>
      <c r="C16" s="58" t="s">
        <v>178</v>
      </c>
      <c r="D16" s="59">
        <v>0</v>
      </c>
    </row>
    <row r="17" spans="1:4" ht="16.5" customHeight="1" thickBot="1" x14ac:dyDescent="0.3">
      <c r="A17" s="60"/>
      <c r="B17" s="61"/>
      <c r="C17" s="62" t="s">
        <v>179</v>
      </c>
      <c r="D17" s="63">
        <f>+D16+D15+D14+D13+D12</f>
        <v>427719774</v>
      </c>
    </row>
    <row r="18" spans="1:4" ht="15.75" customHeight="1" x14ac:dyDescent="0.25">
      <c r="A18" s="64"/>
      <c r="B18" s="65"/>
      <c r="C18" s="66"/>
      <c r="D18" s="67"/>
    </row>
    <row r="19" spans="1:4" ht="15.75" x14ac:dyDescent="0.25">
      <c r="A19" s="53" t="s">
        <v>180</v>
      </c>
      <c r="B19" s="54" t="s">
        <v>10</v>
      </c>
      <c r="C19" s="55"/>
      <c r="D19" s="56"/>
    </row>
    <row r="20" spans="1:4" x14ac:dyDescent="0.2">
      <c r="A20" s="57">
        <v>1</v>
      </c>
      <c r="B20" s="41"/>
      <c r="C20" s="58" t="s">
        <v>174</v>
      </c>
      <c r="D20" s="59">
        <v>10812551</v>
      </c>
    </row>
    <row r="21" spans="1:4" x14ac:dyDescent="0.2">
      <c r="A21" s="57">
        <v>2</v>
      </c>
      <c r="B21" s="41"/>
      <c r="C21" s="58" t="s">
        <v>175</v>
      </c>
      <c r="D21" s="59">
        <v>0</v>
      </c>
    </row>
    <row r="22" spans="1:4" x14ac:dyDescent="0.2">
      <c r="A22" s="57">
        <v>3</v>
      </c>
      <c r="B22" s="41"/>
      <c r="C22" s="58" t="s">
        <v>176</v>
      </c>
      <c r="D22" s="59">
        <v>0</v>
      </c>
    </row>
    <row r="23" spans="1:4" x14ac:dyDescent="0.2">
      <c r="A23" s="57">
        <v>4</v>
      </c>
      <c r="B23" s="41"/>
      <c r="C23" s="58" t="s">
        <v>177</v>
      </c>
      <c r="D23" s="59">
        <v>0</v>
      </c>
    </row>
    <row r="24" spans="1:4" ht="15.75" thickBot="1" x14ac:dyDescent="0.25">
      <c r="A24" s="57">
        <v>5</v>
      </c>
      <c r="B24" s="41"/>
      <c r="C24" s="58" t="s">
        <v>178</v>
      </c>
      <c r="D24" s="59">
        <v>-1436000</v>
      </c>
    </row>
    <row r="25" spans="1:4" ht="16.5" customHeight="1" thickBot="1" x14ac:dyDescent="0.3">
      <c r="A25" s="60"/>
      <c r="B25" s="61"/>
      <c r="C25" s="62" t="s">
        <v>179</v>
      </c>
      <c r="D25" s="63">
        <f>+D24+D23+D22+D21+D20</f>
        <v>9376551</v>
      </c>
    </row>
    <row r="26" spans="1:4" ht="15.75" customHeight="1" x14ac:dyDescent="0.25">
      <c r="A26" s="64"/>
      <c r="B26" s="65"/>
      <c r="C26" s="66"/>
      <c r="D26" s="67"/>
    </row>
    <row r="27" spans="1:4" ht="15.75" x14ac:dyDescent="0.25">
      <c r="A27" s="53" t="s">
        <v>181</v>
      </c>
      <c r="B27" s="54" t="s">
        <v>39</v>
      </c>
      <c r="C27" s="55"/>
      <c r="D27" s="56"/>
    </row>
    <row r="28" spans="1:4" x14ac:dyDescent="0.2">
      <c r="A28" s="57">
        <v>1</v>
      </c>
      <c r="B28" s="41"/>
      <c r="C28" s="58" t="s">
        <v>174</v>
      </c>
      <c r="D28" s="59">
        <v>0</v>
      </c>
    </row>
    <row r="29" spans="1:4" x14ac:dyDescent="0.2">
      <c r="A29" s="57">
        <v>2</v>
      </c>
      <c r="B29" s="41"/>
      <c r="C29" s="58" t="s">
        <v>175</v>
      </c>
      <c r="D29" s="59">
        <v>0</v>
      </c>
    </row>
    <row r="30" spans="1:4" x14ac:dyDescent="0.2">
      <c r="A30" s="57">
        <v>3</v>
      </c>
      <c r="B30" s="41"/>
      <c r="C30" s="58" t="s">
        <v>176</v>
      </c>
      <c r="D30" s="59">
        <v>0</v>
      </c>
    </row>
    <row r="31" spans="1:4" x14ac:dyDescent="0.2">
      <c r="A31" s="57">
        <v>4</v>
      </c>
      <c r="B31" s="41"/>
      <c r="C31" s="58" t="s">
        <v>177</v>
      </c>
      <c r="D31" s="59">
        <v>0</v>
      </c>
    </row>
    <row r="32" spans="1:4" ht="15.75" thickBot="1" x14ac:dyDescent="0.25">
      <c r="A32" s="57">
        <v>5</v>
      </c>
      <c r="B32" s="41"/>
      <c r="C32" s="58" t="s">
        <v>178</v>
      </c>
      <c r="D32" s="59">
        <v>0</v>
      </c>
    </row>
    <row r="33" spans="1:4" ht="16.5" customHeight="1" thickBot="1" x14ac:dyDescent="0.3">
      <c r="A33" s="60"/>
      <c r="B33" s="61"/>
      <c r="C33" s="62" t="s">
        <v>179</v>
      </c>
      <c r="D33" s="63">
        <f>+D32+D31+D30+D29+D28</f>
        <v>0</v>
      </c>
    </row>
    <row r="34" spans="1:4" ht="15.75" customHeight="1" x14ac:dyDescent="0.25">
      <c r="A34" s="64"/>
      <c r="B34" s="65"/>
      <c r="C34" s="66"/>
      <c r="D34" s="67"/>
    </row>
    <row r="35" spans="1:4" ht="15.75" x14ac:dyDescent="0.25">
      <c r="A35" s="53" t="s">
        <v>182</v>
      </c>
      <c r="B35" s="54" t="s">
        <v>49</v>
      </c>
      <c r="C35" s="55"/>
      <c r="D35" s="56"/>
    </row>
    <row r="36" spans="1:4" x14ac:dyDescent="0.2">
      <c r="A36" s="57">
        <v>1</v>
      </c>
      <c r="B36" s="41"/>
      <c r="C36" s="58" t="s">
        <v>174</v>
      </c>
      <c r="D36" s="59">
        <v>-5295542</v>
      </c>
    </row>
    <row r="37" spans="1:4" x14ac:dyDescent="0.2">
      <c r="A37" s="57">
        <v>2</v>
      </c>
      <c r="B37" s="41"/>
      <c r="C37" s="58" t="s">
        <v>175</v>
      </c>
      <c r="D37" s="59">
        <v>0</v>
      </c>
    </row>
    <row r="38" spans="1:4" x14ac:dyDescent="0.2">
      <c r="A38" s="57">
        <v>3</v>
      </c>
      <c r="B38" s="41"/>
      <c r="C38" s="58" t="s">
        <v>176</v>
      </c>
      <c r="D38" s="59">
        <v>0</v>
      </c>
    </row>
    <row r="39" spans="1:4" x14ac:dyDescent="0.2">
      <c r="A39" s="57">
        <v>4</v>
      </c>
      <c r="B39" s="41"/>
      <c r="C39" s="58" t="s">
        <v>177</v>
      </c>
      <c r="D39" s="59">
        <v>0</v>
      </c>
    </row>
    <row r="40" spans="1:4" ht="15.75" thickBot="1" x14ac:dyDescent="0.25">
      <c r="A40" s="57">
        <v>5</v>
      </c>
      <c r="B40" s="41"/>
      <c r="C40" s="58" t="s">
        <v>178</v>
      </c>
      <c r="D40" s="59">
        <v>0</v>
      </c>
    </row>
    <row r="41" spans="1:4" ht="16.5" customHeight="1" thickBot="1" x14ac:dyDescent="0.3">
      <c r="A41" s="60"/>
      <c r="B41" s="61"/>
      <c r="C41" s="62" t="s">
        <v>179</v>
      </c>
      <c r="D41" s="63">
        <f>+D40+D39+D38+D37+D36</f>
        <v>-5295542</v>
      </c>
    </row>
    <row r="42" spans="1:4" ht="15.75" customHeight="1" x14ac:dyDescent="0.25">
      <c r="A42" s="64"/>
      <c r="B42" s="65"/>
      <c r="C42" s="66"/>
      <c r="D42" s="67"/>
    </row>
    <row r="43" spans="1:4" ht="15.75" x14ac:dyDescent="0.25">
      <c r="A43" s="53" t="s">
        <v>183</v>
      </c>
      <c r="B43" s="54" t="s">
        <v>57</v>
      </c>
      <c r="C43" s="55"/>
      <c r="D43" s="56"/>
    </row>
    <row r="44" spans="1:4" x14ac:dyDescent="0.2">
      <c r="A44" s="57">
        <v>1</v>
      </c>
      <c r="B44" s="41"/>
      <c r="C44" s="58" t="s">
        <v>174</v>
      </c>
      <c r="D44" s="59">
        <v>5666923</v>
      </c>
    </row>
    <row r="45" spans="1:4" x14ac:dyDescent="0.2">
      <c r="A45" s="57">
        <v>2</v>
      </c>
      <c r="B45" s="41"/>
      <c r="C45" s="58" t="s">
        <v>175</v>
      </c>
      <c r="D45" s="59">
        <v>0</v>
      </c>
    </row>
    <row r="46" spans="1:4" x14ac:dyDescent="0.2">
      <c r="A46" s="57">
        <v>3</v>
      </c>
      <c r="B46" s="41"/>
      <c r="C46" s="58" t="s">
        <v>176</v>
      </c>
      <c r="D46" s="59">
        <v>0</v>
      </c>
    </row>
    <row r="47" spans="1:4" x14ac:dyDescent="0.2">
      <c r="A47" s="57">
        <v>4</v>
      </c>
      <c r="B47" s="41"/>
      <c r="C47" s="58" t="s">
        <v>177</v>
      </c>
      <c r="D47" s="59">
        <v>0</v>
      </c>
    </row>
    <row r="48" spans="1:4" ht="15.75" thickBot="1" x14ac:dyDescent="0.25">
      <c r="A48" s="57">
        <v>5</v>
      </c>
      <c r="B48" s="41"/>
      <c r="C48" s="58" t="s">
        <v>178</v>
      </c>
      <c r="D48" s="59">
        <v>0</v>
      </c>
    </row>
    <row r="49" spans="1:4" ht="16.5" customHeight="1" thickBot="1" x14ac:dyDescent="0.3">
      <c r="A49" s="60"/>
      <c r="B49" s="61"/>
      <c r="C49" s="62" t="s">
        <v>179</v>
      </c>
      <c r="D49" s="63">
        <f>+D48+D47+D46+D45+D44</f>
        <v>5666923</v>
      </c>
    </row>
    <row r="50" spans="1:4" ht="15.75" customHeight="1" x14ac:dyDescent="0.25">
      <c r="A50" s="64"/>
      <c r="B50" s="65"/>
      <c r="C50" s="66"/>
      <c r="D50" s="67"/>
    </row>
    <row r="51" spans="1:4" ht="15.75" x14ac:dyDescent="0.25">
      <c r="A51" s="53" t="s">
        <v>184</v>
      </c>
      <c r="B51" s="54" t="s">
        <v>63</v>
      </c>
      <c r="C51" s="55"/>
      <c r="D51" s="56"/>
    </row>
    <row r="52" spans="1:4" x14ac:dyDescent="0.2">
      <c r="A52" s="57">
        <v>1</v>
      </c>
      <c r="B52" s="41"/>
      <c r="C52" s="58" t="s">
        <v>174</v>
      </c>
      <c r="D52" s="59">
        <v>24571926</v>
      </c>
    </row>
    <row r="53" spans="1:4" x14ac:dyDescent="0.2">
      <c r="A53" s="57">
        <v>2</v>
      </c>
      <c r="B53" s="41"/>
      <c r="C53" s="58" t="s">
        <v>175</v>
      </c>
      <c r="D53" s="59">
        <v>0</v>
      </c>
    </row>
    <row r="54" spans="1:4" x14ac:dyDescent="0.2">
      <c r="A54" s="57">
        <v>3</v>
      </c>
      <c r="B54" s="41"/>
      <c r="C54" s="58" t="s">
        <v>176</v>
      </c>
      <c r="D54" s="59">
        <v>0</v>
      </c>
    </row>
    <row r="55" spans="1:4" x14ac:dyDescent="0.2">
      <c r="A55" s="57">
        <v>4</v>
      </c>
      <c r="B55" s="41"/>
      <c r="C55" s="58" t="s">
        <v>177</v>
      </c>
      <c r="D55" s="59">
        <v>0</v>
      </c>
    </row>
    <row r="56" spans="1:4" ht="15.75" thickBot="1" x14ac:dyDescent="0.25">
      <c r="A56" s="57">
        <v>5</v>
      </c>
      <c r="B56" s="41"/>
      <c r="C56" s="58" t="s">
        <v>178</v>
      </c>
      <c r="D56" s="59">
        <v>-8794000</v>
      </c>
    </row>
    <row r="57" spans="1:4" ht="16.5" customHeight="1" thickBot="1" x14ac:dyDescent="0.3">
      <c r="A57" s="60"/>
      <c r="B57" s="61"/>
      <c r="C57" s="62" t="s">
        <v>179</v>
      </c>
      <c r="D57" s="63">
        <f>+D56+D55+D54+D53+D52</f>
        <v>15777926</v>
      </c>
    </row>
    <row r="58" spans="1:4" ht="15.75" customHeight="1" x14ac:dyDescent="0.25">
      <c r="A58" s="64"/>
      <c r="B58" s="65"/>
      <c r="C58" s="66"/>
      <c r="D58" s="67"/>
    </row>
    <row r="59" spans="1:4" ht="15.75" x14ac:dyDescent="0.25">
      <c r="A59" s="53" t="s">
        <v>185</v>
      </c>
      <c r="B59" s="54" t="s">
        <v>67</v>
      </c>
      <c r="C59" s="55"/>
      <c r="D59" s="56"/>
    </row>
    <row r="60" spans="1:4" x14ac:dyDescent="0.2">
      <c r="A60" s="57">
        <v>1</v>
      </c>
      <c r="B60" s="41"/>
      <c r="C60" s="58" t="s">
        <v>174</v>
      </c>
      <c r="D60" s="59">
        <v>0</v>
      </c>
    </row>
    <row r="61" spans="1:4" x14ac:dyDescent="0.2">
      <c r="A61" s="57">
        <v>2</v>
      </c>
      <c r="B61" s="41"/>
      <c r="C61" s="58" t="s">
        <v>175</v>
      </c>
      <c r="D61" s="59">
        <v>0</v>
      </c>
    </row>
    <row r="62" spans="1:4" x14ac:dyDescent="0.2">
      <c r="A62" s="57">
        <v>3</v>
      </c>
      <c r="B62" s="41"/>
      <c r="C62" s="58" t="s">
        <v>176</v>
      </c>
      <c r="D62" s="59">
        <v>0</v>
      </c>
    </row>
    <row r="63" spans="1:4" x14ac:dyDescent="0.2">
      <c r="A63" s="57">
        <v>4</v>
      </c>
      <c r="B63" s="41"/>
      <c r="C63" s="58" t="s">
        <v>177</v>
      </c>
      <c r="D63" s="59">
        <v>0</v>
      </c>
    </row>
    <row r="64" spans="1:4" ht="15.75" thickBot="1" x14ac:dyDescent="0.25">
      <c r="A64" s="57">
        <v>5</v>
      </c>
      <c r="B64" s="41"/>
      <c r="C64" s="58" t="s">
        <v>178</v>
      </c>
      <c r="D64" s="59">
        <v>0</v>
      </c>
    </row>
    <row r="65" spans="1:4" ht="16.5" customHeight="1" thickBot="1" x14ac:dyDescent="0.3">
      <c r="A65" s="60"/>
      <c r="B65" s="61"/>
      <c r="C65" s="62" t="s">
        <v>179</v>
      </c>
      <c r="D65" s="63">
        <f>+D64+D63+D62+D61+D60</f>
        <v>0</v>
      </c>
    </row>
    <row r="66" spans="1:4" ht="15.75" customHeight="1" x14ac:dyDescent="0.25">
      <c r="A66" s="64"/>
      <c r="B66" s="65"/>
      <c r="C66" s="66"/>
      <c r="D66" s="67"/>
    </row>
    <row r="67" spans="1:4" ht="15.75" x14ac:dyDescent="0.25">
      <c r="A67" s="53" t="s">
        <v>186</v>
      </c>
      <c r="B67" s="54" t="s">
        <v>73</v>
      </c>
      <c r="C67" s="55"/>
      <c r="D67" s="56"/>
    </row>
    <row r="68" spans="1:4" x14ac:dyDescent="0.2">
      <c r="A68" s="57">
        <v>1</v>
      </c>
      <c r="B68" s="41"/>
      <c r="C68" s="58" t="s">
        <v>174</v>
      </c>
      <c r="D68" s="59">
        <v>-239660</v>
      </c>
    </row>
    <row r="69" spans="1:4" x14ac:dyDescent="0.2">
      <c r="A69" s="57">
        <v>2</v>
      </c>
      <c r="B69" s="41"/>
      <c r="C69" s="58" t="s">
        <v>175</v>
      </c>
      <c r="D69" s="59">
        <v>0</v>
      </c>
    </row>
    <row r="70" spans="1:4" x14ac:dyDescent="0.2">
      <c r="A70" s="57">
        <v>3</v>
      </c>
      <c r="B70" s="41"/>
      <c r="C70" s="58" t="s">
        <v>176</v>
      </c>
      <c r="D70" s="59">
        <v>0</v>
      </c>
    </row>
    <row r="71" spans="1:4" x14ac:dyDescent="0.2">
      <c r="A71" s="57">
        <v>4</v>
      </c>
      <c r="B71" s="41"/>
      <c r="C71" s="58" t="s">
        <v>177</v>
      </c>
      <c r="D71" s="59">
        <v>0</v>
      </c>
    </row>
    <row r="72" spans="1:4" ht="15.75" thickBot="1" x14ac:dyDescent="0.25">
      <c r="A72" s="57">
        <v>5</v>
      </c>
      <c r="B72" s="41"/>
      <c r="C72" s="58" t="s">
        <v>178</v>
      </c>
      <c r="D72" s="59">
        <v>0</v>
      </c>
    </row>
    <row r="73" spans="1:4" ht="16.5" customHeight="1" thickBot="1" x14ac:dyDescent="0.3">
      <c r="A73" s="60"/>
      <c r="B73" s="61"/>
      <c r="C73" s="62" t="s">
        <v>179</v>
      </c>
      <c r="D73" s="63">
        <f>+D72+D71+D70+D69+D68</f>
        <v>-239660</v>
      </c>
    </row>
    <row r="74" spans="1:4" ht="15.75" customHeight="1" x14ac:dyDescent="0.25">
      <c r="A74" s="64"/>
      <c r="B74" s="65"/>
      <c r="C74" s="66"/>
      <c r="D74" s="67"/>
    </row>
    <row r="75" spans="1:4" ht="15.75" x14ac:dyDescent="0.25">
      <c r="A75" s="53" t="s">
        <v>187</v>
      </c>
      <c r="B75" s="54" t="s">
        <v>80</v>
      </c>
      <c r="C75" s="55"/>
      <c r="D75" s="56"/>
    </row>
    <row r="76" spans="1:4" x14ac:dyDescent="0.2">
      <c r="A76" s="57">
        <v>1</v>
      </c>
      <c r="B76" s="41"/>
      <c r="C76" s="58" t="s">
        <v>174</v>
      </c>
      <c r="D76" s="59">
        <v>79750885</v>
      </c>
    </row>
    <row r="77" spans="1:4" x14ac:dyDescent="0.2">
      <c r="A77" s="57">
        <v>2</v>
      </c>
      <c r="B77" s="41"/>
      <c r="C77" s="58" t="s">
        <v>175</v>
      </c>
      <c r="D77" s="59">
        <v>3088566</v>
      </c>
    </row>
    <row r="78" spans="1:4" x14ac:dyDescent="0.2">
      <c r="A78" s="57">
        <v>3</v>
      </c>
      <c r="B78" s="41"/>
      <c r="C78" s="58" t="s">
        <v>176</v>
      </c>
      <c r="D78" s="59">
        <v>0</v>
      </c>
    </row>
    <row r="79" spans="1:4" x14ac:dyDescent="0.2">
      <c r="A79" s="57">
        <v>4</v>
      </c>
      <c r="B79" s="41"/>
      <c r="C79" s="58" t="s">
        <v>177</v>
      </c>
      <c r="D79" s="59">
        <v>25060003</v>
      </c>
    </row>
    <row r="80" spans="1:4" ht="15.75" thickBot="1" x14ac:dyDescent="0.25">
      <c r="A80" s="57">
        <v>5</v>
      </c>
      <c r="B80" s="41"/>
      <c r="C80" s="58" t="s">
        <v>178</v>
      </c>
      <c r="D80" s="59">
        <v>0</v>
      </c>
    </row>
    <row r="81" spans="1:4" ht="16.5" customHeight="1" thickBot="1" x14ac:dyDescent="0.3">
      <c r="A81" s="60"/>
      <c r="B81" s="61"/>
      <c r="C81" s="62" t="s">
        <v>179</v>
      </c>
      <c r="D81" s="63">
        <f>+D80+D79+D78+D77+D76</f>
        <v>107899454</v>
      </c>
    </row>
    <row r="82" spans="1:4" ht="15.75" customHeight="1" x14ac:dyDescent="0.25">
      <c r="A82" s="64"/>
      <c r="B82" s="65"/>
      <c r="C82" s="66"/>
      <c r="D82" s="67"/>
    </row>
    <row r="83" spans="1:4" ht="15.75" x14ac:dyDescent="0.25">
      <c r="A83" s="53" t="s">
        <v>188</v>
      </c>
      <c r="B83" s="54" t="s">
        <v>84</v>
      </c>
      <c r="C83" s="55"/>
      <c r="D83" s="56"/>
    </row>
    <row r="84" spans="1:4" x14ac:dyDescent="0.2">
      <c r="A84" s="57">
        <v>1</v>
      </c>
      <c r="B84" s="41"/>
      <c r="C84" s="58" t="s">
        <v>174</v>
      </c>
      <c r="D84" s="59">
        <v>0</v>
      </c>
    </row>
    <row r="85" spans="1:4" x14ac:dyDescent="0.2">
      <c r="A85" s="57">
        <v>2</v>
      </c>
      <c r="B85" s="41"/>
      <c r="C85" s="58" t="s">
        <v>175</v>
      </c>
      <c r="D85" s="59">
        <v>0</v>
      </c>
    </row>
    <row r="86" spans="1:4" x14ac:dyDescent="0.2">
      <c r="A86" s="57">
        <v>3</v>
      </c>
      <c r="B86" s="41"/>
      <c r="C86" s="58" t="s">
        <v>176</v>
      </c>
      <c r="D86" s="59">
        <v>0</v>
      </c>
    </row>
    <row r="87" spans="1:4" x14ac:dyDescent="0.2">
      <c r="A87" s="57">
        <v>4</v>
      </c>
      <c r="B87" s="41"/>
      <c r="C87" s="58" t="s">
        <v>177</v>
      </c>
      <c r="D87" s="59">
        <v>0</v>
      </c>
    </row>
    <row r="88" spans="1:4" ht="15.75" thickBot="1" x14ac:dyDescent="0.25">
      <c r="A88" s="57">
        <v>5</v>
      </c>
      <c r="B88" s="41"/>
      <c r="C88" s="58" t="s">
        <v>178</v>
      </c>
      <c r="D88" s="59">
        <v>0</v>
      </c>
    </row>
    <row r="89" spans="1:4" ht="16.5" customHeight="1" thickBot="1" x14ac:dyDescent="0.3">
      <c r="A89" s="60"/>
      <c r="B89" s="61"/>
      <c r="C89" s="62" t="s">
        <v>179</v>
      </c>
      <c r="D89" s="63">
        <f>+D88+D87+D86+D85+D84</f>
        <v>0</v>
      </c>
    </row>
    <row r="90" spans="1:4" ht="15.75" customHeight="1" x14ac:dyDescent="0.25">
      <c r="A90" s="64"/>
      <c r="B90" s="65"/>
      <c r="C90" s="66"/>
      <c r="D90" s="67"/>
    </row>
    <row r="91" spans="1:4" ht="15.75" x14ac:dyDescent="0.25">
      <c r="A91" s="53" t="s">
        <v>189</v>
      </c>
      <c r="B91" s="54" t="s">
        <v>96</v>
      </c>
      <c r="C91" s="55"/>
      <c r="D91" s="56"/>
    </row>
    <row r="92" spans="1:4" x14ac:dyDescent="0.2">
      <c r="A92" s="57">
        <v>1</v>
      </c>
      <c r="B92" s="41"/>
      <c r="C92" s="58" t="s">
        <v>174</v>
      </c>
      <c r="D92" s="59">
        <v>0</v>
      </c>
    </row>
    <row r="93" spans="1:4" x14ac:dyDescent="0.2">
      <c r="A93" s="57">
        <v>2</v>
      </c>
      <c r="B93" s="41"/>
      <c r="C93" s="58" t="s">
        <v>175</v>
      </c>
      <c r="D93" s="59">
        <v>0</v>
      </c>
    </row>
    <row r="94" spans="1:4" x14ac:dyDescent="0.2">
      <c r="A94" s="57">
        <v>3</v>
      </c>
      <c r="B94" s="41"/>
      <c r="C94" s="58" t="s">
        <v>176</v>
      </c>
      <c r="D94" s="59">
        <v>0</v>
      </c>
    </row>
    <row r="95" spans="1:4" x14ac:dyDescent="0.2">
      <c r="A95" s="57">
        <v>4</v>
      </c>
      <c r="B95" s="41"/>
      <c r="C95" s="58" t="s">
        <v>177</v>
      </c>
      <c r="D95" s="59">
        <v>0</v>
      </c>
    </row>
    <row r="96" spans="1:4" ht="15.75" thickBot="1" x14ac:dyDescent="0.25">
      <c r="A96" s="57">
        <v>5</v>
      </c>
      <c r="B96" s="41"/>
      <c r="C96" s="58" t="s">
        <v>178</v>
      </c>
      <c r="D96" s="59">
        <v>0</v>
      </c>
    </row>
    <row r="97" spans="1:4" ht="16.5" customHeight="1" thickBot="1" x14ac:dyDescent="0.3">
      <c r="A97" s="60"/>
      <c r="B97" s="61"/>
      <c r="C97" s="62" t="s">
        <v>179</v>
      </c>
      <c r="D97" s="63">
        <f>+D96+D95+D94+D93+D92</f>
        <v>0</v>
      </c>
    </row>
    <row r="98" spans="1:4" ht="15.75" customHeight="1" x14ac:dyDescent="0.25">
      <c r="A98" s="64"/>
      <c r="B98" s="65"/>
      <c r="C98" s="66"/>
      <c r="D98" s="67"/>
    </row>
    <row r="99" spans="1:4" ht="15.75" x14ac:dyDescent="0.25">
      <c r="A99" s="53" t="s">
        <v>190</v>
      </c>
      <c r="B99" s="54" t="s">
        <v>103</v>
      </c>
      <c r="C99" s="55"/>
      <c r="D99" s="56"/>
    </row>
    <row r="100" spans="1:4" x14ac:dyDescent="0.2">
      <c r="A100" s="57">
        <v>1</v>
      </c>
      <c r="B100" s="41"/>
      <c r="C100" s="58" t="s">
        <v>174</v>
      </c>
      <c r="D100" s="59">
        <v>0</v>
      </c>
    </row>
    <row r="101" spans="1:4" x14ac:dyDescent="0.2">
      <c r="A101" s="57">
        <v>2</v>
      </c>
      <c r="B101" s="41"/>
      <c r="C101" s="58" t="s">
        <v>175</v>
      </c>
      <c r="D101" s="59">
        <v>0</v>
      </c>
    </row>
    <row r="102" spans="1:4" x14ac:dyDescent="0.2">
      <c r="A102" s="57">
        <v>3</v>
      </c>
      <c r="B102" s="41"/>
      <c r="C102" s="58" t="s">
        <v>176</v>
      </c>
      <c r="D102" s="59">
        <v>0</v>
      </c>
    </row>
    <row r="103" spans="1:4" x14ac:dyDescent="0.2">
      <c r="A103" s="57">
        <v>4</v>
      </c>
      <c r="B103" s="41"/>
      <c r="C103" s="58" t="s">
        <v>177</v>
      </c>
      <c r="D103" s="59">
        <v>0</v>
      </c>
    </row>
    <row r="104" spans="1:4" ht="15.75" thickBot="1" x14ac:dyDescent="0.25">
      <c r="A104" s="57">
        <v>5</v>
      </c>
      <c r="B104" s="41"/>
      <c r="C104" s="58" t="s">
        <v>178</v>
      </c>
      <c r="D104" s="59">
        <v>0</v>
      </c>
    </row>
    <row r="105" spans="1:4" ht="16.5" customHeight="1" thickBot="1" x14ac:dyDescent="0.3">
      <c r="A105" s="60"/>
      <c r="B105" s="61"/>
      <c r="C105" s="62" t="s">
        <v>179</v>
      </c>
      <c r="D105" s="63">
        <f>+D104+D103+D102+D101+D100</f>
        <v>0</v>
      </c>
    </row>
    <row r="106" spans="1:4" ht="15.75" customHeight="1" x14ac:dyDescent="0.25">
      <c r="A106" s="64"/>
      <c r="B106" s="65"/>
      <c r="C106" s="66"/>
      <c r="D106" s="67"/>
    </row>
    <row r="107" spans="1:4" ht="15.75" x14ac:dyDescent="0.25">
      <c r="A107" s="53" t="s">
        <v>191</v>
      </c>
      <c r="B107" s="54" t="s">
        <v>109</v>
      </c>
      <c r="C107" s="55"/>
      <c r="D107" s="56"/>
    </row>
    <row r="108" spans="1:4" x14ac:dyDescent="0.2">
      <c r="A108" s="57">
        <v>1</v>
      </c>
      <c r="B108" s="41"/>
      <c r="C108" s="58" t="s">
        <v>174</v>
      </c>
      <c r="D108" s="59">
        <v>8639928</v>
      </c>
    </row>
    <row r="109" spans="1:4" x14ac:dyDescent="0.2">
      <c r="A109" s="57">
        <v>2</v>
      </c>
      <c r="B109" s="41"/>
      <c r="C109" s="58" t="s">
        <v>175</v>
      </c>
      <c r="D109" s="59">
        <v>209353</v>
      </c>
    </row>
    <row r="110" spans="1:4" x14ac:dyDescent="0.2">
      <c r="A110" s="57">
        <v>3</v>
      </c>
      <c r="B110" s="41"/>
      <c r="C110" s="58" t="s">
        <v>176</v>
      </c>
      <c r="D110" s="59">
        <v>0</v>
      </c>
    </row>
    <row r="111" spans="1:4" x14ac:dyDescent="0.2">
      <c r="A111" s="57">
        <v>4</v>
      </c>
      <c r="B111" s="41"/>
      <c r="C111" s="58" t="s">
        <v>177</v>
      </c>
      <c r="D111" s="59">
        <v>0</v>
      </c>
    </row>
    <row r="112" spans="1:4" ht="15.75" thickBot="1" x14ac:dyDescent="0.25">
      <c r="A112" s="57">
        <v>5</v>
      </c>
      <c r="B112" s="41"/>
      <c r="C112" s="58" t="s">
        <v>178</v>
      </c>
      <c r="D112" s="59">
        <v>0</v>
      </c>
    </row>
    <row r="113" spans="1:4" ht="16.5" customHeight="1" thickBot="1" x14ac:dyDescent="0.3">
      <c r="A113" s="60"/>
      <c r="B113" s="61"/>
      <c r="C113" s="62" t="s">
        <v>179</v>
      </c>
      <c r="D113" s="63">
        <f>+D112+D111+D110+D109+D108</f>
        <v>8849281</v>
      </c>
    </row>
    <row r="114" spans="1:4" ht="15.75" customHeight="1" x14ac:dyDescent="0.25">
      <c r="A114" s="64"/>
      <c r="B114" s="65"/>
      <c r="C114" s="66"/>
      <c r="D114" s="67"/>
    </row>
    <row r="115" spans="1:4" ht="15.75" x14ac:dyDescent="0.25">
      <c r="A115" s="53" t="s">
        <v>192</v>
      </c>
      <c r="B115" s="54" t="s">
        <v>118</v>
      </c>
      <c r="C115" s="55"/>
      <c r="D115" s="56"/>
    </row>
    <row r="116" spans="1:4" x14ac:dyDescent="0.2">
      <c r="A116" s="57">
        <v>1</v>
      </c>
      <c r="B116" s="41"/>
      <c r="C116" s="58" t="s">
        <v>174</v>
      </c>
      <c r="D116" s="59">
        <v>7569422</v>
      </c>
    </row>
    <row r="117" spans="1:4" x14ac:dyDescent="0.2">
      <c r="A117" s="57">
        <v>2</v>
      </c>
      <c r="B117" s="41"/>
      <c r="C117" s="58" t="s">
        <v>175</v>
      </c>
      <c r="D117" s="59">
        <v>2394852</v>
      </c>
    </row>
    <row r="118" spans="1:4" x14ac:dyDescent="0.2">
      <c r="A118" s="57">
        <v>3</v>
      </c>
      <c r="B118" s="41"/>
      <c r="C118" s="58" t="s">
        <v>176</v>
      </c>
      <c r="D118" s="59">
        <v>0</v>
      </c>
    </row>
    <row r="119" spans="1:4" x14ac:dyDescent="0.2">
      <c r="A119" s="57">
        <v>4</v>
      </c>
      <c r="B119" s="41"/>
      <c r="C119" s="58" t="s">
        <v>177</v>
      </c>
      <c r="D119" s="59">
        <v>0</v>
      </c>
    </row>
    <row r="120" spans="1:4" ht="15.75" thickBot="1" x14ac:dyDescent="0.25">
      <c r="A120" s="57">
        <v>5</v>
      </c>
      <c r="B120" s="41"/>
      <c r="C120" s="58" t="s">
        <v>178</v>
      </c>
      <c r="D120" s="59">
        <v>0</v>
      </c>
    </row>
    <row r="121" spans="1:4" ht="16.5" customHeight="1" thickBot="1" x14ac:dyDescent="0.3">
      <c r="A121" s="60"/>
      <c r="B121" s="61"/>
      <c r="C121" s="62" t="s">
        <v>179</v>
      </c>
      <c r="D121" s="63">
        <f>+D120+D119+D118+D117+D116</f>
        <v>9964274</v>
      </c>
    </row>
    <row r="122" spans="1:4" ht="15.75" customHeight="1" x14ac:dyDescent="0.25">
      <c r="A122" s="64"/>
      <c r="B122" s="65"/>
      <c r="C122" s="66"/>
      <c r="D122" s="67"/>
    </row>
    <row r="123" spans="1:4" ht="15.75" x14ac:dyDescent="0.25">
      <c r="A123" s="53" t="s">
        <v>193</v>
      </c>
      <c r="B123" s="54" t="s">
        <v>127</v>
      </c>
      <c r="C123" s="55"/>
      <c r="D123" s="56"/>
    </row>
    <row r="124" spans="1:4" x14ac:dyDescent="0.2">
      <c r="A124" s="57">
        <v>1</v>
      </c>
      <c r="B124" s="41"/>
      <c r="C124" s="58" t="s">
        <v>174</v>
      </c>
      <c r="D124" s="59">
        <v>32531690</v>
      </c>
    </row>
    <row r="125" spans="1:4" x14ac:dyDescent="0.2">
      <c r="A125" s="57">
        <v>2</v>
      </c>
      <c r="B125" s="41"/>
      <c r="C125" s="58" t="s">
        <v>175</v>
      </c>
      <c r="D125" s="59">
        <v>14408623</v>
      </c>
    </row>
    <row r="126" spans="1:4" x14ac:dyDescent="0.2">
      <c r="A126" s="57">
        <v>3</v>
      </c>
      <c r="B126" s="41"/>
      <c r="C126" s="58" t="s">
        <v>176</v>
      </c>
      <c r="D126" s="59">
        <v>0</v>
      </c>
    </row>
    <row r="127" spans="1:4" x14ac:dyDescent="0.2">
      <c r="A127" s="57">
        <v>4</v>
      </c>
      <c r="B127" s="41"/>
      <c r="C127" s="58" t="s">
        <v>177</v>
      </c>
      <c r="D127" s="59">
        <v>11108651</v>
      </c>
    </row>
    <row r="128" spans="1:4" ht="15.75" thickBot="1" x14ac:dyDescent="0.25">
      <c r="A128" s="57">
        <v>5</v>
      </c>
      <c r="B128" s="41"/>
      <c r="C128" s="58" t="s">
        <v>178</v>
      </c>
      <c r="D128" s="59">
        <v>0</v>
      </c>
    </row>
    <row r="129" spans="1:4" ht="16.5" customHeight="1" thickBot="1" x14ac:dyDescent="0.3">
      <c r="A129" s="60"/>
      <c r="B129" s="61"/>
      <c r="C129" s="62" t="s">
        <v>179</v>
      </c>
      <c r="D129" s="63">
        <f>+D128+D127+D126+D125+D124</f>
        <v>58048964</v>
      </c>
    </row>
    <row r="130" spans="1:4" ht="15.75" customHeight="1" x14ac:dyDescent="0.25">
      <c r="A130" s="64"/>
      <c r="B130" s="65"/>
      <c r="C130" s="66"/>
      <c r="D130" s="67"/>
    </row>
    <row r="131" spans="1:4" ht="15.75" x14ac:dyDescent="0.25">
      <c r="A131" s="53" t="s">
        <v>194</v>
      </c>
      <c r="B131" s="54" t="s">
        <v>131</v>
      </c>
      <c r="C131" s="55"/>
      <c r="D131" s="56"/>
    </row>
    <row r="132" spans="1:4" x14ac:dyDescent="0.2">
      <c r="A132" s="57">
        <v>1</v>
      </c>
      <c r="B132" s="41"/>
      <c r="C132" s="58" t="s">
        <v>174</v>
      </c>
      <c r="D132" s="59">
        <v>7181244</v>
      </c>
    </row>
    <row r="133" spans="1:4" x14ac:dyDescent="0.2">
      <c r="A133" s="57">
        <v>2</v>
      </c>
      <c r="B133" s="41"/>
      <c r="C133" s="58" t="s">
        <v>175</v>
      </c>
      <c r="D133" s="59">
        <v>224550</v>
      </c>
    </row>
    <row r="134" spans="1:4" x14ac:dyDescent="0.2">
      <c r="A134" s="57">
        <v>3</v>
      </c>
      <c r="B134" s="41"/>
      <c r="C134" s="58" t="s">
        <v>176</v>
      </c>
      <c r="D134" s="59">
        <v>0</v>
      </c>
    </row>
    <row r="135" spans="1:4" x14ac:dyDescent="0.2">
      <c r="A135" s="57">
        <v>4</v>
      </c>
      <c r="B135" s="41"/>
      <c r="C135" s="58" t="s">
        <v>177</v>
      </c>
      <c r="D135" s="59">
        <v>6738638</v>
      </c>
    </row>
    <row r="136" spans="1:4" ht="15.75" thickBot="1" x14ac:dyDescent="0.25">
      <c r="A136" s="57">
        <v>5</v>
      </c>
      <c r="B136" s="41"/>
      <c r="C136" s="58" t="s">
        <v>178</v>
      </c>
      <c r="D136" s="59">
        <v>0</v>
      </c>
    </row>
    <row r="137" spans="1:4" ht="16.5" customHeight="1" thickBot="1" x14ac:dyDescent="0.3">
      <c r="A137" s="60"/>
      <c r="B137" s="61"/>
      <c r="C137" s="62" t="s">
        <v>179</v>
      </c>
      <c r="D137" s="63">
        <f>+D136+D135+D134+D133+D132</f>
        <v>14144432</v>
      </c>
    </row>
    <row r="138" spans="1:4" ht="15.75" customHeight="1" x14ac:dyDescent="0.25">
      <c r="A138" s="64"/>
      <c r="B138" s="65"/>
      <c r="C138" s="66"/>
      <c r="D138" s="67"/>
    </row>
    <row r="139" spans="1:4" ht="15.75" x14ac:dyDescent="0.25">
      <c r="A139" s="53" t="s">
        <v>195</v>
      </c>
      <c r="B139" s="54" t="s">
        <v>138</v>
      </c>
      <c r="C139" s="55"/>
      <c r="D139" s="56"/>
    </row>
    <row r="140" spans="1:4" x14ac:dyDescent="0.2">
      <c r="A140" s="57">
        <v>1</v>
      </c>
      <c r="B140" s="41"/>
      <c r="C140" s="58" t="s">
        <v>174</v>
      </c>
      <c r="D140" s="59">
        <v>97320</v>
      </c>
    </row>
    <row r="141" spans="1:4" x14ac:dyDescent="0.2">
      <c r="A141" s="57">
        <v>2</v>
      </c>
      <c r="B141" s="41"/>
      <c r="C141" s="58" t="s">
        <v>175</v>
      </c>
      <c r="D141" s="59">
        <v>0</v>
      </c>
    </row>
    <row r="142" spans="1:4" x14ac:dyDescent="0.2">
      <c r="A142" s="57">
        <v>3</v>
      </c>
      <c r="B142" s="41"/>
      <c r="C142" s="58" t="s">
        <v>176</v>
      </c>
      <c r="D142" s="59">
        <v>0</v>
      </c>
    </row>
    <row r="143" spans="1:4" x14ac:dyDescent="0.2">
      <c r="A143" s="57">
        <v>4</v>
      </c>
      <c r="B143" s="41"/>
      <c r="C143" s="58" t="s">
        <v>177</v>
      </c>
      <c r="D143" s="59">
        <v>0</v>
      </c>
    </row>
    <row r="144" spans="1:4" ht="15.75" thickBot="1" x14ac:dyDescent="0.25">
      <c r="A144" s="57">
        <v>5</v>
      </c>
      <c r="B144" s="41"/>
      <c r="C144" s="58" t="s">
        <v>178</v>
      </c>
      <c r="D144" s="59">
        <v>0</v>
      </c>
    </row>
    <row r="145" spans="1:4" ht="16.5" customHeight="1" thickBot="1" x14ac:dyDescent="0.3">
      <c r="A145" s="60"/>
      <c r="B145" s="61"/>
      <c r="C145" s="62" t="s">
        <v>179</v>
      </c>
      <c r="D145" s="63">
        <f>+D144+D143+D142+D141+D140</f>
        <v>97320</v>
      </c>
    </row>
    <row r="146" spans="1:4" ht="15.75" customHeight="1" x14ac:dyDescent="0.25">
      <c r="A146" s="64"/>
      <c r="B146" s="65"/>
      <c r="C146" s="66"/>
      <c r="D146" s="67"/>
    </row>
    <row r="147" spans="1:4" ht="31.5" x14ac:dyDescent="0.25">
      <c r="A147" s="53" t="s">
        <v>196</v>
      </c>
      <c r="B147" s="54" t="s">
        <v>142</v>
      </c>
      <c r="C147" s="55"/>
      <c r="D147" s="56"/>
    </row>
    <row r="148" spans="1:4" x14ac:dyDescent="0.2">
      <c r="A148" s="57">
        <v>1</v>
      </c>
      <c r="B148" s="41"/>
      <c r="C148" s="58" t="s">
        <v>174</v>
      </c>
      <c r="D148" s="59">
        <v>0</v>
      </c>
    </row>
    <row r="149" spans="1:4" x14ac:dyDescent="0.2">
      <c r="A149" s="57">
        <v>2</v>
      </c>
      <c r="B149" s="41"/>
      <c r="C149" s="58" t="s">
        <v>175</v>
      </c>
      <c r="D149" s="59">
        <v>0</v>
      </c>
    </row>
    <row r="150" spans="1:4" x14ac:dyDescent="0.2">
      <c r="A150" s="57">
        <v>3</v>
      </c>
      <c r="B150" s="41"/>
      <c r="C150" s="58" t="s">
        <v>176</v>
      </c>
      <c r="D150" s="59">
        <v>0</v>
      </c>
    </row>
    <row r="151" spans="1:4" x14ac:dyDescent="0.2">
      <c r="A151" s="57">
        <v>4</v>
      </c>
      <c r="B151" s="41"/>
      <c r="C151" s="58" t="s">
        <v>177</v>
      </c>
      <c r="D151" s="59">
        <v>0</v>
      </c>
    </row>
    <row r="152" spans="1:4" ht="15.75" thickBot="1" x14ac:dyDescent="0.25">
      <c r="A152" s="57">
        <v>5</v>
      </c>
      <c r="B152" s="41"/>
      <c r="C152" s="58" t="s">
        <v>178</v>
      </c>
      <c r="D152" s="59">
        <v>0</v>
      </c>
    </row>
    <row r="153" spans="1:4" ht="16.5" customHeight="1" thickBot="1" x14ac:dyDescent="0.3">
      <c r="A153" s="60"/>
      <c r="B153" s="61"/>
      <c r="C153" s="62" t="s">
        <v>179</v>
      </c>
      <c r="D153" s="63">
        <f>+D152+D151+D150+D149+D148</f>
        <v>0</v>
      </c>
    </row>
    <row r="154" spans="1:4" ht="15.75" customHeight="1" x14ac:dyDescent="0.25">
      <c r="A154" s="64"/>
      <c r="B154" s="65"/>
      <c r="C154" s="66"/>
      <c r="D154" s="67"/>
    </row>
    <row r="155" spans="1:4" ht="15.75" x14ac:dyDescent="0.25">
      <c r="A155" s="53" t="s">
        <v>197</v>
      </c>
      <c r="B155" s="54" t="s">
        <v>149</v>
      </c>
      <c r="C155" s="55"/>
      <c r="D155" s="56"/>
    </row>
    <row r="156" spans="1:4" x14ac:dyDescent="0.2">
      <c r="A156" s="57">
        <v>1</v>
      </c>
      <c r="B156" s="41"/>
      <c r="C156" s="58" t="s">
        <v>174</v>
      </c>
      <c r="D156" s="59">
        <v>0</v>
      </c>
    </row>
    <row r="157" spans="1:4" x14ac:dyDescent="0.2">
      <c r="A157" s="57">
        <v>2</v>
      </c>
      <c r="B157" s="41"/>
      <c r="C157" s="58" t="s">
        <v>175</v>
      </c>
      <c r="D157" s="59">
        <v>0</v>
      </c>
    </row>
    <row r="158" spans="1:4" x14ac:dyDescent="0.2">
      <c r="A158" s="57">
        <v>3</v>
      </c>
      <c r="B158" s="41"/>
      <c r="C158" s="58" t="s">
        <v>176</v>
      </c>
      <c r="D158" s="59">
        <v>0</v>
      </c>
    </row>
    <row r="159" spans="1:4" x14ac:dyDescent="0.2">
      <c r="A159" s="57">
        <v>4</v>
      </c>
      <c r="B159" s="41"/>
      <c r="C159" s="58" t="s">
        <v>177</v>
      </c>
      <c r="D159" s="59">
        <v>0</v>
      </c>
    </row>
    <row r="160" spans="1:4" ht="15.75" thickBot="1" x14ac:dyDescent="0.25">
      <c r="A160" s="57">
        <v>5</v>
      </c>
      <c r="B160" s="41"/>
      <c r="C160" s="58" t="s">
        <v>178</v>
      </c>
      <c r="D160" s="59">
        <v>0</v>
      </c>
    </row>
    <row r="161" spans="1:4" ht="16.5" customHeight="1" thickBot="1" x14ac:dyDescent="0.3">
      <c r="A161" s="60"/>
      <c r="B161" s="61"/>
      <c r="C161" s="62" t="s">
        <v>179</v>
      </c>
      <c r="D161" s="63">
        <f>+D160+D159+D158+D157+D156</f>
        <v>0</v>
      </c>
    </row>
    <row r="162" spans="1:4" ht="15.75" customHeight="1" x14ac:dyDescent="0.25">
      <c r="A162" s="64"/>
      <c r="B162" s="65"/>
      <c r="C162" s="66"/>
      <c r="D162" s="67"/>
    </row>
    <row r="163" spans="1:4" ht="15.75" x14ac:dyDescent="0.25">
      <c r="A163" s="53" t="s">
        <v>198</v>
      </c>
      <c r="B163" s="54" t="s">
        <v>154</v>
      </c>
      <c r="C163" s="55"/>
      <c r="D163" s="56"/>
    </row>
    <row r="164" spans="1:4" x14ac:dyDescent="0.2">
      <c r="A164" s="57">
        <v>1</v>
      </c>
      <c r="B164" s="41"/>
      <c r="C164" s="58" t="s">
        <v>174</v>
      </c>
      <c r="D164" s="59">
        <v>0</v>
      </c>
    </row>
    <row r="165" spans="1:4" x14ac:dyDescent="0.2">
      <c r="A165" s="57">
        <v>2</v>
      </c>
      <c r="B165" s="41"/>
      <c r="C165" s="58" t="s">
        <v>175</v>
      </c>
      <c r="D165" s="59">
        <v>0</v>
      </c>
    </row>
    <row r="166" spans="1:4" x14ac:dyDescent="0.2">
      <c r="A166" s="57">
        <v>3</v>
      </c>
      <c r="B166" s="41"/>
      <c r="C166" s="58" t="s">
        <v>176</v>
      </c>
      <c r="D166" s="59">
        <v>0</v>
      </c>
    </row>
    <row r="167" spans="1:4" x14ac:dyDescent="0.2">
      <c r="A167" s="57">
        <v>4</v>
      </c>
      <c r="B167" s="41"/>
      <c r="C167" s="58" t="s">
        <v>177</v>
      </c>
      <c r="D167" s="59">
        <v>0</v>
      </c>
    </row>
    <row r="168" spans="1:4" ht="15.75" thickBot="1" x14ac:dyDescent="0.25">
      <c r="A168" s="57">
        <v>5</v>
      </c>
      <c r="B168" s="41"/>
      <c r="C168" s="58" t="s">
        <v>178</v>
      </c>
      <c r="D168" s="59">
        <v>0</v>
      </c>
    </row>
    <row r="169" spans="1:4" ht="16.5" customHeight="1" thickBot="1" x14ac:dyDescent="0.3">
      <c r="A169" s="60"/>
      <c r="B169" s="61"/>
      <c r="C169" s="62" t="s">
        <v>179</v>
      </c>
      <c r="D169" s="63">
        <f>+D168+D167+D166+D165+D164</f>
        <v>0</v>
      </c>
    </row>
    <row r="170" spans="1:4" ht="15.75" customHeight="1" x14ac:dyDescent="0.25">
      <c r="A170" s="64"/>
      <c r="B170" s="65"/>
      <c r="C170" s="66"/>
      <c r="D170" s="67"/>
    </row>
    <row r="171" spans="1:4" ht="31.5" x14ac:dyDescent="0.25">
      <c r="A171" s="53" t="s">
        <v>199</v>
      </c>
      <c r="B171" s="54" t="s">
        <v>159</v>
      </c>
      <c r="C171" s="55"/>
      <c r="D171" s="56"/>
    </row>
    <row r="172" spans="1:4" x14ac:dyDescent="0.2">
      <c r="A172" s="57">
        <v>1</v>
      </c>
      <c r="B172" s="41"/>
      <c r="C172" s="58" t="s">
        <v>174</v>
      </c>
      <c r="D172" s="59">
        <v>0</v>
      </c>
    </row>
    <row r="173" spans="1:4" x14ac:dyDescent="0.2">
      <c r="A173" s="57">
        <v>2</v>
      </c>
      <c r="B173" s="41"/>
      <c r="C173" s="58" t="s">
        <v>175</v>
      </c>
      <c r="D173" s="59">
        <v>0</v>
      </c>
    </row>
    <row r="174" spans="1:4" x14ac:dyDescent="0.2">
      <c r="A174" s="57">
        <v>3</v>
      </c>
      <c r="B174" s="41"/>
      <c r="C174" s="58" t="s">
        <v>176</v>
      </c>
      <c r="D174" s="59">
        <v>0</v>
      </c>
    </row>
    <row r="175" spans="1:4" x14ac:dyDescent="0.2">
      <c r="A175" s="57">
        <v>4</v>
      </c>
      <c r="B175" s="41"/>
      <c r="C175" s="58" t="s">
        <v>177</v>
      </c>
      <c r="D175" s="59">
        <v>0</v>
      </c>
    </row>
    <row r="176" spans="1:4" ht="15.75" thickBot="1" x14ac:dyDescent="0.25">
      <c r="A176" s="57">
        <v>5</v>
      </c>
      <c r="B176" s="41"/>
      <c r="C176" s="58" t="s">
        <v>178</v>
      </c>
      <c r="D176" s="59">
        <v>0</v>
      </c>
    </row>
    <row r="177" spans="1:4" ht="16.5" customHeight="1" thickBot="1" x14ac:dyDescent="0.3">
      <c r="A177" s="60"/>
      <c r="B177" s="61"/>
      <c r="C177" s="62" t="s">
        <v>179</v>
      </c>
      <c r="D177" s="63">
        <f>+D176+D175+D174+D173+D172</f>
        <v>0</v>
      </c>
    </row>
    <row r="178" spans="1:4" ht="15.75" customHeight="1" thickBot="1" x14ac:dyDescent="0.3">
      <c r="A178" s="64"/>
      <c r="B178" s="65"/>
      <c r="C178" s="66"/>
      <c r="D178" s="67"/>
    </row>
    <row r="179" spans="1:4" ht="16.5" customHeight="1" thickBot="1" x14ac:dyDescent="0.3">
      <c r="A179" s="68"/>
      <c r="B179" s="69" t="s">
        <v>200</v>
      </c>
      <c r="C179" s="62" t="s">
        <v>201</v>
      </c>
      <c r="D179" s="63">
        <f>+D177-D176+D169-D168+D161-D160+D153-D152+D145-D144+D137-D136+D129-D128+D121-D120+D113-D112+D105-D104+D97-D96+D89-D88+D81-D80+D73-D72+D65-D64+D57-D56+D49-D48+D41-D40+D33-D32+D25-D24+D17-D16</f>
        <v>662239697</v>
      </c>
    </row>
    <row r="180" spans="1:4" ht="16.5" customHeight="1" thickBot="1" x14ac:dyDescent="0.3">
      <c r="A180" s="68"/>
      <c r="B180" s="69" t="s">
        <v>178</v>
      </c>
      <c r="C180" s="62"/>
      <c r="D180" s="63">
        <f>+D176+D168+D160+D152+D144+D136+D128+D120+D112+D104+D96+D88+D80+D72+D64+D56+D48+D40+D32+D24+D16</f>
        <v>-10230000</v>
      </c>
    </row>
    <row r="181" spans="1:4" ht="16.5" customHeight="1" thickBot="1" x14ac:dyDescent="0.3">
      <c r="A181" s="68"/>
      <c r="B181" s="69" t="s">
        <v>202</v>
      </c>
      <c r="C181" s="62" t="s">
        <v>201</v>
      </c>
      <c r="D181" s="63">
        <f>SUM(D179:D180)</f>
        <v>652009697</v>
      </c>
    </row>
  </sheetData>
  <mergeCells count="6">
    <mergeCell ref="B1:C1"/>
    <mergeCell ref="A2:D2"/>
    <mergeCell ref="A3:D3"/>
    <mergeCell ref="A4:D4"/>
    <mergeCell ref="A5:D5"/>
    <mergeCell ref="B6:C6"/>
  </mergeCells>
  <printOptions gridLines="1"/>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workbookViewId="0">
      <selection sqref="A1:E1"/>
    </sheetView>
  </sheetViews>
  <sheetFormatPr defaultRowHeight="15" x14ac:dyDescent="0.2"/>
  <cols>
    <col min="1" max="1" width="5.44140625" style="30" customWidth="1"/>
    <col min="2" max="2" width="51.218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203</v>
      </c>
      <c r="B4" s="451"/>
      <c r="C4" s="451"/>
      <c r="D4" s="451"/>
      <c r="E4" s="451"/>
    </row>
    <row r="5" spans="1:5" ht="16.5" customHeight="1" thickBot="1" x14ac:dyDescent="0.3">
      <c r="A5" s="70"/>
      <c r="B5" s="70"/>
      <c r="C5" s="35"/>
    </row>
    <row r="6" spans="1:5" ht="15.75" customHeight="1" x14ac:dyDescent="0.25">
      <c r="A6" s="71" t="s">
        <v>165</v>
      </c>
      <c r="B6" s="72" t="s">
        <v>166</v>
      </c>
      <c r="C6" s="73" t="s">
        <v>167</v>
      </c>
      <c r="D6" s="73" t="s">
        <v>168</v>
      </c>
      <c r="E6" s="73" t="s">
        <v>204</v>
      </c>
    </row>
    <row r="7" spans="1:5" ht="31.5" customHeight="1" x14ac:dyDescent="0.25">
      <c r="A7" s="74"/>
      <c r="B7" s="75"/>
      <c r="C7" s="76"/>
      <c r="D7" s="77"/>
      <c r="E7" s="78" t="s">
        <v>205</v>
      </c>
    </row>
    <row r="8" spans="1:5" ht="16.5" customHeight="1" thickBot="1" x14ac:dyDescent="0.3">
      <c r="A8" s="79" t="s">
        <v>5</v>
      </c>
      <c r="B8" s="80" t="s">
        <v>9</v>
      </c>
      <c r="C8" s="81" t="s">
        <v>206</v>
      </c>
      <c r="D8" s="81" t="s">
        <v>207</v>
      </c>
      <c r="E8" s="82" t="s">
        <v>97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208</v>
      </c>
      <c r="D11" s="93" t="s">
        <v>209</v>
      </c>
      <c r="E11" s="94">
        <v>34767735</v>
      </c>
    </row>
    <row r="12" spans="1:5" x14ac:dyDescent="0.2">
      <c r="A12" s="95">
        <v>1</v>
      </c>
      <c r="B12" s="96"/>
      <c r="C12" s="97" t="s">
        <v>210</v>
      </c>
      <c r="D12" s="98" t="s">
        <v>211</v>
      </c>
      <c r="E12" s="99">
        <v>6057575</v>
      </c>
    </row>
    <row r="13" spans="1:5" x14ac:dyDescent="0.2">
      <c r="A13" s="95">
        <v>2</v>
      </c>
      <c r="B13" s="96"/>
      <c r="C13" s="97" t="s">
        <v>212</v>
      </c>
      <c r="D13" s="98" t="s">
        <v>211</v>
      </c>
      <c r="E13" s="99">
        <v>-8351214</v>
      </c>
    </row>
    <row r="14" spans="1:5" x14ac:dyDescent="0.2">
      <c r="A14" s="95">
        <v>3</v>
      </c>
      <c r="B14" s="96"/>
      <c r="C14" s="97" t="s">
        <v>213</v>
      </c>
      <c r="D14" s="98" t="s">
        <v>211</v>
      </c>
      <c r="E14" s="99">
        <v>801486</v>
      </c>
    </row>
    <row r="15" spans="1:5" x14ac:dyDescent="0.2">
      <c r="A15" s="95">
        <v>4</v>
      </c>
      <c r="B15" s="96"/>
      <c r="C15" s="97" t="s">
        <v>214</v>
      </c>
      <c r="D15" s="98" t="s">
        <v>211</v>
      </c>
      <c r="E15" s="99">
        <v>-1650796</v>
      </c>
    </row>
    <row r="16" spans="1:5" ht="15.75" thickBot="1" x14ac:dyDescent="0.25">
      <c r="A16" s="95">
        <v>5</v>
      </c>
      <c r="B16" s="96"/>
      <c r="C16" s="97" t="s">
        <v>215</v>
      </c>
      <c r="D16" s="98" t="s">
        <v>211</v>
      </c>
      <c r="E16" s="99">
        <v>4100662</v>
      </c>
    </row>
    <row r="17" spans="1:5" s="31" customFormat="1" ht="16.5" customHeight="1" thickBot="1" x14ac:dyDescent="0.3">
      <c r="A17" s="100"/>
      <c r="B17" s="101"/>
      <c r="C17" s="62" t="s">
        <v>216</v>
      </c>
      <c r="D17" s="102" t="s">
        <v>217</v>
      </c>
      <c r="E17" s="103">
        <f>SUM(E11:E16)</f>
        <v>35725448</v>
      </c>
    </row>
    <row r="18" spans="1:5" s="31" customFormat="1" x14ac:dyDescent="0.2">
      <c r="A18" s="64"/>
      <c r="B18" s="104"/>
      <c r="C18" s="105"/>
      <c r="D18" s="106"/>
      <c r="E18" s="107"/>
    </row>
    <row r="19" spans="1:5" ht="15.75" customHeight="1" x14ac:dyDescent="0.25">
      <c r="A19" s="87" t="s">
        <v>38</v>
      </c>
      <c r="B19" s="88" t="s">
        <v>39</v>
      </c>
      <c r="C19" s="55"/>
      <c r="D19" s="55"/>
      <c r="E19" s="89"/>
    </row>
    <row r="20" spans="1:5" ht="15.75" customHeight="1" x14ac:dyDescent="0.25">
      <c r="A20" s="90"/>
      <c r="B20" s="91"/>
      <c r="C20" s="92" t="s">
        <v>208</v>
      </c>
      <c r="D20" s="93" t="s">
        <v>209</v>
      </c>
      <c r="E20" s="94">
        <v>35282</v>
      </c>
    </row>
    <row r="21" spans="1:5" x14ac:dyDescent="0.2">
      <c r="A21" s="95">
        <v>1</v>
      </c>
      <c r="B21" s="96"/>
      <c r="C21" s="97" t="s">
        <v>210</v>
      </c>
      <c r="D21" s="98" t="s">
        <v>211</v>
      </c>
      <c r="E21" s="99">
        <v>474515</v>
      </c>
    </row>
    <row r="22" spans="1:5" x14ac:dyDescent="0.2">
      <c r="A22" s="95">
        <v>2</v>
      </c>
      <c r="B22" s="96"/>
      <c r="C22" s="97" t="s">
        <v>218</v>
      </c>
      <c r="D22" s="98" t="s">
        <v>211</v>
      </c>
      <c r="E22" s="99">
        <v>3104</v>
      </c>
    </row>
    <row r="23" spans="1:5" x14ac:dyDescent="0.2">
      <c r="A23" s="95">
        <v>3</v>
      </c>
      <c r="B23" s="96"/>
      <c r="C23" s="97" t="s">
        <v>219</v>
      </c>
      <c r="D23" s="98" t="s">
        <v>211</v>
      </c>
      <c r="E23" s="99">
        <v>-454826</v>
      </c>
    </row>
    <row r="24" spans="1:5" x14ac:dyDescent="0.2">
      <c r="A24" s="95">
        <v>4</v>
      </c>
      <c r="B24" s="96"/>
      <c r="C24" s="97" t="s">
        <v>220</v>
      </c>
      <c r="D24" s="98" t="s">
        <v>211</v>
      </c>
      <c r="E24" s="99">
        <v>-13150234</v>
      </c>
    </row>
    <row r="25" spans="1:5" ht="15.75" thickBot="1" x14ac:dyDescent="0.25">
      <c r="A25" s="95">
        <v>5</v>
      </c>
      <c r="B25" s="96"/>
      <c r="C25" s="97" t="s">
        <v>219</v>
      </c>
      <c r="D25" s="98" t="s">
        <v>211</v>
      </c>
      <c r="E25" s="99">
        <v>13150234</v>
      </c>
    </row>
    <row r="26" spans="1:5" s="31" customFormat="1" ht="16.5" customHeight="1" thickBot="1" x14ac:dyDescent="0.3">
      <c r="A26" s="100"/>
      <c r="B26" s="101"/>
      <c r="C26" s="62" t="s">
        <v>216</v>
      </c>
      <c r="D26" s="102" t="s">
        <v>217</v>
      </c>
      <c r="E26" s="103">
        <f>SUM(E20:E25)</f>
        <v>58075</v>
      </c>
    </row>
    <row r="27" spans="1:5" s="31" customFormat="1" x14ac:dyDescent="0.2">
      <c r="A27" s="64"/>
      <c r="B27" s="104"/>
      <c r="C27" s="105"/>
      <c r="D27" s="106"/>
      <c r="E27" s="107"/>
    </row>
    <row r="28" spans="1:5" ht="15.75" customHeight="1" x14ac:dyDescent="0.25">
      <c r="A28" s="87" t="s">
        <v>48</v>
      </c>
      <c r="B28" s="88" t="s">
        <v>49</v>
      </c>
      <c r="C28" s="55"/>
      <c r="D28" s="55"/>
      <c r="E28" s="89"/>
    </row>
    <row r="29" spans="1:5" ht="15.75" customHeight="1" x14ac:dyDescent="0.25">
      <c r="A29" s="90"/>
      <c r="B29" s="91"/>
      <c r="C29" s="92" t="s">
        <v>208</v>
      </c>
      <c r="D29" s="93" t="s">
        <v>209</v>
      </c>
      <c r="E29" s="94">
        <v>-60955</v>
      </c>
    </row>
    <row r="30" spans="1:5" x14ac:dyDescent="0.2">
      <c r="A30" s="95">
        <v>1</v>
      </c>
      <c r="B30" s="96"/>
      <c r="C30" s="97" t="s">
        <v>221</v>
      </c>
      <c r="D30" s="98" t="s">
        <v>211</v>
      </c>
      <c r="E30" s="99">
        <v>1060882</v>
      </c>
    </row>
    <row r="31" spans="1:5" x14ac:dyDescent="0.2">
      <c r="A31" s="95">
        <v>2</v>
      </c>
      <c r="B31" s="96"/>
      <c r="C31" s="97" t="s">
        <v>222</v>
      </c>
      <c r="D31" s="98" t="s">
        <v>211</v>
      </c>
      <c r="E31" s="99">
        <v>-16176295</v>
      </c>
    </row>
    <row r="32" spans="1:5" x14ac:dyDescent="0.2">
      <c r="A32" s="95">
        <v>3</v>
      </c>
      <c r="B32" s="96"/>
      <c r="C32" s="97" t="s">
        <v>223</v>
      </c>
      <c r="D32" s="98" t="s">
        <v>211</v>
      </c>
      <c r="E32" s="99">
        <v>50862</v>
      </c>
    </row>
    <row r="33" spans="1:5" x14ac:dyDescent="0.2">
      <c r="A33" s="95">
        <v>4</v>
      </c>
      <c r="B33" s="96"/>
      <c r="C33" s="97" t="s">
        <v>224</v>
      </c>
      <c r="D33" s="98" t="s">
        <v>211</v>
      </c>
      <c r="E33" s="99">
        <v>572259</v>
      </c>
    </row>
    <row r="34" spans="1:5" x14ac:dyDescent="0.2">
      <c r="A34" s="95">
        <v>5</v>
      </c>
      <c r="B34" s="96"/>
      <c r="C34" s="97" t="s">
        <v>225</v>
      </c>
      <c r="D34" s="98" t="s">
        <v>211</v>
      </c>
      <c r="E34" s="99">
        <v>10432</v>
      </c>
    </row>
    <row r="35" spans="1:5" x14ac:dyDescent="0.2">
      <c r="A35" s="95">
        <v>6</v>
      </c>
      <c r="B35" s="96"/>
      <c r="C35" s="97" t="s">
        <v>226</v>
      </c>
      <c r="D35" s="98" t="s">
        <v>211</v>
      </c>
      <c r="E35" s="99">
        <v>189131</v>
      </c>
    </row>
    <row r="36" spans="1:5" x14ac:dyDescent="0.2">
      <c r="A36" s="95">
        <v>7</v>
      </c>
      <c r="B36" s="96"/>
      <c r="C36" s="97" t="s">
        <v>210</v>
      </c>
      <c r="D36" s="98" t="s">
        <v>211</v>
      </c>
      <c r="E36" s="99">
        <v>444292</v>
      </c>
    </row>
    <row r="37" spans="1:5" x14ac:dyDescent="0.2">
      <c r="A37" s="95">
        <v>8</v>
      </c>
      <c r="B37" s="96"/>
      <c r="C37" s="97" t="s">
        <v>227</v>
      </c>
      <c r="D37" s="98" t="s">
        <v>211</v>
      </c>
      <c r="E37" s="99">
        <v>510878</v>
      </c>
    </row>
    <row r="38" spans="1:5" ht="15.75" thickBot="1" x14ac:dyDescent="0.25">
      <c r="A38" s="95">
        <v>9</v>
      </c>
      <c r="B38" s="96"/>
      <c r="C38" s="97" t="s">
        <v>215</v>
      </c>
      <c r="D38" s="98" t="s">
        <v>211</v>
      </c>
      <c r="E38" s="99">
        <v>13675826</v>
      </c>
    </row>
    <row r="39" spans="1:5" s="31" customFormat="1" ht="16.5" customHeight="1" thickBot="1" x14ac:dyDescent="0.3">
      <c r="A39" s="100"/>
      <c r="B39" s="101"/>
      <c r="C39" s="62" t="s">
        <v>216</v>
      </c>
      <c r="D39" s="102" t="s">
        <v>217</v>
      </c>
      <c r="E39" s="103">
        <f>SUM(E29:E38)</f>
        <v>277312</v>
      </c>
    </row>
    <row r="40" spans="1:5" s="31" customFormat="1" x14ac:dyDescent="0.2">
      <c r="A40" s="64"/>
      <c r="B40" s="104"/>
      <c r="C40" s="105"/>
      <c r="D40" s="106"/>
      <c r="E40" s="107"/>
    </row>
    <row r="41" spans="1:5" ht="15.75" customHeight="1" x14ac:dyDescent="0.25">
      <c r="A41" s="87" t="s">
        <v>56</v>
      </c>
      <c r="B41" s="88" t="s">
        <v>57</v>
      </c>
      <c r="C41" s="55"/>
      <c r="D41" s="55"/>
      <c r="E41" s="89"/>
    </row>
    <row r="42" spans="1:5" ht="15.75" customHeight="1" x14ac:dyDescent="0.25">
      <c r="A42" s="90"/>
      <c r="B42" s="91"/>
      <c r="C42" s="92" t="s">
        <v>208</v>
      </c>
      <c r="D42" s="93" t="s">
        <v>209</v>
      </c>
      <c r="E42" s="94">
        <v>-248335</v>
      </c>
    </row>
    <row r="43" spans="1:5" x14ac:dyDescent="0.2">
      <c r="A43" s="95">
        <v>1</v>
      </c>
      <c r="B43" s="96"/>
      <c r="C43" s="97" t="s">
        <v>228</v>
      </c>
      <c r="D43" s="98" t="s">
        <v>211</v>
      </c>
      <c r="E43" s="99">
        <v>-3522075</v>
      </c>
    </row>
    <row r="44" spans="1:5" x14ac:dyDescent="0.2">
      <c r="A44" s="95">
        <v>2</v>
      </c>
      <c r="B44" s="96"/>
      <c r="C44" s="97" t="s">
        <v>210</v>
      </c>
      <c r="D44" s="98" t="s">
        <v>211</v>
      </c>
      <c r="E44" s="99">
        <v>10611112</v>
      </c>
    </row>
    <row r="45" spans="1:5" x14ac:dyDescent="0.2">
      <c r="A45" s="95">
        <v>3</v>
      </c>
      <c r="B45" s="96"/>
      <c r="C45" s="97" t="s">
        <v>226</v>
      </c>
      <c r="D45" s="98" t="s">
        <v>211</v>
      </c>
      <c r="E45" s="99">
        <v>1193</v>
      </c>
    </row>
    <row r="46" spans="1:5" x14ac:dyDescent="0.2">
      <c r="A46" s="95">
        <v>4</v>
      </c>
      <c r="B46" s="96"/>
      <c r="C46" s="97" t="s">
        <v>229</v>
      </c>
      <c r="D46" s="98" t="s">
        <v>211</v>
      </c>
      <c r="E46" s="99">
        <v>88496</v>
      </c>
    </row>
    <row r="47" spans="1:5" x14ac:dyDescent="0.2">
      <c r="A47" s="95">
        <v>5</v>
      </c>
      <c r="B47" s="96"/>
      <c r="C47" s="97" t="s">
        <v>230</v>
      </c>
      <c r="D47" s="98" t="s">
        <v>211</v>
      </c>
      <c r="E47" s="99">
        <v>23786</v>
      </c>
    </row>
    <row r="48" spans="1:5" x14ac:dyDescent="0.2">
      <c r="A48" s="95">
        <v>6</v>
      </c>
      <c r="B48" s="96"/>
      <c r="C48" s="97" t="s">
        <v>231</v>
      </c>
      <c r="D48" s="98" t="s">
        <v>211</v>
      </c>
      <c r="E48" s="99">
        <v>11128</v>
      </c>
    </row>
    <row r="49" spans="1:5" x14ac:dyDescent="0.2">
      <c r="A49" s="95">
        <v>7</v>
      </c>
      <c r="B49" s="96"/>
      <c r="C49" s="97" t="s">
        <v>223</v>
      </c>
      <c r="D49" s="98" t="s">
        <v>211</v>
      </c>
      <c r="E49" s="99">
        <v>107826</v>
      </c>
    </row>
    <row r="50" spans="1:5" x14ac:dyDescent="0.2">
      <c r="A50" s="95">
        <v>8</v>
      </c>
      <c r="B50" s="96"/>
      <c r="C50" s="97" t="s">
        <v>227</v>
      </c>
      <c r="D50" s="98" t="s">
        <v>211</v>
      </c>
      <c r="E50" s="99">
        <v>165124</v>
      </c>
    </row>
    <row r="51" spans="1:5" x14ac:dyDescent="0.2">
      <c r="A51" s="95">
        <v>9</v>
      </c>
      <c r="B51" s="96"/>
      <c r="C51" s="97" t="s">
        <v>232</v>
      </c>
      <c r="D51" s="98" t="s">
        <v>211</v>
      </c>
      <c r="E51" s="99">
        <v>-241510</v>
      </c>
    </row>
    <row r="52" spans="1:5" ht="15.75" thickBot="1" x14ac:dyDescent="0.25">
      <c r="A52" s="95">
        <v>10</v>
      </c>
      <c r="B52" s="96"/>
      <c r="C52" s="97" t="s">
        <v>215</v>
      </c>
      <c r="D52" s="98" t="s">
        <v>211</v>
      </c>
      <c r="E52" s="99">
        <v>-7071706</v>
      </c>
    </row>
    <row r="53" spans="1:5" s="31" customFormat="1" ht="16.5" customHeight="1" thickBot="1" x14ac:dyDescent="0.3">
      <c r="A53" s="100"/>
      <c r="B53" s="101"/>
      <c r="C53" s="62" t="s">
        <v>216</v>
      </c>
      <c r="D53" s="102" t="s">
        <v>217</v>
      </c>
      <c r="E53" s="103">
        <f>SUM(E42:E52)</f>
        <v>-74961</v>
      </c>
    </row>
    <row r="54" spans="1:5" s="31" customFormat="1" x14ac:dyDescent="0.2">
      <c r="A54" s="64"/>
      <c r="B54" s="104"/>
      <c r="C54" s="105"/>
      <c r="D54" s="106"/>
      <c r="E54" s="107"/>
    </row>
    <row r="55" spans="1:5" ht="15.75" customHeight="1" x14ac:dyDescent="0.25">
      <c r="A55" s="87" t="s">
        <v>62</v>
      </c>
      <c r="B55" s="88" t="s">
        <v>63</v>
      </c>
      <c r="C55" s="55"/>
      <c r="D55" s="55"/>
      <c r="E55" s="89"/>
    </row>
    <row r="56" spans="1:5" ht="15.75" customHeight="1" x14ac:dyDescent="0.25">
      <c r="A56" s="90"/>
      <c r="B56" s="91"/>
      <c r="C56" s="92" t="s">
        <v>208</v>
      </c>
      <c r="D56" s="93" t="s">
        <v>209</v>
      </c>
      <c r="E56" s="94">
        <v>-879397</v>
      </c>
    </row>
    <row r="57" spans="1:5" x14ac:dyDescent="0.2">
      <c r="A57" s="95">
        <v>1</v>
      </c>
      <c r="B57" s="96"/>
      <c r="C57" s="97" t="s">
        <v>210</v>
      </c>
      <c r="D57" s="98" t="s">
        <v>211</v>
      </c>
      <c r="E57" s="99">
        <v>618096</v>
      </c>
    </row>
    <row r="58" spans="1:5" x14ac:dyDescent="0.2">
      <c r="A58" s="95">
        <v>2</v>
      </c>
      <c r="B58" s="96"/>
      <c r="C58" s="97" t="s">
        <v>233</v>
      </c>
      <c r="D58" s="98" t="s">
        <v>211</v>
      </c>
      <c r="E58" s="99">
        <v>123650</v>
      </c>
    </row>
    <row r="59" spans="1:5" x14ac:dyDescent="0.2">
      <c r="A59" s="95">
        <v>3</v>
      </c>
      <c r="B59" s="96"/>
      <c r="C59" s="97" t="s">
        <v>226</v>
      </c>
      <c r="D59" s="98" t="s">
        <v>211</v>
      </c>
      <c r="E59" s="99">
        <v>130220</v>
      </c>
    </row>
    <row r="60" spans="1:5" x14ac:dyDescent="0.2">
      <c r="A60" s="95">
        <v>4</v>
      </c>
      <c r="B60" s="96"/>
      <c r="C60" s="97" t="s">
        <v>234</v>
      </c>
      <c r="D60" s="98" t="s">
        <v>211</v>
      </c>
      <c r="E60" s="99">
        <v>71284</v>
      </c>
    </row>
    <row r="61" spans="1:5" x14ac:dyDescent="0.2">
      <c r="A61" s="95">
        <v>5</v>
      </c>
      <c r="B61" s="96"/>
      <c r="C61" s="97" t="s">
        <v>235</v>
      </c>
      <c r="D61" s="98" t="s">
        <v>211</v>
      </c>
      <c r="E61" s="99">
        <v>-774233</v>
      </c>
    </row>
    <row r="62" spans="1:5" x14ac:dyDescent="0.2">
      <c r="A62" s="95">
        <v>6</v>
      </c>
      <c r="B62" s="96"/>
      <c r="C62" s="97" t="s">
        <v>231</v>
      </c>
      <c r="D62" s="98" t="s">
        <v>211</v>
      </c>
      <c r="E62" s="99">
        <v>12477</v>
      </c>
    </row>
    <row r="63" spans="1:5" x14ac:dyDescent="0.2">
      <c r="A63" s="95">
        <v>7</v>
      </c>
      <c r="B63" s="96"/>
      <c r="C63" s="97" t="s">
        <v>230</v>
      </c>
      <c r="D63" s="98" t="s">
        <v>211</v>
      </c>
      <c r="E63" s="99">
        <v>148102</v>
      </c>
    </row>
    <row r="64" spans="1:5" x14ac:dyDescent="0.2">
      <c r="A64" s="95">
        <v>8</v>
      </c>
      <c r="B64" s="96"/>
      <c r="C64" s="97" t="s">
        <v>213</v>
      </c>
      <c r="D64" s="98" t="s">
        <v>211</v>
      </c>
      <c r="E64" s="99">
        <v>10532</v>
      </c>
    </row>
    <row r="65" spans="1:5" x14ac:dyDescent="0.2">
      <c r="A65" s="95">
        <v>9</v>
      </c>
      <c r="B65" s="96"/>
      <c r="C65" s="97" t="s">
        <v>232</v>
      </c>
      <c r="D65" s="98" t="s">
        <v>211</v>
      </c>
      <c r="E65" s="99">
        <v>-1527765</v>
      </c>
    </row>
    <row r="66" spans="1:5" x14ac:dyDescent="0.2">
      <c r="A66" s="95">
        <v>10</v>
      </c>
      <c r="B66" s="96"/>
      <c r="C66" s="97" t="s">
        <v>236</v>
      </c>
      <c r="D66" s="98" t="s">
        <v>211</v>
      </c>
      <c r="E66" s="99">
        <v>226</v>
      </c>
    </row>
    <row r="67" spans="1:5" x14ac:dyDescent="0.2">
      <c r="A67" s="95">
        <v>11</v>
      </c>
      <c r="B67" s="96"/>
      <c r="C67" s="97" t="s">
        <v>237</v>
      </c>
      <c r="D67" s="98" t="s">
        <v>211</v>
      </c>
      <c r="E67" s="99">
        <v>-895105</v>
      </c>
    </row>
    <row r="68" spans="1:5" x14ac:dyDescent="0.2">
      <c r="A68" s="95">
        <v>12</v>
      </c>
      <c r="B68" s="96"/>
      <c r="C68" s="97" t="s">
        <v>227</v>
      </c>
      <c r="D68" s="98" t="s">
        <v>211</v>
      </c>
      <c r="E68" s="99">
        <v>594444</v>
      </c>
    </row>
    <row r="69" spans="1:5" ht="15.75" thickBot="1" x14ac:dyDescent="0.25">
      <c r="A69" s="95">
        <v>13</v>
      </c>
      <c r="B69" s="96"/>
      <c r="C69" s="97" t="s">
        <v>215</v>
      </c>
      <c r="D69" s="98" t="s">
        <v>211</v>
      </c>
      <c r="E69" s="99">
        <v>1370452</v>
      </c>
    </row>
    <row r="70" spans="1:5" s="31" customFormat="1" ht="16.5" customHeight="1" thickBot="1" x14ac:dyDescent="0.3">
      <c r="A70" s="100"/>
      <c r="B70" s="101"/>
      <c r="C70" s="62" t="s">
        <v>216</v>
      </c>
      <c r="D70" s="102" t="s">
        <v>217</v>
      </c>
      <c r="E70" s="103">
        <f>SUM(E56:E69)</f>
        <v>-997017</v>
      </c>
    </row>
    <row r="71" spans="1:5" s="31" customFormat="1" x14ac:dyDescent="0.2">
      <c r="A71" s="64"/>
      <c r="B71" s="104"/>
      <c r="C71" s="105"/>
      <c r="D71" s="106"/>
      <c r="E71" s="107"/>
    </row>
    <row r="72" spans="1:5" ht="15.75" customHeight="1" x14ac:dyDescent="0.25">
      <c r="A72" s="87" t="s">
        <v>66</v>
      </c>
      <c r="B72" s="88" t="s">
        <v>67</v>
      </c>
      <c r="C72" s="55"/>
      <c r="D72" s="55"/>
      <c r="E72" s="89"/>
    </row>
    <row r="73" spans="1:5" ht="15.75" customHeight="1" x14ac:dyDescent="0.25">
      <c r="A73" s="90"/>
      <c r="B73" s="91"/>
      <c r="C73" s="92" t="s">
        <v>208</v>
      </c>
      <c r="D73" s="93" t="s">
        <v>209</v>
      </c>
      <c r="E73" s="94">
        <v>76751</v>
      </c>
    </row>
    <row r="74" spans="1:5" ht="15.75" thickBot="1" x14ac:dyDescent="0.25">
      <c r="A74" s="95"/>
      <c r="B74" s="96"/>
      <c r="C74" s="97" t="s">
        <v>238</v>
      </c>
      <c r="D74" s="98" t="s">
        <v>239</v>
      </c>
      <c r="E74" s="99">
        <v>0</v>
      </c>
    </row>
    <row r="75" spans="1:5" s="31" customFormat="1" ht="16.5" customHeight="1" thickBot="1" x14ac:dyDescent="0.3">
      <c r="A75" s="100"/>
      <c r="B75" s="101"/>
      <c r="C75" s="62" t="s">
        <v>216</v>
      </c>
      <c r="D75" s="102" t="s">
        <v>217</v>
      </c>
      <c r="E75" s="103">
        <f>SUM(E73)</f>
        <v>76751</v>
      </c>
    </row>
    <row r="76" spans="1:5" s="31" customFormat="1" x14ac:dyDescent="0.2">
      <c r="A76" s="64"/>
      <c r="B76" s="104"/>
      <c r="C76" s="105"/>
      <c r="D76" s="106"/>
      <c r="E76" s="107"/>
    </row>
    <row r="77" spans="1:5" ht="15.75" customHeight="1" x14ac:dyDescent="0.25">
      <c r="A77" s="87" t="s">
        <v>72</v>
      </c>
      <c r="B77" s="88" t="s">
        <v>73</v>
      </c>
      <c r="C77" s="55"/>
      <c r="D77" s="55"/>
      <c r="E77" s="89"/>
    </row>
    <row r="78" spans="1:5" ht="15.75" customHeight="1" x14ac:dyDescent="0.25">
      <c r="A78" s="90"/>
      <c r="B78" s="91"/>
      <c r="C78" s="92" t="s">
        <v>208</v>
      </c>
      <c r="D78" s="93" t="s">
        <v>209</v>
      </c>
      <c r="E78" s="94">
        <v>2313006</v>
      </c>
    </row>
    <row r="79" spans="1:5" x14ac:dyDescent="0.2">
      <c r="A79" s="95">
        <v>1</v>
      </c>
      <c r="B79" s="96"/>
      <c r="C79" s="97" t="s">
        <v>226</v>
      </c>
      <c r="D79" s="98" t="s">
        <v>211</v>
      </c>
      <c r="E79" s="99">
        <v>679611</v>
      </c>
    </row>
    <row r="80" spans="1:5" x14ac:dyDescent="0.2">
      <c r="A80" s="95">
        <v>2</v>
      </c>
      <c r="B80" s="96"/>
      <c r="C80" s="97" t="s">
        <v>224</v>
      </c>
      <c r="D80" s="98" t="s">
        <v>211</v>
      </c>
      <c r="E80" s="99">
        <v>261298</v>
      </c>
    </row>
    <row r="81" spans="1:5" x14ac:dyDescent="0.2">
      <c r="A81" s="95">
        <v>3</v>
      </c>
      <c r="B81" s="96"/>
      <c r="C81" s="97" t="s">
        <v>225</v>
      </c>
      <c r="D81" s="98" t="s">
        <v>211</v>
      </c>
      <c r="E81" s="99">
        <v>13318</v>
      </c>
    </row>
    <row r="82" spans="1:5" x14ac:dyDescent="0.2">
      <c r="A82" s="95">
        <v>4</v>
      </c>
      <c r="B82" s="96"/>
      <c r="C82" s="97" t="s">
        <v>240</v>
      </c>
      <c r="D82" s="98" t="s">
        <v>211</v>
      </c>
      <c r="E82" s="99">
        <v>30686</v>
      </c>
    </row>
    <row r="83" spans="1:5" x14ac:dyDescent="0.2">
      <c r="A83" s="95">
        <v>5</v>
      </c>
      <c r="B83" s="96"/>
      <c r="C83" s="97" t="s">
        <v>241</v>
      </c>
      <c r="D83" s="98" t="s">
        <v>211</v>
      </c>
      <c r="E83" s="99">
        <v>6092</v>
      </c>
    </row>
    <row r="84" spans="1:5" x14ac:dyDescent="0.2">
      <c r="A84" s="95">
        <v>6</v>
      </c>
      <c r="B84" s="96"/>
      <c r="C84" s="97" t="s">
        <v>223</v>
      </c>
      <c r="D84" s="98" t="s">
        <v>211</v>
      </c>
      <c r="E84" s="99">
        <v>86833</v>
      </c>
    </row>
    <row r="85" spans="1:5" x14ac:dyDescent="0.2">
      <c r="A85" s="95">
        <v>7</v>
      </c>
      <c r="B85" s="96"/>
      <c r="C85" s="97" t="s">
        <v>210</v>
      </c>
      <c r="D85" s="98" t="s">
        <v>211</v>
      </c>
      <c r="E85" s="99">
        <v>253497</v>
      </c>
    </row>
    <row r="86" spans="1:5" x14ac:dyDescent="0.2">
      <c r="A86" s="95">
        <v>8</v>
      </c>
      <c r="B86" s="96"/>
      <c r="C86" s="97" t="s">
        <v>242</v>
      </c>
      <c r="D86" s="98" t="s">
        <v>211</v>
      </c>
      <c r="E86" s="99">
        <v>-592162</v>
      </c>
    </row>
    <row r="87" spans="1:5" x14ac:dyDescent="0.2">
      <c r="A87" s="95">
        <v>9</v>
      </c>
      <c r="B87" s="96"/>
      <c r="C87" s="97" t="s">
        <v>227</v>
      </c>
      <c r="D87" s="98" t="s">
        <v>211</v>
      </c>
      <c r="E87" s="99">
        <v>15124</v>
      </c>
    </row>
    <row r="88" spans="1:5" ht="15.75" thickBot="1" x14ac:dyDescent="0.25">
      <c r="A88" s="95">
        <v>10</v>
      </c>
      <c r="B88" s="96"/>
      <c r="C88" s="97" t="s">
        <v>215</v>
      </c>
      <c r="D88" s="98" t="s">
        <v>211</v>
      </c>
      <c r="E88" s="99">
        <v>-771306</v>
      </c>
    </row>
    <row r="89" spans="1:5" s="31" customFormat="1" ht="16.5" customHeight="1" thickBot="1" x14ac:dyDescent="0.3">
      <c r="A89" s="100"/>
      <c r="B89" s="101"/>
      <c r="C89" s="62" t="s">
        <v>216</v>
      </c>
      <c r="D89" s="102" t="s">
        <v>217</v>
      </c>
      <c r="E89" s="103">
        <f>SUM(E78:E88)</f>
        <v>2295997</v>
      </c>
    </row>
    <row r="90" spans="1:5" s="31" customFormat="1" x14ac:dyDescent="0.2">
      <c r="A90" s="64"/>
      <c r="B90" s="104"/>
      <c r="C90" s="105"/>
      <c r="D90" s="106"/>
      <c r="E90" s="107"/>
    </row>
    <row r="91" spans="1:5" ht="15.75" customHeight="1" x14ac:dyDescent="0.25">
      <c r="A91" s="87" t="s">
        <v>79</v>
      </c>
      <c r="B91" s="88" t="s">
        <v>80</v>
      </c>
      <c r="C91" s="55"/>
      <c r="D91" s="55"/>
      <c r="E91" s="89"/>
    </row>
    <row r="92" spans="1:5" ht="15.75" customHeight="1" x14ac:dyDescent="0.25">
      <c r="A92" s="90"/>
      <c r="B92" s="91"/>
      <c r="C92" s="92" t="s">
        <v>208</v>
      </c>
      <c r="D92" s="93" t="s">
        <v>209</v>
      </c>
      <c r="E92" s="94">
        <v>479344</v>
      </c>
    </row>
    <row r="93" spans="1:5" x14ac:dyDescent="0.2">
      <c r="A93" s="95">
        <v>1</v>
      </c>
      <c r="B93" s="96"/>
      <c r="C93" s="97" t="s">
        <v>243</v>
      </c>
      <c r="D93" s="98" t="s">
        <v>211</v>
      </c>
      <c r="E93" s="99">
        <v>4138819</v>
      </c>
    </row>
    <row r="94" spans="1:5" x14ac:dyDescent="0.2">
      <c r="A94" s="95">
        <v>2</v>
      </c>
      <c r="B94" s="96"/>
      <c r="C94" s="97" t="s">
        <v>210</v>
      </c>
      <c r="D94" s="98" t="s">
        <v>211</v>
      </c>
      <c r="E94" s="99">
        <v>182547</v>
      </c>
    </row>
    <row r="95" spans="1:5" x14ac:dyDescent="0.2">
      <c r="A95" s="95">
        <v>3</v>
      </c>
      <c r="B95" s="96"/>
      <c r="C95" s="97" t="s">
        <v>226</v>
      </c>
      <c r="D95" s="98" t="s">
        <v>211</v>
      </c>
      <c r="E95" s="99">
        <v>35186</v>
      </c>
    </row>
    <row r="96" spans="1:5" x14ac:dyDescent="0.2">
      <c r="A96" s="95">
        <v>4</v>
      </c>
      <c r="B96" s="96"/>
      <c r="C96" s="97" t="s">
        <v>244</v>
      </c>
      <c r="D96" s="98" t="s">
        <v>211</v>
      </c>
      <c r="E96" s="99">
        <v>20417</v>
      </c>
    </row>
    <row r="97" spans="1:5" x14ac:dyDescent="0.2">
      <c r="A97" s="95">
        <v>5</v>
      </c>
      <c r="B97" s="96"/>
      <c r="C97" s="97" t="s">
        <v>245</v>
      </c>
      <c r="D97" s="98" t="s">
        <v>211</v>
      </c>
      <c r="E97" s="99">
        <v>597</v>
      </c>
    </row>
    <row r="98" spans="1:5" x14ac:dyDescent="0.2">
      <c r="A98" s="95">
        <v>6</v>
      </c>
      <c r="B98" s="96"/>
      <c r="C98" s="97" t="s">
        <v>241</v>
      </c>
      <c r="D98" s="98" t="s">
        <v>211</v>
      </c>
      <c r="E98" s="99">
        <v>93952</v>
      </c>
    </row>
    <row r="99" spans="1:5" ht="15.75" thickBot="1" x14ac:dyDescent="0.25">
      <c r="A99" s="95">
        <v>7</v>
      </c>
      <c r="B99" s="96"/>
      <c r="C99" s="97" t="s">
        <v>219</v>
      </c>
      <c r="D99" s="98" t="s">
        <v>211</v>
      </c>
      <c r="E99" s="99">
        <v>-5539960</v>
      </c>
    </row>
    <row r="100" spans="1:5" s="31" customFormat="1" ht="16.5" customHeight="1" thickBot="1" x14ac:dyDescent="0.3">
      <c r="A100" s="100"/>
      <c r="B100" s="101"/>
      <c r="C100" s="62" t="s">
        <v>216</v>
      </c>
      <c r="D100" s="102" t="s">
        <v>217</v>
      </c>
      <c r="E100" s="103">
        <f>SUM(E92:E99)</f>
        <v>-589098</v>
      </c>
    </row>
    <row r="101" spans="1:5" s="31" customFormat="1" x14ac:dyDescent="0.2">
      <c r="A101" s="64"/>
      <c r="B101" s="104"/>
      <c r="C101" s="105"/>
      <c r="D101" s="106"/>
      <c r="E101" s="107"/>
    </row>
    <row r="102" spans="1:5" ht="15.75" customHeight="1" x14ac:dyDescent="0.25">
      <c r="A102" s="87" t="s">
        <v>83</v>
      </c>
      <c r="B102" s="88" t="s">
        <v>84</v>
      </c>
      <c r="C102" s="55"/>
      <c r="D102" s="55"/>
      <c r="E102" s="89"/>
    </row>
    <row r="103" spans="1:5" ht="15.75" customHeight="1" x14ac:dyDescent="0.25">
      <c r="A103" s="90"/>
      <c r="B103" s="91"/>
      <c r="C103" s="92" t="s">
        <v>208</v>
      </c>
      <c r="D103" s="93" t="s">
        <v>209</v>
      </c>
      <c r="E103" s="94">
        <v>0</v>
      </c>
    </row>
    <row r="104" spans="1:5" ht="15.75" thickBot="1" x14ac:dyDescent="0.25">
      <c r="A104" s="95"/>
      <c r="B104" s="96"/>
      <c r="C104" s="97" t="s">
        <v>238</v>
      </c>
      <c r="D104" s="98" t="s">
        <v>239</v>
      </c>
      <c r="E104" s="99">
        <v>0</v>
      </c>
    </row>
    <row r="105" spans="1:5" s="31" customFormat="1" ht="16.5" customHeight="1" thickBot="1" x14ac:dyDescent="0.3">
      <c r="A105" s="100"/>
      <c r="B105" s="101"/>
      <c r="C105" s="62" t="s">
        <v>216</v>
      </c>
      <c r="D105" s="102" t="s">
        <v>217</v>
      </c>
      <c r="E105" s="103">
        <f>SUM(E103)</f>
        <v>0</v>
      </c>
    </row>
    <row r="106" spans="1:5" s="31" customFormat="1" x14ac:dyDescent="0.2">
      <c r="A106" s="64"/>
      <c r="B106" s="104"/>
      <c r="C106" s="105"/>
      <c r="D106" s="106"/>
      <c r="E106" s="107"/>
    </row>
    <row r="107" spans="1:5" ht="15.75" customHeight="1" x14ac:dyDescent="0.25">
      <c r="A107" s="87" t="s">
        <v>95</v>
      </c>
      <c r="B107" s="88" t="s">
        <v>96</v>
      </c>
      <c r="C107" s="55"/>
      <c r="D107" s="55"/>
      <c r="E107" s="89"/>
    </row>
    <row r="108" spans="1:5" ht="15.75" customHeight="1" x14ac:dyDescent="0.25">
      <c r="A108" s="90"/>
      <c r="B108" s="91"/>
      <c r="C108" s="92" t="s">
        <v>208</v>
      </c>
      <c r="D108" s="93" t="s">
        <v>209</v>
      </c>
      <c r="E108" s="94">
        <v>1034126</v>
      </c>
    </row>
    <row r="109" spans="1:5" x14ac:dyDescent="0.2">
      <c r="A109" s="95">
        <v>1</v>
      </c>
      <c r="B109" s="96"/>
      <c r="C109" s="97" t="s">
        <v>241</v>
      </c>
      <c r="D109" s="98" t="s">
        <v>211</v>
      </c>
      <c r="E109" s="99">
        <v>633145</v>
      </c>
    </row>
    <row r="110" spans="1:5" x14ac:dyDescent="0.2">
      <c r="A110" s="95">
        <v>2</v>
      </c>
      <c r="B110" s="96"/>
      <c r="C110" s="97" t="s">
        <v>246</v>
      </c>
      <c r="D110" s="98" t="s">
        <v>211</v>
      </c>
      <c r="E110" s="99">
        <v>160399</v>
      </c>
    </row>
    <row r="111" spans="1:5" x14ac:dyDescent="0.2">
      <c r="A111" s="95">
        <v>3</v>
      </c>
      <c r="B111" s="96"/>
      <c r="C111" s="97" t="s">
        <v>245</v>
      </c>
      <c r="D111" s="98" t="s">
        <v>211</v>
      </c>
      <c r="E111" s="99">
        <v>56572</v>
      </c>
    </row>
    <row r="112" spans="1:5" x14ac:dyDescent="0.2">
      <c r="A112" s="95">
        <v>4</v>
      </c>
      <c r="B112" s="96"/>
      <c r="C112" s="97" t="s">
        <v>240</v>
      </c>
      <c r="D112" s="98" t="s">
        <v>211</v>
      </c>
      <c r="E112" s="99">
        <v>75850</v>
      </c>
    </row>
    <row r="113" spans="1:5" x14ac:dyDescent="0.2">
      <c r="A113" s="95">
        <v>5</v>
      </c>
      <c r="B113" s="96"/>
      <c r="C113" s="97" t="s">
        <v>210</v>
      </c>
      <c r="D113" s="98" t="s">
        <v>211</v>
      </c>
      <c r="E113" s="99">
        <v>1976726</v>
      </c>
    </row>
    <row r="114" spans="1:5" x14ac:dyDescent="0.2">
      <c r="A114" s="95">
        <v>6</v>
      </c>
      <c r="B114" s="96"/>
      <c r="C114" s="97" t="s">
        <v>224</v>
      </c>
      <c r="D114" s="98" t="s">
        <v>211</v>
      </c>
      <c r="E114" s="99">
        <v>5319161</v>
      </c>
    </row>
    <row r="115" spans="1:5" x14ac:dyDescent="0.2">
      <c r="A115" s="95">
        <v>7</v>
      </c>
      <c r="B115" s="96"/>
      <c r="C115" s="97" t="s">
        <v>247</v>
      </c>
      <c r="D115" s="98" t="s">
        <v>211</v>
      </c>
      <c r="E115" s="99">
        <v>1853306</v>
      </c>
    </row>
    <row r="116" spans="1:5" x14ac:dyDescent="0.2">
      <c r="A116" s="95">
        <v>8</v>
      </c>
      <c r="B116" s="96"/>
      <c r="C116" s="97" t="s">
        <v>248</v>
      </c>
      <c r="D116" s="98" t="s">
        <v>211</v>
      </c>
      <c r="E116" s="99">
        <v>284918</v>
      </c>
    </row>
    <row r="117" spans="1:5" x14ac:dyDescent="0.2">
      <c r="A117" s="95">
        <v>9</v>
      </c>
      <c r="B117" s="96"/>
      <c r="C117" s="97" t="s">
        <v>249</v>
      </c>
      <c r="D117" s="98" t="s">
        <v>211</v>
      </c>
      <c r="E117" s="99">
        <v>106924</v>
      </c>
    </row>
    <row r="118" spans="1:5" x14ac:dyDescent="0.2">
      <c r="A118" s="95">
        <v>10</v>
      </c>
      <c r="B118" s="96"/>
      <c r="C118" s="97" t="s">
        <v>250</v>
      </c>
      <c r="D118" s="98" t="s">
        <v>211</v>
      </c>
      <c r="E118" s="99">
        <v>95543</v>
      </c>
    </row>
    <row r="119" spans="1:5" x14ac:dyDescent="0.2">
      <c r="A119" s="95">
        <v>11</v>
      </c>
      <c r="B119" s="96"/>
      <c r="C119" s="97" t="s">
        <v>218</v>
      </c>
      <c r="D119" s="98" t="s">
        <v>211</v>
      </c>
      <c r="E119" s="99">
        <v>2848045</v>
      </c>
    </row>
    <row r="120" spans="1:5" x14ac:dyDescent="0.2">
      <c r="A120" s="95">
        <v>12</v>
      </c>
      <c r="B120" s="96"/>
      <c r="C120" s="97" t="s">
        <v>215</v>
      </c>
      <c r="D120" s="98" t="s">
        <v>211</v>
      </c>
      <c r="E120" s="99">
        <v>-13250164</v>
      </c>
    </row>
    <row r="121" spans="1:5" ht="15.75" thickBot="1" x14ac:dyDescent="0.25">
      <c r="A121" s="95">
        <v>13</v>
      </c>
      <c r="B121" s="96"/>
      <c r="C121" s="97" t="s">
        <v>251</v>
      </c>
      <c r="D121" s="98" t="s">
        <v>211</v>
      </c>
      <c r="E121" s="99">
        <v>4230</v>
      </c>
    </row>
    <row r="122" spans="1:5" s="31" customFormat="1" ht="16.5" customHeight="1" thickBot="1" x14ac:dyDescent="0.3">
      <c r="A122" s="100"/>
      <c r="B122" s="101"/>
      <c r="C122" s="62" t="s">
        <v>216</v>
      </c>
      <c r="D122" s="102" t="s">
        <v>217</v>
      </c>
      <c r="E122" s="103">
        <f>SUM(E108:E121)</f>
        <v>1198781</v>
      </c>
    </row>
    <row r="123" spans="1:5" s="31" customFormat="1" x14ac:dyDescent="0.2">
      <c r="A123" s="64"/>
      <c r="B123" s="104"/>
      <c r="C123" s="105"/>
      <c r="D123" s="106"/>
      <c r="E123" s="107"/>
    </row>
    <row r="124" spans="1:5" ht="15.75" customHeight="1" x14ac:dyDescent="0.25">
      <c r="A124" s="87" t="s">
        <v>102</v>
      </c>
      <c r="B124" s="88" t="s">
        <v>103</v>
      </c>
      <c r="C124" s="55"/>
      <c r="D124" s="55"/>
      <c r="E124" s="89"/>
    </row>
    <row r="125" spans="1:5" ht="15.75" customHeight="1" x14ac:dyDescent="0.25">
      <c r="A125" s="90"/>
      <c r="B125" s="91"/>
      <c r="C125" s="92" t="s">
        <v>208</v>
      </c>
      <c r="D125" s="93" t="s">
        <v>209</v>
      </c>
      <c r="E125" s="94">
        <v>0</v>
      </c>
    </row>
    <row r="126" spans="1:5" ht="15.75" thickBot="1" x14ac:dyDescent="0.25">
      <c r="A126" s="95"/>
      <c r="B126" s="96"/>
      <c r="C126" s="97" t="s">
        <v>238</v>
      </c>
      <c r="D126" s="98" t="s">
        <v>239</v>
      </c>
      <c r="E126" s="99">
        <v>0</v>
      </c>
    </row>
    <row r="127" spans="1:5" s="31" customFormat="1" ht="16.5" customHeight="1" thickBot="1" x14ac:dyDescent="0.3">
      <c r="A127" s="100"/>
      <c r="B127" s="101"/>
      <c r="C127" s="62" t="s">
        <v>216</v>
      </c>
      <c r="D127" s="102" t="s">
        <v>217</v>
      </c>
      <c r="E127" s="103">
        <f>SUM(E125)</f>
        <v>0</v>
      </c>
    </row>
    <row r="128" spans="1:5" s="31" customFormat="1" x14ac:dyDescent="0.2">
      <c r="A128" s="64"/>
      <c r="B128" s="104"/>
      <c r="C128" s="105"/>
      <c r="D128" s="106"/>
      <c r="E128" s="107"/>
    </row>
    <row r="129" spans="1:5" ht="15.75" customHeight="1" x14ac:dyDescent="0.25">
      <c r="A129" s="87" t="s">
        <v>108</v>
      </c>
      <c r="B129" s="88" t="s">
        <v>109</v>
      </c>
      <c r="C129" s="55"/>
      <c r="D129" s="55"/>
      <c r="E129" s="89"/>
    </row>
    <row r="130" spans="1:5" ht="15.75" customHeight="1" x14ac:dyDescent="0.25">
      <c r="A130" s="90"/>
      <c r="B130" s="91"/>
      <c r="C130" s="92" t="s">
        <v>208</v>
      </c>
      <c r="D130" s="93" t="s">
        <v>209</v>
      </c>
      <c r="E130" s="94">
        <v>69254</v>
      </c>
    </row>
    <row r="131" spans="1:5" x14ac:dyDescent="0.2">
      <c r="A131" s="95">
        <v>1</v>
      </c>
      <c r="B131" s="96"/>
      <c r="C131" s="97" t="s">
        <v>224</v>
      </c>
      <c r="D131" s="98" t="s">
        <v>211</v>
      </c>
      <c r="E131" s="99">
        <v>149128</v>
      </c>
    </row>
    <row r="132" spans="1:5" x14ac:dyDescent="0.2">
      <c r="A132" s="95">
        <v>2</v>
      </c>
      <c r="B132" s="96"/>
      <c r="C132" s="97" t="s">
        <v>230</v>
      </c>
      <c r="D132" s="98" t="s">
        <v>211</v>
      </c>
      <c r="E132" s="99">
        <v>6551</v>
      </c>
    </row>
    <row r="133" spans="1:5" x14ac:dyDescent="0.2">
      <c r="A133" s="95">
        <v>3</v>
      </c>
      <c r="B133" s="96"/>
      <c r="C133" s="97" t="s">
        <v>231</v>
      </c>
      <c r="D133" s="98" t="s">
        <v>211</v>
      </c>
      <c r="E133" s="99">
        <v>1977</v>
      </c>
    </row>
    <row r="134" spans="1:5" ht="15.75" thickBot="1" x14ac:dyDescent="0.25">
      <c r="A134" s="95">
        <v>4</v>
      </c>
      <c r="B134" s="96"/>
      <c r="C134" s="97" t="s">
        <v>215</v>
      </c>
      <c r="D134" s="98" t="s">
        <v>211</v>
      </c>
      <c r="E134" s="99">
        <v>-116583</v>
      </c>
    </row>
    <row r="135" spans="1:5" s="31" customFormat="1" ht="16.5" customHeight="1" thickBot="1" x14ac:dyDescent="0.3">
      <c r="A135" s="100"/>
      <c r="B135" s="101"/>
      <c r="C135" s="62" t="s">
        <v>216</v>
      </c>
      <c r="D135" s="102" t="s">
        <v>217</v>
      </c>
      <c r="E135" s="103">
        <f>SUM(E130:E134)</f>
        <v>110327</v>
      </c>
    </row>
    <row r="136" spans="1:5" s="31" customFormat="1" x14ac:dyDescent="0.2">
      <c r="A136" s="64"/>
      <c r="B136" s="104"/>
      <c r="C136" s="105"/>
      <c r="D136" s="106"/>
      <c r="E136" s="107"/>
    </row>
    <row r="137" spans="1:5" ht="15.75" customHeight="1" x14ac:dyDescent="0.25">
      <c r="A137" s="87" t="s">
        <v>117</v>
      </c>
      <c r="B137" s="88" t="s">
        <v>118</v>
      </c>
      <c r="C137" s="55"/>
      <c r="D137" s="55"/>
      <c r="E137" s="89"/>
    </row>
    <row r="138" spans="1:5" ht="15.75" customHeight="1" x14ac:dyDescent="0.25">
      <c r="A138" s="90"/>
      <c r="B138" s="91"/>
      <c r="C138" s="92" t="s">
        <v>208</v>
      </c>
      <c r="D138" s="93" t="s">
        <v>209</v>
      </c>
      <c r="E138" s="94">
        <v>34015</v>
      </c>
    </row>
    <row r="139" spans="1:5" x14ac:dyDescent="0.2">
      <c r="A139" s="95">
        <v>1</v>
      </c>
      <c r="B139" s="96"/>
      <c r="C139" s="97" t="s">
        <v>230</v>
      </c>
      <c r="D139" s="98" t="s">
        <v>211</v>
      </c>
      <c r="E139" s="99">
        <v>284</v>
      </c>
    </row>
    <row r="140" spans="1:5" x14ac:dyDescent="0.2">
      <c r="A140" s="95">
        <v>2</v>
      </c>
      <c r="B140" s="96"/>
      <c r="C140" s="97" t="s">
        <v>224</v>
      </c>
      <c r="D140" s="98" t="s">
        <v>211</v>
      </c>
      <c r="E140" s="99">
        <v>123975</v>
      </c>
    </row>
    <row r="141" spans="1:5" ht="15.75" thickBot="1" x14ac:dyDescent="0.25">
      <c r="A141" s="95">
        <v>3</v>
      </c>
      <c r="B141" s="96"/>
      <c r="C141" s="97" t="s">
        <v>215</v>
      </c>
      <c r="D141" s="98" t="s">
        <v>211</v>
      </c>
      <c r="E141" s="99">
        <v>-114726</v>
      </c>
    </row>
    <row r="142" spans="1:5" s="31" customFormat="1" ht="16.5" customHeight="1" thickBot="1" x14ac:dyDescent="0.3">
      <c r="A142" s="100"/>
      <c r="B142" s="101"/>
      <c r="C142" s="62" t="s">
        <v>216</v>
      </c>
      <c r="D142" s="102" t="s">
        <v>217</v>
      </c>
      <c r="E142" s="103">
        <f>SUM(E138:E141)</f>
        <v>43548</v>
      </c>
    </row>
    <row r="143" spans="1:5" s="31" customFormat="1" x14ac:dyDescent="0.2">
      <c r="A143" s="64"/>
      <c r="B143" s="104"/>
      <c r="C143" s="105"/>
      <c r="D143" s="106"/>
      <c r="E143" s="107"/>
    </row>
    <row r="144" spans="1:5" ht="15.75" customHeight="1" x14ac:dyDescent="0.25">
      <c r="A144" s="87" t="s">
        <v>126</v>
      </c>
      <c r="B144" s="88" t="s">
        <v>127</v>
      </c>
      <c r="C144" s="55"/>
      <c r="D144" s="55"/>
      <c r="E144" s="89"/>
    </row>
    <row r="145" spans="1:5" ht="15.75" customHeight="1" x14ac:dyDescent="0.25">
      <c r="A145" s="90"/>
      <c r="B145" s="91"/>
      <c r="C145" s="92" t="s">
        <v>208</v>
      </c>
      <c r="D145" s="93" t="s">
        <v>209</v>
      </c>
      <c r="E145" s="94">
        <v>-8638974</v>
      </c>
    </row>
    <row r="146" spans="1:5" x14ac:dyDescent="0.2">
      <c r="A146" s="95">
        <v>1</v>
      </c>
      <c r="B146" s="96"/>
      <c r="C146" s="97" t="s">
        <v>223</v>
      </c>
      <c r="D146" s="98" t="s">
        <v>211</v>
      </c>
      <c r="E146" s="99">
        <v>-239236</v>
      </c>
    </row>
    <row r="147" spans="1:5" x14ac:dyDescent="0.2">
      <c r="A147" s="95">
        <v>2</v>
      </c>
      <c r="B147" s="96"/>
      <c r="C147" s="97" t="s">
        <v>227</v>
      </c>
      <c r="D147" s="98" t="s">
        <v>211</v>
      </c>
      <c r="E147" s="99">
        <v>28748</v>
      </c>
    </row>
    <row r="148" spans="1:5" ht="15.75" thickBot="1" x14ac:dyDescent="0.25">
      <c r="A148" s="95">
        <v>3</v>
      </c>
      <c r="B148" s="96"/>
      <c r="C148" s="97" t="s">
        <v>252</v>
      </c>
      <c r="D148" s="98" t="s">
        <v>211</v>
      </c>
      <c r="E148" s="99">
        <v>8777070</v>
      </c>
    </row>
    <row r="149" spans="1:5" s="31" customFormat="1" ht="16.5" customHeight="1" thickBot="1" x14ac:dyDescent="0.3">
      <c r="A149" s="100"/>
      <c r="B149" s="101"/>
      <c r="C149" s="62" t="s">
        <v>216</v>
      </c>
      <c r="D149" s="102" t="s">
        <v>217</v>
      </c>
      <c r="E149" s="103">
        <f>SUM(E145:E148)</f>
        <v>-72392</v>
      </c>
    </row>
    <row r="150" spans="1:5" s="31" customFormat="1" x14ac:dyDescent="0.2">
      <c r="A150" s="64"/>
      <c r="B150" s="104"/>
      <c r="C150" s="105"/>
      <c r="D150" s="106"/>
      <c r="E150" s="107"/>
    </row>
    <row r="151" spans="1:5" ht="15.75" customHeight="1" x14ac:dyDescent="0.25">
      <c r="A151" s="87" t="s">
        <v>130</v>
      </c>
      <c r="B151" s="88" t="s">
        <v>131</v>
      </c>
      <c r="C151" s="55"/>
      <c r="D151" s="55"/>
      <c r="E151" s="89"/>
    </row>
    <row r="152" spans="1:5" ht="15.75" customHeight="1" x14ac:dyDescent="0.25">
      <c r="A152" s="90"/>
      <c r="B152" s="91"/>
      <c r="C152" s="92" t="s">
        <v>208</v>
      </c>
      <c r="D152" s="93" t="s">
        <v>209</v>
      </c>
      <c r="E152" s="94">
        <v>487500</v>
      </c>
    </row>
    <row r="153" spans="1:5" x14ac:dyDescent="0.2">
      <c r="A153" s="95">
        <v>1</v>
      </c>
      <c r="B153" s="96"/>
      <c r="C153" s="97" t="s">
        <v>230</v>
      </c>
      <c r="D153" s="98" t="s">
        <v>211</v>
      </c>
      <c r="E153" s="99">
        <v>1260</v>
      </c>
    </row>
    <row r="154" spans="1:5" x14ac:dyDescent="0.2">
      <c r="A154" s="95">
        <v>2</v>
      </c>
      <c r="B154" s="96"/>
      <c r="C154" s="97" t="s">
        <v>224</v>
      </c>
      <c r="D154" s="98" t="s">
        <v>211</v>
      </c>
      <c r="E154" s="99">
        <v>222582</v>
      </c>
    </row>
    <row r="155" spans="1:5" ht="15.75" thickBot="1" x14ac:dyDescent="0.25">
      <c r="A155" s="95">
        <v>3</v>
      </c>
      <c r="B155" s="96"/>
      <c r="C155" s="97" t="s">
        <v>215</v>
      </c>
      <c r="D155" s="98" t="s">
        <v>211</v>
      </c>
      <c r="E155" s="99">
        <v>-33253</v>
      </c>
    </row>
    <row r="156" spans="1:5" s="31" customFormat="1" ht="16.5" customHeight="1" thickBot="1" x14ac:dyDescent="0.3">
      <c r="A156" s="100"/>
      <c r="B156" s="101"/>
      <c r="C156" s="62" t="s">
        <v>216</v>
      </c>
      <c r="D156" s="102" t="s">
        <v>217</v>
      </c>
      <c r="E156" s="103">
        <f>SUM(E152:E155)</f>
        <v>678089</v>
      </c>
    </row>
    <row r="157" spans="1:5" s="31" customFormat="1" x14ac:dyDescent="0.2">
      <c r="A157" s="64"/>
      <c r="B157" s="104"/>
      <c r="C157" s="105"/>
      <c r="D157" s="106"/>
      <c r="E157" s="107"/>
    </row>
    <row r="158" spans="1:5" ht="15.75" customHeight="1" x14ac:dyDescent="0.25">
      <c r="A158" s="87" t="s">
        <v>137</v>
      </c>
      <c r="B158" s="88" t="s">
        <v>138</v>
      </c>
      <c r="C158" s="55"/>
      <c r="D158" s="55"/>
      <c r="E158" s="89"/>
    </row>
    <row r="159" spans="1:5" ht="15.75" customHeight="1" x14ac:dyDescent="0.25">
      <c r="A159" s="90"/>
      <c r="B159" s="91"/>
      <c r="C159" s="92" t="s">
        <v>208</v>
      </c>
      <c r="D159" s="93" t="s">
        <v>209</v>
      </c>
      <c r="E159" s="94">
        <v>0</v>
      </c>
    </row>
    <row r="160" spans="1:5" ht="15.75" thickBot="1" x14ac:dyDescent="0.25">
      <c r="A160" s="95"/>
      <c r="B160" s="96"/>
      <c r="C160" s="97" t="s">
        <v>238</v>
      </c>
      <c r="D160" s="98" t="s">
        <v>239</v>
      </c>
      <c r="E160" s="99">
        <v>0</v>
      </c>
    </row>
    <row r="161" spans="1:5" s="31" customFormat="1" ht="16.5" customHeight="1" thickBot="1" x14ac:dyDescent="0.3">
      <c r="A161" s="100"/>
      <c r="B161" s="101"/>
      <c r="C161" s="62" t="s">
        <v>216</v>
      </c>
      <c r="D161" s="102" t="s">
        <v>217</v>
      </c>
      <c r="E161" s="103">
        <f>SUM(E159)</f>
        <v>0</v>
      </c>
    </row>
    <row r="162" spans="1:5" s="31" customFormat="1" x14ac:dyDescent="0.2">
      <c r="A162" s="64"/>
      <c r="B162" s="104"/>
      <c r="C162" s="105"/>
      <c r="D162" s="106"/>
      <c r="E162" s="107"/>
    </row>
    <row r="163" spans="1:5" ht="15.75" customHeight="1" x14ac:dyDescent="0.25">
      <c r="A163" s="87" t="s">
        <v>141</v>
      </c>
      <c r="B163" s="88" t="s">
        <v>142</v>
      </c>
      <c r="C163" s="55"/>
      <c r="D163" s="55"/>
      <c r="E163" s="89"/>
    </row>
    <row r="164" spans="1:5" ht="15.75" customHeight="1" x14ac:dyDescent="0.25">
      <c r="A164" s="90"/>
      <c r="B164" s="91"/>
      <c r="C164" s="92" t="s">
        <v>208</v>
      </c>
      <c r="D164" s="93" t="s">
        <v>209</v>
      </c>
      <c r="E164" s="94">
        <v>0</v>
      </c>
    </row>
    <row r="165" spans="1:5" x14ac:dyDescent="0.2">
      <c r="A165" s="95">
        <v>1</v>
      </c>
      <c r="B165" s="96"/>
      <c r="C165" s="97" t="s">
        <v>253</v>
      </c>
      <c r="D165" s="98" t="s">
        <v>211</v>
      </c>
      <c r="E165" s="99">
        <v>227069</v>
      </c>
    </row>
    <row r="166" spans="1:5" ht="15.75" thickBot="1" x14ac:dyDescent="0.25">
      <c r="A166" s="95">
        <v>2</v>
      </c>
      <c r="B166" s="96"/>
      <c r="C166" s="97" t="s">
        <v>215</v>
      </c>
      <c r="D166" s="98" t="s">
        <v>211</v>
      </c>
      <c r="E166" s="99">
        <v>-179573</v>
      </c>
    </row>
    <row r="167" spans="1:5" s="31" customFormat="1" ht="16.5" customHeight="1" thickBot="1" x14ac:dyDescent="0.3">
      <c r="A167" s="100"/>
      <c r="B167" s="101"/>
      <c r="C167" s="62" t="s">
        <v>216</v>
      </c>
      <c r="D167" s="102" t="s">
        <v>217</v>
      </c>
      <c r="E167" s="103">
        <f>SUM(E164:E166)</f>
        <v>47496</v>
      </c>
    </row>
    <row r="168" spans="1:5" s="31" customFormat="1" x14ac:dyDescent="0.2">
      <c r="A168" s="64"/>
      <c r="B168" s="104"/>
      <c r="C168" s="105"/>
      <c r="D168" s="106"/>
      <c r="E168" s="107"/>
    </row>
    <row r="169" spans="1:5" ht="15.75" customHeight="1" x14ac:dyDescent="0.25">
      <c r="A169" s="87" t="s">
        <v>148</v>
      </c>
      <c r="B169" s="88" t="s">
        <v>149</v>
      </c>
      <c r="C169" s="55"/>
      <c r="D169" s="55"/>
      <c r="E169" s="89"/>
    </row>
    <row r="170" spans="1:5" ht="15.75" customHeight="1" x14ac:dyDescent="0.25">
      <c r="A170" s="90"/>
      <c r="B170" s="91"/>
      <c r="C170" s="92" t="s">
        <v>208</v>
      </c>
      <c r="D170" s="93" t="s">
        <v>209</v>
      </c>
      <c r="E170" s="94">
        <v>0</v>
      </c>
    </row>
    <row r="171" spans="1:5" ht="15.75" thickBot="1" x14ac:dyDescent="0.25">
      <c r="A171" s="95"/>
      <c r="B171" s="96"/>
      <c r="C171" s="97" t="s">
        <v>238</v>
      </c>
      <c r="D171" s="98" t="s">
        <v>239</v>
      </c>
      <c r="E171" s="99">
        <v>0</v>
      </c>
    </row>
    <row r="172" spans="1:5" s="31" customFormat="1" ht="16.5" customHeight="1" thickBot="1" x14ac:dyDescent="0.3">
      <c r="A172" s="100"/>
      <c r="B172" s="101"/>
      <c r="C172" s="62" t="s">
        <v>216</v>
      </c>
      <c r="D172" s="102" t="s">
        <v>217</v>
      </c>
      <c r="E172" s="103">
        <f>SUM(E170)</f>
        <v>0</v>
      </c>
    </row>
    <row r="173" spans="1:5" s="31" customFormat="1" x14ac:dyDescent="0.2">
      <c r="A173" s="64"/>
      <c r="B173" s="104"/>
      <c r="C173" s="105"/>
      <c r="D173" s="106"/>
      <c r="E173" s="107"/>
    </row>
    <row r="174" spans="1:5" ht="15.75" customHeight="1" x14ac:dyDescent="0.25">
      <c r="A174" s="87" t="s">
        <v>153</v>
      </c>
      <c r="B174" s="88" t="s">
        <v>154</v>
      </c>
      <c r="C174" s="55"/>
      <c r="D174" s="55"/>
      <c r="E174" s="89"/>
    </row>
    <row r="175" spans="1:5" ht="15.75" customHeight="1" x14ac:dyDescent="0.25">
      <c r="A175" s="90"/>
      <c r="B175" s="91"/>
      <c r="C175" s="92" t="s">
        <v>208</v>
      </c>
      <c r="D175" s="93" t="s">
        <v>209</v>
      </c>
      <c r="E175" s="94">
        <v>0</v>
      </c>
    </row>
    <row r="176" spans="1:5" ht="15.75" thickBot="1" x14ac:dyDescent="0.25">
      <c r="A176" s="95"/>
      <c r="B176" s="96"/>
      <c r="C176" s="97" t="s">
        <v>238</v>
      </c>
      <c r="D176" s="98" t="s">
        <v>239</v>
      </c>
      <c r="E176" s="99">
        <v>0</v>
      </c>
    </row>
    <row r="177" spans="1:5" s="31" customFormat="1" ht="16.5" customHeight="1" thickBot="1" x14ac:dyDescent="0.3">
      <c r="A177" s="100"/>
      <c r="B177" s="101"/>
      <c r="C177" s="62" t="s">
        <v>216</v>
      </c>
      <c r="D177" s="102" t="s">
        <v>217</v>
      </c>
      <c r="E177" s="103">
        <f>SUM(E175)</f>
        <v>0</v>
      </c>
    </row>
    <row r="178" spans="1:5" s="31" customFormat="1" x14ac:dyDescent="0.2">
      <c r="A178" s="64"/>
      <c r="B178" s="104"/>
      <c r="C178" s="105"/>
      <c r="D178" s="106"/>
      <c r="E178" s="107"/>
    </row>
    <row r="179" spans="1:5" ht="15.75" customHeight="1" x14ac:dyDescent="0.25">
      <c r="A179" s="87" t="s">
        <v>158</v>
      </c>
      <c r="B179" s="88" t="s">
        <v>159</v>
      </c>
      <c r="C179" s="55"/>
      <c r="D179" s="55"/>
      <c r="E179" s="89"/>
    </row>
    <row r="180" spans="1:5" ht="15.75" customHeight="1" x14ac:dyDescent="0.25">
      <c r="A180" s="90"/>
      <c r="B180" s="91"/>
      <c r="C180" s="92" t="s">
        <v>208</v>
      </c>
      <c r="D180" s="93" t="s">
        <v>209</v>
      </c>
      <c r="E180" s="94">
        <v>0</v>
      </c>
    </row>
    <row r="181" spans="1:5" ht="15.75" thickBot="1" x14ac:dyDescent="0.25">
      <c r="A181" s="95"/>
      <c r="B181" s="96"/>
      <c r="C181" s="97" t="s">
        <v>238</v>
      </c>
      <c r="D181" s="98" t="s">
        <v>239</v>
      </c>
      <c r="E181" s="99">
        <v>0</v>
      </c>
    </row>
    <row r="182" spans="1:5" s="31" customFormat="1" ht="16.5" customHeight="1" thickBot="1" x14ac:dyDescent="0.3">
      <c r="A182" s="100"/>
      <c r="B182" s="101"/>
      <c r="C182" s="62" t="s">
        <v>216</v>
      </c>
      <c r="D182" s="102" t="s">
        <v>217</v>
      </c>
      <c r="E182" s="103">
        <f>SUM(E180)</f>
        <v>0</v>
      </c>
    </row>
    <row r="183" spans="1:5" s="31" customFormat="1" ht="15.75" thickBot="1" x14ac:dyDescent="0.25">
      <c r="A183" s="64"/>
      <c r="B183" s="104"/>
      <c r="C183" s="105"/>
      <c r="D183" s="106"/>
      <c r="E183" s="107"/>
    </row>
    <row r="184" spans="1:5" s="33" customFormat="1" ht="19.5" customHeight="1" thickBot="1" x14ac:dyDescent="0.3">
      <c r="A184" s="108"/>
      <c r="B184" s="109"/>
      <c r="C184" s="110"/>
      <c r="D184" s="111" t="s">
        <v>254</v>
      </c>
      <c r="E184" s="112">
        <f>+E182+E177+E172+E167+E161+E156+E149+E142+E135+E127+E122+E105+E100+E89+E75+E70+E53+E39+E26+E17</f>
        <v>38778356</v>
      </c>
    </row>
  </sheetData>
  <mergeCells count="4">
    <mergeCell ref="A1:E1"/>
    <mergeCell ref="A2:E2"/>
    <mergeCell ref="A3:E3"/>
    <mergeCell ref="A4:E4"/>
  </mergeCells>
  <printOptions gridLines="1"/>
  <pageMargins left="0.25" right="0.25" top="0.5" bottom="0.5" header="0.25" footer="0.25"/>
  <pageSetup scale="74" orientation="landscape" horizontalDpi="1200" verticalDpi="1200" r:id="rId1"/>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255</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239</v>
      </c>
      <c r="D8" s="76"/>
      <c r="E8" s="76"/>
      <c r="F8" s="120"/>
    </row>
    <row r="9" spans="1:6" ht="13.5" customHeight="1" thickBot="1" x14ac:dyDescent="0.25">
      <c r="A9" s="121" t="s">
        <v>5</v>
      </c>
      <c r="B9" s="122" t="s">
        <v>256</v>
      </c>
      <c r="C9" s="123" t="s">
        <v>257</v>
      </c>
      <c r="D9" s="123" t="s">
        <v>206</v>
      </c>
      <c r="E9" s="123" t="s">
        <v>207</v>
      </c>
      <c r="F9" s="124" t="s">
        <v>258</v>
      </c>
    </row>
    <row r="10" spans="1:6" s="125" customFormat="1" ht="31.5" x14ac:dyDescent="0.25">
      <c r="A10" s="126"/>
      <c r="B10" s="127"/>
      <c r="C10" s="128"/>
      <c r="D10" s="129" t="s">
        <v>259</v>
      </c>
      <c r="E10" s="130" t="s">
        <v>260</v>
      </c>
      <c r="F10" s="131">
        <v>122576887</v>
      </c>
    </row>
    <row r="11" spans="1:6" ht="15.75" x14ac:dyDescent="0.25">
      <c r="A11" s="132" t="s">
        <v>173</v>
      </c>
      <c r="B11" s="133" t="s">
        <v>10</v>
      </c>
      <c r="C11" s="134"/>
      <c r="D11" s="135"/>
      <c r="E11" s="135"/>
      <c r="F11" s="136"/>
    </row>
    <row r="12" spans="1:6" ht="15" x14ac:dyDescent="0.2">
      <c r="A12" s="137">
        <v>1</v>
      </c>
      <c r="B12" s="91"/>
      <c r="C12" s="138" t="s">
        <v>63</v>
      </c>
      <c r="D12" s="138" t="s">
        <v>261</v>
      </c>
      <c r="E12" s="139" t="s">
        <v>262</v>
      </c>
      <c r="F12" s="140">
        <v>1000000</v>
      </c>
    </row>
    <row r="13" spans="1:6" ht="15.75" thickBot="1" x14ac:dyDescent="0.25">
      <c r="A13" s="137">
        <v>2</v>
      </c>
      <c r="B13" s="91"/>
      <c r="C13" s="138" t="s">
        <v>73</v>
      </c>
      <c r="D13" s="138" t="s">
        <v>263</v>
      </c>
      <c r="E13" s="139" t="s">
        <v>262</v>
      </c>
      <c r="F13" s="140">
        <v>3570527</v>
      </c>
    </row>
    <row r="14" spans="1:6" ht="16.5" thickBot="1" x14ac:dyDescent="0.3">
      <c r="A14" s="141"/>
      <c r="B14" s="142"/>
      <c r="C14" s="143"/>
      <c r="D14" s="144" t="s">
        <v>264</v>
      </c>
      <c r="E14" s="145" t="s">
        <v>265</v>
      </c>
      <c r="F14" s="146">
        <f>SUM(F12:F13)</f>
        <v>4570527</v>
      </c>
    </row>
    <row r="15" spans="1:6" ht="15.75" x14ac:dyDescent="0.25">
      <c r="A15" s="147"/>
      <c r="B15" s="148"/>
      <c r="C15" s="149"/>
      <c r="D15" s="150"/>
      <c r="E15" s="151"/>
      <c r="F15" s="152"/>
    </row>
    <row r="16" spans="1:6" ht="15.75" x14ac:dyDescent="0.25">
      <c r="A16" s="132" t="s">
        <v>180</v>
      </c>
      <c r="B16" s="133" t="s">
        <v>39</v>
      </c>
      <c r="C16" s="134"/>
      <c r="D16" s="135"/>
      <c r="E16" s="135"/>
      <c r="F16" s="136"/>
    </row>
    <row r="17" spans="1:6" ht="15.75" thickBot="1" x14ac:dyDescent="0.25">
      <c r="A17" s="137">
        <v>1</v>
      </c>
      <c r="B17" s="91"/>
      <c r="C17" s="138" t="s">
        <v>96</v>
      </c>
      <c r="D17" s="138" t="s">
        <v>266</v>
      </c>
      <c r="E17" s="139" t="s">
        <v>262</v>
      </c>
      <c r="F17" s="140">
        <v>44472</v>
      </c>
    </row>
    <row r="18" spans="1:6" ht="16.5" thickBot="1" x14ac:dyDescent="0.3">
      <c r="A18" s="141"/>
      <c r="B18" s="142"/>
      <c r="C18" s="143"/>
      <c r="D18" s="144" t="s">
        <v>264</v>
      </c>
      <c r="E18" s="145" t="s">
        <v>265</v>
      </c>
      <c r="F18" s="146">
        <f>SUM(F17:F17)</f>
        <v>44472</v>
      </c>
    </row>
    <row r="19" spans="1:6" ht="15.75" x14ac:dyDescent="0.25">
      <c r="A19" s="147"/>
      <c r="B19" s="148"/>
      <c r="C19" s="149"/>
      <c r="D19" s="150"/>
      <c r="E19" s="151"/>
      <c r="F19" s="152"/>
    </row>
    <row r="20" spans="1:6" ht="15.75" x14ac:dyDescent="0.25">
      <c r="A20" s="132" t="s">
        <v>181</v>
      </c>
      <c r="B20" s="133" t="s">
        <v>49</v>
      </c>
      <c r="C20" s="134"/>
      <c r="D20" s="135"/>
      <c r="E20" s="135"/>
      <c r="F20" s="136"/>
    </row>
    <row r="21" spans="1:6" ht="30" x14ac:dyDescent="0.2">
      <c r="A21" s="137">
        <v>1</v>
      </c>
      <c r="B21" s="91"/>
      <c r="C21" s="138" t="s">
        <v>10</v>
      </c>
      <c r="D21" s="138" t="s">
        <v>267</v>
      </c>
      <c r="E21" s="139" t="s">
        <v>262</v>
      </c>
      <c r="F21" s="140">
        <v>260203</v>
      </c>
    </row>
    <row r="22" spans="1:6" ht="15" x14ac:dyDescent="0.2">
      <c r="A22" s="137">
        <v>2</v>
      </c>
      <c r="B22" s="91"/>
      <c r="C22" s="138" t="s">
        <v>10</v>
      </c>
      <c r="D22" s="138" t="s">
        <v>268</v>
      </c>
      <c r="E22" s="139" t="s">
        <v>262</v>
      </c>
      <c r="F22" s="140">
        <v>719120</v>
      </c>
    </row>
    <row r="23" spans="1:6" ht="15" x14ac:dyDescent="0.2">
      <c r="A23" s="137">
        <v>3</v>
      </c>
      <c r="B23" s="91"/>
      <c r="C23" s="138" t="s">
        <v>10</v>
      </c>
      <c r="D23" s="138" t="s">
        <v>269</v>
      </c>
      <c r="E23" s="139" t="s">
        <v>262</v>
      </c>
      <c r="F23" s="140">
        <v>2625000</v>
      </c>
    </row>
    <row r="24" spans="1:6" ht="15" x14ac:dyDescent="0.2">
      <c r="A24" s="137">
        <v>4</v>
      </c>
      <c r="B24" s="91"/>
      <c r="C24" s="138" t="s">
        <v>10</v>
      </c>
      <c r="D24" s="138" t="s">
        <v>270</v>
      </c>
      <c r="E24" s="139" t="s">
        <v>262</v>
      </c>
      <c r="F24" s="140">
        <v>131235</v>
      </c>
    </row>
    <row r="25" spans="1:6" ht="15" x14ac:dyDescent="0.2">
      <c r="A25" s="137">
        <v>5</v>
      </c>
      <c r="B25" s="91"/>
      <c r="C25" s="138" t="s">
        <v>63</v>
      </c>
      <c r="D25" s="138" t="s">
        <v>271</v>
      </c>
      <c r="E25" s="139" t="s">
        <v>262</v>
      </c>
      <c r="F25" s="140">
        <v>4770</v>
      </c>
    </row>
    <row r="26" spans="1:6" ht="15" x14ac:dyDescent="0.2">
      <c r="A26" s="137">
        <v>6</v>
      </c>
      <c r="B26" s="91"/>
      <c r="C26" s="138" t="s">
        <v>63</v>
      </c>
      <c r="D26" s="138" t="s">
        <v>272</v>
      </c>
      <c r="E26" s="139" t="s">
        <v>262</v>
      </c>
      <c r="F26" s="140">
        <v>87951</v>
      </c>
    </row>
    <row r="27" spans="1:6" ht="30" x14ac:dyDescent="0.2">
      <c r="A27" s="137">
        <v>7</v>
      </c>
      <c r="B27" s="91"/>
      <c r="C27" s="138" t="s">
        <v>73</v>
      </c>
      <c r="D27" s="138" t="s">
        <v>267</v>
      </c>
      <c r="E27" s="139" t="s">
        <v>262</v>
      </c>
      <c r="F27" s="140">
        <v>33534</v>
      </c>
    </row>
    <row r="28" spans="1:6" ht="30.75" thickBot="1" x14ac:dyDescent="0.25">
      <c r="A28" s="137">
        <v>8</v>
      </c>
      <c r="B28" s="91"/>
      <c r="C28" s="138" t="s">
        <v>57</v>
      </c>
      <c r="D28" s="138" t="s">
        <v>267</v>
      </c>
      <c r="E28" s="139" t="s">
        <v>262</v>
      </c>
      <c r="F28" s="140">
        <v>2267</v>
      </c>
    </row>
    <row r="29" spans="1:6" ht="16.5" thickBot="1" x14ac:dyDescent="0.3">
      <c r="A29" s="141"/>
      <c r="B29" s="142"/>
      <c r="C29" s="143"/>
      <c r="D29" s="144" t="s">
        <v>264</v>
      </c>
      <c r="E29" s="145" t="s">
        <v>265</v>
      </c>
      <c r="F29" s="146">
        <f>SUM(F21:F28)</f>
        <v>3864080</v>
      </c>
    </row>
    <row r="30" spans="1:6" ht="15.75" x14ac:dyDescent="0.25">
      <c r="A30" s="147"/>
      <c r="B30" s="148"/>
      <c r="C30" s="149"/>
      <c r="D30" s="150"/>
      <c r="E30" s="151"/>
      <c r="F30" s="152"/>
    </row>
    <row r="31" spans="1:6" ht="15.75" x14ac:dyDescent="0.25">
      <c r="A31" s="132" t="s">
        <v>182</v>
      </c>
      <c r="B31" s="133" t="s">
        <v>57</v>
      </c>
      <c r="C31" s="134"/>
      <c r="D31" s="135"/>
      <c r="E31" s="135"/>
      <c r="F31" s="136"/>
    </row>
    <row r="32" spans="1:6" ht="15" x14ac:dyDescent="0.2">
      <c r="A32" s="137">
        <v>1</v>
      </c>
      <c r="B32" s="91"/>
      <c r="C32" s="138" t="s">
        <v>10</v>
      </c>
      <c r="D32" s="138" t="s">
        <v>268</v>
      </c>
      <c r="E32" s="139" t="s">
        <v>262</v>
      </c>
      <c r="F32" s="140">
        <v>209905</v>
      </c>
    </row>
    <row r="33" spans="1:6" ht="15" x14ac:dyDescent="0.2">
      <c r="A33" s="137">
        <v>2</v>
      </c>
      <c r="B33" s="91"/>
      <c r="C33" s="138" t="s">
        <v>10</v>
      </c>
      <c r="D33" s="138" t="s">
        <v>269</v>
      </c>
      <c r="E33" s="139" t="s">
        <v>262</v>
      </c>
      <c r="F33" s="140">
        <v>75000</v>
      </c>
    </row>
    <row r="34" spans="1:6" ht="30" x14ac:dyDescent="0.2">
      <c r="A34" s="137">
        <v>3</v>
      </c>
      <c r="B34" s="91"/>
      <c r="C34" s="138" t="s">
        <v>10</v>
      </c>
      <c r="D34" s="138" t="s">
        <v>267</v>
      </c>
      <c r="E34" s="139" t="s">
        <v>262</v>
      </c>
      <c r="F34" s="140">
        <v>23529</v>
      </c>
    </row>
    <row r="35" spans="1:6" ht="15.75" thickBot="1" x14ac:dyDescent="0.25">
      <c r="A35" s="137">
        <v>4</v>
      </c>
      <c r="B35" s="91"/>
      <c r="C35" s="138" t="s">
        <v>63</v>
      </c>
      <c r="D35" s="138" t="s">
        <v>272</v>
      </c>
      <c r="E35" s="139" t="s">
        <v>262</v>
      </c>
      <c r="F35" s="140">
        <v>639</v>
      </c>
    </row>
    <row r="36" spans="1:6" ht="16.5" thickBot="1" x14ac:dyDescent="0.3">
      <c r="A36" s="141"/>
      <c r="B36" s="142"/>
      <c r="C36" s="143"/>
      <c r="D36" s="144" t="s">
        <v>264</v>
      </c>
      <c r="E36" s="145" t="s">
        <v>265</v>
      </c>
      <c r="F36" s="146">
        <f>SUM(F32:F35)</f>
        <v>309073</v>
      </c>
    </row>
    <row r="37" spans="1:6" ht="15.75" x14ac:dyDescent="0.25">
      <c r="A37" s="147"/>
      <c r="B37" s="148"/>
      <c r="C37" s="149"/>
      <c r="D37" s="150"/>
      <c r="E37" s="151"/>
      <c r="F37" s="152"/>
    </row>
    <row r="38" spans="1:6" ht="15.75" x14ac:dyDescent="0.25">
      <c r="A38" s="132" t="s">
        <v>183</v>
      </c>
      <c r="B38" s="133" t="s">
        <v>63</v>
      </c>
      <c r="C38" s="134"/>
      <c r="D38" s="135"/>
      <c r="E38" s="135"/>
      <c r="F38" s="136"/>
    </row>
    <row r="39" spans="1:6" ht="15" x14ac:dyDescent="0.2">
      <c r="A39" s="137">
        <v>1</v>
      </c>
      <c r="B39" s="91"/>
      <c r="C39" s="138" t="s">
        <v>10</v>
      </c>
      <c r="D39" s="138" t="s">
        <v>273</v>
      </c>
      <c r="E39" s="139" t="s">
        <v>262</v>
      </c>
      <c r="F39" s="140">
        <v>120539</v>
      </c>
    </row>
    <row r="40" spans="1:6" ht="15" x14ac:dyDescent="0.2">
      <c r="A40" s="137">
        <v>2</v>
      </c>
      <c r="B40" s="91"/>
      <c r="C40" s="138" t="s">
        <v>10</v>
      </c>
      <c r="D40" s="138" t="s">
        <v>269</v>
      </c>
      <c r="E40" s="139" t="s">
        <v>262</v>
      </c>
      <c r="F40" s="140">
        <v>2235359</v>
      </c>
    </row>
    <row r="41" spans="1:6" ht="15" x14ac:dyDescent="0.2">
      <c r="A41" s="137">
        <v>3</v>
      </c>
      <c r="B41" s="91"/>
      <c r="C41" s="138" t="s">
        <v>10</v>
      </c>
      <c r="D41" s="138" t="s">
        <v>274</v>
      </c>
      <c r="E41" s="139" t="s">
        <v>262</v>
      </c>
      <c r="F41" s="140">
        <v>95498</v>
      </c>
    </row>
    <row r="42" spans="1:6" ht="30" x14ac:dyDescent="0.2">
      <c r="A42" s="137">
        <v>4</v>
      </c>
      <c r="B42" s="91"/>
      <c r="C42" s="138" t="s">
        <v>10</v>
      </c>
      <c r="D42" s="138" t="s">
        <v>267</v>
      </c>
      <c r="E42" s="139" t="s">
        <v>262</v>
      </c>
      <c r="F42" s="140">
        <v>2570</v>
      </c>
    </row>
    <row r="43" spans="1:6" ht="15.75" thickBot="1" x14ac:dyDescent="0.25">
      <c r="A43" s="137">
        <v>5</v>
      </c>
      <c r="B43" s="91"/>
      <c r="C43" s="138" t="s">
        <v>127</v>
      </c>
      <c r="D43" s="138" t="s">
        <v>272</v>
      </c>
      <c r="E43" s="139" t="s">
        <v>262</v>
      </c>
      <c r="F43" s="140">
        <v>18352</v>
      </c>
    </row>
    <row r="44" spans="1:6" ht="16.5" thickBot="1" x14ac:dyDescent="0.3">
      <c r="A44" s="141"/>
      <c r="B44" s="142"/>
      <c r="C44" s="143"/>
      <c r="D44" s="144" t="s">
        <v>264</v>
      </c>
      <c r="E44" s="145" t="s">
        <v>265</v>
      </c>
      <c r="F44" s="146">
        <f>SUM(F39:F43)</f>
        <v>2472318</v>
      </c>
    </row>
    <row r="45" spans="1:6" ht="15.75" x14ac:dyDescent="0.25">
      <c r="A45" s="147"/>
      <c r="B45" s="148"/>
      <c r="C45" s="149"/>
      <c r="D45" s="150"/>
      <c r="E45" s="151"/>
      <c r="F45" s="152"/>
    </row>
    <row r="46" spans="1:6" ht="15.75" x14ac:dyDescent="0.25">
      <c r="A46" s="132" t="s">
        <v>184</v>
      </c>
      <c r="B46" s="133" t="s">
        <v>67</v>
      </c>
      <c r="C46" s="134"/>
      <c r="D46" s="135"/>
      <c r="E46" s="135"/>
      <c r="F46" s="136"/>
    </row>
    <row r="47" spans="1:6" ht="15.75" thickBot="1" x14ac:dyDescent="0.25">
      <c r="A47" s="137"/>
      <c r="B47" s="91"/>
      <c r="C47" s="138" t="s">
        <v>239</v>
      </c>
      <c r="D47" s="138" t="s">
        <v>275</v>
      </c>
      <c r="E47" s="139" t="s">
        <v>239</v>
      </c>
      <c r="F47" s="140">
        <v>0</v>
      </c>
    </row>
    <row r="48" spans="1:6" ht="16.5" thickBot="1" x14ac:dyDescent="0.3">
      <c r="A48" s="141"/>
      <c r="B48" s="142"/>
      <c r="C48" s="143"/>
      <c r="D48" s="144" t="s">
        <v>264</v>
      </c>
      <c r="E48" s="145" t="s">
        <v>265</v>
      </c>
      <c r="F48" s="146">
        <v>0</v>
      </c>
    </row>
    <row r="49" spans="1:6" ht="15.75" x14ac:dyDescent="0.25">
      <c r="A49" s="147"/>
      <c r="B49" s="148"/>
      <c r="C49" s="149"/>
      <c r="D49" s="150"/>
      <c r="E49" s="151"/>
      <c r="F49" s="152"/>
    </row>
    <row r="50" spans="1:6" ht="15.75" x14ac:dyDescent="0.25">
      <c r="A50" s="132" t="s">
        <v>185</v>
      </c>
      <c r="B50" s="133" t="s">
        <v>73</v>
      </c>
      <c r="C50" s="134"/>
      <c r="D50" s="135"/>
      <c r="E50" s="135"/>
      <c r="F50" s="136"/>
    </row>
    <row r="51" spans="1:6" ht="15" x14ac:dyDescent="0.2">
      <c r="A51" s="137">
        <v>1</v>
      </c>
      <c r="B51" s="91"/>
      <c r="C51" s="138" t="s">
        <v>10</v>
      </c>
      <c r="D51" s="138" t="s">
        <v>274</v>
      </c>
      <c r="E51" s="139" t="s">
        <v>262</v>
      </c>
      <c r="F51" s="140">
        <v>251024</v>
      </c>
    </row>
    <row r="52" spans="1:6" ht="30" x14ac:dyDescent="0.2">
      <c r="A52" s="137">
        <v>2</v>
      </c>
      <c r="B52" s="91"/>
      <c r="C52" s="138" t="s">
        <v>10</v>
      </c>
      <c r="D52" s="138" t="s">
        <v>267</v>
      </c>
      <c r="E52" s="139" t="s">
        <v>262</v>
      </c>
      <c r="F52" s="140">
        <v>35506</v>
      </c>
    </row>
    <row r="53" spans="1:6" ht="30" x14ac:dyDescent="0.2">
      <c r="A53" s="137">
        <v>3</v>
      </c>
      <c r="B53" s="91"/>
      <c r="C53" s="138" t="s">
        <v>57</v>
      </c>
      <c r="D53" s="138" t="s">
        <v>267</v>
      </c>
      <c r="E53" s="139" t="s">
        <v>262</v>
      </c>
      <c r="F53" s="140">
        <v>14</v>
      </c>
    </row>
    <row r="54" spans="1:6" ht="15" x14ac:dyDescent="0.2">
      <c r="A54" s="137">
        <v>4</v>
      </c>
      <c r="B54" s="91"/>
      <c r="C54" s="138" t="s">
        <v>57</v>
      </c>
      <c r="D54" s="138" t="s">
        <v>59</v>
      </c>
      <c r="E54" s="139" t="s">
        <v>262</v>
      </c>
      <c r="F54" s="140">
        <v>5330</v>
      </c>
    </row>
    <row r="55" spans="1:6" ht="15" x14ac:dyDescent="0.2">
      <c r="A55" s="137">
        <v>5</v>
      </c>
      <c r="B55" s="91"/>
      <c r="C55" s="138" t="s">
        <v>49</v>
      </c>
      <c r="D55" s="138" t="s">
        <v>276</v>
      </c>
      <c r="E55" s="139" t="s">
        <v>262</v>
      </c>
      <c r="F55" s="140">
        <v>33491</v>
      </c>
    </row>
    <row r="56" spans="1:6" ht="15" x14ac:dyDescent="0.2">
      <c r="A56" s="137">
        <v>6</v>
      </c>
      <c r="B56" s="91"/>
      <c r="C56" s="138" t="s">
        <v>127</v>
      </c>
      <c r="D56" s="138" t="s">
        <v>272</v>
      </c>
      <c r="E56" s="139" t="s">
        <v>262</v>
      </c>
      <c r="F56" s="140">
        <v>103508</v>
      </c>
    </row>
    <row r="57" spans="1:6" ht="30" x14ac:dyDescent="0.2">
      <c r="A57" s="137">
        <v>7</v>
      </c>
      <c r="B57" s="91"/>
      <c r="C57" s="138" t="s">
        <v>142</v>
      </c>
      <c r="D57" s="138" t="s">
        <v>272</v>
      </c>
      <c r="E57" s="139" t="s">
        <v>262</v>
      </c>
      <c r="F57" s="140">
        <v>90843</v>
      </c>
    </row>
    <row r="58" spans="1:6" ht="30.75" thickBot="1" x14ac:dyDescent="0.25">
      <c r="A58" s="137">
        <v>8</v>
      </c>
      <c r="B58" s="91"/>
      <c r="C58" s="138" t="s">
        <v>142</v>
      </c>
      <c r="D58" s="138" t="s">
        <v>267</v>
      </c>
      <c r="E58" s="139" t="s">
        <v>262</v>
      </c>
      <c r="F58" s="140">
        <v>3174</v>
      </c>
    </row>
    <row r="59" spans="1:6" ht="16.5" thickBot="1" x14ac:dyDescent="0.3">
      <c r="A59" s="141"/>
      <c r="B59" s="142"/>
      <c r="C59" s="143"/>
      <c r="D59" s="144" t="s">
        <v>264</v>
      </c>
      <c r="E59" s="145" t="s">
        <v>265</v>
      </c>
      <c r="F59" s="146">
        <f>SUM(F51:F58)</f>
        <v>522890</v>
      </c>
    </row>
    <row r="60" spans="1:6" ht="15.75" x14ac:dyDescent="0.25">
      <c r="A60" s="147"/>
      <c r="B60" s="148"/>
      <c r="C60" s="149"/>
      <c r="D60" s="150"/>
      <c r="E60" s="151"/>
      <c r="F60" s="152"/>
    </row>
    <row r="61" spans="1:6" ht="15.75" x14ac:dyDescent="0.25">
      <c r="A61" s="132" t="s">
        <v>186</v>
      </c>
      <c r="B61" s="133" t="s">
        <v>80</v>
      </c>
      <c r="C61" s="134"/>
      <c r="D61" s="135"/>
      <c r="E61" s="135"/>
      <c r="F61" s="136"/>
    </row>
    <row r="62" spans="1:6" ht="15" x14ac:dyDescent="0.2">
      <c r="A62" s="137">
        <v>1</v>
      </c>
      <c r="B62" s="91"/>
      <c r="C62" s="138" t="s">
        <v>10</v>
      </c>
      <c r="D62" s="138" t="s">
        <v>274</v>
      </c>
      <c r="E62" s="139" t="s">
        <v>262</v>
      </c>
      <c r="F62" s="140">
        <v>142419</v>
      </c>
    </row>
    <row r="63" spans="1:6" ht="15" x14ac:dyDescent="0.2">
      <c r="A63" s="137">
        <v>2</v>
      </c>
      <c r="B63" s="91"/>
      <c r="C63" s="138" t="s">
        <v>57</v>
      </c>
      <c r="D63" s="138" t="s">
        <v>59</v>
      </c>
      <c r="E63" s="139" t="s">
        <v>262</v>
      </c>
      <c r="F63" s="140">
        <v>296229</v>
      </c>
    </row>
    <row r="64" spans="1:6" ht="15.75" thickBot="1" x14ac:dyDescent="0.25">
      <c r="A64" s="137">
        <v>3</v>
      </c>
      <c r="B64" s="91"/>
      <c r="C64" s="138" t="s">
        <v>49</v>
      </c>
      <c r="D64" s="138" t="s">
        <v>276</v>
      </c>
      <c r="E64" s="139" t="s">
        <v>262</v>
      </c>
      <c r="F64" s="140">
        <v>38463</v>
      </c>
    </row>
    <row r="65" spans="1:6" ht="16.5" thickBot="1" x14ac:dyDescent="0.3">
      <c r="A65" s="141"/>
      <c r="B65" s="142"/>
      <c r="C65" s="143"/>
      <c r="D65" s="144" t="s">
        <v>264</v>
      </c>
      <c r="E65" s="145" t="s">
        <v>265</v>
      </c>
      <c r="F65" s="146">
        <f>SUM(F62:F64)</f>
        <v>477111</v>
      </c>
    </row>
    <row r="66" spans="1:6" ht="15.75" x14ac:dyDescent="0.25">
      <c r="A66" s="147"/>
      <c r="B66" s="148"/>
      <c r="C66" s="149"/>
      <c r="D66" s="150"/>
      <c r="E66" s="151"/>
      <c r="F66" s="152"/>
    </row>
    <row r="67" spans="1:6" ht="15.75" x14ac:dyDescent="0.25">
      <c r="A67" s="132" t="s">
        <v>187</v>
      </c>
      <c r="B67" s="133" t="s">
        <v>84</v>
      </c>
      <c r="C67" s="134"/>
      <c r="D67" s="135"/>
      <c r="E67" s="135"/>
      <c r="F67" s="136"/>
    </row>
    <row r="68" spans="1:6" ht="15.75" thickBot="1" x14ac:dyDescent="0.25">
      <c r="A68" s="137"/>
      <c r="B68" s="91"/>
      <c r="C68" s="138" t="s">
        <v>239</v>
      </c>
      <c r="D68" s="138" t="s">
        <v>275</v>
      </c>
      <c r="E68" s="139" t="s">
        <v>239</v>
      </c>
      <c r="F68" s="140">
        <v>0</v>
      </c>
    </row>
    <row r="69" spans="1:6" ht="16.5" thickBot="1" x14ac:dyDescent="0.3">
      <c r="A69" s="141"/>
      <c r="B69" s="142"/>
      <c r="C69" s="143"/>
      <c r="D69" s="144" t="s">
        <v>264</v>
      </c>
      <c r="E69" s="145" t="s">
        <v>265</v>
      </c>
      <c r="F69" s="146">
        <v>0</v>
      </c>
    </row>
    <row r="70" spans="1:6" ht="15.75" x14ac:dyDescent="0.25">
      <c r="A70" s="147"/>
      <c r="B70" s="148"/>
      <c r="C70" s="149"/>
      <c r="D70" s="150"/>
      <c r="E70" s="151"/>
      <c r="F70" s="152"/>
    </row>
    <row r="71" spans="1:6" ht="15.75" x14ac:dyDescent="0.25">
      <c r="A71" s="132" t="s">
        <v>188</v>
      </c>
      <c r="B71" s="133" t="s">
        <v>96</v>
      </c>
      <c r="C71" s="134"/>
      <c r="D71" s="135"/>
      <c r="E71" s="135"/>
      <c r="F71" s="136"/>
    </row>
    <row r="72" spans="1:6" ht="15" x14ac:dyDescent="0.2">
      <c r="A72" s="137">
        <v>1</v>
      </c>
      <c r="B72" s="91"/>
      <c r="C72" s="138" t="s">
        <v>10</v>
      </c>
      <c r="D72" s="138" t="s">
        <v>268</v>
      </c>
      <c r="E72" s="139" t="s">
        <v>262</v>
      </c>
      <c r="F72" s="140">
        <v>2426994</v>
      </c>
    </row>
    <row r="73" spans="1:6" ht="15" x14ac:dyDescent="0.2">
      <c r="A73" s="137">
        <v>2</v>
      </c>
      <c r="B73" s="91"/>
      <c r="C73" s="138" t="s">
        <v>39</v>
      </c>
      <c r="D73" s="138" t="s">
        <v>41</v>
      </c>
      <c r="E73" s="139" t="s">
        <v>262</v>
      </c>
      <c r="F73" s="140">
        <v>4965075</v>
      </c>
    </row>
    <row r="74" spans="1:6" ht="15" x14ac:dyDescent="0.2">
      <c r="A74" s="137">
        <v>3</v>
      </c>
      <c r="B74" s="91"/>
      <c r="C74" s="138" t="s">
        <v>49</v>
      </c>
      <c r="D74" s="138" t="s">
        <v>266</v>
      </c>
      <c r="E74" s="139" t="s">
        <v>262</v>
      </c>
      <c r="F74" s="140">
        <v>3154766</v>
      </c>
    </row>
    <row r="75" spans="1:6" ht="15" x14ac:dyDescent="0.2">
      <c r="A75" s="137">
        <v>4</v>
      </c>
      <c r="B75" s="91"/>
      <c r="C75" s="138" t="s">
        <v>49</v>
      </c>
      <c r="D75" s="138" t="s">
        <v>276</v>
      </c>
      <c r="E75" s="139" t="s">
        <v>262</v>
      </c>
      <c r="F75" s="140">
        <v>1356403</v>
      </c>
    </row>
    <row r="76" spans="1:6" ht="15" x14ac:dyDescent="0.2">
      <c r="A76" s="137">
        <v>5</v>
      </c>
      <c r="B76" s="91"/>
      <c r="C76" s="138" t="s">
        <v>57</v>
      </c>
      <c r="D76" s="138" t="s">
        <v>59</v>
      </c>
      <c r="E76" s="139" t="s">
        <v>262</v>
      </c>
      <c r="F76" s="140">
        <v>764054</v>
      </c>
    </row>
    <row r="77" spans="1:6" ht="15" x14ac:dyDescent="0.2">
      <c r="A77" s="137">
        <v>6</v>
      </c>
      <c r="B77" s="91"/>
      <c r="C77" s="138" t="s">
        <v>103</v>
      </c>
      <c r="D77" s="138" t="s">
        <v>277</v>
      </c>
      <c r="E77" s="139" t="s">
        <v>262</v>
      </c>
      <c r="F77" s="140">
        <v>1200000</v>
      </c>
    </row>
    <row r="78" spans="1:6" ht="30.75" thickBot="1" x14ac:dyDescent="0.25">
      <c r="A78" s="137">
        <v>7</v>
      </c>
      <c r="B78" s="91"/>
      <c r="C78" s="138" t="s">
        <v>118</v>
      </c>
      <c r="D78" s="138" t="s">
        <v>278</v>
      </c>
      <c r="E78" s="139" t="s">
        <v>262</v>
      </c>
      <c r="F78" s="140">
        <v>1000405</v>
      </c>
    </row>
    <row r="79" spans="1:6" ht="16.5" thickBot="1" x14ac:dyDescent="0.3">
      <c r="A79" s="141"/>
      <c r="B79" s="142"/>
      <c r="C79" s="143"/>
      <c r="D79" s="144" t="s">
        <v>264</v>
      </c>
      <c r="E79" s="145" t="s">
        <v>265</v>
      </c>
      <c r="F79" s="146">
        <f>SUM(F72:F78)</f>
        <v>14867697</v>
      </c>
    </row>
    <row r="80" spans="1:6" ht="15.75" x14ac:dyDescent="0.25">
      <c r="A80" s="147"/>
      <c r="B80" s="148"/>
      <c r="C80" s="149"/>
      <c r="D80" s="150"/>
      <c r="E80" s="151"/>
      <c r="F80" s="152"/>
    </row>
    <row r="81" spans="1:6" ht="15.75" x14ac:dyDescent="0.25">
      <c r="A81" s="132" t="s">
        <v>189</v>
      </c>
      <c r="B81" s="133" t="s">
        <v>103</v>
      </c>
      <c r="C81" s="134"/>
      <c r="D81" s="135"/>
      <c r="E81" s="135"/>
      <c r="F81" s="136"/>
    </row>
    <row r="82" spans="1:6" ht="15.75" thickBot="1" x14ac:dyDescent="0.25">
      <c r="A82" s="137"/>
      <c r="B82" s="91"/>
      <c r="C82" s="138" t="s">
        <v>239</v>
      </c>
      <c r="D82" s="138" t="s">
        <v>275</v>
      </c>
      <c r="E82" s="139" t="s">
        <v>239</v>
      </c>
      <c r="F82" s="140">
        <v>0</v>
      </c>
    </row>
    <row r="83" spans="1:6" ht="16.5" thickBot="1" x14ac:dyDescent="0.3">
      <c r="A83" s="141"/>
      <c r="B83" s="142"/>
      <c r="C83" s="143"/>
      <c r="D83" s="144" t="s">
        <v>264</v>
      </c>
      <c r="E83" s="145" t="s">
        <v>265</v>
      </c>
      <c r="F83" s="146">
        <v>0</v>
      </c>
    </row>
    <row r="84" spans="1:6" ht="15.75" x14ac:dyDescent="0.25">
      <c r="A84" s="147"/>
      <c r="B84" s="148"/>
      <c r="C84" s="149"/>
      <c r="D84" s="150"/>
      <c r="E84" s="151"/>
      <c r="F84" s="152"/>
    </row>
    <row r="85" spans="1:6" ht="15.75" x14ac:dyDescent="0.25">
      <c r="A85" s="132" t="s">
        <v>190</v>
      </c>
      <c r="B85" s="133" t="s">
        <v>109</v>
      </c>
      <c r="C85" s="134"/>
      <c r="D85" s="135"/>
      <c r="E85" s="135"/>
      <c r="F85" s="136"/>
    </row>
    <row r="86" spans="1:6" ht="15" x14ac:dyDescent="0.2">
      <c r="A86" s="137">
        <v>1</v>
      </c>
      <c r="B86" s="91"/>
      <c r="C86" s="138" t="s">
        <v>10</v>
      </c>
      <c r="D86" s="138" t="s">
        <v>266</v>
      </c>
      <c r="E86" s="139" t="s">
        <v>262</v>
      </c>
      <c r="F86" s="140">
        <v>489564</v>
      </c>
    </row>
    <row r="87" spans="1:6" ht="15" x14ac:dyDescent="0.2">
      <c r="A87" s="137">
        <v>2</v>
      </c>
      <c r="B87" s="91"/>
      <c r="C87" s="138" t="s">
        <v>10</v>
      </c>
      <c r="D87" s="138" t="s">
        <v>273</v>
      </c>
      <c r="E87" s="139" t="s">
        <v>262</v>
      </c>
      <c r="F87" s="140">
        <v>21778</v>
      </c>
    </row>
    <row r="88" spans="1:6" ht="15" x14ac:dyDescent="0.2">
      <c r="A88" s="137">
        <v>3</v>
      </c>
      <c r="B88" s="91"/>
      <c r="C88" s="138" t="s">
        <v>10</v>
      </c>
      <c r="D88" s="138" t="s">
        <v>269</v>
      </c>
      <c r="E88" s="139" t="s">
        <v>262</v>
      </c>
      <c r="F88" s="140">
        <v>125300</v>
      </c>
    </row>
    <row r="89" spans="1:6" ht="15" x14ac:dyDescent="0.2">
      <c r="A89" s="137">
        <v>4</v>
      </c>
      <c r="B89" s="91"/>
      <c r="C89" s="138" t="s">
        <v>10</v>
      </c>
      <c r="D89" s="138" t="s">
        <v>274</v>
      </c>
      <c r="E89" s="139" t="s">
        <v>262</v>
      </c>
      <c r="F89" s="140">
        <v>401666</v>
      </c>
    </row>
    <row r="90" spans="1:6" ht="30" x14ac:dyDescent="0.2">
      <c r="A90" s="137">
        <v>5</v>
      </c>
      <c r="B90" s="91"/>
      <c r="C90" s="138" t="s">
        <v>10</v>
      </c>
      <c r="D90" s="138" t="s">
        <v>267</v>
      </c>
      <c r="E90" s="139" t="s">
        <v>262</v>
      </c>
      <c r="F90" s="140">
        <v>12459</v>
      </c>
    </row>
    <row r="91" spans="1:6" ht="15" x14ac:dyDescent="0.2">
      <c r="A91" s="137">
        <v>6</v>
      </c>
      <c r="B91" s="91"/>
      <c r="C91" s="138" t="s">
        <v>49</v>
      </c>
      <c r="D91" s="138" t="s">
        <v>276</v>
      </c>
      <c r="E91" s="139" t="s">
        <v>262</v>
      </c>
      <c r="F91" s="140">
        <v>20229</v>
      </c>
    </row>
    <row r="92" spans="1:6" ht="30" x14ac:dyDescent="0.2">
      <c r="A92" s="137">
        <v>7</v>
      </c>
      <c r="B92" s="91"/>
      <c r="C92" s="138" t="s">
        <v>142</v>
      </c>
      <c r="D92" s="138" t="s">
        <v>276</v>
      </c>
      <c r="E92" s="139" t="s">
        <v>262</v>
      </c>
      <c r="F92" s="140">
        <v>233129</v>
      </c>
    </row>
    <row r="93" spans="1:6" ht="30.75" thickBot="1" x14ac:dyDescent="0.25">
      <c r="A93" s="137">
        <v>8</v>
      </c>
      <c r="B93" s="91"/>
      <c r="C93" s="138" t="s">
        <v>142</v>
      </c>
      <c r="D93" s="138" t="s">
        <v>267</v>
      </c>
      <c r="E93" s="139" t="s">
        <v>262</v>
      </c>
      <c r="F93" s="140">
        <v>1478</v>
      </c>
    </row>
    <row r="94" spans="1:6" ht="16.5" thickBot="1" x14ac:dyDescent="0.3">
      <c r="A94" s="141"/>
      <c r="B94" s="142"/>
      <c r="C94" s="143"/>
      <c r="D94" s="144" t="s">
        <v>264</v>
      </c>
      <c r="E94" s="145" t="s">
        <v>265</v>
      </c>
      <c r="F94" s="146">
        <f>SUM(F86:F93)</f>
        <v>1305603</v>
      </c>
    </row>
    <row r="95" spans="1:6" ht="15.75" x14ac:dyDescent="0.25">
      <c r="A95" s="147"/>
      <c r="B95" s="148"/>
      <c r="C95" s="149"/>
      <c r="D95" s="150"/>
      <c r="E95" s="151"/>
      <c r="F95" s="152"/>
    </row>
    <row r="96" spans="1:6" ht="15.75" x14ac:dyDescent="0.25">
      <c r="A96" s="132" t="s">
        <v>191</v>
      </c>
      <c r="B96" s="133" t="s">
        <v>118</v>
      </c>
      <c r="C96" s="134"/>
      <c r="D96" s="135"/>
      <c r="E96" s="135"/>
      <c r="F96" s="136"/>
    </row>
    <row r="97" spans="1:6" ht="15.75" thickBot="1" x14ac:dyDescent="0.25">
      <c r="A97" s="137">
        <v>1</v>
      </c>
      <c r="B97" s="91"/>
      <c r="C97" s="138" t="s">
        <v>10</v>
      </c>
      <c r="D97" s="138" t="s">
        <v>274</v>
      </c>
      <c r="E97" s="139" t="s">
        <v>262</v>
      </c>
      <c r="F97" s="140">
        <v>282410</v>
      </c>
    </row>
    <row r="98" spans="1:6" ht="16.5" thickBot="1" x14ac:dyDescent="0.3">
      <c r="A98" s="141"/>
      <c r="B98" s="142"/>
      <c r="C98" s="143"/>
      <c r="D98" s="144" t="s">
        <v>264</v>
      </c>
      <c r="E98" s="145" t="s">
        <v>265</v>
      </c>
      <c r="F98" s="146">
        <f>SUM(F97:F97)</f>
        <v>282410</v>
      </c>
    </row>
    <row r="99" spans="1:6" ht="15.75" x14ac:dyDescent="0.25">
      <c r="A99" s="147"/>
      <c r="B99" s="148"/>
      <c r="C99" s="149"/>
      <c r="D99" s="150"/>
      <c r="E99" s="151"/>
      <c r="F99" s="152"/>
    </row>
    <row r="100" spans="1:6" ht="15.75" x14ac:dyDescent="0.25">
      <c r="A100" s="132" t="s">
        <v>192</v>
      </c>
      <c r="B100" s="133" t="s">
        <v>127</v>
      </c>
      <c r="C100" s="134"/>
      <c r="D100" s="135"/>
      <c r="E100" s="135"/>
      <c r="F100" s="136"/>
    </row>
    <row r="101" spans="1:6" ht="15.75" thickBot="1" x14ac:dyDescent="0.25">
      <c r="A101" s="137"/>
      <c r="B101" s="91"/>
      <c r="C101" s="138" t="s">
        <v>239</v>
      </c>
      <c r="D101" s="138" t="s">
        <v>275</v>
      </c>
      <c r="E101" s="139" t="s">
        <v>239</v>
      </c>
      <c r="F101" s="140">
        <v>0</v>
      </c>
    </row>
    <row r="102" spans="1:6" ht="16.5" thickBot="1" x14ac:dyDescent="0.3">
      <c r="A102" s="141"/>
      <c r="B102" s="142"/>
      <c r="C102" s="143"/>
      <c r="D102" s="144" t="s">
        <v>264</v>
      </c>
      <c r="E102" s="145" t="s">
        <v>265</v>
      </c>
      <c r="F102" s="146">
        <v>0</v>
      </c>
    </row>
    <row r="103" spans="1:6" ht="15.75" x14ac:dyDescent="0.25">
      <c r="A103" s="147"/>
      <c r="B103" s="148"/>
      <c r="C103" s="149"/>
      <c r="D103" s="150"/>
      <c r="E103" s="151"/>
      <c r="F103" s="152"/>
    </row>
    <row r="104" spans="1:6" ht="15.75" x14ac:dyDescent="0.25">
      <c r="A104" s="132" t="s">
        <v>193</v>
      </c>
      <c r="B104" s="133" t="s">
        <v>131</v>
      </c>
      <c r="C104" s="134"/>
      <c r="D104" s="135"/>
      <c r="E104" s="135"/>
      <c r="F104" s="136"/>
    </row>
    <row r="105" spans="1:6" ht="15" x14ac:dyDescent="0.2">
      <c r="A105" s="137">
        <v>1</v>
      </c>
      <c r="B105" s="91"/>
      <c r="C105" s="138" t="s">
        <v>10</v>
      </c>
      <c r="D105" s="138" t="s">
        <v>273</v>
      </c>
      <c r="E105" s="139" t="s">
        <v>262</v>
      </c>
      <c r="F105" s="140">
        <v>10118</v>
      </c>
    </row>
    <row r="106" spans="1:6" ht="15" x14ac:dyDescent="0.2">
      <c r="A106" s="137">
        <v>2</v>
      </c>
      <c r="B106" s="91"/>
      <c r="C106" s="138" t="s">
        <v>10</v>
      </c>
      <c r="D106" s="138" t="s">
        <v>269</v>
      </c>
      <c r="E106" s="139" t="s">
        <v>262</v>
      </c>
      <c r="F106" s="140">
        <v>9280</v>
      </c>
    </row>
    <row r="107" spans="1:6" ht="15" x14ac:dyDescent="0.2">
      <c r="A107" s="137">
        <v>3</v>
      </c>
      <c r="B107" s="91"/>
      <c r="C107" s="138" t="s">
        <v>10</v>
      </c>
      <c r="D107" s="138" t="s">
        <v>274</v>
      </c>
      <c r="E107" s="139" t="s">
        <v>262</v>
      </c>
      <c r="F107" s="140">
        <v>372389</v>
      </c>
    </row>
    <row r="108" spans="1:6" ht="15" x14ac:dyDescent="0.2">
      <c r="A108" s="137">
        <v>4</v>
      </c>
      <c r="B108" s="91"/>
      <c r="C108" s="138" t="s">
        <v>10</v>
      </c>
      <c r="D108" s="138" t="s">
        <v>270</v>
      </c>
      <c r="E108" s="139" t="s">
        <v>262</v>
      </c>
      <c r="F108" s="140">
        <v>433922</v>
      </c>
    </row>
    <row r="109" spans="1:6" ht="30" x14ac:dyDescent="0.2">
      <c r="A109" s="137">
        <v>5</v>
      </c>
      <c r="B109" s="91"/>
      <c r="C109" s="138" t="s">
        <v>10</v>
      </c>
      <c r="D109" s="138" t="s">
        <v>267</v>
      </c>
      <c r="E109" s="139" t="s">
        <v>262</v>
      </c>
      <c r="F109" s="140">
        <v>31110</v>
      </c>
    </row>
    <row r="110" spans="1:6" ht="15.75" thickBot="1" x14ac:dyDescent="0.25">
      <c r="A110" s="137">
        <v>6</v>
      </c>
      <c r="B110" s="91"/>
      <c r="C110" s="138" t="s">
        <v>57</v>
      </c>
      <c r="D110" s="138" t="s">
        <v>59</v>
      </c>
      <c r="E110" s="139" t="s">
        <v>262</v>
      </c>
      <c r="F110" s="140">
        <v>3865628</v>
      </c>
    </row>
    <row r="111" spans="1:6" ht="16.5" thickBot="1" x14ac:dyDescent="0.3">
      <c r="A111" s="141"/>
      <c r="B111" s="142"/>
      <c r="C111" s="143"/>
      <c r="D111" s="144" t="s">
        <v>264</v>
      </c>
      <c r="E111" s="145" t="s">
        <v>265</v>
      </c>
      <c r="F111" s="146">
        <f>SUM(F105:F110)</f>
        <v>4722447</v>
      </c>
    </row>
    <row r="112" spans="1:6" ht="15.75" x14ac:dyDescent="0.25">
      <c r="A112" s="147"/>
      <c r="B112" s="148"/>
      <c r="C112" s="149"/>
      <c r="D112" s="150"/>
      <c r="E112" s="151"/>
      <c r="F112" s="152"/>
    </row>
    <row r="113" spans="1:6" ht="15.75" x14ac:dyDescent="0.25">
      <c r="A113" s="132" t="s">
        <v>194</v>
      </c>
      <c r="B113" s="133" t="s">
        <v>138</v>
      </c>
      <c r="C113" s="134"/>
      <c r="D113" s="135"/>
      <c r="E113" s="135"/>
      <c r="F113" s="136"/>
    </row>
    <row r="114" spans="1:6" ht="15.75" thickBot="1" x14ac:dyDescent="0.25">
      <c r="A114" s="137"/>
      <c r="B114" s="91"/>
      <c r="C114" s="138" t="s">
        <v>239</v>
      </c>
      <c r="D114" s="138" t="s">
        <v>275</v>
      </c>
      <c r="E114" s="139" t="s">
        <v>239</v>
      </c>
      <c r="F114" s="140">
        <v>0</v>
      </c>
    </row>
    <row r="115" spans="1:6" ht="16.5" thickBot="1" x14ac:dyDescent="0.3">
      <c r="A115" s="141"/>
      <c r="B115" s="142"/>
      <c r="C115" s="143"/>
      <c r="D115" s="144" t="s">
        <v>264</v>
      </c>
      <c r="E115" s="145" t="s">
        <v>265</v>
      </c>
      <c r="F115" s="146">
        <v>0</v>
      </c>
    </row>
    <row r="116" spans="1:6" ht="15.75" x14ac:dyDescent="0.25">
      <c r="A116" s="147"/>
      <c r="B116" s="148"/>
      <c r="C116" s="149"/>
      <c r="D116" s="150"/>
      <c r="E116" s="151"/>
      <c r="F116" s="152"/>
    </row>
    <row r="117" spans="1:6" ht="15.75" x14ac:dyDescent="0.25">
      <c r="A117" s="132" t="s">
        <v>195</v>
      </c>
      <c r="B117" s="133" t="s">
        <v>142</v>
      </c>
      <c r="C117" s="134"/>
      <c r="D117" s="135"/>
      <c r="E117" s="135"/>
      <c r="F117" s="136"/>
    </row>
    <row r="118" spans="1:6" ht="15" x14ac:dyDescent="0.2">
      <c r="A118" s="137">
        <v>1</v>
      </c>
      <c r="B118" s="91"/>
      <c r="C118" s="138" t="s">
        <v>10</v>
      </c>
      <c r="D118" s="138" t="s">
        <v>274</v>
      </c>
      <c r="E118" s="139" t="s">
        <v>262</v>
      </c>
      <c r="F118" s="140">
        <v>844965</v>
      </c>
    </row>
    <row r="119" spans="1:6" ht="15" x14ac:dyDescent="0.2">
      <c r="A119" s="137">
        <v>2</v>
      </c>
      <c r="B119" s="91"/>
      <c r="C119" s="138" t="s">
        <v>10</v>
      </c>
      <c r="D119" s="138" t="s">
        <v>266</v>
      </c>
      <c r="E119" s="139" t="s">
        <v>262</v>
      </c>
      <c r="F119" s="140">
        <v>39638</v>
      </c>
    </row>
    <row r="120" spans="1:6" ht="30" x14ac:dyDescent="0.2">
      <c r="A120" s="137">
        <v>3</v>
      </c>
      <c r="B120" s="91"/>
      <c r="C120" s="138" t="s">
        <v>10</v>
      </c>
      <c r="D120" s="138" t="s">
        <v>267</v>
      </c>
      <c r="E120" s="139" t="s">
        <v>262</v>
      </c>
      <c r="F120" s="140">
        <v>15386</v>
      </c>
    </row>
    <row r="121" spans="1:6" ht="15" x14ac:dyDescent="0.2">
      <c r="A121" s="137">
        <v>4</v>
      </c>
      <c r="B121" s="91"/>
      <c r="C121" s="138" t="s">
        <v>10</v>
      </c>
      <c r="D121" s="138" t="s">
        <v>279</v>
      </c>
      <c r="E121" s="139" t="s">
        <v>262</v>
      </c>
      <c r="F121" s="140">
        <v>807423</v>
      </c>
    </row>
    <row r="122" spans="1:6" ht="15" x14ac:dyDescent="0.2">
      <c r="A122" s="137">
        <v>5</v>
      </c>
      <c r="B122" s="91"/>
      <c r="C122" s="138" t="s">
        <v>57</v>
      </c>
      <c r="D122" s="138" t="s">
        <v>59</v>
      </c>
      <c r="E122" s="139" t="s">
        <v>262</v>
      </c>
      <c r="F122" s="140">
        <v>105198</v>
      </c>
    </row>
    <row r="123" spans="1:6" ht="30.75" thickBot="1" x14ac:dyDescent="0.25">
      <c r="A123" s="137">
        <v>6</v>
      </c>
      <c r="B123" s="91"/>
      <c r="C123" s="138" t="s">
        <v>73</v>
      </c>
      <c r="D123" s="138" t="s">
        <v>267</v>
      </c>
      <c r="E123" s="139" t="s">
        <v>262</v>
      </c>
      <c r="F123" s="140">
        <v>24467</v>
      </c>
    </row>
    <row r="124" spans="1:6" ht="16.5" thickBot="1" x14ac:dyDescent="0.3">
      <c r="A124" s="141"/>
      <c r="B124" s="142"/>
      <c r="C124" s="143"/>
      <c r="D124" s="144" t="s">
        <v>264</v>
      </c>
      <c r="E124" s="145" t="s">
        <v>265</v>
      </c>
      <c r="F124" s="146">
        <f>SUM(F118:F123)</f>
        <v>1837077</v>
      </c>
    </row>
    <row r="125" spans="1:6" ht="15.75" x14ac:dyDescent="0.25">
      <c r="A125" s="147"/>
      <c r="B125" s="148"/>
      <c r="C125" s="149"/>
      <c r="D125" s="150"/>
      <c r="E125" s="151"/>
      <c r="F125" s="152"/>
    </row>
    <row r="126" spans="1:6" ht="15.75" x14ac:dyDescent="0.25">
      <c r="A126" s="132" t="s">
        <v>196</v>
      </c>
      <c r="B126" s="133" t="s">
        <v>149</v>
      </c>
      <c r="C126" s="134"/>
      <c r="D126" s="135"/>
      <c r="E126" s="135"/>
      <c r="F126" s="136"/>
    </row>
    <row r="127" spans="1:6" ht="15.75" thickBot="1" x14ac:dyDescent="0.25">
      <c r="A127" s="137"/>
      <c r="B127" s="91"/>
      <c r="C127" s="138" t="s">
        <v>239</v>
      </c>
      <c r="D127" s="138" t="s">
        <v>275</v>
      </c>
      <c r="E127" s="139" t="s">
        <v>239</v>
      </c>
      <c r="F127" s="140">
        <v>0</v>
      </c>
    </row>
    <row r="128" spans="1:6" ht="16.5" thickBot="1" x14ac:dyDescent="0.3">
      <c r="A128" s="141"/>
      <c r="B128" s="142"/>
      <c r="C128" s="143"/>
      <c r="D128" s="144" t="s">
        <v>264</v>
      </c>
      <c r="E128" s="145" t="s">
        <v>265</v>
      </c>
      <c r="F128" s="146">
        <v>0</v>
      </c>
    </row>
    <row r="129" spans="1:6" ht="15.75" x14ac:dyDescent="0.25">
      <c r="A129" s="147"/>
      <c r="B129" s="148"/>
      <c r="C129" s="149"/>
      <c r="D129" s="150"/>
      <c r="E129" s="151"/>
      <c r="F129" s="152"/>
    </row>
    <row r="130" spans="1:6" ht="15.75" x14ac:dyDescent="0.25">
      <c r="A130" s="132" t="s">
        <v>197</v>
      </c>
      <c r="B130" s="133" t="s">
        <v>154</v>
      </c>
      <c r="C130" s="134"/>
      <c r="D130" s="135"/>
      <c r="E130" s="135"/>
      <c r="F130" s="136"/>
    </row>
    <row r="131" spans="1:6" ht="15.75" thickBot="1" x14ac:dyDescent="0.25">
      <c r="A131" s="137"/>
      <c r="B131" s="91"/>
      <c r="C131" s="138" t="s">
        <v>239</v>
      </c>
      <c r="D131" s="138" t="s">
        <v>275</v>
      </c>
      <c r="E131" s="139" t="s">
        <v>239</v>
      </c>
      <c r="F131" s="140">
        <v>0</v>
      </c>
    </row>
    <row r="132" spans="1:6" ht="16.5" thickBot="1" x14ac:dyDescent="0.3">
      <c r="A132" s="141"/>
      <c r="B132" s="142"/>
      <c r="C132" s="143"/>
      <c r="D132" s="144" t="s">
        <v>264</v>
      </c>
      <c r="E132" s="145" t="s">
        <v>265</v>
      </c>
      <c r="F132" s="146">
        <v>0</v>
      </c>
    </row>
    <row r="133" spans="1:6" ht="15.75" x14ac:dyDescent="0.25">
      <c r="A133" s="147"/>
      <c r="B133" s="148"/>
      <c r="C133" s="149"/>
      <c r="D133" s="150"/>
      <c r="E133" s="151"/>
      <c r="F133" s="152"/>
    </row>
    <row r="134" spans="1:6" ht="15.75" x14ac:dyDescent="0.25">
      <c r="A134" s="132" t="s">
        <v>198</v>
      </c>
      <c r="B134" s="133" t="s">
        <v>159</v>
      </c>
      <c r="C134" s="134"/>
      <c r="D134" s="135"/>
      <c r="E134" s="135"/>
      <c r="F134" s="136"/>
    </row>
    <row r="135" spans="1:6" ht="15.75" thickBot="1" x14ac:dyDescent="0.25">
      <c r="A135" s="137"/>
      <c r="B135" s="91"/>
      <c r="C135" s="138" t="s">
        <v>239</v>
      </c>
      <c r="D135" s="138" t="s">
        <v>275</v>
      </c>
      <c r="E135" s="139" t="s">
        <v>239</v>
      </c>
      <c r="F135" s="140">
        <v>0</v>
      </c>
    </row>
    <row r="136" spans="1:6" ht="16.5" thickBot="1" x14ac:dyDescent="0.3">
      <c r="A136" s="141"/>
      <c r="B136" s="142"/>
      <c r="C136" s="143"/>
      <c r="D136" s="144" t="s">
        <v>264</v>
      </c>
      <c r="E136" s="145" t="s">
        <v>265</v>
      </c>
      <c r="F136" s="146">
        <v>0</v>
      </c>
    </row>
    <row r="137" spans="1:6" ht="15.75" x14ac:dyDescent="0.25">
      <c r="A137" s="147"/>
      <c r="B137" s="148"/>
      <c r="C137" s="149"/>
      <c r="D137" s="150"/>
      <c r="E137" s="151"/>
      <c r="F137" s="152"/>
    </row>
    <row r="138" spans="1:6" ht="32.25" thickBot="1" x14ac:dyDescent="0.3">
      <c r="A138" s="153"/>
      <c r="B138" s="154"/>
      <c r="C138" s="154"/>
      <c r="D138" s="155" t="s">
        <v>280</v>
      </c>
      <c r="E138" s="156" t="s">
        <v>281</v>
      </c>
      <c r="F138" s="157">
        <f>+F136+F132+F128+F124+F115+F111+F102+F98+F94+F83+F79+F69+F65+F59+F48+F44+F36+F29+F18+F14+F10</f>
        <v>157852592</v>
      </c>
    </row>
  </sheetData>
  <mergeCells count="6">
    <mergeCell ref="B1:D1"/>
    <mergeCell ref="A2:F2"/>
    <mergeCell ref="A3:F3"/>
    <mergeCell ref="A4:F4"/>
    <mergeCell ref="A5:F5"/>
    <mergeCell ref="B6:D6"/>
  </mergeCells>
  <printOptions gridLines="1"/>
  <pageMargins left="0.25" right="0.25" top="0.5" bottom="0.5" header="0.25" footer="0.25"/>
  <pageSetup paperSize="9" scale="70" orientation="landscape" horizontalDpi="1200" verticalDpi="1200" r:id="rId1"/>
  <headerFooter>
    <oddHeader>&amp;LOFFICE OF HEALTH CARE ACCESS&amp;CANNUAL REPORTING&amp;RHARTFORD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282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283</v>
      </c>
      <c r="C8" s="165"/>
      <c r="D8" s="166"/>
    </row>
    <row r="9" spans="1:5" ht="14.25" customHeight="1" thickBot="1" x14ac:dyDescent="0.25">
      <c r="A9" s="167" t="s">
        <v>5</v>
      </c>
      <c r="B9" s="168" t="s">
        <v>284</v>
      </c>
      <c r="C9" s="169" t="s">
        <v>258</v>
      </c>
      <c r="D9" s="170" t="s">
        <v>207</v>
      </c>
    </row>
    <row r="10" spans="1:5" ht="15.75" x14ac:dyDescent="0.25">
      <c r="A10" s="171"/>
      <c r="B10" s="86"/>
      <c r="C10" s="172"/>
      <c r="D10" s="173"/>
    </row>
    <row r="11" spans="1:5" x14ac:dyDescent="0.2">
      <c r="A11" s="174" t="s">
        <v>173</v>
      </c>
      <c r="B11" s="175" t="s">
        <v>10</v>
      </c>
      <c r="C11" s="176"/>
      <c r="D11" s="177"/>
    </row>
    <row r="12" spans="1:5" ht="13.5" thickBot="1" x14ac:dyDescent="0.25">
      <c r="A12" s="178">
        <v>0</v>
      </c>
      <c r="B12" s="179" t="s">
        <v>275</v>
      </c>
      <c r="C12" s="180">
        <v>0</v>
      </c>
      <c r="D12" s="181" t="s">
        <v>239</v>
      </c>
    </row>
    <row r="13" spans="1:5" ht="13.5" customHeight="1" thickBot="1" x14ac:dyDescent="0.25">
      <c r="A13" s="182"/>
      <c r="B13" s="183" t="s">
        <v>285</v>
      </c>
      <c r="C13" s="184">
        <v>0</v>
      </c>
      <c r="D13" s="185" t="s">
        <v>265</v>
      </c>
    </row>
    <row r="14" spans="1:5" ht="14.25" customHeight="1" x14ac:dyDescent="0.2">
      <c r="A14" s="186"/>
      <c r="B14" s="187"/>
      <c r="C14" s="188"/>
      <c r="D14" s="189"/>
    </row>
    <row r="15" spans="1:5" x14ac:dyDescent="0.2">
      <c r="A15" s="174" t="s">
        <v>180</v>
      </c>
      <c r="B15" s="175" t="s">
        <v>39</v>
      </c>
      <c r="C15" s="176"/>
      <c r="D15" s="177"/>
    </row>
    <row r="16" spans="1:5" ht="13.5" thickBot="1" x14ac:dyDescent="0.25">
      <c r="A16" s="178">
        <v>0</v>
      </c>
      <c r="B16" s="179" t="s">
        <v>275</v>
      </c>
      <c r="C16" s="180">
        <v>0</v>
      </c>
      <c r="D16" s="181" t="s">
        <v>239</v>
      </c>
    </row>
    <row r="17" spans="1:4" ht="13.5" customHeight="1" thickBot="1" x14ac:dyDescent="0.25">
      <c r="A17" s="182"/>
      <c r="B17" s="183" t="s">
        <v>285</v>
      </c>
      <c r="C17" s="184">
        <v>0</v>
      </c>
      <c r="D17" s="185" t="s">
        <v>265</v>
      </c>
    </row>
    <row r="18" spans="1:4" ht="14.25" customHeight="1" x14ac:dyDescent="0.2">
      <c r="A18" s="186"/>
      <c r="B18" s="187"/>
      <c r="C18" s="188"/>
      <c r="D18" s="189"/>
    </row>
    <row r="19" spans="1:4" x14ac:dyDescent="0.2">
      <c r="A19" s="174" t="s">
        <v>181</v>
      </c>
      <c r="B19" s="175" t="s">
        <v>49</v>
      </c>
      <c r="C19" s="176"/>
      <c r="D19" s="177"/>
    </row>
    <row r="20" spans="1:4" ht="13.5" thickBot="1" x14ac:dyDescent="0.25">
      <c r="A20" s="178">
        <v>0</v>
      </c>
      <c r="B20" s="179" t="s">
        <v>275</v>
      </c>
      <c r="C20" s="180">
        <v>0</v>
      </c>
      <c r="D20" s="181" t="s">
        <v>239</v>
      </c>
    </row>
    <row r="21" spans="1:4" ht="13.5" customHeight="1" thickBot="1" x14ac:dyDescent="0.25">
      <c r="A21" s="182"/>
      <c r="B21" s="183" t="s">
        <v>285</v>
      </c>
      <c r="C21" s="184">
        <v>0</v>
      </c>
      <c r="D21" s="185" t="s">
        <v>265</v>
      </c>
    </row>
    <row r="22" spans="1:4" ht="14.25" customHeight="1" x14ac:dyDescent="0.2">
      <c r="A22" s="186"/>
      <c r="B22" s="187"/>
      <c r="C22" s="188"/>
      <c r="D22" s="189"/>
    </row>
    <row r="23" spans="1:4" x14ac:dyDescent="0.2">
      <c r="A23" s="174" t="s">
        <v>182</v>
      </c>
      <c r="B23" s="175" t="s">
        <v>57</v>
      </c>
      <c r="C23" s="176"/>
      <c r="D23" s="177"/>
    </row>
    <row r="24" spans="1:4" ht="13.5" thickBot="1" x14ac:dyDescent="0.25">
      <c r="A24" s="178">
        <v>0</v>
      </c>
      <c r="B24" s="179" t="s">
        <v>275</v>
      </c>
      <c r="C24" s="180">
        <v>0</v>
      </c>
      <c r="D24" s="181" t="s">
        <v>239</v>
      </c>
    </row>
    <row r="25" spans="1:4" ht="13.5" customHeight="1" thickBot="1" x14ac:dyDescent="0.25">
      <c r="A25" s="182"/>
      <c r="B25" s="183" t="s">
        <v>285</v>
      </c>
      <c r="C25" s="184">
        <v>0</v>
      </c>
      <c r="D25" s="185" t="s">
        <v>265</v>
      </c>
    </row>
    <row r="26" spans="1:4" ht="14.25" customHeight="1" x14ac:dyDescent="0.2">
      <c r="A26" s="186"/>
      <c r="B26" s="187"/>
      <c r="C26" s="188"/>
      <c r="D26" s="189"/>
    </row>
    <row r="27" spans="1:4" x14ac:dyDescent="0.2">
      <c r="A27" s="174" t="s">
        <v>183</v>
      </c>
      <c r="B27" s="175" t="s">
        <v>63</v>
      </c>
      <c r="C27" s="176"/>
      <c r="D27" s="177"/>
    </row>
    <row r="28" spans="1:4" ht="13.5" thickBot="1" x14ac:dyDescent="0.25">
      <c r="A28" s="178">
        <v>0</v>
      </c>
      <c r="B28" s="179" t="s">
        <v>275</v>
      </c>
      <c r="C28" s="180">
        <v>0</v>
      </c>
      <c r="D28" s="181" t="s">
        <v>239</v>
      </c>
    </row>
    <row r="29" spans="1:4" ht="13.5" customHeight="1" thickBot="1" x14ac:dyDescent="0.25">
      <c r="A29" s="182"/>
      <c r="B29" s="183" t="s">
        <v>285</v>
      </c>
      <c r="C29" s="184">
        <v>0</v>
      </c>
      <c r="D29" s="185" t="s">
        <v>265</v>
      </c>
    </row>
    <row r="30" spans="1:4" ht="14.25" customHeight="1" x14ac:dyDescent="0.2">
      <c r="A30" s="186"/>
      <c r="B30" s="187"/>
      <c r="C30" s="188"/>
      <c r="D30" s="189"/>
    </row>
    <row r="31" spans="1:4" x14ac:dyDescent="0.2">
      <c r="A31" s="174" t="s">
        <v>184</v>
      </c>
      <c r="B31" s="175" t="s">
        <v>67</v>
      </c>
      <c r="C31" s="176"/>
      <c r="D31" s="177"/>
    </row>
    <row r="32" spans="1:4" ht="13.5" thickBot="1" x14ac:dyDescent="0.25">
      <c r="A32" s="178">
        <v>0</v>
      </c>
      <c r="B32" s="179" t="s">
        <v>275</v>
      </c>
      <c r="C32" s="180">
        <v>0</v>
      </c>
      <c r="D32" s="181" t="s">
        <v>239</v>
      </c>
    </row>
    <row r="33" spans="1:4" ht="13.5" customHeight="1" thickBot="1" x14ac:dyDescent="0.25">
      <c r="A33" s="182"/>
      <c r="B33" s="183" t="s">
        <v>285</v>
      </c>
      <c r="C33" s="184">
        <v>0</v>
      </c>
      <c r="D33" s="185" t="s">
        <v>265</v>
      </c>
    </row>
    <row r="34" spans="1:4" ht="14.25" customHeight="1" x14ac:dyDescent="0.2">
      <c r="A34" s="186"/>
      <c r="B34" s="187"/>
      <c r="C34" s="188"/>
      <c r="D34" s="189"/>
    </row>
    <row r="35" spans="1:4" x14ac:dyDescent="0.2">
      <c r="A35" s="174" t="s">
        <v>185</v>
      </c>
      <c r="B35" s="175" t="s">
        <v>73</v>
      </c>
      <c r="C35" s="176"/>
      <c r="D35" s="177"/>
    </row>
    <row r="36" spans="1:4" ht="13.5" thickBot="1" x14ac:dyDescent="0.25">
      <c r="A36" s="178">
        <v>0</v>
      </c>
      <c r="B36" s="179" t="s">
        <v>275</v>
      </c>
      <c r="C36" s="180">
        <v>0</v>
      </c>
      <c r="D36" s="181" t="s">
        <v>239</v>
      </c>
    </row>
    <row r="37" spans="1:4" ht="13.5" customHeight="1" thickBot="1" x14ac:dyDescent="0.25">
      <c r="A37" s="182"/>
      <c r="B37" s="183" t="s">
        <v>285</v>
      </c>
      <c r="C37" s="184">
        <v>0</v>
      </c>
      <c r="D37" s="185" t="s">
        <v>265</v>
      </c>
    </row>
    <row r="38" spans="1:4" ht="14.25" customHeight="1" x14ac:dyDescent="0.2">
      <c r="A38" s="186"/>
      <c r="B38" s="187"/>
      <c r="C38" s="188"/>
      <c r="D38" s="189"/>
    </row>
    <row r="39" spans="1:4" x14ac:dyDescent="0.2">
      <c r="A39" s="174" t="s">
        <v>186</v>
      </c>
      <c r="B39" s="175" t="s">
        <v>80</v>
      </c>
      <c r="C39" s="176"/>
      <c r="D39" s="177"/>
    </row>
    <row r="40" spans="1:4" ht="13.5" thickBot="1" x14ac:dyDescent="0.25">
      <c r="A40" s="178">
        <v>0</v>
      </c>
      <c r="B40" s="179" t="s">
        <v>275</v>
      </c>
      <c r="C40" s="180">
        <v>0</v>
      </c>
      <c r="D40" s="181" t="s">
        <v>239</v>
      </c>
    </row>
    <row r="41" spans="1:4" ht="13.5" customHeight="1" thickBot="1" x14ac:dyDescent="0.25">
      <c r="A41" s="182"/>
      <c r="B41" s="183" t="s">
        <v>285</v>
      </c>
      <c r="C41" s="184">
        <v>0</v>
      </c>
      <c r="D41" s="185" t="s">
        <v>265</v>
      </c>
    </row>
    <row r="42" spans="1:4" ht="14.25" customHeight="1" x14ac:dyDescent="0.2">
      <c r="A42" s="186"/>
      <c r="B42" s="187"/>
      <c r="C42" s="188"/>
      <c r="D42" s="189"/>
    </row>
    <row r="43" spans="1:4" x14ac:dyDescent="0.2">
      <c r="A43" s="174" t="s">
        <v>187</v>
      </c>
      <c r="B43" s="175" t="s">
        <v>84</v>
      </c>
      <c r="C43" s="176"/>
      <c r="D43" s="177"/>
    </row>
    <row r="44" spans="1:4" ht="13.5" thickBot="1" x14ac:dyDescent="0.25">
      <c r="A44" s="178">
        <v>0</v>
      </c>
      <c r="B44" s="179" t="s">
        <v>275</v>
      </c>
      <c r="C44" s="180">
        <v>0</v>
      </c>
      <c r="D44" s="181" t="s">
        <v>239</v>
      </c>
    </row>
    <row r="45" spans="1:4" ht="13.5" customHeight="1" thickBot="1" x14ac:dyDescent="0.25">
      <c r="A45" s="182"/>
      <c r="B45" s="183" t="s">
        <v>285</v>
      </c>
      <c r="C45" s="184">
        <v>0</v>
      </c>
      <c r="D45" s="185" t="s">
        <v>265</v>
      </c>
    </row>
    <row r="46" spans="1:4" ht="14.25" customHeight="1" x14ac:dyDescent="0.2">
      <c r="A46" s="186"/>
      <c r="B46" s="187"/>
      <c r="C46" s="188"/>
      <c r="D46" s="189"/>
    </row>
    <row r="47" spans="1:4" x14ac:dyDescent="0.2">
      <c r="A47" s="174" t="s">
        <v>188</v>
      </c>
      <c r="B47" s="175" t="s">
        <v>96</v>
      </c>
      <c r="C47" s="176"/>
      <c r="D47" s="177"/>
    </row>
    <row r="48" spans="1:4" ht="13.5" thickBot="1" x14ac:dyDescent="0.25">
      <c r="A48" s="178">
        <v>0</v>
      </c>
      <c r="B48" s="179" t="s">
        <v>275</v>
      </c>
      <c r="C48" s="180">
        <v>0</v>
      </c>
      <c r="D48" s="181" t="s">
        <v>239</v>
      </c>
    </row>
    <row r="49" spans="1:4" ht="13.5" customHeight="1" thickBot="1" x14ac:dyDescent="0.25">
      <c r="A49" s="182"/>
      <c r="B49" s="183" t="s">
        <v>285</v>
      </c>
      <c r="C49" s="184">
        <v>0</v>
      </c>
      <c r="D49" s="185" t="s">
        <v>265</v>
      </c>
    </row>
    <row r="50" spans="1:4" ht="14.25" customHeight="1" x14ac:dyDescent="0.2">
      <c r="A50" s="186"/>
      <c r="B50" s="187"/>
      <c r="C50" s="188"/>
      <c r="D50" s="189"/>
    </row>
    <row r="51" spans="1:4" x14ac:dyDescent="0.2">
      <c r="A51" s="174" t="s">
        <v>189</v>
      </c>
      <c r="B51" s="175" t="s">
        <v>103</v>
      </c>
      <c r="C51" s="176"/>
      <c r="D51" s="177"/>
    </row>
    <row r="52" spans="1:4" ht="13.5" thickBot="1" x14ac:dyDescent="0.25">
      <c r="A52" s="178">
        <v>0</v>
      </c>
      <c r="B52" s="179" t="s">
        <v>275</v>
      </c>
      <c r="C52" s="180">
        <v>0</v>
      </c>
      <c r="D52" s="181" t="s">
        <v>239</v>
      </c>
    </row>
    <row r="53" spans="1:4" ht="13.5" customHeight="1" thickBot="1" x14ac:dyDescent="0.25">
      <c r="A53" s="182"/>
      <c r="B53" s="183" t="s">
        <v>285</v>
      </c>
      <c r="C53" s="184">
        <v>0</v>
      </c>
      <c r="D53" s="185" t="s">
        <v>265</v>
      </c>
    </row>
    <row r="54" spans="1:4" ht="14.25" customHeight="1" x14ac:dyDescent="0.2">
      <c r="A54" s="186"/>
      <c r="B54" s="187"/>
      <c r="C54" s="188"/>
      <c r="D54" s="189"/>
    </row>
    <row r="55" spans="1:4" x14ac:dyDescent="0.2">
      <c r="A55" s="174" t="s">
        <v>190</v>
      </c>
      <c r="B55" s="175" t="s">
        <v>109</v>
      </c>
      <c r="C55" s="176"/>
      <c r="D55" s="177"/>
    </row>
    <row r="56" spans="1:4" ht="13.5" thickBot="1" x14ac:dyDescent="0.25">
      <c r="A56" s="178">
        <v>0</v>
      </c>
      <c r="B56" s="179" t="s">
        <v>275</v>
      </c>
      <c r="C56" s="180">
        <v>0</v>
      </c>
      <c r="D56" s="181" t="s">
        <v>239</v>
      </c>
    </row>
    <row r="57" spans="1:4" ht="13.5" customHeight="1" thickBot="1" x14ac:dyDescent="0.25">
      <c r="A57" s="182"/>
      <c r="B57" s="183" t="s">
        <v>285</v>
      </c>
      <c r="C57" s="184">
        <v>0</v>
      </c>
      <c r="D57" s="185" t="s">
        <v>265</v>
      </c>
    </row>
    <row r="58" spans="1:4" ht="14.25" customHeight="1" x14ac:dyDescent="0.2">
      <c r="A58" s="186"/>
      <c r="B58" s="187"/>
      <c r="C58" s="188"/>
      <c r="D58" s="189"/>
    </row>
    <row r="59" spans="1:4" x14ac:dyDescent="0.2">
      <c r="A59" s="174" t="s">
        <v>191</v>
      </c>
      <c r="B59" s="175" t="s">
        <v>118</v>
      </c>
      <c r="C59" s="176"/>
      <c r="D59" s="177"/>
    </row>
    <row r="60" spans="1:4" ht="13.5" thickBot="1" x14ac:dyDescent="0.25">
      <c r="A60" s="178">
        <v>0</v>
      </c>
      <c r="B60" s="179" t="s">
        <v>275</v>
      </c>
      <c r="C60" s="180">
        <v>0</v>
      </c>
      <c r="D60" s="181" t="s">
        <v>239</v>
      </c>
    </row>
    <row r="61" spans="1:4" ht="13.5" customHeight="1" thickBot="1" x14ac:dyDescent="0.25">
      <c r="A61" s="182"/>
      <c r="B61" s="183" t="s">
        <v>285</v>
      </c>
      <c r="C61" s="184">
        <v>0</v>
      </c>
      <c r="D61" s="185" t="s">
        <v>265</v>
      </c>
    </row>
    <row r="62" spans="1:4" ht="14.25" customHeight="1" x14ac:dyDescent="0.2">
      <c r="A62" s="186"/>
      <c r="B62" s="187"/>
      <c r="C62" s="188"/>
      <c r="D62" s="189"/>
    </row>
    <row r="63" spans="1:4" x14ac:dyDescent="0.2">
      <c r="A63" s="174" t="s">
        <v>192</v>
      </c>
      <c r="B63" s="175" t="s">
        <v>127</v>
      </c>
      <c r="C63" s="176"/>
      <c r="D63" s="177"/>
    </row>
    <row r="64" spans="1:4" ht="13.5" thickBot="1" x14ac:dyDescent="0.25">
      <c r="A64" s="178">
        <v>0</v>
      </c>
      <c r="B64" s="179" t="s">
        <v>275</v>
      </c>
      <c r="C64" s="180">
        <v>0</v>
      </c>
      <c r="D64" s="181" t="s">
        <v>239</v>
      </c>
    </row>
    <row r="65" spans="1:4" ht="13.5" customHeight="1" thickBot="1" x14ac:dyDescent="0.25">
      <c r="A65" s="182"/>
      <c r="B65" s="183" t="s">
        <v>285</v>
      </c>
      <c r="C65" s="184">
        <v>0</v>
      </c>
      <c r="D65" s="185" t="s">
        <v>265</v>
      </c>
    </row>
    <row r="66" spans="1:4" ht="14.25" customHeight="1" x14ac:dyDescent="0.2">
      <c r="A66" s="186"/>
      <c r="B66" s="187"/>
      <c r="C66" s="188"/>
      <c r="D66" s="189"/>
    </row>
    <row r="67" spans="1:4" x14ac:dyDescent="0.2">
      <c r="A67" s="174" t="s">
        <v>193</v>
      </c>
      <c r="B67" s="175" t="s">
        <v>131</v>
      </c>
      <c r="C67" s="176"/>
      <c r="D67" s="177"/>
    </row>
    <row r="68" spans="1:4" ht="13.5" thickBot="1" x14ac:dyDescent="0.25">
      <c r="A68" s="178">
        <v>0</v>
      </c>
      <c r="B68" s="179" t="s">
        <v>275</v>
      </c>
      <c r="C68" s="180">
        <v>0</v>
      </c>
      <c r="D68" s="181" t="s">
        <v>239</v>
      </c>
    </row>
    <row r="69" spans="1:4" ht="13.5" customHeight="1" thickBot="1" x14ac:dyDescent="0.25">
      <c r="A69" s="182"/>
      <c r="B69" s="183" t="s">
        <v>285</v>
      </c>
      <c r="C69" s="184">
        <v>0</v>
      </c>
      <c r="D69" s="185" t="s">
        <v>265</v>
      </c>
    </row>
    <row r="70" spans="1:4" ht="14.25" customHeight="1" x14ac:dyDescent="0.2">
      <c r="A70" s="186"/>
      <c r="B70" s="187"/>
      <c r="C70" s="188"/>
      <c r="D70" s="189"/>
    </row>
    <row r="71" spans="1:4" x14ac:dyDescent="0.2">
      <c r="A71" s="174" t="s">
        <v>194</v>
      </c>
      <c r="B71" s="175" t="s">
        <v>138</v>
      </c>
      <c r="C71" s="176"/>
      <c r="D71" s="177"/>
    </row>
    <row r="72" spans="1:4" ht="13.5" thickBot="1" x14ac:dyDescent="0.25">
      <c r="A72" s="178">
        <v>0</v>
      </c>
      <c r="B72" s="179" t="s">
        <v>275</v>
      </c>
      <c r="C72" s="180">
        <v>0</v>
      </c>
      <c r="D72" s="181" t="s">
        <v>239</v>
      </c>
    </row>
    <row r="73" spans="1:4" ht="13.5" customHeight="1" thickBot="1" x14ac:dyDescent="0.25">
      <c r="A73" s="182"/>
      <c r="B73" s="183" t="s">
        <v>285</v>
      </c>
      <c r="C73" s="184">
        <v>0</v>
      </c>
      <c r="D73" s="185" t="s">
        <v>265</v>
      </c>
    </row>
    <row r="74" spans="1:4" ht="14.25" customHeight="1" x14ac:dyDescent="0.2">
      <c r="A74" s="186"/>
      <c r="B74" s="187"/>
      <c r="C74" s="188"/>
      <c r="D74" s="189"/>
    </row>
    <row r="75" spans="1:4" x14ac:dyDescent="0.2">
      <c r="A75" s="174" t="s">
        <v>195</v>
      </c>
      <c r="B75" s="175" t="s">
        <v>142</v>
      </c>
      <c r="C75" s="176"/>
      <c r="D75" s="177"/>
    </row>
    <row r="76" spans="1:4" ht="13.5" thickBot="1" x14ac:dyDescent="0.25">
      <c r="A76" s="178">
        <v>0</v>
      </c>
      <c r="B76" s="179" t="s">
        <v>275</v>
      </c>
      <c r="C76" s="180">
        <v>0</v>
      </c>
      <c r="D76" s="181" t="s">
        <v>239</v>
      </c>
    </row>
    <row r="77" spans="1:4" ht="13.5" customHeight="1" thickBot="1" x14ac:dyDescent="0.25">
      <c r="A77" s="182"/>
      <c r="B77" s="183" t="s">
        <v>285</v>
      </c>
      <c r="C77" s="184">
        <v>0</v>
      </c>
      <c r="D77" s="185" t="s">
        <v>265</v>
      </c>
    </row>
    <row r="78" spans="1:4" ht="14.25" customHeight="1" x14ac:dyDescent="0.2">
      <c r="A78" s="186"/>
      <c r="B78" s="187"/>
      <c r="C78" s="188"/>
      <c r="D78" s="189"/>
    </row>
    <row r="79" spans="1:4" x14ac:dyDescent="0.2">
      <c r="A79" s="174" t="s">
        <v>196</v>
      </c>
      <c r="B79" s="175" t="s">
        <v>149</v>
      </c>
      <c r="C79" s="176"/>
      <c r="D79" s="177"/>
    </row>
    <row r="80" spans="1:4" ht="13.5" thickBot="1" x14ac:dyDescent="0.25">
      <c r="A80" s="178">
        <v>0</v>
      </c>
      <c r="B80" s="179" t="s">
        <v>275</v>
      </c>
      <c r="C80" s="180">
        <v>0</v>
      </c>
      <c r="D80" s="181" t="s">
        <v>239</v>
      </c>
    </row>
    <row r="81" spans="1:4" ht="13.5" customHeight="1" thickBot="1" x14ac:dyDescent="0.25">
      <c r="A81" s="182"/>
      <c r="B81" s="183" t="s">
        <v>285</v>
      </c>
      <c r="C81" s="184">
        <v>0</v>
      </c>
      <c r="D81" s="185" t="s">
        <v>265</v>
      </c>
    </row>
    <row r="82" spans="1:4" ht="14.25" customHeight="1" x14ac:dyDescent="0.2">
      <c r="A82" s="186"/>
      <c r="B82" s="187"/>
      <c r="C82" s="188"/>
      <c r="D82" s="189"/>
    </row>
    <row r="83" spans="1:4" x14ac:dyDescent="0.2">
      <c r="A83" s="174" t="s">
        <v>197</v>
      </c>
      <c r="B83" s="175" t="s">
        <v>154</v>
      </c>
      <c r="C83" s="176"/>
      <c r="D83" s="177"/>
    </row>
    <row r="84" spans="1:4" ht="13.5" thickBot="1" x14ac:dyDescent="0.25">
      <c r="A84" s="178">
        <v>0</v>
      </c>
      <c r="B84" s="179" t="s">
        <v>275</v>
      </c>
      <c r="C84" s="180">
        <v>0</v>
      </c>
      <c r="D84" s="181" t="s">
        <v>239</v>
      </c>
    </row>
    <row r="85" spans="1:4" ht="13.5" customHeight="1" thickBot="1" x14ac:dyDescent="0.25">
      <c r="A85" s="182"/>
      <c r="B85" s="183" t="s">
        <v>285</v>
      </c>
      <c r="C85" s="184">
        <v>0</v>
      </c>
      <c r="D85" s="185" t="s">
        <v>265</v>
      </c>
    </row>
    <row r="86" spans="1:4" ht="14.25" customHeight="1" x14ac:dyDescent="0.2">
      <c r="A86" s="186"/>
      <c r="B86" s="187"/>
      <c r="C86" s="188"/>
      <c r="D86" s="189"/>
    </row>
    <row r="87" spans="1:4" x14ac:dyDescent="0.2">
      <c r="A87" s="174" t="s">
        <v>198</v>
      </c>
      <c r="B87" s="175" t="s">
        <v>159</v>
      </c>
      <c r="C87" s="176"/>
      <c r="D87" s="177"/>
    </row>
    <row r="88" spans="1:4" ht="13.5" thickBot="1" x14ac:dyDescent="0.25">
      <c r="A88" s="178">
        <v>0</v>
      </c>
      <c r="B88" s="179" t="s">
        <v>275</v>
      </c>
      <c r="C88" s="180">
        <v>0</v>
      </c>
      <c r="D88" s="181" t="s">
        <v>239</v>
      </c>
    </row>
    <row r="89" spans="1:4" ht="13.5" customHeight="1" thickBot="1" x14ac:dyDescent="0.25">
      <c r="A89" s="182"/>
      <c r="B89" s="183" t="s">
        <v>285</v>
      </c>
      <c r="C89" s="184">
        <v>0</v>
      </c>
      <c r="D89" s="185" t="s">
        <v>265</v>
      </c>
    </row>
    <row r="90" spans="1:4" ht="14.25" customHeight="1" thickBot="1" x14ac:dyDescent="0.25">
      <c r="A90" s="186"/>
      <c r="B90" s="187"/>
      <c r="C90" s="188"/>
      <c r="D90" s="189"/>
    </row>
    <row r="91" spans="1:4" ht="13.5" customHeight="1" thickBot="1" x14ac:dyDescent="0.25">
      <c r="B91" s="190" t="s">
        <v>286</v>
      </c>
      <c r="C91" s="191">
        <f>+C89+C85+C81+C77+C73+C69+C65+C61+C57+C53+C49+C45+C41+C37+C33+C29+C25+C21+C17+C13</f>
        <v>0</v>
      </c>
      <c r="D91" s="185" t="s">
        <v>281</v>
      </c>
    </row>
  </sheetData>
  <mergeCells count="4">
    <mergeCell ref="A2:D2"/>
    <mergeCell ref="A3:D3"/>
    <mergeCell ref="A4:D4"/>
    <mergeCell ref="A5:D5"/>
  </mergeCells>
  <printOptions gridLines="1"/>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287</v>
      </c>
      <c r="B3" s="454"/>
      <c r="C3" s="454"/>
      <c r="D3" s="454"/>
    </row>
    <row r="4" spans="1:4" x14ac:dyDescent="0.2">
      <c r="A4" s="454" t="s">
        <v>2</v>
      </c>
      <c r="B4" s="454"/>
      <c r="C4" s="454"/>
      <c r="D4" s="454"/>
    </row>
    <row r="5" spans="1:4" x14ac:dyDescent="0.2">
      <c r="A5" s="454" t="s">
        <v>288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283</v>
      </c>
      <c r="C8" s="195"/>
      <c r="D8" s="196"/>
    </row>
    <row r="9" spans="1:4" ht="14.25" customHeight="1" thickBot="1" x14ac:dyDescent="0.25">
      <c r="A9" s="121" t="s">
        <v>5</v>
      </c>
      <c r="B9" s="123" t="s">
        <v>289</v>
      </c>
      <c r="C9" s="197" t="s">
        <v>258</v>
      </c>
      <c r="D9" s="124" t="s">
        <v>290</v>
      </c>
    </row>
    <row r="10" spans="1:4" x14ac:dyDescent="0.2">
      <c r="A10" s="171"/>
      <c r="B10" s="173"/>
      <c r="C10" s="173"/>
      <c r="D10" s="172"/>
    </row>
    <row r="11" spans="1:4" ht="15.75" customHeight="1" x14ac:dyDescent="0.2">
      <c r="A11" s="198" t="s">
        <v>8</v>
      </c>
      <c r="B11" s="175" t="s">
        <v>10</v>
      </c>
      <c r="C11" s="173"/>
      <c r="D11" s="199"/>
    </row>
    <row r="12" spans="1:4" ht="17.25" customHeight="1" thickBot="1" x14ac:dyDescent="0.25">
      <c r="A12" s="200">
        <v>0</v>
      </c>
      <c r="B12" s="201" t="s">
        <v>275</v>
      </c>
      <c r="C12" s="202">
        <v>0</v>
      </c>
      <c r="D12" s="203" t="s">
        <v>291</v>
      </c>
    </row>
    <row r="13" spans="1:4" ht="13.5" customHeight="1" thickBot="1" x14ac:dyDescent="0.25">
      <c r="A13" s="204"/>
      <c r="B13" s="205" t="s">
        <v>179</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6.5" customHeight="1" thickBot="1" x14ac:dyDescent="0.25">
      <c r="A16" s="200">
        <v>0</v>
      </c>
      <c r="B16" s="201" t="s">
        <v>275</v>
      </c>
      <c r="C16" s="202">
        <v>0</v>
      </c>
      <c r="D16" s="203" t="s">
        <v>291</v>
      </c>
    </row>
    <row r="17" spans="1:4" ht="13.5" customHeight="1" thickBot="1" x14ac:dyDescent="0.25">
      <c r="A17" s="204"/>
      <c r="B17" s="205" t="s">
        <v>179</v>
      </c>
      <c r="C17" s="206">
        <v>0</v>
      </c>
      <c r="D17" s="207"/>
    </row>
    <row r="18" spans="1:4" ht="14.25" customHeight="1" x14ac:dyDescent="0.2">
      <c r="A18" s="208"/>
      <c r="B18" s="209"/>
      <c r="C18" s="210"/>
      <c r="D18" s="211"/>
    </row>
    <row r="19" spans="1:4" ht="15.75" customHeight="1" x14ac:dyDescent="0.2">
      <c r="A19" s="198" t="s">
        <v>48</v>
      </c>
      <c r="B19" s="175" t="s">
        <v>49</v>
      </c>
      <c r="C19" s="173"/>
      <c r="D19" s="199"/>
    </row>
    <row r="20" spans="1:4" ht="16.5" customHeight="1" thickBot="1" x14ac:dyDescent="0.25">
      <c r="A20" s="200">
        <v>0</v>
      </c>
      <c r="B20" s="201" t="s">
        <v>275</v>
      </c>
      <c r="C20" s="202">
        <v>0</v>
      </c>
      <c r="D20" s="203" t="s">
        <v>291</v>
      </c>
    </row>
    <row r="21" spans="1:4" ht="13.5" customHeight="1" thickBot="1" x14ac:dyDescent="0.25">
      <c r="A21" s="204"/>
      <c r="B21" s="205" t="s">
        <v>179</v>
      </c>
      <c r="C21" s="206">
        <v>0</v>
      </c>
      <c r="D21" s="207"/>
    </row>
    <row r="22" spans="1:4" ht="14.25" customHeight="1" x14ac:dyDescent="0.2">
      <c r="A22" s="208"/>
      <c r="B22" s="209"/>
      <c r="C22" s="210"/>
      <c r="D22" s="211"/>
    </row>
    <row r="23" spans="1:4" ht="15.75" customHeight="1" x14ac:dyDescent="0.2">
      <c r="A23" s="198" t="s">
        <v>56</v>
      </c>
      <c r="B23" s="175" t="s">
        <v>57</v>
      </c>
      <c r="C23" s="173"/>
      <c r="D23" s="199"/>
    </row>
    <row r="24" spans="1:4" ht="17.25" customHeight="1" thickBot="1" x14ac:dyDescent="0.25">
      <c r="A24" s="200">
        <v>0</v>
      </c>
      <c r="B24" s="201" t="s">
        <v>275</v>
      </c>
      <c r="C24" s="202">
        <v>0</v>
      </c>
      <c r="D24" s="203" t="s">
        <v>291</v>
      </c>
    </row>
    <row r="25" spans="1:4" ht="13.5" customHeight="1" thickBot="1" x14ac:dyDescent="0.25">
      <c r="A25" s="204"/>
      <c r="B25" s="205" t="s">
        <v>179</v>
      </c>
      <c r="C25" s="206">
        <v>0</v>
      </c>
      <c r="D25" s="207"/>
    </row>
    <row r="26" spans="1:4" ht="14.25" customHeight="1" x14ac:dyDescent="0.2">
      <c r="A26" s="208"/>
      <c r="B26" s="209"/>
      <c r="C26" s="210"/>
      <c r="D26" s="211"/>
    </row>
    <row r="27" spans="1:4" ht="15.75" customHeight="1" x14ac:dyDescent="0.2">
      <c r="A27" s="198" t="s">
        <v>62</v>
      </c>
      <c r="B27" s="175" t="s">
        <v>63</v>
      </c>
      <c r="C27" s="173"/>
      <c r="D27" s="199"/>
    </row>
    <row r="28" spans="1:4" ht="17.25" customHeight="1" thickBot="1" x14ac:dyDescent="0.25">
      <c r="A28" s="200">
        <v>0</v>
      </c>
      <c r="B28" s="201" t="s">
        <v>275</v>
      </c>
      <c r="C28" s="202">
        <v>0</v>
      </c>
      <c r="D28" s="203" t="s">
        <v>291</v>
      </c>
    </row>
    <row r="29" spans="1:4" ht="13.5" customHeight="1" thickBot="1" x14ac:dyDescent="0.25">
      <c r="A29" s="204"/>
      <c r="B29" s="205" t="s">
        <v>179</v>
      </c>
      <c r="C29" s="206">
        <v>0</v>
      </c>
      <c r="D29" s="207"/>
    </row>
    <row r="30" spans="1:4" ht="14.25" customHeight="1" x14ac:dyDescent="0.2">
      <c r="A30" s="208"/>
      <c r="B30" s="209"/>
      <c r="C30" s="210"/>
      <c r="D30" s="211"/>
    </row>
    <row r="31" spans="1:4" ht="15.75" customHeight="1" x14ac:dyDescent="0.2">
      <c r="A31" s="198" t="s">
        <v>66</v>
      </c>
      <c r="B31" s="175" t="s">
        <v>67</v>
      </c>
      <c r="C31" s="173"/>
      <c r="D31" s="199"/>
    </row>
    <row r="32" spans="1:4" ht="17.25" customHeight="1" thickBot="1" x14ac:dyDescent="0.25">
      <c r="A32" s="200">
        <v>0</v>
      </c>
      <c r="B32" s="201" t="s">
        <v>275</v>
      </c>
      <c r="C32" s="202">
        <v>0</v>
      </c>
      <c r="D32" s="203" t="s">
        <v>291</v>
      </c>
    </row>
    <row r="33" spans="1:4" ht="13.5" customHeight="1" thickBot="1" x14ac:dyDescent="0.25">
      <c r="A33" s="204"/>
      <c r="B33" s="205" t="s">
        <v>179</v>
      </c>
      <c r="C33" s="206">
        <v>0</v>
      </c>
      <c r="D33" s="207"/>
    </row>
    <row r="34" spans="1:4" ht="14.25" customHeight="1" x14ac:dyDescent="0.2">
      <c r="A34" s="208"/>
      <c r="B34" s="209"/>
      <c r="C34" s="210"/>
      <c r="D34" s="211"/>
    </row>
    <row r="35" spans="1:4" ht="15.75" customHeight="1" x14ac:dyDescent="0.2">
      <c r="A35" s="198" t="s">
        <v>72</v>
      </c>
      <c r="B35" s="175" t="s">
        <v>73</v>
      </c>
      <c r="C35" s="173"/>
      <c r="D35" s="199"/>
    </row>
    <row r="36" spans="1:4" ht="17.25" customHeight="1" thickBot="1" x14ac:dyDescent="0.25">
      <c r="A36" s="200">
        <v>0</v>
      </c>
      <c r="B36" s="201" t="s">
        <v>275</v>
      </c>
      <c r="C36" s="202">
        <v>0</v>
      </c>
      <c r="D36" s="203" t="s">
        <v>291</v>
      </c>
    </row>
    <row r="37" spans="1:4" ht="13.5" customHeight="1" thickBot="1" x14ac:dyDescent="0.25">
      <c r="A37" s="204"/>
      <c r="B37" s="205" t="s">
        <v>179</v>
      </c>
      <c r="C37" s="206">
        <v>0</v>
      </c>
      <c r="D37" s="207"/>
    </row>
    <row r="38" spans="1:4" ht="14.25" customHeight="1" x14ac:dyDescent="0.2">
      <c r="A38" s="208"/>
      <c r="B38" s="209"/>
      <c r="C38" s="210"/>
      <c r="D38" s="211"/>
    </row>
    <row r="39" spans="1:4" ht="15.75" customHeight="1" x14ac:dyDescent="0.2">
      <c r="A39" s="198" t="s">
        <v>79</v>
      </c>
      <c r="B39" s="175" t="s">
        <v>80</v>
      </c>
      <c r="C39" s="173"/>
      <c r="D39" s="199"/>
    </row>
    <row r="40" spans="1:4" ht="16.5" customHeight="1" thickBot="1" x14ac:dyDescent="0.25">
      <c r="A40" s="200">
        <v>0</v>
      </c>
      <c r="B40" s="201" t="s">
        <v>275</v>
      </c>
      <c r="C40" s="202">
        <v>0</v>
      </c>
      <c r="D40" s="203" t="s">
        <v>291</v>
      </c>
    </row>
    <row r="41" spans="1:4" ht="13.5" customHeight="1" thickBot="1" x14ac:dyDescent="0.25">
      <c r="A41" s="204"/>
      <c r="B41" s="205" t="s">
        <v>179</v>
      </c>
      <c r="C41" s="206">
        <v>0</v>
      </c>
      <c r="D41" s="207"/>
    </row>
    <row r="42" spans="1:4" ht="14.25" customHeight="1" x14ac:dyDescent="0.2">
      <c r="A42" s="208"/>
      <c r="B42" s="209"/>
      <c r="C42" s="210"/>
      <c r="D42" s="211"/>
    </row>
    <row r="43" spans="1:4" ht="15.75" customHeight="1" x14ac:dyDescent="0.2">
      <c r="A43" s="198" t="s">
        <v>83</v>
      </c>
      <c r="B43" s="175" t="s">
        <v>84</v>
      </c>
      <c r="C43" s="173"/>
      <c r="D43" s="199"/>
    </row>
    <row r="44" spans="1:4" ht="17.25" customHeight="1" thickBot="1" x14ac:dyDescent="0.25">
      <c r="A44" s="200">
        <v>0</v>
      </c>
      <c r="B44" s="201" t="s">
        <v>275</v>
      </c>
      <c r="C44" s="202">
        <v>0</v>
      </c>
      <c r="D44" s="203" t="s">
        <v>291</v>
      </c>
    </row>
    <row r="45" spans="1:4" ht="13.5" customHeight="1" thickBot="1" x14ac:dyDescent="0.25">
      <c r="A45" s="204"/>
      <c r="B45" s="205" t="s">
        <v>179</v>
      </c>
      <c r="C45" s="206">
        <v>0</v>
      </c>
      <c r="D45" s="207"/>
    </row>
    <row r="46" spans="1:4" ht="14.25" customHeight="1" x14ac:dyDescent="0.2">
      <c r="A46" s="208"/>
      <c r="B46" s="209"/>
      <c r="C46" s="210"/>
      <c r="D46" s="211"/>
    </row>
    <row r="47" spans="1:4" ht="15.75" customHeight="1" x14ac:dyDescent="0.2">
      <c r="A47" s="198" t="s">
        <v>95</v>
      </c>
      <c r="B47" s="175" t="s">
        <v>96</v>
      </c>
      <c r="C47" s="173"/>
      <c r="D47" s="199"/>
    </row>
    <row r="48" spans="1:4" ht="25.5" x14ac:dyDescent="0.2">
      <c r="A48" s="200">
        <v>1</v>
      </c>
      <c r="B48" s="201" t="s">
        <v>292</v>
      </c>
      <c r="C48" s="202">
        <v>69785000</v>
      </c>
      <c r="D48" s="203" t="s">
        <v>293</v>
      </c>
    </row>
    <row r="49" spans="1:4" ht="25.5" x14ac:dyDescent="0.2">
      <c r="A49" s="200">
        <v>2</v>
      </c>
      <c r="B49" s="201" t="s">
        <v>294</v>
      </c>
      <c r="C49" s="202">
        <v>500000</v>
      </c>
      <c r="D49" s="203" t="s">
        <v>295</v>
      </c>
    </row>
    <row r="50" spans="1:4" ht="25.5" x14ac:dyDescent="0.2">
      <c r="A50" s="200">
        <v>3</v>
      </c>
      <c r="B50" s="201" t="s">
        <v>296</v>
      </c>
      <c r="C50" s="202">
        <v>13935000</v>
      </c>
      <c r="D50" s="203" t="s">
        <v>297</v>
      </c>
    </row>
    <row r="51" spans="1:4" ht="13.5" thickBot="1" x14ac:dyDescent="0.25">
      <c r="A51" s="200">
        <v>4</v>
      </c>
      <c r="B51" s="201" t="s">
        <v>298</v>
      </c>
      <c r="C51" s="202">
        <v>5824000</v>
      </c>
      <c r="D51" s="203" t="s">
        <v>299</v>
      </c>
    </row>
    <row r="52" spans="1:4" ht="13.5" customHeight="1" thickBot="1" x14ac:dyDescent="0.25">
      <c r="A52" s="204"/>
      <c r="B52" s="205" t="s">
        <v>179</v>
      </c>
      <c r="C52" s="206">
        <f>SUM(C48:C51)</f>
        <v>90044000</v>
      </c>
      <c r="D52" s="207"/>
    </row>
    <row r="53" spans="1:4" ht="14.25" customHeight="1" x14ac:dyDescent="0.2">
      <c r="A53" s="208"/>
      <c r="B53" s="209"/>
      <c r="C53" s="210"/>
      <c r="D53" s="211"/>
    </row>
    <row r="54" spans="1:4" ht="15.75" customHeight="1" x14ac:dyDescent="0.2">
      <c r="A54" s="198" t="s">
        <v>102</v>
      </c>
      <c r="B54" s="175" t="s">
        <v>103</v>
      </c>
      <c r="C54" s="173"/>
      <c r="D54" s="199"/>
    </row>
    <row r="55" spans="1:4" ht="17.25" customHeight="1" thickBot="1" x14ac:dyDescent="0.25">
      <c r="A55" s="200">
        <v>0</v>
      </c>
      <c r="B55" s="201" t="s">
        <v>275</v>
      </c>
      <c r="C55" s="202">
        <v>0</v>
      </c>
      <c r="D55" s="203" t="s">
        <v>291</v>
      </c>
    </row>
    <row r="56" spans="1:4" ht="13.5" customHeight="1" thickBot="1" x14ac:dyDescent="0.25">
      <c r="A56" s="204"/>
      <c r="B56" s="205" t="s">
        <v>179</v>
      </c>
      <c r="C56" s="206">
        <v>0</v>
      </c>
      <c r="D56" s="207"/>
    </row>
    <row r="57" spans="1:4" ht="14.25" customHeight="1" x14ac:dyDescent="0.2">
      <c r="A57" s="208"/>
      <c r="B57" s="209"/>
      <c r="C57" s="210"/>
      <c r="D57" s="211"/>
    </row>
    <row r="58" spans="1:4" ht="15.75" customHeight="1" x14ac:dyDescent="0.2">
      <c r="A58" s="198" t="s">
        <v>108</v>
      </c>
      <c r="B58" s="175" t="s">
        <v>109</v>
      </c>
      <c r="C58" s="173"/>
      <c r="D58" s="199"/>
    </row>
    <row r="59" spans="1:4" ht="13.5" thickBot="1" x14ac:dyDescent="0.25">
      <c r="A59" s="200">
        <v>0</v>
      </c>
      <c r="B59" s="201" t="s">
        <v>275</v>
      </c>
      <c r="C59" s="202">
        <v>0</v>
      </c>
      <c r="D59" s="203" t="s">
        <v>291</v>
      </c>
    </row>
    <row r="60" spans="1:4" ht="13.5" customHeight="1" thickBot="1" x14ac:dyDescent="0.25">
      <c r="A60" s="204"/>
      <c r="B60" s="205" t="s">
        <v>179</v>
      </c>
      <c r="C60" s="206">
        <v>0</v>
      </c>
      <c r="D60" s="207"/>
    </row>
    <row r="61" spans="1:4" ht="14.25" customHeight="1" x14ac:dyDescent="0.2">
      <c r="A61" s="208"/>
      <c r="B61" s="209"/>
      <c r="C61" s="210"/>
      <c r="D61" s="211"/>
    </row>
    <row r="62" spans="1:4" ht="15.75" customHeight="1" x14ac:dyDescent="0.2">
      <c r="A62" s="198" t="s">
        <v>117</v>
      </c>
      <c r="B62" s="175" t="s">
        <v>118</v>
      </c>
      <c r="C62" s="173"/>
      <c r="D62" s="199"/>
    </row>
    <row r="63" spans="1:4" ht="13.5" thickBot="1" x14ac:dyDescent="0.25">
      <c r="A63" s="200">
        <v>0</v>
      </c>
      <c r="B63" s="201" t="s">
        <v>275</v>
      </c>
      <c r="C63" s="202">
        <v>0</v>
      </c>
      <c r="D63" s="203" t="s">
        <v>291</v>
      </c>
    </row>
    <row r="64" spans="1:4" ht="13.5" customHeight="1" thickBot="1" x14ac:dyDescent="0.25">
      <c r="A64" s="204"/>
      <c r="B64" s="205" t="s">
        <v>179</v>
      </c>
      <c r="C64" s="206">
        <v>0</v>
      </c>
      <c r="D64" s="207"/>
    </row>
    <row r="65" spans="1:4" ht="14.25" customHeight="1" x14ac:dyDescent="0.2">
      <c r="A65" s="208"/>
      <c r="B65" s="209"/>
      <c r="C65" s="210"/>
      <c r="D65" s="211"/>
    </row>
    <row r="66" spans="1:4" ht="15.75" customHeight="1" x14ac:dyDescent="0.2">
      <c r="A66" s="198" t="s">
        <v>126</v>
      </c>
      <c r="B66" s="175" t="s">
        <v>127</v>
      </c>
      <c r="C66" s="173"/>
      <c r="D66" s="199"/>
    </row>
    <row r="67" spans="1:4" ht="13.5" thickBot="1" x14ac:dyDescent="0.25">
      <c r="A67" s="200">
        <v>0</v>
      </c>
      <c r="B67" s="201" t="s">
        <v>275</v>
      </c>
      <c r="C67" s="202">
        <v>0</v>
      </c>
      <c r="D67" s="203" t="s">
        <v>291</v>
      </c>
    </row>
    <row r="68" spans="1:4" ht="13.5" customHeight="1" thickBot="1" x14ac:dyDescent="0.25">
      <c r="A68" s="204"/>
      <c r="B68" s="205" t="s">
        <v>179</v>
      </c>
      <c r="C68" s="206">
        <v>0</v>
      </c>
      <c r="D68" s="207"/>
    </row>
    <row r="69" spans="1:4" ht="14.25" customHeight="1" x14ac:dyDescent="0.2">
      <c r="A69" s="208"/>
      <c r="B69" s="209"/>
      <c r="C69" s="210"/>
      <c r="D69" s="211"/>
    </row>
    <row r="70" spans="1:4" ht="15.75" customHeight="1" x14ac:dyDescent="0.2">
      <c r="A70" s="198" t="s">
        <v>130</v>
      </c>
      <c r="B70" s="175" t="s">
        <v>131</v>
      </c>
      <c r="C70" s="173"/>
      <c r="D70" s="199"/>
    </row>
    <row r="71" spans="1:4" ht="13.5" thickBot="1" x14ac:dyDescent="0.25">
      <c r="A71" s="200">
        <v>1</v>
      </c>
      <c r="B71" s="201" t="s">
        <v>300</v>
      </c>
      <c r="C71" s="202">
        <v>4000000</v>
      </c>
      <c r="D71" s="203" t="s">
        <v>299</v>
      </c>
    </row>
    <row r="72" spans="1:4" ht="13.5" customHeight="1" thickBot="1" x14ac:dyDescent="0.25">
      <c r="A72" s="204"/>
      <c r="B72" s="205" t="s">
        <v>179</v>
      </c>
      <c r="C72" s="206">
        <f>SUM(C71:C71)</f>
        <v>4000000</v>
      </c>
      <c r="D72" s="207"/>
    </row>
    <row r="73" spans="1:4" ht="14.25" customHeight="1" x14ac:dyDescent="0.2">
      <c r="A73" s="208"/>
      <c r="B73" s="209"/>
      <c r="C73" s="210"/>
      <c r="D73" s="211"/>
    </row>
    <row r="74" spans="1:4" ht="15.75" customHeight="1" x14ac:dyDescent="0.2">
      <c r="A74" s="198" t="s">
        <v>137</v>
      </c>
      <c r="B74" s="175" t="s">
        <v>138</v>
      </c>
      <c r="C74" s="173"/>
      <c r="D74" s="199"/>
    </row>
    <row r="75" spans="1:4" ht="13.5" thickBot="1" x14ac:dyDescent="0.25">
      <c r="A75" s="200">
        <v>0</v>
      </c>
      <c r="B75" s="201" t="s">
        <v>275</v>
      </c>
      <c r="C75" s="202">
        <v>0</v>
      </c>
      <c r="D75" s="203" t="s">
        <v>291</v>
      </c>
    </row>
    <row r="76" spans="1:4" ht="13.5" customHeight="1" thickBot="1" x14ac:dyDescent="0.25">
      <c r="A76" s="204"/>
      <c r="B76" s="205" t="s">
        <v>179</v>
      </c>
      <c r="C76" s="206">
        <v>0</v>
      </c>
      <c r="D76" s="207"/>
    </row>
    <row r="77" spans="1:4" ht="14.25" customHeight="1" x14ac:dyDescent="0.2">
      <c r="A77" s="208"/>
      <c r="B77" s="209"/>
      <c r="C77" s="210"/>
      <c r="D77" s="211"/>
    </row>
    <row r="78" spans="1:4" ht="15.75" customHeight="1" x14ac:dyDescent="0.2">
      <c r="A78" s="198" t="s">
        <v>141</v>
      </c>
      <c r="B78" s="175" t="s">
        <v>142</v>
      </c>
      <c r="C78" s="173"/>
      <c r="D78" s="199"/>
    </row>
    <row r="79" spans="1:4" ht="13.5" thickBot="1" x14ac:dyDescent="0.25">
      <c r="A79" s="200">
        <v>1</v>
      </c>
      <c r="B79" s="201" t="s">
        <v>301</v>
      </c>
      <c r="C79" s="202">
        <v>3185500</v>
      </c>
      <c r="D79" s="203" t="s">
        <v>299</v>
      </c>
    </row>
    <row r="80" spans="1:4" ht="13.5" customHeight="1" thickBot="1" x14ac:dyDescent="0.25">
      <c r="A80" s="204"/>
      <c r="B80" s="205" t="s">
        <v>179</v>
      </c>
      <c r="C80" s="206">
        <f>SUM(C79:C79)</f>
        <v>3185500</v>
      </c>
      <c r="D80" s="207"/>
    </row>
    <row r="81" spans="1:4" ht="14.25" customHeight="1" x14ac:dyDescent="0.2">
      <c r="A81" s="208"/>
      <c r="B81" s="209"/>
      <c r="C81" s="210"/>
      <c r="D81" s="211"/>
    </row>
    <row r="82" spans="1:4" ht="15.75" customHeight="1" x14ac:dyDescent="0.2">
      <c r="A82" s="198" t="s">
        <v>148</v>
      </c>
      <c r="B82" s="175" t="s">
        <v>149</v>
      </c>
      <c r="C82" s="173"/>
      <c r="D82" s="199"/>
    </row>
    <row r="83" spans="1:4" ht="13.5" thickBot="1" x14ac:dyDescent="0.25">
      <c r="A83" s="200">
        <v>0</v>
      </c>
      <c r="B83" s="201" t="s">
        <v>275</v>
      </c>
      <c r="C83" s="202">
        <v>0</v>
      </c>
      <c r="D83" s="203" t="s">
        <v>291</v>
      </c>
    </row>
    <row r="84" spans="1:4" ht="13.5" customHeight="1" thickBot="1" x14ac:dyDescent="0.25">
      <c r="A84" s="204"/>
      <c r="B84" s="205" t="s">
        <v>179</v>
      </c>
      <c r="C84" s="206">
        <v>0</v>
      </c>
      <c r="D84" s="207"/>
    </row>
    <row r="85" spans="1:4" ht="14.25" customHeight="1" x14ac:dyDescent="0.2">
      <c r="A85" s="208"/>
      <c r="B85" s="209"/>
      <c r="C85" s="210"/>
      <c r="D85" s="211"/>
    </row>
    <row r="86" spans="1:4" ht="15.75" customHeight="1" x14ac:dyDescent="0.2">
      <c r="A86" s="198" t="s">
        <v>153</v>
      </c>
      <c r="B86" s="175" t="s">
        <v>154</v>
      </c>
      <c r="C86" s="173"/>
      <c r="D86" s="199"/>
    </row>
    <row r="87" spans="1:4" ht="13.5" thickBot="1" x14ac:dyDescent="0.25">
      <c r="A87" s="200">
        <v>0</v>
      </c>
      <c r="B87" s="201" t="s">
        <v>275</v>
      </c>
      <c r="C87" s="202">
        <v>0</v>
      </c>
      <c r="D87" s="203" t="s">
        <v>291</v>
      </c>
    </row>
    <row r="88" spans="1:4" ht="13.5" customHeight="1" thickBot="1" x14ac:dyDescent="0.25">
      <c r="A88" s="204"/>
      <c r="B88" s="205" t="s">
        <v>179</v>
      </c>
      <c r="C88" s="206">
        <v>0</v>
      </c>
      <c r="D88" s="207"/>
    </row>
    <row r="89" spans="1:4" ht="14.25" customHeight="1" x14ac:dyDescent="0.2">
      <c r="A89" s="208"/>
      <c r="B89" s="209"/>
      <c r="C89" s="210"/>
      <c r="D89" s="211"/>
    </row>
    <row r="90" spans="1:4" ht="19.5" customHeight="1" x14ac:dyDescent="0.2">
      <c r="A90" s="198" t="s">
        <v>158</v>
      </c>
      <c r="B90" s="175" t="s">
        <v>159</v>
      </c>
      <c r="C90" s="173"/>
      <c r="D90" s="199"/>
    </row>
    <row r="91" spans="1:4" ht="18" customHeight="1" thickBot="1" x14ac:dyDescent="0.25">
      <c r="A91" s="200">
        <v>0</v>
      </c>
      <c r="B91" s="201" t="s">
        <v>275</v>
      </c>
      <c r="C91" s="202">
        <v>0</v>
      </c>
      <c r="D91" s="203" t="s">
        <v>291</v>
      </c>
    </row>
    <row r="92" spans="1:4" ht="13.5" customHeight="1" thickBot="1" x14ac:dyDescent="0.25">
      <c r="A92" s="204"/>
      <c r="B92" s="205" t="s">
        <v>179</v>
      </c>
      <c r="C92" s="206">
        <v>0</v>
      </c>
      <c r="D92" s="207"/>
    </row>
    <row r="93" spans="1:4" ht="14.25" customHeight="1" x14ac:dyDescent="0.2">
      <c r="A93" s="208"/>
      <c r="B93" s="209"/>
      <c r="C93" s="210"/>
      <c r="D93" s="211"/>
    </row>
    <row r="94" spans="1:4" ht="13.5" customHeight="1" thickBot="1" x14ac:dyDescent="0.25">
      <c r="A94" s="212"/>
      <c r="B94" s="213" t="s">
        <v>254</v>
      </c>
      <c r="C94" s="214">
        <f>+C92+C88+C84+C80+C76+C72+C68+C64+C60+C56+C52+C45+C41+C37+C33+C29+C25+C21+C17+C13</f>
        <v>97229500</v>
      </c>
      <c r="D94" s="215"/>
    </row>
  </sheetData>
  <mergeCells count="4">
    <mergeCell ref="A2:D2"/>
    <mergeCell ref="A3:D3"/>
    <mergeCell ref="A4:D4"/>
    <mergeCell ref="A5:D5"/>
  </mergeCells>
  <printOptions gridLines="1"/>
  <pageMargins left="1" right="1" top="0.5" bottom="0.5" header="0.25" footer="0.25"/>
  <pageSetup paperSize="9" scale="74" orientation="landscape" horizontalDpi="1200" verticalDpi="1200" r:id="rId1"/>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302</v>
      </c>
      <c r="B5" s="458"/>
      <c r="C5" s="458"/>
      <c r="D5" s="458"/>
      <c r="E5" s="458"/>
      <c r="F5" s="458"/>
    </row>
    <row r="6" spans="1:6" s="216" customFormat="1" x14ac:dyDescent="0.2">
      <c r="A6" s="458" t="s">
        <v>303</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304</v>
      </c>
      <c r="D9" s="227" t="s">
        <v>305</v>
      </c>
      <c r="E9" s="228" t="s">
        <v>306</v>
      </c>
      <c r="F9" s="229" t="s">
        <v>307</v>
      </c>
    </row>
    <row r="10" spans="1:6" x14ac:dyDescent="0.2">
      <c r="A10" s="230"/>
      <c r="B10" s="231"/>
      <c r="C10" s="232"/>
      <c r="D10" s="233"/>
      <c r="E10" s="173"/>
      <c r="F10" s="172"/>
    </row>
    <row r="11" spans="1:6" ht="13.5" customHeight="1" thickBot="1" x14ac:dyDescent="0.25">
      <c r="A11" s="167" t="s">
        <v>8</v>
      </c>
      <c r="B11" s="234" t="s">
        <v>308</v>
      </c>
      <c r="C11" s="235"/>
      <c r="D11" s="235"/>
      <c r="E11" s="235"/>
      <c r="F11" s="236"/>
    </row>
    <row r="12" spans="1:6" ht="15.75" customHeight="1" x14ac:dyDescent="0.2">
      <c r="A12" s="237"/>
      <c r="B12" s="238" t="s">
        <v>309</v>
      </c>
      <c r="C12" s="239">
        <v>0</v>
      </c>
      <c r="D12" s="239">
        <v>0</v>
      </c>
      <c r="E12" s="239">
        <f t="shared" ref="E12:E18" si="0">D12-C12</f>
        <v>0</v>
      </c>
      <c r="F12" s="240">
        <f t="shared" ref="F12:F18" si="1">IF(C12=0,0,E12/C12)</f>
        <v>0</v>
      </c>
    </row>
    <row r="13" spans="1:6" x14ac:dyDescent="0.2">
      <c r="A13" s="241">
        <v>1</v>
      </c>
      <c r="B13" s="242" t="s">
        <v>310</v>
      </c>
      <c r="C13" s="243">
        <v>0</v>
      </c>
      <c r="D13" s="243">
        <v>0</v>
      </c>
      <c r="E13" s="243">
        <f t="shared" si="0"/>
        <v>0</v>
      </c>
      <c r="F13" s="244">
        <f t="shared" si="1"/>
        <v>0</v>
      </c>
    </row>
    <row r="14" spans="1:6" x14ac:dyDescent="0.2">
      <c r="A14" s="241">
        <v>2</v>
      </c>
      <c r="B14" s="242" t="s">
        <v>311</v>
      </c>
      <c r="C14" s="243">
        <v>0</v>
      </c>
      <c r="D14" s="243">
        <v>0</v>
      </c>
      <c r="E14" s="243">
        <f t="shared" si="0"/>
        <v>0</v>
      </c>
      <c r="F14" s="244">
        <f t="shared" si="1"/>
        <v>0</v>
      </c>
    </row>
    <row r="15" spans="1:6" x14ac:dyDescent="0.2">
      <c r="A15" s="241">
        <v>3</v>
      </c>
      <c r="B15" s="242" t="s">
        <v>312</v>
      </c>
      <c r="C15" s="243">
        <v>0</v>
      </c>
      <c r="D15" s="243">
        <v>0</v>
      </c>
      <c r="E15" s="243">
        <f t="shared" si="0"/>
        <v>0</v>
      </c>
      <c r="F15" s="244">
        <f t="shared" si="1"/>
        <v>0</v>
      </c>
    </row>
    <row r="16" spans="1:6" x14ac:dyDescent="0.2">
      <c r="A16" s="241">
        <v>4</v>
      </c>
      <c r="B16" s="242" t="s">
        <v>313</v>
      </c>
      <c r="C16" s="243">
        <v>0</v>
      </c>
      <c r="D16" s="243">
        <v>0</v>
      </c>
      <c r="E16" s="243">
        <f t="shared" si="0"/>
        <v>0</v>
      </c>
      <c r="F16" s="244">
        <f t="shared" si="1"/>
        <v>0</v>
      </c>
    </row>
    <row r="17" spans="1:6" ht="15.75" x14ac:dyDescent="0.25">
      <c r="A17" s="132"/>
      <c r="B17" s="245" t="s">
        <v>314</v>
      </c>
      <c r="C17" s="246">
        <f>C12+(C13+C14-C15+C16)</f>
        <v>0</v>
      </c>
      <c r="D17" s="246">
        <f>D12+(D13+D14-D15+D16)</f>
        <v>0</v>
      </c>
      <c r="E17" s="246">
        <f t="shared" si="0"/>
        <v>0</v>
      </c>
      <c r="F17" s="247">
        <f t="shared" si="1"/>
        <v>0</v>
      </c>
    </row>
    <row r="18" spans="1:6" x14ac:dyDescent="0.2">
      <c r="A18" s="248">
        <v>5</v>
      </c>
      <c r="B18" s="249" t="s">
        <v>315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316</v>
      </c>
      <c r="C20" s="235"/>
      <c r="D20" s="235"/>
      <c r="E20" s="235"/>
      <c r="F20" s="236"/>
    </row>
    <row r="21" spans="1:6" ht="15.75" customHeight="1" x14ac:dyDescent="0.2">
      <c r="A21" s="237"/>
      <c r="B21" s="238" t="s">
        <v>309</v>
      </c>
      <c r="C21" s="239">
        <v>46661628</v>
      </c>
      <c r="D21" s="239">
        <v>36872845</v>
      </c>
      <c r="E21" s="239">
        <f t="shared" ref="E21:E27" si="2">D21-C21</f>
        <v>-9788783</v>
      </c>
      <c r="F21" s="240">
        <f t="shared" ref="F21:F27" si="3">IF(C21=0,0,E21/C21)</f>
        <v>-0.20978228620741651</v>
      </c>
    </row>
    <row r="22" spans="1:6" x14ac:dyDescent="0.2">
      <c r="A22" s="241">
        <v>1</v>
      </c>
      <c r="B22" s="242" t="s">
        <v>310</v>
      </c>
      <c r="C22" s="243">
        <v>0</v>
      </c>
      <c r="D22" s="243">
        <v>0</v>
      </c>
      <c r="E22" s="243">
        <f t="shared" si="2"/>
        <v>0</v>
      </c>
      <c r="F22" s="244">
        <f t="shared" si="3"/>
        <v>0</v>
      </c>
    </row>
    <row r="23" spans="1:6" x14ac:dyDescent="0.2">
      <c r="A23" s="241">
        <v>2</v>
      </c>
      <c r="B23" s="242" t="s">
        <v>311</v>
      </c>
      <c r="C23" s="243">
        <v>-7658887</v>
      </c>
      <c r="D23" s="243">
        <v>870205</v>
      </c>
      <c r="E23" s="243">
        <f t="shared" si="2"/>
        <v>8529092</v>
      </c>
      <c r="F23" s="244">
        <f t="shared" si="3"/>
        <v>-1.1136202949593068</v>
      </c>
    </row>
    <row r="24" spans="1:6" x14ac:dyDescent="0.2">
      <c r="A24" s="241">
        <v>3</v>
      </c>
      <c r="B24" s="242" t="s">
        <v>312</v>
      </c>
      <c r="C24" s="243">
        <v>4040134</v>
      </c>
      <c r="D24" s="243">
        <v>2245584</v>
      </c>
      <c r="E24" s="243">
        <f t="shared" si="2"/>
        <v>-1794550</v>
      </c>
      <c r="F24" s="244">
        <f t="shared" si="3"/>
        <v>-0.44418081182455832</v>
      </c>
    </row>
    <row r="25" spans="1:6" x14ac:dyDescent="0.2">
      <c r="A25" s="241">
        <v>4</v>
      </c>
      <c r="B25" s="242" t="s">
        <v>313</v>
      </c>
      <c r="C25" s="243">
        <v>1910238</v>
      </c>
      <c r="D25" s="243">
        <v>2308772</v>
      </c>
      <c r="E25" s="243">
        <f t="shared" si="2"/>
        <v>398534</v>
      </c>
      <c r="F25" s="244">
        <f t="shared" si="3"/>
        <v>0.2086305476071568</v>
      </c>
    </row>
    <row r="26" spans="1:6" ht="15.75" x14ac:dyDescent="0.25">
      <c r="A26" s="132"/>
      <c r="B26" s="245" t="s">
        <v>314</v>
      </c>
      <c r="C26" s="246">
        <f>C21+(C22+C23-C24+C25)</f>
        <v>36872845</v>
      </c>
      <c r="D26" s="246">
        <f>D21+(D22+D23-D24+D25)</f>
        <v>37806238</v>
      </c>
      <c r="E26" s="246">
        <f t="shared" si="2"/>
        <v>933393</v>
      </c>
      <c r="F26" s="247">
        <f t="shared" si="3"/>
        <v>2.531383189987103E-2</v>
      </c>
    </row>
    <row r="27" spans="1:6" x14ac:dyDescent="0.2">
      <c r="A27" s="248">
        <v>5</v>
      </c>
      <c r="B27" s="249" t="s">
        <v>315</v>
      </c>
      <c r="C27" s="250">
        <v>1474914</v>
      </c>
      <c r="D27" s="250">
        <v>1512249.52</v>
      </c>
      <c r="E27" s="250">
        <f t="shared" si="2"/>
        <v>37335.520000000019</v>
      </c>
      <c r="F27" s="251">
        <f t="shared" si="3"/>
        <v>2.5313692866160344E-2</v>
      </c>
    </row>
    <row r="28" spans="1:6" ht="13.5" customHeight="1" x14ac:dyDescent="0.2">
      <c r="A28" s="252"/>
      <c r="B28" s="253"/>
      <c r="C28" s="254"/>
      <c r="D28" s="254"/>
      <c r="E28" s="254"/>
      <c r="F28" s="255"/>
    </row>
    <row r="29" spans="1:6" ht="13.5" customHeight="1" thickBot="1" x14ac:dyDescent="0.25">
      <c r="A29" s="167" t="s">
        <v>48</v>
      </c>
      <c r="B29" s="234" t="s">
        <v>317</v>
      </c>
      <c r="C29" s="235"/>
      <c r="D29" s="235"/>
      <c r="E29" s="235"/>
      <c r="F29" s="236"/>
    </row>
    <row r="30" spans="1:6" ht="15.75" customHeight="1" x14ac:dyDescent="0.2">
      <c r="A30" s="237"/>
      <c r="B30" s="238" t="s">
        <v>309</v>
      </c>
      <c r="C30" s="239">
        <v>0</v>
      </c>
      <c r="D30" s="239">
        <v>0</v>
      </c>
      <c r="E30" s="239">
        <f t="shared" ref="E30:E36" si="4">D30-C30</f>
        <v>0</v>
      </c>
      <c r="F30" s="240">
        <f t="shared" ref="F30:F36" si="5">IF(C30=0,0,E30/C30)</f>
        <v>0</v>
      </c>
    </row>
    <row r="31" spans="1:6" x14ac:dyDescent="0.2">
      <c r="A31" s="241">
        <v>1</v>
      </c>
      <c r="B31" s="242" t="s">
        <v>310</v>
      </c>
      <c r="C31" s="243">
        <v>0</v>
      </c>
      <c r="D31" s="243">
        <v>0</v>
      </c>
      <c r="E31" s="243">
        <f t="shared" si="4"/>
        <v>0</v>
      </c>
      <c r="F31" s="244">
        <f t="shared" si="5"/>
        <v>0</v>
      </c>
    </row>
    <row r="32" spans="1:6" x14ac:dyDescent="0.2">
      <c r="A32" s="241">
        <v>2</v>
      </c>
      <c r="B32" s="242" t="s">
        <v>311</v>
      </c>
      <c r="C32" s="243">
        <v>0</v>
      </c>
      <c r="D32" s="243">
        <v>0</v>
      </c>
      <c r="E32" s="243">
        <f t="shared" si="4"/>
        <v>0</v>
      </c>
      <c r="F32" s="244">
        <f t="shared" si="5"/>
        <v>0</v>
      </c>
    </row>
    <row r="33" spans="1:6" x14ac:dyDescent="0.2">
      <c r="A33" s="241">
        <v>3</v>
      </c>
      <c r="B33" s="242" t="s">
        <v>312</v>
      </c>
      <c r="C33" s="243">
        <v>0</v>
      </c>
      <c r="D33" s="243">
        <v>0</v>
      </c>
      <c r="E33" s="243">
        <f t="shared" si="4"/>
        <v>0</v>
      </c>
      <c r="F33" s="244">
        <f t="shared" si="5"/>
        <v>0</v>
      </c>
    </row>
    <row r="34" spans="1:6" x14ac:dyDescent="0.2">
      <c r="A34" s="241">
        <v>4</v>
      </c>
      <c r="B34" s="242" t="s">
        <v>313</v>
      </c>
      <c r="C34" s="243">
        <v>0</v>
      </c>
      <c r="D34" s="243">
        <v>0</v>
      </c>
      <c r="E34" s="243">
        <f t="shared" si="4"/>
        <v>0</v>
      </c>
      <c r="F34" s="244">
        <f t="shared" si="5"/>
        <v>0</v>
      </c>
    </row>
    <row r="35" spans="1:6" ht="15.75" x14ac:dyDescent="0.25">
      <c r="A35" s="132"/>
      <c r="B35" s="245" t="s">
        <v>314</v>
      </c>
      <c r="C35" s="246">
        <f>C30+(C31+C32-C33+C34)</f>
        <v>0</v>
      </c>
      <c r="D35" s="246">
        <f>D30+(D31+D32-D33+D34)</f>
        <v>0</v>
      </c>
      <c r="E35" s="246">
        <f t="shared" si="4"/>
        <v>0</v>
      </c>
      <c r="F35" s="247">
        <f t="shared" si="5"/>
        <v>0</v>
      </c>
    </row>
    <row r="36" spans="1:6" x14ac:dyDescent="0.2">
      <c r="A36" s="248">
        <v>5</v>
      </c>
      <c r="B36" s="249" t="s">
        <v>315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gridLines="1"/>
  <pageMargins left="0.5" right="0.5" top="0.5" bottom="0.5" header="0.25" footer="0.25"/>
  <pageSetup scale="95" orientation="landscape" horizontalDpi="1200" verticalDpi="1200" r:id="rId1"/>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2"/>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318</v>
      </c>
      <c r="B4" s="469"/>
      <c r="C4" s="470"/>
    </row>
    <row r="5" spans="1:4" ht="16.350000000000001" customHeight="1" thickBot="1" x14ac:dyDescent="0.3">
      <c r="A5" s="471"/>
      <c r="B5" s="472"/>
      <c r="C5" s="473"/>
    </row>
    <row r="6" spans="1:4" ht="16.350000000000001" customHeight="1" thickBot="1" x14ac:dyDescent="0.3">
      <c r="A6" s="474" t="s">
        <v>319</v>
      </c>
      <c r="B6" s="475"/>
      <c r="C6" s="476"/>
    </row>
    <row r="7" spans="1:4" ht="16.350000000000001" customHeight="1" thickBot="1" x14ac:dyDescent="0.3">
      <c r="A7" s="259">
        <v>-1</v>
      </c>
      <c r="B7" s="260">
        <v>-2</v>
      </c>
      <c r="C7" s="260">
        <v>-3</v>
      </c>
    </row>
    <row r="8" spans="1:4" ht="16.350000000000001" customHeight="1" thickBot="1" x14ac:dyDescent="0.3">
      <c r="A8" s="261" t="s">
        <v>320</v>
      </c>
      <c r="B8" s="262" t="s">
        <v>321</v>
      </c>
      <c r="C8" s="263" t="s">
        <v>322</v>
      </c>
    </row>
    <row r="9" spans="1:4" s="264" customFormat="1" ht="16.350000000000001" customHeight="1" x14ac:dyDescent="0.25">
      <c r="A9" s="459" t="s">
        <v>323</v>
      </c>
      <c r="B9" s="460"/>
      <c r="C9" s="265">
        <v>265</v>
      </c>
    </row>
    <row r="10" spans="1:4" s="264" customFormat="1" ht="16.350000000000001" customHeight="1" x14ac:dyDescent="0.25">
      <c r="A10" s="461" t="s">
        <v>324</v>
      </c>
      <c r="B10" s="462"/>
      <c r="C10" s="265">
        <v>252</v>
      </c>
      <c r="D10" s="266"/>
    </row>
    <row r="11" spans="1:4" s="264" customFormat="1" ht="16.350000000000001" customHeight="1" thickBot="1" x14ac:dyDescent="0.3">
      <c r="A11" s="463" t="s">
        <v>325</v>
      </c>
      <c r="B11" s="464"/>
      <c r="C11" s="267">
        <v>2245584.2999999998</v>
      </c>
      <c r="D11" s="266"/>
    </row>
    <row r="12" spans="1:4" s="264" customFormat="1" ht="16.350000000000001" customHeight="1" thickBot="1" x14ac:dyDescent="0.3">
      <c r="A12" s="465"/>
      <c r="B12" s="466"/>
      <c r="C12" s="467"/>
      <c r="D12" s="266"/>
    </row>
    <row r="13" spans="1:4" x14ac:dyDescent="0.25">
      <c r="A13" s="268" t="s">
        <v>299</v>
      </c>
      <c r="B13" s="269" t="s">
        <v>326</v>
      </c>
      <c r="C13" s="270">
        <v>50</v>
      </c>
    </row>
    <row r="14" spans="1:4" x14ac:dyDescent="0.25">
      <c r="A14" s="268" t="s">
        <v>327</v>
      </c>
      <c r="B14" s="269" t="s">
        <v>328</v>
      </c>
      <c r="C14" s="270">
        <v>12345.69</v>
      </c>
    </row>
    <row r="15" spans="1:4" ht="30" x14ac:dyDescent="0.25">
      <c r="A15" s="268" t="s">
        <v>329</v>
      </c>
      <c r="B15" s="269" t="s">
        <v>330</v>
      </c>
      <c r="C15" s="270">
        <v>611.04</v>
      </c>
    </row>
    <row r="16" spans="1:4" x14ac:dyDescent="0.25">
      <c r="A16" s="268" t="s">
        <v>331</v>
      </c>
      <c r="B16" s="269" t="s">
        <v>332</v>
      </c>
      <c r="C16" s="270">
        <v>547.91999999999996</v>
      </c>
    </row>
    <row r="17" spans="1:3" x14ac:dyDescent="0.25">
      <c r="A17" s="268" t="s">
        <v>333</v>
      </c>
      <c r="B17" s="269" t="s">
        <v>334</v>
      </c>
      <c r="C17" s="270">
        <v>4679.43</v>
      </c>
    </row>
    <row r="18" spans="1:3" x14ac:dyDescent="0.25">
      <c r="A18" s="268" t="s">
        <v>335</v>
      </c>
      <c r="B18" s="269" t="s">
        <v>334</v>
      </c>
      <c r="C18" s="270">
        <v>2005.47</v>
      </c>
    </row>
    <row r="19" spans="1:3" x14ac:dyDescent="0.25">
      <c r="A19" s="268" t="s">
        <v>336</v>
      </c>
      <c r="B19" s="269" t="s">
        <v>337</v>
      </c>
      <c r="C19" s="270">
        <v>13424.22</v>
      </c>
    </row>
    <row r="20" spans="1:3" x14ac:dyDescent="0.25">
      <c r="A20" s="268" t="s">
        <v>336</v>
      </c>
      <c r="B20" s="269" t="s">
        <v>338</v>
      </c>
      <c r="C20" s="270">
        <v>15108.72</v>
      </c>
    </row>
    <row r="21" spans="1:3" x14ac:dyDescent="0.25">
      <c r="A21" s="268" t="s">
        <v>336</v>
      </c>
      <c r="B21" s="269" t="s">
        <v>339</v>
      </c>
      <c r="C21" s="270">
        <v>14977.14</v>
      </c>
    </row>
    <row r="22" spans="1:3" x14ac:dyDescent="0.25">
      <c r="A22" s="268" t="s">
        <v>340</v>
      </c>
      <c r="B22" s="269" t="s">
        <v>341</v>
      </c>
      <c r="C22" s="270">
        <v>426.22</v>
      </c>
    </row>
    <row r="23" spans="1:3" x14ac:dyDescent="0.25">
      <c r="A23" s="268" t="s">
        <v>342</v>
      </c>
      <c r="B23" s="269" t="s">
        <v>343</v>
      </c>
      <c r="C23" s="270">
        <v>700.58</v>
      </c>
    </row>
    <row r="24" spans="1:3" x14ac:dyDescent="0.25">
      <c r="A24" s="268" t="s">
        <v>344</v>
      </c>
      <c r="B24" s="269" t="s">
        <v>334</v>
      </c>
      <c r="C24" s="270">
        <v>2673.96</v>
      </c>
    </row>
    <row r="25" spans="1:3" x14ac:dyDescent="0.25">
      <c r="A25" s="268" t="s">
        <v>345</v>
      </c>
      <c r="B25" s="269" t="s">
        <v>334</v>
      </c>
      <c r="C25" s="270">
        <v>12032.82</v>
      </c>
    </row>
    <row r="26" spans="1:3" x14ac:dyDescent="0.25">
      <c r="A26" s="268" t="s">
        <v>346</v>
      </c>
      <c r="B26" s="269" t="s">
        <v>334</v>
      </c>
      <c r="C26" s="270">
        <v>6016.23</v>
      </c>
    </row>
    <row r="27" spans="1:3" x14ac:dyDescent="0.25">
      <c r="A27" s="268" t="s">
        <v>347</v>
      </c>
      <c r="B27" s="269" t="s">
        <v>348</v>
      </c>
      <c r="C27" s="270">
        <v>40686.800000000003</v>
      </c>
    </row>
    <row r="28" spans="1:3" x14ac:dyDescent="0.25">
      <c r="A28" s="268" t="s">
        <v>349</v>
      </c>
      <c r="B28" s="269" t="s">
        <v>350</v>
      </c>
      <c r="C28" s="270">
        <v>505.52</v>
      </c>
    </row>
    <row r="29" spans="1:3" x14ac:dyDescent="0.25">
      <c r="A29" s="268" t="s">
        <v>295</v>
      </c>
      <c r="B29" s="269" t="s">
        <v>334</v>
      </c>
      <c r="C29" s="270">
        <v>2005.47</v>
      </c>
    </row>
    <row r="30" spans="1:3" x14ac:dyDescent="0.25">
      <c r="A30" s="268" t="s">
        <v>351</v>
      </c>
      <c r="B30" s="269" t="s">
        <v>352</v>
      </c>
      <c r="C30" s="270">
        <v>1188.8699999999999</v>
      </c>
    </row>
    <row r="31" spans="1:3" ht="30" x14ac:dyDescent="0.25">
      <c r="A31" s="268" t="s">
        <v>353</v>
      </c>
      <c r="B31" s="269" t="s">
        <v>354</v>
      </c>
      <c r="C31" s="270">
        <v>250</v>
      </c>
    </row>
    <row r="32" spans="1:3" x14ac:dyDescent="0.25">
      <c r="A32" s="268" t="s">
        <v>355</v>
      </c>
      <c r="B32" s="269" t="s">
        <v>334</v>
      </c>
      <c r="C32" s="270">
        <v>6684.7</v>
      </c>
    </row>
    <row r="33" spans="1:3" ht="30" x14ac:dyDescent="0.25">
      <c r="A33" s="268" t="s">
        <v>356</v>
      </c>
      <c r="B33" s="269" t="s">
        <v>354</v>
      </c>
      <c r="C33" s="270">
        <v>106.74</v>
      </c>
    </row>
    <row r="34" spans="1:3" x14ac:dyDescent="0.25">
      <c r="A34" s="268" t="s">
        <v>293</v>
      </c>
      <c r="B34" s="269" t="s">
        <v>357</v>
      </c>
      <c r="C34" s="270">
        <v>226.04</v>
      </c>
    </row>
    <row r="35" spans="1:3" x14ac:dyDescent="0.25">
      <c r="A35" s="268" t="s">
        <v>297</v>
      </c>
      <c r="B35" s="269" t="s">
        <v>358</v>
      </c>
      <c r="C35" s="270">
        <v>4568.18</v>
      </c>
    </row>
    <row r="36" spans="1:3" x14ac:dyDescent="0.25">
      <c r="A36" s="268" t="s">
        <v>359</v>
      </c>
      <c r="B36" s="269" t="s">
        <v>357</v>
      </c>
      <c r="C36" s="270">
        <v>3241.21</v>
      </c>
    </row>
    <row r="37" spans="1:3" x14ac:dyDescent="0.25">
      <c r="A37" s="268" t="s">
        <v>360</v>
      </c>
      <c r="B37" s="269" t="s">
        <v>334</v>
      </c>
      <c r="C37" s="270">
        <v>4679.43</v>
      </c>
    </row>
    <row r="38" spans="1:3" x14ac:dyDescent="0.25">
      <c r="A38" s="268" t="s">
        <v>361</v>
      </c>
      <c r="B38" s="269" t="s">
        <v>334</v>
      </c>
      <c r="C38" s="270">
        <v>4679.29</v>
      </c>
    </row>
    <row r="39" spans="1:3" x14ac:dyDescent="0.25">
      <c r="A39" s="268" t="s">
        <v>362</v>
      </c>
      <c r="B39" s="269" t="s">
        <v>352</v>
      </c>
      <c r="C39" s="270">
        <v>82</v>
      </c>
    </row>
    <row r="40" spans="1:3" x14ac:dyDescent="0.25">
      <c r="A40" s="268" t="s">
        <v>363</v>
      </c>
      <c r="B40" s="269" t="s">
        <v>334</v>
      </c>
      <c r="C40" s="270">
        <v>3342.35</v>
      </c>
    </row>
    <row r="41" spans="1:3" ht="30" x14ac:dyDescent="0.25">
      <c r="A41" s="268" t="s">
        <v>364</v>
      </c>
      <c r="B41" s="269" t="s">
        <v>354</v>
      </c>
      <c r="C41" s="270">
        <v>322</v>
      </c>
    </row>
    <row r="42" spans="1:3" x14ac:dyDescent="0.25">
      <c r="A42" s="268" t="s">
        <v>365</v>
      </c>
      <c r="B42" s="269" t="s">
        <v>334</v>
      </c>
      <c r="C42" s="270">
        <v>4679.29</v>
      </c>
    </row>
    <row r="43" spans="1:3" x14ac:dyDescent="0.25">
      <c r="A43" s="268" t="s">
        <v>366</v>
      </c>
      <c r="B43" s="269" t="s">
        <v>367</v>
      </c>
      <c r="C43" s="270">
        <v>58263.44</v>
      </c>
    </row>
    <row r="44" spans="1:3" x14ac:dyDescent="0.25">
      <c r="A44" s="268" t="s">
        <v>366</v>
      </c>
      <c r="B44" s="269" t="s">
        <v>368</v>
      </c>
      <c r="C44" s="270">
        <v>9408.0400000000009</v>
      </c>
    </row>
    <row r="45" spans="1:3" x14ac:dyDescent="0.25">
      <c r="A45" s="268" t="s">
        <v>369</v>
      </c>
      <c r="B45" s="269" t="s">
        <v>326</v>
      </c>
      <c r="C45" s="270">
        <v>1000</v>
      </c>
    </row>
    <row r="46" spans="1:3" x14ac:dyDescent="0.25">
      <c r="A46" s="268" t="s">
        <v>370</v>
      </c>
      <c r="B46" s="269" t="s">
        <v>332</v>
      </c>
      <c r="C46" s="270">
        <v>8250.1</v>
      </c>
    </row>
    <row r="47" spans="1:3" ht="30" x14ac:dyDescent="0.25">
      <c r="A47" s="268" t="s">
        <v>371</v>
      </c>
      <c r="B47" s="269" t="s">
        <v>354</v>
      </c>
      <c r="C47" s="270">
        <v>200</v>
      </c>
    </row>
    <row r="48" spans="1:3" x14ac:dyDescent="0.25">
      <c r="A48" s="268" t="s">
        <v>372</v>
      </c>
      <c r="B48" s="269" t="s">
        <v>373</v>
      </c>
      <c r="C48" s="270">
        <v>800</v>
      </c>
    </row>
    <row r="49" spans="1:3" x14ac:dyDescent="0.25">
      <c r="A49" s="268" t="s">
        <v>374</v>
      </c>
      <c r="B49" s="269" t="s">
        <v>334</v>
      </c>
      <c r="C49" s="270">
        <v>668.47</v>
      </c>
    </row>
    <row r="50" spans="1:3" x14ac:dyDescent="0.25">
      <c r="A50" s="268" t="s">
        <v>375</v>
      </c>
      <c r="B50" s="269" t="s">
        <v>334</v>
      </c>
      <c r="C50" s="270">
        <v>1336.94</v>
      </c>
    </row>
    <row r="51" spans="1:3" x14ac:dyDescent="0.25">
      <c r="A51" s="268" t="s">
        <v>376</v>
      </c>
      <c r="B51" s="269" t="s">
        <v>334</v>
      </c>
      <c r="C51" s="270">
        <v>4010.94</v>
      </c>
    </row>
    <row r="52" spans="1:3" x14ac:dyDescent="0.25">
      <c r="A52" s="268" t="s">
        <v>377</v>
      </c>
      <c r="B52" s="269" t="s">
        <v>334</v>
      </c>
      <c r="C52" s="270">
        <v>2673.96</v>
      </c>
    </row>
    <row r="53" spans="1:3" x14ac:dyDescent="0.25">
      <c r="A53" s="268" t="s">
        <v>378</v>
      </c>
      <c r="B53" s="269" t="s">
        <v>367</v>
      </c>
      <c r="C53" s="270">
        <v>12253.66</v>
      </c>
    </row>
    <row r="54" spans="1:3" x14ac:dyDescent="0.25">
      <c r="A54" s="268" t="s">
        <v>379</v>
      </c>
      <c r="B54" s="269" t="s">
        <v>380</v>
      </c>
      <c r="C54" s="270">
        <v>4428</v>
      </c>
    </row>
    <row r="55" spans="1:3" x14ac:dyDescent="0.25">
      <c r="A55" s="268" t="s">
        <v>381</v>
      </c>
      <c r="B55" s="269" t="s">
        <v>334</v>
      </c>
      <c r="C55" s="270">
        <v>2005.47</v>
      </c>
    </row>
    <row r="56" spans="1:3" x14ac:dyDescent="0.25">
      <c r="A56" s="268" t="s">
        <v>382</v>
      </c>
      <c r="B56" s="269" t="s">
        <v>352</v>
      </c>
      <c r="C56" s="270">
        <v>2821.68</v>
      </c>
    </row>
    <row r="57" spans="1:3" x14ac:dyDescent="0.25">
      <c r="A57" s="268" t="s">
        <v>383</v>
      </c>
      <c r="B57" s="269" t="s">
        <v>326</v>
      </c>
      <c r="C57" s="270">
        <v>2478.59</v>
      </c>
    </row>
    <row r="58" spans="1:3" x14ac:dyDescent="0.25">
      <c r="A58" s="268" t="s">
        <v>384</v>
      </c>
      <c r="B58" s="269" t="s">
        <v>326</v>
      </c>
      <c r="C58" s="270">
        <v>391.56</v>
      </c>
    </row>
    <row r="59" spans="1:3" x14ac:dyDescent="0.25">
      <c r="A59" s="268" t="s">
        <v>385</v>
      </c>
      <c r="B59" s="269" t="s">
        <v>334</v>
      </c>
      <c r="C59" s="270">
        <v>13369.8</v>
      </c>
    </row>
    <row r="60" spans="1:3" x14ac:dyDescent="0.25">
      <c r="A60" s="268" t="s">
        <v>386</v>
      </c>
      <c r="B60" s="269" t="s">
        <v>334</v>
      </c>
      <c r="C60" s="270">
        <v>668.49</v>
      </c>
    </row>
    <row r="61" spans="1:3" x14ac:dyDescent="0.25">
      <c r="A61" s="268" t="s">
        <v>387</v>
      </c>
      <c r="B61" s="269" t="s">
        <v>388</v>
      </c>
      <c r="C61" s="270">
        <v>264</v>
      </c>
    </row>
    <row r="62" spans="1:3" x14ac:dyDescent="0.25">
      <c r="A62" s="268" t="s">
        <v>387</v>
      </c>
      <c r="B62" s="269" t="s">
        <v>389</v>
      </c>
      <c r="C62" s="270">
        <v>609.53</v>
      </c>
    </row>
    <row r="63" spans="1:3" x14ac:dyDescent="0.25">
      <c r="A63" s="268" t="s">
        <v>387</v>
      </c>
      <c r="B63" s="269" t="s">
        <v>390</v>
      </c>
      <c r="C63" s="270">
        <v>18.149999999999999</v>
      </c>
    </row>
    <row r="64" spans="1:3" x14ac:dyDescent="0.25">
      <c r="A64" s="268" t="s">
        <v>391</v>
      </c>
      <c r="B64" s="269" t="s">
        <v>392</v>
      </c>
      <c r="C64" s="270">
        <v>271.11</v>
      </c>
    </row>
    <row r="65" spans="1:3" x14ac:dyDescent="0.25">
      <c r="A65" s="268" t="s">
        <v>393</v>
      </c>
      <c r="B65" s="269" t="s">
        <v>392</v>
      </c>
      <c r="C65" s="270">
        <v>2567.3000000000002</v>
      </c>
    </row>
    <row r="66" spans="1:3" x14ac:dyDescent="0.25">
      <c r="A66" s="268" t="s">
        <v>394</v>
      </c>
      <c r="B66" s="269" t="s">
        <v>395</v>
      </c>
      <c r="C66" s="270">
        <v>34.07</v>
      </c>
    </row>
    <row r="67" spans="1:3" ht="30" x14ac:dyDescent="0.25">
      <c r="A67" s="268" t="s">
        <v>396</v>
      </c>
      <c r="B67" s="269" t="s">
        <v>354</v>
      </c>
      <c r="C67" s="270">
        <v>560.23</v>
      </c>
    </row>
    <row r="68" spans="1:3" x14ac:dyDescent="0.25">
      <c r="A68" s="268" t="s">
        <v>397</v>
      </c>
      <c r="B68" s="269" t="s">
        <v>334</v>
      </c>
      <c r="C68" s="270">
        <v>4679.43</v>
      </c>
    </row>
    <row r="69" spans="1:3" x14ac:dyDescent="0.25">
      <c r="A69" s="268" t="s">
        <v>398</v>
      </c>
      <c r="B69" s="269" t="s">
        <v>332</v>
      </c>
      <c r="C69" s="270">
        <v>26692.15</v>
      </c>
    </row>
    <row r="70" spans="1:3" x14ac:dyDescent="0.25">
      <c r="A70" s="268" t="s">
        <v>399</v>
      </c>
      <c r="B70" s="269" t="s">
        <v>400</v>
      </c>
      <c r="C70" s="270">
        <v>4918.24</v>
      </c>
    </row>
    <row r="71" spans="1:3" x14ac:dyDescent="0.25">
      <c r="A71" s="268" t="s">
        <v>401</v>
      </c>
      <c r="B71" s="269" t="s">
        <v>326</v>
      </c>
      <c r="C71" s="270">
        <v>150</v>
      </c>
    </row>
    <row r="72" spans="1:3" x14ac:dyDescent="0.25">
      <c r="A72" s="268" t="s">
        <v>402</v>
      </c>
      <c r="B72" s="269" t="s">
        <v>326</v>
      </c>
      <c r="C72" s="270">
        <v>150</v>
      </c>
    </row>
    <row r="73" spans="1:3" x14ac:dyDescent="0.25">
      <c r="A73" s="268" t="s">
        <v>403</v>
      </c>
      <c r="B73" s="269" t="s">
        <v>334</v>
      </c>
      <c r="C73" s="270">
        <v>4010.94</v>
      </c>
    </row>
    <row r="74" spans="1:3" x14ac:dyDescent="0.25">
      <c r="A74" s="268" t="s">
        <v>404</v>
      </c>
      <c r="B74" s="269" t="s">
        <v>326</v>
      </c>
      <c r="C74" s="270">
        <v>3509.14</v>
      </c>
    </row>
    <row r="75" spans="1:3" x14ac:dyDescent="0.25">
      <c r="A75" s="268" t="s">
        <v>405</v>
      </c>
      <c r="B75" s="269" t="s">
        <v>406</v>
      </c>
      <c r="C75" s="270">
        <v>1264.8800000000001</v>
      </c>
    </row>
    <row r="76" spans="1:3" x14ac:dyDescent="0.25">
      <c r="A76" s="268" t="s">
        <v>405</v>
      </c>
      <c r="B76" s="269" t="s">
        <v>407</v>
      </c>
      <c r="C76" s="270">
        <v>1496.36</v>
      </c>
    </row>
    <row r="77" spans="1:3" x14ac:dyDescent="0.25">
      <c r="A77" s="268" t="s">
        <v>408</v>
      </c>
      <c r="B77" s="269" t="s">
        <v>395</v>
      </c>
      <c r="C77" s="270">
        <v>600</v>
      </c>
    </row>
    <row r="78" spans="1:3" x14ac:dyDescent="0.25">
      <c r="A78" s="268" t="s">
        <v>409</v>
      </c>
      <c r="B78" s="269" t="s">
        <v>395</v>
      </c>
      <c r="C78" s="270">
        <v>25</v>
      </c>
    </row>
    <row r="79" spans="1:3" x14ac:dyDescent="0.25">
      <c r="A79" s="268" t="s">
        <v>410</v>
      </c>
      <c r="B79" s="269" t="s">
        <v>350</v>
      </c>
      <c r="C79" s="270">
        <v>100</v>
      </c>
    </row>
    <row r="80" spans="1:3" x14ac:dyDescent="0.25">
      <c r="A80" s="268" t="s">
        <v>411</v>
      </c>
      <c r="B80" s="269" t="s">
        <v>326</v>
      </c>
      <c r="C80" s="270">
        <v>50</v>
      </c>
    </row>
    <row r="81" spans="1:3" x14ac:dyDescent="0.25">
      <c r="A81" s="268" t="s">
        <v>412</v>
      </c>
      <c r="B81" s="269" t="s">
        <v>380</v>
      </c>
      <c r="C81" s="270">
        <v>857</v>
      </c>
    </row>
    <row r="82" spans="1:3" x14ac:dyDescent="0.25">
      <c r="A82" s="268" t="s">
        <v>413</v>
      </c>
      <c r="B82" s="269" t="s">
        <v>414</v>
      </c>
      <c r="C82" s="270">
        <v>19701.86</v>
      </c>
    </row>
    <row r="83" spans="1:3" x14ac:dyDescent="0.25">
      <c r="A83" s="268" t="s">
        <v>413</v>
      </c>
      <c r="B83" s="269" t="s">
        <v>415</v>
      </c>
      <c r="C83" s="270">
        <v>11332.6</v>
      </c>
    </row>
    <row r="84" spans="1:3" x14ac:dyDescent="0.25">
      <c r="A84" s="268" t="s">
        <v>416</v>
      </c>
      <c r="B84" s="269" t="s">
        <v>357</v>
      </c>
      <c r="C84" s="270">
        <v>100</v>
      </c>
    </row>
    <row r="85" spans="1:3" x14ac:dyDescent="0.25">
      <c r="A85" s="268" t="s">
        <v>417</v>
      </c>
      <c r="B85" s="269" t="s">
        <v>357</v>
      </c>
      <c r="C85" s="270">
        <v>350</v>
      </c>
    </row>
    <row r="86" spans="1:3" x14ac:dyDescent="0.25">
      <c r="A86" s="268" t="s">
        <v>418</v>
      </c>
      <c r="B86" s="269" t="s">
        <v>395</v>
      </c>
      <c r="C86" s="270">
        <v>1731.85</v>
      </c>
    </row>
    <row r="87" spans="1:3" ht="30" x14ac:dyDescent="0.25">
      <c r="A87" s="268" t="s">
        <v>419</v>
      </c>
      <c r="B87" s="269" t="s">
        <v>420</v>
      </c>
      <c r="C87" s="270">
        <v>14366.47</v>
      </c>
    </row>
    <row r="88" spans="1:3" x14ac:dyDescent="0.25">
      <c r="A88" s="268" t="s">
        <v>421</v>
      </c>
      <c r="B88" s="269" t="s">
        <v>422</v>
      </c>
      <c r="C88" s="270">
        <v>41844.46</v>
      </c>
    </row>
    <row r="89" spans="1:3" x14ac:dyDescent="0.25">
      <c r="A89" s="268" t="s">
        <v>423</v>
      </c>
      <c r="B89" s="269" t="s">
        <v>334</v>
      </c>
      <c r="C89" s="270">
        <v>14038.29</v>
      </c>
    </row>
    <row r="90" spans="1:3" x14ac:dyDescent="0.25">
      <c r="A90" s="268" t="s">
        <v>424</v>
      </c>
      <c r="B90" s="269" t="s">
        <v>332</v>
      </c>
      <c r="C90" s="270">
        <v>100</v>
      </c>
    </row>
    <row r="91" spans="1:3" ht="30" x14ac:dyDescent="0.25">
      <c r="A91" s="268" t="s">
        <v>425</v>
      </c>
      <c r="B91" s="269" t="s">
        <v>330</v>
      </c>
      <c r="C91" s="270">
        <v>513.63</v>
      </c>
    </row>
    <row r="92" spans="1:3" x14ac:dyDescent="0.25">
      <c r="A92" s="268" t="s">
        <v>425</v>
      </c>
      <c r="B92" s="269" t="s">
        <v>426</v>
      </c>
      <c r="C92" s="270">
        <v>0</v>
      </c>
    </row>
    <row r="93" spans="1:3" ht="30" x14ac:dyDescent="0.25">
      <c r="A93" s="268" t="s">
        <v>427</v>
      </c>
      <c r="B93" s="269" t="s">
        <v>428</v>
      </c>
      <c r="C93" s="270">
        <v>15257.63</v>
      </c>
    </row>
    <row r="94" spans="1:3" x14ac:dyDescent="0.25">
      <c r="A94" s="268" t="s">
        <v>429</v>
      </c>
      <c r="B94" s="269" t="s">
        <v>326</v>
      </c>
      <c r="C94" s="270">
        <v>365.84</v>
      </c>
    </row>
    <row r="95" spans="1:3" x14ac:dyDescent="0.25">
      <c r="A95" s="268" t="s">
        <v>430</v>
      </c>
      <c r="B95" s="269" t="s">
        <v>350</v>
      </c>
      <c r="C95" s="270">
        <v>424</v>
      </c>
    </row>
    <row r="96" spans="1:3" x14ac:dyDescent="0.25">
      <c r="A96" s="268" t="s">
        <v>431</v>
      </c>
      <c r="B96" s="269" t="s">
        <v>334</v>
      </c>
      <c r="C96" s="270">
        <v>4010.94</v>
      </c>
    </row>
    <row r="97" spans="1:3" ht="30" x14ac:dyDescent="0.25">
      <c r="A97" s="268" t="s">
        <v>432</v>
      </c>
      <c r="B97" s="269" t="s">
        <v>354</v>
      </c>
      <c r="C97" s="270">
        <v>793.21</v>
      </c>
    </row>
    <row r="98" spans="1:3" ht="30" x14ac:dyDescent="0.25">
      <c r="A98" s="268" t="s">
        <v>433</v>
      </c>
      <c r="B98" s="269" t="s">
        <v>354</v>
      </c>
      <c r="C98" s="270">
        <v>2000</v>
      </c>
    </row>
    <row r="99" spans="1:3" x14ac:dyDescent="0.25">
      <c r="A99" s="268" t="s">
        <v>434</v>
      </c>
      <c r="B99" s="269" t="s">
        <v>426</v>
      </c>
      <c r="C99" s="270">
        <v>11792.72</v>
      </c>
    </row>
    <row r="100" spans="1:3" x14ac:dyDescent="0.25">
      <c r="A100" s="268" t="s">
        <v>435</v>
      </c>
      <c r="B100" s="269" t="s">
        <v>334</v>
      </c>
      <c r="C100" s="270">
        <v>8690.3700000000008</v>
      </c>
    </row>
    <row r="101" spans="1:3" x14ac:dyDescent="0.25">
      <c r="A101" s="268" t="s">
        <v>436</v>
      </c>
      <c r="B101" s="269" t="s">
        <v>334</v>
      </c>
      <c r="C101" s="270">
        <v>4679.43</v>
      </c>
    </row>
    <row r="102" spans="1:3" ht="30" x14ac:dyDescent="0.25">
      <c r="A102" s="268" t="s">
        <v>437</v>
      </c>
      <c r="B102" s="269" t="s">
        <v>438</v>
      </c>
      <c r="C102" s="270">
        <v>17718.37</v>
      </c>
    </row>
    <row r="103" spans="1:3" x14ac:dyDescent="0.25">
      <c r="A103" s="268" t="s">
        <v>439</v>
      </c>
      <c r="B103" s="269" t="s">
        <v>326</v>
      </c>
      <c r="C103" s="270">
        <v>145.38</v>
      </c>
    </row>
    <row r="104" spans="1:3" x14ac:dyDescent="0.25">
      <c r="A104" s="268" t="s">
        <v>440</v>
      </c>
      <c r="B104" s="269" t="s">
        <v>326</v>
      </c>
      <c r="C104" s="270">
        <v>1148.76</v>
      </c>
    </row>
    <row r="105" spans="1:3" x14ac:dyDescent="0.25">
      <c r="A105" s="268" t="s">
        <v>441</v>
      </c>
      <c r="B105" s="269" t="s">
        <v>332</v>
      </c>
      <c r="C105" s="270">
        <v>596.48</v>
      </c>
    </row>
    <row r="106" spans="1:3" x14ac:dyDescent="0.25">
      <c r="A106" s="268" t="s">
        <v>442</v>
      </c>
      <c r="B106" s="269" t="s">
        <v>332</v>
      </c>
      <c r="C106" s="270">
        <v>110</v>
      </c>
    </row>
    <row r="107" spans="1:3" x14ac:dyDescent="0.25">
      <c r="A107" s="268" t="s">
        <v>443</v>
      </c>
      <c r="B107" s="269" t="s">
        <v>350</v>
      </c>
      <c r="C107" s="270">
        <v>100</v>
      </c>
    </row>
    <row r="108" spans="1:3" x14ac:dyDescent="0.25">
      <c r="A108" s="268" t="s">
        <v>444</v>
      </c>
      <c r="B108" s="269" t="s">
        <v>326</v>
      </c>
      <c r="C108" s="270">
        <v>383.53</v>
      </c>
    </row>
    <row r="109" spans="1:3" x14ac:dyDescent="0.25">
      <c r="A109" s="268" t="s">
        <v>445</v>
      </c>
      <c r="B109" s="269" t="s">
        <v>352</v>
      </c>
      <c r="C109" s="270">
        <v>413.61</v>
      </c>
    </row>
    <row r="110" spans="1:3" x14ac:dyDescent="0.25">
      <c r="A110" s="268" t="s">
        <v>446</v>
      </c>
      <c r="B110" s="269" t="s">
        <v>334</v>
      </c>
      <c r="C110" s="270">
        <v>2005.41</v>
      </c>
    </row>
    <row r="111" spans="1:3" x14ac:dyDescent="0.25">
      <c r="A111" s="268" t="s">
        <v>447</v>
      </c>
      <c r="B111" s="269" t="s">
        <v>326</v>
      </c>
      <c r="C111" s="270">
        <v>3255.58</v>
      </c>
    </row>
    <row r="112" spans="1:3" x14ac:dyDescent="0.25">
      <c r="A112" s="268" t="s">
        <v>448</v>
      </c>
      <c r="B112" s="269" t="s">
        <v>449</v>
      </c>
      <c r="C112" s="270">
        <v>82.82</v>
      </c>
    </row>
    <row r="113" spans="1:3" x14ac:dyDescent="0.25">
      <c r="A113" s="268" t="s">
        <v>450</v>
      </c>
      <c r="B113" s="269" t="s">
        <v>334</v>
      </c>
      <c r="C113" s="270">
        <v>6016.41</v>
      </c>
    </row>
    <row r="114" spans="1:3" x14ac:dyDescent="0.25">
      <c r="A114" s="268" t="s">
        <v>451</v>
      </c>
      <c r="B114" s="269" t="s">
        <v>334</v>
      </c>
      <c r="C114" s="270">
        <v>5347.76</v>
      </c>
    </row>
    <row r="115" spans="1:3" ht="30" x14ac:dyDescent="0.25">
      <c r="A115" s="268" t="s">
        <v>452</v>
      </c>
      <c r="B115" s="269" t="s">
        <v>354</v>
      </c>
      <c r="C115" s="270">
        <v>3107.68</v>
      </c>
    </row>
    <row r="116" spans="1:3" ht="30" x14ac:dyDescent="0.25">
      <c r="A116" s="268" t="s">
        <v>453</v>
      </c>
      <c r="B116" s="269" t="s">
        <v>354</v>
      </c>
      <c r="C116" s="270">
        <v>2455.4499999999998</v>
      </c>
    </row>
    <row r="117" spans="1:3" x14ac:dyDescent="0.25">
      <c r="A117" s="268" t="s">
        <v>454</v>
      </c>
      <c r="B117" s="269" t="s">
        <v>334</v>
      </c>
      <c r="C117" s="270">
        <v>3342.45</v>
      </c>
    </row>
    <row r="118" spans="1:3" x14ac:dyDescent="0.25">
      <c r="A118" s="268" t="s">
        <v>455</v>
      </c>
      <c r="B118" s="269" t="s">
        <v>456</v>
      </c>
      <c r="C118" s="270">
        <v>23280.21</v>
      </c>
    </row>
    <row r="119" spans="1:3" x14ac:dyDescent="0.25">
      <c r="A119" s="268" t="s">
        <v>457</v>
      </c>
      <c r="B119" s="269" t="s">
        <v>458</v>
      </c>
      <c r="C119" s="270">
        <v>6343.62</v>
      </c>
    </row>
    <row r="120" spans="1:3" x14ac:dyDescent="0.25">
      <c r="A120" s="268" t="s">
        <v>457</v>
      </c>
      <c r="B120" s="269" t="s">
        <v>459</v>
      </c>
      <c r="C120" s="270">
        <v>6343.62</v>
      </c>
    </row>
    <row r="121" spans="1:3" x14ac:dyDescent="0.25">
      <c r="A121" s="268" t="s">
        <v>457</v>
      </c>
      <c r="B121" s="269" t="s">
        <v>460</v>
      </c>
      <c r="C121" s="270">
        <v>1319.25</v>
      </c>
    </row>
    <row r="122" spans="1:3" x14ac:dyDescent="0.25">
      <c r="A122" s="268" t="s">
        <v>461</v>
      </c>
      <c r="B122" s="269" t="s">
        <v>334</v>
      </c>
      <c r="C122" s="270">
        <v>3342.45</v>
      </c>
    </row>
    <row r="123" spans="1:3" ht="30" x14ac:dyDescent="0.25">
      <c r="A123" s="268" t="s">
        <v>462</v>
      </c>
      <c r="B123" s="269" t="s">
        <v>330</v>
      </c>
      <c r="C123" s="270">
        <v>737.5</v>
      </c>
    </row>
    <row r="124" spans="1:3" x14ac:dyDescent="0.25">
      <c r="A124" s="268" t="s">
        <v>463</v>
      </c>
      <c r="B124" s="269" t="s">
        <v>392</v>
      </c>
      <c r="C124" s="270">
        <v>441.02</v>
      </c>
    </row>
    <row r="125" spans="1:3" x14ac:dyDescent="0.25">
      <c r="A125" s="268" t="s">
        <v>464</v>
      </c>
      <c r="B125" s="269" t="s">
        <v>465</v>
      </c>
      <c r="C125" s="270">
        <v>29946.52</v>
      </c>
    </row>
    <row r="126" spans="1:3" x14ac:dyDescent="0.25">
      <c r="A126" s="268" t="s">
        <v>464</v>
      </c>
      <c r="B126" s="269" t="s">
        <v>466</v>
      </c>
      <c r="C126" s="270">
        <v>12345.09</v>
      </c>
    </row>
    <row r="127" spans="1:3" ht="30" x14ac:dyDescent="0.25">
      <c r="A127" s="268" t="s">
        <v>464</v>
      </c>
      <c r="B127" s="269" t="s">
        <v>467</v>
      </c>
      <c r="C127" s="270">
        <v>23349.22</v>
      </c>
    </row>
    <row r="128" spans="1:3" x14ac:dyDescent="0.25">
      <c r="A128" s="268" t="s">
        <v>464</v>
      </c>
      <c r="B128" s="269" t="s">
        <v>468</v>
      </c>
      <c r="C128" s="270">
        <v>32531.05</v>
      </c>
    </row>
    <row r="129" spans="1:3" ht="30" x14ac:dyDescent="0.25">
      <c r="A129" s="268" t="s">
        <v>464</v>
      </c>
      <c r="B129" s="269" t="s">
        <v>354</v>
      </c>
      <c r="C129" s="270">
        <v>22899.71</v>
      </c>
    </row>
    <row r="130" spans="1:3" x14ac:dyDescent="0.25">
      <c r="A130" s="268" t="s">
        <v>464</v>
      </c>
      <c r="B130" s="269" t="s">
        <v>469</v>
      </c>
      <c r="C130" s="270">
        <v>12341.25</v>
      </c>
    </row>
    <row r="131" spans="1:3" x14ac:dyDescent="0.25">
      <c r="A131" s="268" t="s">
        <v>464</v>
      </c>
      <c r="B131" s="269" t="s">
        <v>470</v>
      </c>
      <c r="C131" s="270">
        <v>41219.75</v>
      </c>
    </row>
    <row r="132" spans="1:3" x14ac:dyDescent="0.25">
      <c r="A132" s="268" t="s">
        <v>464</v>
      </c>
      <c r="B132" s="269" t="s">
        <v>471</v>
      </c>
      <c r="C132" s="270">
        <v>20910.34</v>
      </c>
    </row>
    <row r="133" spans="1:3" x14ac:dyDescent="0.25">
      <c r="A133" s="268" t="s">
        <v>464</v>
      </c>
      <c r="B133" s="269" t="s">
        <v>472</v>
      </c>
      <c r="C133" s="270">
        <v>12245.49</v>
      </c>
    </row>
    <row r="134" spans="1:3" x14ac:dyDescent="0.25">
      <c r="A134" s="268" t="s">
        <v>464</v>
      </c>
      <c r="B134" s="269" t="s">
        <v>373</v>
      </c>
      <c r="C134" s="270">
        <v>61198.3</v>
      </c>
    </row>
    <row r="135" spans="1:3" x14ac:dyDescent="0.25">
      <c r="A135" s="268" t="s">
        <v>464</v>
      </c>
      <c r="B135" s="269" t="s">
        <v>473</v>
      </c>
      <c r="C135" s="270">
        <v>48494.27</v>
      </c>
    </row>
    <row r="136" spans="1:3" x14ac:dyDescent="0.25">
      <c r="A136" s="268" t="s">
        <v>464</v>
      </c>
      <c r="B136" s="269" t="s">
        <v>474</v>
      </c>
      <c r="C136" s="270">
        <v>33896.25</v>
      </c>
    </row>
    <row r="137" spans="1:3" x14ac:dyDescent="0.25">
      <c r="A137" s="268" t="s">
        <v>475</v>
      </c>
      <c r="B137" s="269" t="s">
        <v>373</v>
      </c>
      <c r="C137" s="270">
        <v>2467.7800000000002</v>
      </c>
    </row>
    <row r="138" spans="1:3" x14ac:dyDescent="0.25">
      <c r="A138" s="268" t="s">
        <v>476</v>
      </c>
      <c r="B138" s="269" t="s">
        <v>326</v>
      </c>
      <c r="C138" s="270">
        <v>756.94</v>
      </c>
    </row>
    <row r="139" spans="1:3" x14ac:dyDescent="0.25">
      <c r="A139" s="268" t="s">
        <v>477</v>
      </c>
      <c r="B139" s="269" t="s">
        <v>326</v>
      </c>
      <c r="C139" s="270">
        <v>282.19</v>
      </c>
    </row>
    <row r="140" spans="1:3" x14ac:dyDescent="0.25">
      <c r="A140" s="268" t="s">
        <v>478</v>
      </c>
      <c r="B140" s="269" t="s">
        <v>479</v>
      </c>
      <c r="C140" s="270">
        <v>13584.93</v>
      </c>
    </row>
    <row r="141" spans="1:3" x14ac:dyDescent="0.25">
      <c r="A141" s="268" t="s">
        <v>480</v>
      </c>
      <c r="B141" s="269" t="s">
        <v>326</v>
      </c>
      <c r="C141" s="270">
        <v>300</v>
      </c>
    </row>
    <row r="142" spans="1:3" x14ac:dyDescent="0.25">
      <c r="A142" s="268" t="s">
        <v>481</v>
      </c>
      <c r="B142" s="269" t="s">
        <v>332</v>
      </c>
      <c r="C142" s="270">
        <v>1324.13</v>
      </c>
    </row>
    <row r="143" spans="1:3" x14ac:dyDescent="0.25">
      <c r="A143" s="268" t="s">
        <v>482</v>
      </c>
      <c r="B143" s="269" t="s">
        <v>326</v>
      </c>
      <c r="C143" s="270">
        <v>-423.29</v>
      </c>
    </row>
    <row r="144" spans="1:3" x14ac:dyDescent="0.25">
      <c r="A144" s="268" t="s">
        <v>483</v>
      </c>
      <c r="B144" s="269" t="s">
        <v>334</v>
      </c>
      <c r="C144" s="270">
        <v>6684.82</v>
      </c>
    </row>
    <row r="145" spans="1:3" x14ac:dyDescent="0.25">
      <c r="A145" s="268" t="s">
        <v>484</v>
      </c>
      <c r="B145" s="269" t="s">
        <v>326</v>
      </c>
      <c r="C145" s="270">
        <v>75</v>
      </c>
    </row>
    <row r="146" spans="1:3" ht="30" x14ac:dyDescent="0.25">
      <c r="A146" s="268" t="s">
        <v>485</v>
      </c>
      <c r="B146" s="269" t="s">
        <v>330</v>
      </c>
      <c r="C146" s="270">
        <v>2090</v>
      </c>
    </row>
    <row r="147" spans="1:3" x14ac:dyDescent="0.25">
      <c r="A147" s="268" t="s">
        <v>486</v>
      </c>
      <c r="B147" s="269" t="s">
        <v>487</v>
      </c>
      <c r="C147" s="270">
        <v>14746.53</v>
      </c>
    </row>
    <row r="148" spans="1:3" x14ac:dyDescent="0.25">
      <c r="A148" s="268" t="s">
        <v>488</v>
      </c>
      <c r="B148" s="269" t="s">
        <v>326</v>
      </c>
      <c r="C148" s="270">
        <v>1286.1500000000001</v>
      </c>
    </row>
    <row r="149" spans="1:3" x14ac:dyDescent="0.25">
      <c r="A149" s="268" t="s">
        <v>489</v>
      </c>
      <c r="B149" s="269" t="s">
        <v>332</v>
      </c>
      <c r="C149" s="270">
        <v>-19.559999999999999</v>
      </c>
    </row>
    <row r="150" spans="1:3" ht="30" x14ac:dyDescent="0.25">
      <c r="A150" s="268" t="s">
        <v>490</v>
      </c>
      <c r="B150" s="269" t="s">
        <v>467</v>
      </c>
      <c r="C150" s="270">
        <v>25904.29</v>
      </c>
    </row>
    <row r="151" spans="1:3" x14ac:dyDescent="0.25">
      <c r="A151" s="268" t="s">
        <v>491</v>
      </c>
      <c r="B151" s="269" t="s">
        <v>395</v>
      </c>
      <c r="C151" s="270">
        <v>965</v>
      </c>
    </row>
    <row r="152" spans="1:3" x14ac:dyDescent="0.25">
      <c r="A152" s="268" t="s">
        <v>492</v>
      </c>
      <c r="B152" s="269" t="s">
        <v>326</v>
      </c>
      <c r="C152" s="270">
        <v>253.29</v>
      </c>
    </row>
    <row r="153" spans="1:3" x14ac:dyDescent="0.25">
      <c r="A153" s="268" t="s">
        <v>493</v>
      </c>
      <c r="B153" s="269" t="s">
        <v>494</v>
      </c>
      <c r="C153" s="270">
        <v>0</v>
      </c>
    </row>
    <row r="154" spans="1:3" x14ac:dyDescent="0.25">
      <c r="A154" s="268" t="s">
        <v>495</v>
      </c>
      <c r="B154" s="269" t="s">
        <v>343</v>
      </c>
      <c r="C154" s="270">
        <v>50</v>
      </c>
    </row>
    <row r="155" spans="1:3" x14ac:dyDescent="0.25">
      <c r="A155" s="268" t="s">
        <v>496</v>
      </c>
      <c r="B155" s="269" t="s">
        <v>373</v>
      </c>
      <c r="C155" s="270">
        <v>3243.39</v>
      </c>
    </row>
    <row r="156" spans="1:3" x14ac:dyDescent="0.25">
      <c r="A156" s="268" t="s">
        <v>497</v>
      </c>
      <c r="B156" s="269" t="s">
        <v>367</v>
      </c>
      <c r="C156" s="270">
        <v>31886.3</v>
      </c>
    </row>
    <row r="157" spans="1:3" ht="30" x14ac:dyDescent="0.25">
      <c r="A157" s="268" t="s">
        <v>498</v>
      </c>
      <c r="B157" s="269" t="s">
        <v>354</v>
      </c>
      <c r="C157" s="270">
        <v>225</v>
      </c>
    </row>
    <row r="158" spans="1:3" x14ac:dyDescent="0.25">
      <c r="A158" s="268" t="s">
        <v>499</v>
      </c>
      <c r="B158" s="269" t="s">
        <v>395</v>
      </c>
      <c r="C158" s="270">
        <v>1857.95</v>
      </c>
    </row>
    <row r="159" spans="1:3" x14ac:dyDescent="0.25">
      <c r="A159" s="268" t="s">
        <v>500</v>
      </c>
      <c r="B159" s="269" t="s">
        <v>334</v>
      </c>
      <c r="C159" s="270">
        <v>14706.78</v>
      </c>
    </row>
    <row r="160" spans="1:3" x14ac:dyDescent="0.25">
      <c r="A160" s="268" t="s">
        <v>501</v>
      </c>
      <c r="B160" s="269" t="s">
        <v>334</v>
      </c>
      <c r="C160" s="270">
        <v>2005.41</v>
      </c>
    </row>
    <row r="161" spans="1:3" x14ac:dyDescent="0.25">
      <c r="A161" s="268" t="s">
        <v>502</v>
      </c>
      <c r="B161" s="269" t="s">
        <v>503</v>
      </c>
      <c r="C161" s="270">
        <v>-319.52</v>
      </c>
    </row>
    <row r="162" spans="1:3" x14ac:dyDescent="0.25">
      <c r="A162" s="268" t="s">
        <v>504</v>
      </c>
      <c r="B162" s="269" t="s">
        <v>334</v>
      </c>
      <c r="C162" s="270">
        <v>4010.94</v>
      </c>
    </row>
    <row r="163" spans="1:3" x14ac:dyDescent="0.25">
      <c r="A163" s="268" t="s">
        <v>505</v>
      </c>
      <c r="B163" s="269" t="s">
        <v>350</v>
      </c>
      <c r="C163" s="270">
        <v>50</v>
      </c>
    </row>
    <row r="164" spans="1:3" ht="30" x14ac:dyDescent="0.25">
      <c r="A164" s="268" t="s">
        <v>506</v>
      </c>
      <c r="B164" s="269" t="s">
        <v>330</v>
      </c>
      <c r="C164" s="270">
        <v>75</v>
      </c>
    </row>
    <row r="165" spans="1:3" ht="30" x14ac:dyDescent="0.25">
      <c r="A165" s="268" t="s">
        <v>507</v>
      </c>
      <c r="B165" s="269" t="s">
        <v>330</v>
      </c>
      <c r="C165" s="270">
        <v>480</v>
      </c>
    </row>
    <row r="166" spans="1:3" x14ac:dyDescent="0.25">
      <c r="A166" s="268" t="s">
        <v>508</v>
      </c>
      <c r="B166" s="269" t="s">
        <v>334</v>
      </c>
      <c r="C166" s="270">
        <v>8690.3700000000008</v>
      </c>
    </row>
    <row r="167" spans="1:3" x14ac:dyDescent="0.25">
      <c r="A167" s="268" t="s">
        <v>509</v>
      </c>
      <c r="B167" s="269" t="s">
        <v>392</v>
      </c>
      <c r="C167" s="270">
        <v>370.35</v>
      </c>
    </row>
    <row r="168" spans="1:3" x14ac:dyDescent="0.25">
      <c r="A168" s="268" t="s">
        <v>510</v>
      </c>
      <c r="B168" s="269" t="s">
        <v>389</v>
      </c>
      <c r="C168" s="270">
        <v>-93.6</v>
      </c>
    </row>
    <row r="169" spans="1:3" x14ac:dyDescent="0.25">
      <c r="A169" s="268" t="s">
        <v>511</v>
      </c>
      <c r="B169" s="269" t="s">
        <v>334</v>
      </c>
      <c r="C169" s="270">
        <v>2005.47</v>
      </c>
    </row>
    <row r="170" spans="1:3" x14ac:dyDescent="0.25">
      <c r="A170" s="268" t="s">
        <v>512</v>
      </c>
      <c r="B170" s="269" t="s">
        <v>332</v>
      </c>
      <c r="C170" s="270">
        <v>416.98</v>
      </c>
    </row>
    <row r="171" spans="1:3" x14ac:dyDescent="0.25">
      <c r="A171" s="268" t="s">
        <v>513</v>
      </c>
      <c r="B171" s="269" t="s">
        <v>332</v>
      </c>
      <c r="C171" s="270">
        <v>284.76</v>
      </c>
    </row>
    <row r="172" spans="1:3" x14ac:dyDescent="0.25">
      <c r="A172" s="268" t="s">
        <v>514</v>
      </c>
      <c r="B172" s="269" t="s">
        <v>334</v>
      </c>
      <c r="C172" s="270">
        <v>3342.45</v>
      </c>
    </row>
    <row r="173" spans="1:3" x14ac:dyDescent="0.25">
      <c r="A173" s="268" t="s">
        <v>515</v>
      </c>
      <c r="B173" s="269" t="s">
        <v>516</v>
      </c>
      <c r="C173" s="270">
        <v>785.18</v>
      </c>
    </row>
    <row r="174" spans="1:3" x14ac:dyDescent="0.25">
      <c r="A174" s="268" t="s">
        <v>517</v>
      </c>
      <c r="B174" s="269" t="s">
        <v>395</v>
      </c>
      <c r="C174" s="270">
        <v>653.53</v>
      </c>
    </row>
    <row r="175" spans="1:3" x14ac:dyDescent="0.25">
      <c r="A175" s="268" t="s">
        <v>518</v>
      </c>
      <c r="B175" s="269" t="s">
        <v>334</v>
      </c>
      <c r="C175" s="270">
        <v>4679.43</v>
      </c>
    </row>
    <row r="176" spans="1:3" x14ac:dyDescent="0.25">
      <c r="A176" s="268" t="s">
        <v>519</v>
      </c>
      <c r="B176" s="269" t="s">
        <v>334</v>
      </c>
      <c r="C176" s="270">
        <v>3342.45</v>
      </c>
    </row>
    <row r="177" spans="1:3" x14ac:dyDescent="0.25">
      <c r="A177" s="268" t="s">
        <v>520</v>
      </c>
      <c r="B177" s="269" t="s">
        <v>352</v>
      </c>
      <c r="C177" s="270">
        <v>100</v>
      </c>
    </row>
    <row r="178" spans="1:3" x14ac:dyDescent="0.25">
      <c r="A178" s="268" t="s">
        <v>521</v>
      </c>
      <c r="B178" s="269" t="s">
        <v>334</v>
      </c>
      <c r="C178" s="270">
        <v>4679.43</v>
      </c>
    </row>
    <row r="179" spans="1:3" x14ac:dyDescent="0.25">
      <c r="A179" s="268" t="s">
        <v>522</v>
      </c>
      <c r="B179" s="269" t="s">
        <v>326</v>
      </c>
      <c r="C179" s="270">
        <v>1880.9</v>
      </c>
    </row>
    <row r="180" spans="1:3" x14ac:dyDescent="0.25">
      <c r="A180" s="268" t="s">
        <v>523</v>
      </c>
      <c r="B180" s="269" t="s">
        <v>524</v>
      </c>
      <c r="C180" s="270">
        <v>22092.28</v>
      </c>
    </row>
    <row r="181" spans="1:3" x14ac:dyDescent="0.25">
      <c r="A181" s="268" t="s">
        <v>525</v>
      </c>
      <c r="B181" s="269" t="s">
        <v>524</v>
      </c>
      <c r="C181" s="270">
        <v>704</v>
      </c>
    </row>
    <row r="182" spans="1:3" x14ac:dyDescent="0.25">
      <c r="A182" s="268" t="s">
        <v>526</v>
      </c>
      <c r="B182" s="269" t="s">
        <v>527</v>
      </c>
      <c r="C182" s="270">
        <v>1363.81</v>
      </c>
    </row>
    <row r="183" spans="1:3" x14ac:dyDescent="0.25">
      <c r="A183" s="268" t="s">
        <v>526</v>
      </c>
      <c r="B183" s="269" t="s">
        <v>528</v>
      </c>
      <c r="C183" s="270">
        <v>1665.25</v>
      </c>
    </row>
    <row r="184" spans="1:3" x14ac:dyDescent="0.25">
      <c r="A184" s="268" t="s">
        <v>526</v>
      </c>
      <c r="B184" s="269" t="s">
        <v>529</v>
      </c>
      <c r="C184" s="270">
        <v>968.17</v>
      </c>
    </row>
    <row r="185" spans="1:3" x14ac:dyDescent="0.25">
      <c r="A185" s="268" t="s">
        <v>526</v>
      </c>
      <c r="B185" s="269" t="s">
        <v>530</v>
      </c>
      <c r="C185" s="270">
        <v>1383.98</v>
      </c>
    </row>
    <row r="186" spans="1:3" ht="30" x14ac:dyDescent="0.25">
      <c r="A186" s="268" t="s">
        <v>526</v>
      </c>
      <c r="B186" s="269" t="s">
        <v>531</v>
      </c>
      <c r="C186" s="270">
        <v>1010.65</v>
      </c>
    </row>
    <row r="187" spans="1:3" x14ac:dyDescent="0.25">
      <c r="A187" s="268" t="s">
        <v>526</v>
      </c>
      <c r="B187" s="269" t="s">
        <v>532</v>
      </c>
      <c r="C187" s="270">
        <v>280.27</v>
      </c>
    </row>
    <row r="188" spans="1:3" ht="30" x14ac:dyDescent="0.25">
      <c r="A188" s="268" t="s">
        <v>526</v>
      </c>
      <c r="B188" s="269" t="s">
        <v>533</v>
      </c>
      <c r="C188" s="270">
        <v>153.33000000000001</v>
      </c>
    </row>
    <row r="189" spans="1:3" x14ac:dyDescent="0.25">
      <c r="A189" s="268" t="s">
        <v>526</v>
      </c>
      <c r="B189" s="269" t="s">
        <v>534</v>
      </c>
      <c r="C189" s="270">
        <v>210.23</v>
      </c>
    </row>
    <row r="190" spans="1:3" x14ac:dyDescent="0.25">
      <c r="A190" s="268" t="s">
        <v>526</v>
      </c>
      <c r="B190" s="269" t="s">
        <v>535</v>
      </c>
      <c r="C190" s="270">
        <v>39.19</v>
      </c>
    </row>
    <row r="191" spans="1:3" x14ac:dyDescent="0.25">
      <c r="A191" s="268" t="s">
        <v>526</v>
      </c>
      <c r="B191" s="269" t="s">
        <v>536</v>
      </c>
      <c r="C191" s="270">
        <v>174.1</v>
      </c>
    </row>
    <row r="192" spans="1:3" x14ac:dyDescent="0.25">
      <c r="A192" s="268" t="s">
        <v>526</v>
      </c>
      <c r="B192" s="269" t="s">
        <v>537</v>
      </c>
      <c r="C192" s="270">
        <v>-512.54</v>
      </c>
    </row>
    <row r="193" spans="1:3" x14ac:dyDescent="0.25">
      <c r="A193" s="268" t="s">
        <v>526</v>
      </c>
      <c r="B193" s="269" t="s">
        <v>538</v>
      </c>
      <c r="C193" s="270">
        <v>862.75</v>
      </c>
    </row>
    <row r="194" spans="1:3" x14ac:dyDescent="0.25">
      <c r="A194" s="268" t="s">
        <v>526</v>
      </c>
      <c r="B194" s="269" t="s">
        <v>539</v>
      </c>
      <c r="C194" s="270">
        <v>350.35</v>
      </c>
    </row>
    <row r="195" spans="1:3" ht="30" x14ac:dyDescent="0.25">
      <c r="A195" s="268" t="s">
        <v>540</v>
      </c>
      <c r="B195" s="269" t="s">
        <v>330</v>
      </c>
      <c r="C195" s="270">
        <v>50</v>
      </c>
    </row>
    <row r="196" spans="1:3" x14ac:dyDescent="0.25">
      <c r="A196" s="268" t="s">
        <v>541</v>
      </c>
      <c r="B196" s="269" t="s">
        <v>334</v>
      </c>
      <c r="C196" s="270">
        <v>1336.98</v>
      </c>
    </row>
    <row r="197" spans="1:3" ht="30" x14ac:dyDescent="0.25">
      <c r="A197" s="268" t="s">
        <v>542</v>
      </c>
      <c r="B197" s="269" t="s">
        <v>467</v>
      </c>
      <c r="C197" s="270">
        <v>2542.3000000000002</v>
      </c>
    </row>
    <row r="198" spans="1:3" x14ac:dyDescent="0.25">
      <c r="A198" s="268" t="s">
        <v>543</v>
      </c>
      <c r="B198" s="269" t="s">
        <v>516</v>
      </c>
      <c r="C198" s="270">
        <v>5561.63</v>
      </c>
    </row>
    <row r="199" spans="1:3" x14ac:dyDescent="0.25">
      <c r="A199" s="268" t="s">
        <v>544</v>
      </c>
      <c r="B199" s="269" t="s">
        <v>343</v>
      </c>
      <c r="C199" s="270">
        <v>878.72</v>
      </c>
    </row>
    <row r="200" spans="1:3" x14ac:dyDescent="0.25">
      <c r="A200" s="268" t="s">
        <v>545</v>
      </c>
      <c r="B200" s="269" t="s">
        <v>326</v>
      </c>
      <c r="C200" s="270">
        <v>271.11</v>
      </c>
    </row>
    <row r="201" spans="1:3" x14ac:dyDescent="0.25">
      <c r="A201" s="268" t="s">
        <v>546</v>
      </c>
      <c r="B201" s="269" t="s">
        <v>373</v>
      </c>
      <c r="C201" s="270">
        <v>20671.580000000002</v>
      </c>
    </row>
    <row r="202" spans="1:3" x14ac:dyDescent="0.25">
      <c r="A202" s="268" t="s">
        <v>547</v>
      </c>
      <c r="B202" s="269" t="s">
        <v>548</v>
      </c>
      <c r="C202" s="270">
        <v>14707.49</v>
      </c>
    </row>
    <row r="203" spans="1:3" x14ac:dyDescent="0.25">
      <c r="A203" s="268" t="s">
        <v>549</v>
      </c>
      <c r="B203" s="269" t="s">
        <v>392</v>
      </c>
      <c r="C203" s="270">
        <v>966.97</v>
      </c>
    </row>
    <row r="204" spans="1:3" x14ac:dyDescent="0.25">
      <c r="A204" s="268" t="s">
        <v>550</v>
      </c>
      <c r="B204" s="269" t="s">
        <v>334</v>
      </c>
      <c r="C204" s="270">
        <v>4679.43</v>
      </c>
    </row>
    <row r="205" spans="1:3" x14ac:dyDescent="0.25">
      <c r="A205" s="268" t="s">
        <v>551</v>
      </c>
      <c r="B205" s="269" t="s">
        <v>334</v>
      </c>
      <c r="C205" s="270">
        <v>4010.94</v>
      </c>
    </row>
    <row r="206" spans="1:3" ht="30" x14ac:dyDescent="0.25">
      <c r="A206" s="268" t="s">
        <v>552</v>
      </c>
      <c r="B206" s="269" t="s">
        <v>553</v>
      </c>
      <c r="C206" s="270">
        <v>18555.740000000002</v>
      </c>
    </row>
    <row r="207" spans="1:3" x14ac:dyDescent="0.25">
      <c r="A207" s="268" t="s">
        <v>554</v>
      </c>
      <c r="B207" s="269" t="s">
        <v>357</v>
      </c>
      <c r="C207" s="270">
        <v>17438.21</v>
      </c>
    </row>
    <row r="208" spans="1:3" x14ac:dyDescent="0.25">
      <c r="A208" s="268" t="s">
        <v>555</v>
      </c>
      <c r="B208" s="269" t="s">
        <v>516</v>
      </c>
      <c r="C208" s="270">
        <v>596.78</v>
      </c>
    </row>
    <row r="209" spans="1:3" x14ac:dyDescent="0.25">
      <c r="A209" s="268" t="s">
        <v>556</v>
      </c>
      <c r="B209" s="269" t="s">
        <v>334</v>
      </c>
      <c r="C209" s="270">
        <v>2673.96</v>
      </c>
    </row>
    <row r="210" spans="1:3" x14ac:dyDescent="0.25">
      <c r="A210" s="268" t="s">
        <v>557</v>
      </c>
      <c r="B210" s="269" t="s">
        <v>350</v>
      </c>
      <c r="C210" s="270">
        <v>50</v>
      </c>
    </row>
    <row r="211" spans="1:3" x14ac:dyDescent="0.25">
      <c r="A211" s="268" t="s">
        <v>558</v>
      </c>
      <c r="B211" s="269" t="s">
        <v>334</v>
      </c>
      <c r="C211" s="270">
        <v>2009.47</v>
      </c>
    </row>
    <row r="212" spans="1:3" x14ac:dyDescent="0.25">
      <c r="A212" s="268" t="s">
        <v>559</v>
      </c>
      <c r="B212" s="269" t="s">
        <v>373</v>
      </c>
      <c r="C212" s="270">
        <v>373.45</v>
      </c>
    </row>
    <row r="213" spans="1:3" x14ac:dyDescent="0.25">
      <c r="A213" s="268" t="s">
        <v>560</v>
      </c>
      <c r="B213" s="269" t="s">
        <v>367</v>
      </c>
      <c r="C213" s="270">
        <v>6105.65</v>
      </c>
    </row>
    <row r="214" spans="1:3" x14ac:dyDescent="0.25">
      <c r="A214" s="268" t="s">
        <v>561</v>
      </c>
      <c r="B214" s="269" t="s">
        <v>332</v>
      </c>
      <c r="C214" s="270">
        <v>1136.18</v>
      </c>
    </row>
    <row r="215" spans="1:3" x14ac:dyDescent="0.25">
      <c r="A215" s="268" t="s">
        <v>562</v>
      </c>
      <c r="B215" s="269" t="s">
        <v>332</v>
      </c>
      <c r="C215" s="270">
        <v>175.39</v>
      </c>
    </row>
    <row r="216" spans="1:3" x14ac:dyDescent="0.25">
      <c r="A216" s="268" t="s">
        <v>563</v>
      </c>
      <c r="B216" s="269" t="s">
        <v>357</v>
      </c>
      <c r="C216" s="270">
        <v>1000</v>
      </c>
    </row>
    <row r="217" spans="1:3" x14ac:dyDescent="0.25">
      <c r="A217" s="268" t="s">
        <v>564</v>
      </c>
      <c r="B217" s="269" t="s">
        <v>395</v>
      </c>
      <c r="C217" s="270">
        <v>29521.54</v>
      </c>
    </row>
    <row r="218" spans="1:3" x14ac:dyDescent="0.25">
      <c r="A218" s="268" t="s">
        <v>564</v>
      </c>
      <c r="B218" s="269" t="s">
        <v>565</v>
      </c>
      <c r="C218" s="270">
        <v>24682.49</v>
      </c>
    </row>
    <row r="219" spans="1:3" x14ac:dyDescent="0.25">
      <c r="A219" s="268" t="s">
        <v>566</v>
      </c>
      <c r="B219" s="269" t="s">
        <v>334</v>
      </c>
      <c r="C219" s="270">
        <v>16043.76</v>
      </c>
    </row>
    <row r="220" spans="1:3" x14ac:dyDescent="0.25">
      <c r="A220" s="268" t="s">
        <v>567</v>
      </c>
      <c r="B220" s="269" t="s">
        <v>338</v>
      </c>
      <c r="C220" s="270">
        <v>50</v>
      </c>
    </row>
    <row r="221" spans="1:3" x14ac:dyDescent="0.25">
      <c r="A221" s="268" t="s">
        <v>568</v>
      </c>
      <c r="B221" s="269" t="s">
        <v>352</v>
      </c>
      <c r="C221" s="270">
        <v>590.47</v>
      </c>
    </row>
    <row r="222" spans="1:3" x14ac:dyDescent="0.25">
      <c r="A222" s="268" t="s">
        <v>569</v>
      </c>
      <c r="B222" s="269" t="s">
        <v>352</v>
      </c>
      <c r="C222" s="270">
        <v>992.98</v>
      </c>
    </row>
    <row r="223" spans="1:3" ht="30" x14ac:dyDescent="0.25">
      <c r="A223" s="268" t="s">
        <v>570</v>
      </c>
      <c r="B223" s="269" t="s">
        <v>571</v>
      </c>
      <c r="C223" s="270">
        <v>1089.69</v>
      </c>
    </row>
    <row r="224" spans="1:3" x14ac:dyDescent="0.25">
      <c r="A224" s="268" t="s">
        <v>570</v>
      </c>
      <c r="B224" s="269" t="s">
        <v>572</v>
      </c>
      <c r="C224" s="270">
        <v>15395.62</v>
      </c>
    </row>
    <row r="225" spans="1:3" x14ac:dyDescent="0.25">
      <c r="A225" s="268" t="s">
        <v>570</v>
      </c>
      <c r="B225" s="269" t="s">
        <v>573</v>
      </c>
      <c r="C225" s="270">
        <v>3979.08</v>
      </c>
    </row>
    <row r="226" spans="1:3" x14ac:dyDescent="0.25">
      <c r="A226" s="268" t="s">
        <v>570</v>
      </c>
      <c r="B226" s="269" t="s">
        <v>494</v>
      </c>
      <c r="C226" s="270">
        <v>2659.28</v>
      </c>
    </row>
    <row r="227" spans="1:3" x14ac:dyDescent="0.25">
      <c r="A227" s="268" t="s">
        <v>570</v>
      </c>
      <c r="B227" s="269" t="s">
        <v>574</v>
      </c>
      <c r="C227" s="270">
        <v>3507.48</v>
      </c>
    </row>
    <row r="228" spans="1:3" x14ac:dyDescent="0.25">
      <c r="A228" s="268" t="s">
        <v>570</v>
      </c>
      <c r="B228" s="269" t="s">
        <v>575</v>
      </c>
      <c r="C228" s="270">
        <v>14017.28</v>
      </c>
    </row>
    <row r="229" spans="1:3" x14ac:dyDescent="0.25">
      <c r="A229" s="268" t="s">
        <v>576</v>
      </c>
      <c r="B229" s="269" t="s">
        <v>334</v>
      </c>
      <c r="C229" s="270">
        <v>8021.64</v>
      </c>
    </row>
    <row r="230" spans="1:3" x14ac:dyDescent="0.25">
      <c r="A230" s="268" t="s">
        <v>577</v>
      </c>
      <c r="B230" s="269" t="s">
        <v>350</v>
      </c>
      <c r="C230" s="270">
        <v>303.5</v>
      </c>
    </row>
    <row r="231" spans="1:3" x14ac:dyDescent="0.25">
      <c r="A231" s="268" t="s">
        <v>578</v>
      </c>
      <c r="B231" s="269" t="s">
        <v>373</v>
      </c>
      <c r="C231" s="270">
        <v>551.70000000000005</v>
      </c>
    </row>
    <row r="232" spans="1:3" x14ac:dyDescent="0.25">
      <c r="A232" s="268" t="s">
        <v>579</v>
      </c>
      <c r="B232" s="269" t="s">
        <v>332</v>
      </c>
      <c r="C232" s="270">
        <v>500</v>
      </c>
    </row>
    <row r="233" spans="1:3" x14ac:dyDescent="0.25">
      <c r="A233" s="268" t="s">
        <v>580</v>
      </c>
      <c r="B233" s="269" t="s">
        <v>581</v>
      </c>
      <c r="C233" s="270">
        <v>19745.98</v>
      </c>
    </row>
    <row r="234" spans="1:3" x14ac:dyDescent="0.25">
      <c r="A234" s="268" t="s">
        <v>580</v>
      </c>
      <c r="B234" s="269" t="s">
        <v>582</v>
      </c>
      <c r="C234" s="270">
        <v>4768.18</v>
      </c>
    </row>
    <row r="235" spans="1:3" x14ac:dyDescent="0.25">
      <c r="A235" s="268" t="s">
        <v>580</v>
      </c>
      <c r="B235" s="269" t="s">
        <v>583</v>
      </c>
      <c r="C235" s="270">
        <v>17018.28</v>
      </c>
    </row>
    <row r="236" spans="1:3" x14ac:dyDescent="0.25">
      <c r="A236" s="268" t="s">
        <v>580</v>
      </c>
      <c r="B236" s="269" t="s">
        <v>584</v>
      </c>
      <c r="C236" s="270">
        <v>9877.3799999999992</v>
      </c>
    </row>
    <row r="237" spans="1:3" ht="30" x14ac:dyDescent="0.25">
      <c r="A237" s="268" t="s">
        <v>585</v>
      </c>
      <c r="B237" s="269" t="s">
        <v>330</v>
      </c>
      <c r="C237" s="270">
        <v>323.81</v>
      </c>
    </row>
    <row r="238" spans="1:3" x14ac:dyDescent="0.25">
      <c r="A238" s="268" t="s">
        <v>585</v>
      </c>
      <c r="B238" s="269" t="s">
        <v>426</v>
      </c>
      <c r="C238" s="270">
        <v>0</v>
      </c>
    </row>
    <row r="239" spans="1:3" ht="30" x14ac:dyDescent="0.25">
      <c r="A239" s="268" t="s">
        <v>586</v>
      </c>
      <c r="B239" s="269" t="s">
        <v>354</v>
      </c>
      <c r="C239" s="270">
        <v>915.46</v>
      </c>
    </row>
    <row r="240" spans="1:3" ht="30" x14ac:dyDescent="0.25">
      <c r="A240" s="268" t="s">
        <v>587</v>
      </c>
      <c r="B240" s="269" t="s">
        <v>354</v>
      </c>
      <c r="C240" s="270">
        <v>131.80000000000001</v>
      </c>
    </row>
    <row r="241" spans="1:3" x14ac:dyDescent="0.25">
      <c r="A241" s="268" t="s">
        <v>588</v>
      </c>
      <c r="B241" s="269" t="s">
        <v>367</v>
      </c>
      <c r="C241" s="270">
        <v>14665.45</v>
      </c>
    </row>
    <row r="242" spans="1:3" x14ac:dyDescent="0.25">
      <c r="A242" s="268" t="s">
        <v>589</v>
      </c>
      <c r="B242" s="269" t="s">
        <v>332</v>
      </c>
      <c r="C242" s="270">
        <v>626.97</v>
      </c>
    </row>
    <row r="243" spans="1:3" x14ac:dyDescent="0.25">
      <c r="A243" s="268" t="s">
        <v>590</v>
      </c>
      <c r="B243" s="269" t="s">
        <v>422</v>
      </c>
      <c r="C243" s="270">
        <v>148096.59</v>
      </c>
    </row>
    <row r="244" spans="1:3" x14ac:dyDescent="0.25">
      <c r="A244" s="268" t="s">
        <v>591</v>
      </c>
      <c r="B244" s="269" t="s">
        <v>334</v>
      </c>
      <c r="C244" s="270">
        <v>12701.31</v>
      </c>
    </row>
    <row r="245" spans="1:3" x14ac:dyDescent="0.25">
      <c r="A245" s="268" t="s">
        <v>592</v>
      </c>
      <c r="B245" s="269" t="s">
        <v>334</v>
      </c>
      <c r="C245" s="270">
        <v>19386.21</v>
      </c>
    </row>
    <row r="246" spans="1:3" x14ac:dyDescent="0.25">
      <c r="A246" s="268" t="s">
        <v>593</v>
      </c>
      <c r="B246" s="269" t="s">
        <v>334</v>
      </c>
      <c r="C246" s="270">
        <v>3342.45</v>
      </c>
    </row>
    <row r="247" spans="1:3" x14ac:dyDescent="0.25">
      <c r="A247" s="268" t="s">
        <v>594</v>
      </c>
      <c r="B247" s="269" t="s">
        <v>334</v>
      </c>
      <c r="C247" s="270">
        <v>3342.45</v>
      </c>
    </row>
    <row r="248" spans="1:3" ht="30" x14ac:dyDescent="0.25">
      <c r="A248" s="268" t="s">
        <v>595</v>
      </c>
      <c r="B248" s="269" t="s">
        <v>330</v>
      </c>
      <c r="C248" s="270">
        <v>150</v>
      </c>
    </row>
    <row r="249" spans="1:3" ht="30" x14ac:dyDescent="0.25">
      <c r="A249" s="268" t="s">
        <v>596</v>
      </c>
      <c r="B249" s="269" t="s">
        <v>330</v>
      </c>
      <c r="C249" s="270">
        <v>224.16</v>
      </c>
    </row>
    <row r="250" spans="1:3" x14ac:dyDescent="0.25">
      <c r="A250" s="268" t="s">
        <v>597</v>
      </c>
      <c r="B250" s="269" t="s">
        <v>598</v>
      </c>
      <c r="C250" s="270">
        <v>16788.32</v>
      </c>
    </row>
    <row r="251" spans="1:3" x14ac:dyDescent="0.25">
      <c r="A251" s="268" t="s">
        <v>597</v>
      </c>
      <c r="B251" s="269" t="s">
        <v>341</v>
      </c>
      <c r="C251" s="270">
        <v>614.65</v>
      </c>
    </row>
    <row r="252" spans="1:3" ht="30" x14ac:dyDescent="0.25">
      <c r="A252" s="268" t="s">
        <v>599</v>
      </c>
      <c r="B252" s="269" t="s">
        <v>553</v>
      </c>
      <c r="C252" s="270">
        <v>4109.7700000000004</v>
      </c>
    </row>
    <row r="253" spans="1:3" x14ac:dyDescent="0.25">
      <c r="A253" s="268" t="s">
        <v>599</v>
      </c>
      <c r="B253" s="269" t="s">
        <v>352</v>
      </c>
      <c r="C253" s="270">
        <v>27478.74</v>
      </c>
    </row>
    <row r="254" spans="1:3" x14ac:dyDescent="0.25">
      <c r="A254" s="268" t="s">
        <v>600</v>
      </c>
      <c r="B254" s="269" t="s">
        <v>326</v>
      </c>
      <c r="C254" s="270">
        <v>180</v>
      </c>
    </row>
    <row r="255" spans="1:3" x14ac:dyDescent="0.25">
      <c r="A255" s="268" t="s">
        <v>601</v>
      </c>
      <c r="B255" s="269" t="s">
        <v>326</v>
      </c>
      <c r="C255" s="270">
        <v>1420</v>
      </c>
    </row>
    <row r="256" spans="1:3" x14ac:dyDescent="0.25">
      <c r="A256" s="268" t="s">
        <v>602</v>
      </c>
      <c r="B256" s="269" t="s">
        <v>326</v>
      </c>
      <c r="C256" s="270">
        <v>620</v>
      </c>
    </row>
    <row r="257" spans="1:3" x14ac:dyDescent="0.25">
      <c r="A257" s="268" t="s">
        <v>603</v>
      </c>
      <c r="B257" s="269" t="s">
        <v>334</v>
      </c>
      <c r="C257" s="270">
        <v>22060.17</v>
      </c>
    </row>
    <row r="258" spans="1:3" ht="30" x14ac:dyDescent="0.25">
      <c r="A258" s="268" t="s">
        <v>604</v>
      </c>
      <c r="B258" s="269" t="s">
        <v>605</v>
      </c>
      <c r="C258" s="270">
        <v>12341.25</v>
      </c>
    </row>
    <row r="259" spans="1:3" x14ac:dyDescent="0.25">
      <c r="A259" s="268" t="s">
        <v>604</v>
      </c>
      <c r="B259" s="269" t="s">
        <v>606</v>
      </c>
      <c r="C259" s="270">
        <v>11887.91</v>
      </c>
    </row>
    <row r="260" spans="1:3" x14ac:dyDescent="0.25">
      <c r="A260" s="268" t="s">
        <v>604</v>
      </c>
      <c r="B260" s="269" t="s">
        <v>350</v>
      </c>
      <c r="C260" s="270">
        <v>5940.39</v>
      </c>
    </row>
    <row r="261" spans="1:3" x14ac:dyDescent="0.25">
      <c r="A261" s="268" t="s">
        <v>607</v>
      </c>
      <c r="B261" s="269" t="s">
        <v>332</v>
      </c>
      <c r="C261" s="270">
        <v>475.08</v>
      </c>
    </row>
    <row r="262" spans="1:3" x14ac:dyDescent="0.25">
      <c r="A262" s="268" t="s">
        <v>608</v>
      </c>
      <c r="B262" s="269" t="s">
        <v>332</v>
      </c>
      <c r="C262" s="270">
        <v>1345.82</v>
      </c>
    </row>
    <row r="263" spans="1:3" x14ac:dyDescent="0.25">
      <c r="A263" s="268" t="s">
        <v>609</v>
      </c>
      <c r="B263" s="269" t="s">
        <v>367</v>
      </c>
      <c r="C263" s="270">
        <v>11843.26</v>
      </c>
    </row>
    <row r="264" spans="1:3" x14ac:dyDescent="0.25">
      <c r="A264" s="268" t="s">
        <v>610</v>
      </c>
      <c r="B264" s="269" t="s">
        <v>332</v>
      </c>
      <c r="C264" s="270">
        <v>1500</v>
      </c>
    </row>
    <row r="265" spans="1:3" x14ac:dyDescent="0.25">
      <c r="A265" s="268" t="s">
        <v>611</v>
      </c>
      <c r="B265" s="269" t="s">
        <v>334</v>
      </c>
      <c r="C265" s="270">
        <v>9358.86</v>
      </c>
    </row>
    <row r="266" spans="1:3" x14ac:dyDescent="0.25">
      <c r="A266" s="268" t="s">
        <v>612</v>
      </c>
      <c r="B266" s="269" t="s">
        <v>613</v>
      </c>
      <c r="C266" s="270">
        <v>2244.66</v>
      </c>
    </row>
    <row r="267" spans="1:3" x14ac:dyDescent="0.25">
      <c r="A267" s="268" t="s">
        <v>614</v>
      </c>
      <c r="B267" s="269" t="s">
        <v>395</v>
      </c>
      <c r="C267" s="270">
        <v>4097.0200000000004</v>
      </c>
    </row>
    <row r="268" spans="1:3" x14ac:dyDescent="0.25">
      <c r="A268" s="268" t="s">
        <v>615</v>
      </c>
      <c r="B268" s="269" t="s">
        <v>616</v>
      </c>
      <c r="C268" s="270">
        <v>175.68</v>
      </c>
    </row>
    <row r="269" spans="1:3" x14ac:dyDescent="0.25">
      <c r="A269" s="268" t="s">
        <v>617</v>
      </c>
      <c r="B269" s="269" t="s">
        <v>618</v>
      </c>
      <c r="C269" s="270">
        <v>31925.09</v>
      </c>
    </row>
    <row r="270" spans="1:3" ht="30" x14ac:dyDescent="0.25">
      <c r="A270" s="268" t="s">
        <v>619</v>
      </c>
      <c r="B270" s="269" t="s">
        <v>354</v>
      </c>
      <c r="C270" s="270">
        <v>1006.34</v>
      </c>
    </row>
    <row r="271" spans="1:3" x14ac:dyDescent="0.25">
      <c r="A271" s="268" t="s">
        <v>620</v>
      </c>
      <c r="B271" s="269" t="s">
        <v>426</v>
      </c>
      <c r="C271" s="270">
        <v>17347.59</v>
      </c>
    </row>
    <row r="272" spans="1:3" x14ac:dyDescent="0.25">
      <c r="A272" s="268" t="s">
        <v>620</v>
      </c>
      <c r="B272" s="269" t="s">
        <v>332</v>
      </c>
      <c r="C272" s="270">
        <v>33962.97</v>
      </c>
    </row>
    <row r="273" spans="1:3" x14ac:dyDescent="0.25">
      <c r="A273" s="268" t="s">
        <v>620</v>
      </c>
      <c r="B273" s="269" t="s">
        <v>621</v>
      </c>
      <c r="C273" s="270">
        <v>18694.47</v>
      </c>
    </row>
    <row r="274" spans="1:3" x14ac:dyDescent="0.25">
      <c r="A274" s="268" t="s">
        <v>622</v>
      </c>
      <c r="B274" s="269" t="s">
        <v>326</v>
      </c>
      <c r="C274" s="270">
        <v>1079.03</v>
      </c>
    </row>
    <row r="275" spans="1:3" x14ac:dyDescent="0.25">
      <c r="A275" s="268" t="s">
        <v>623</v>
      </c>
      <c r="B275" s="269" t="s">
        <v>326</v>
      </c>
      <c r="C275" s="270">
        <v>144.76</v>
      </c>
    </row>
    <row r="276" spans="1:3" x14ac:dyDescent="0.25">
      <c r="A276" s="268" t="s">
        <v>624</v>
      </c>
      <c r="B276" s="269" t="s">
        <v>343</v>
      </c>
      <c r="C276" s="270">
        <v>788.3</v>
      </c>
    </row>
    <row r="277" spans="1:3" ht="30" x14ac:dyDescent="0.25">
      <c r="A277" s="268" t="s">
        <v>625</v>
      </c>
      <c r="B277" s="269" t="s">
        <v>354</v>
      </c>
      <c r="C277" s="270">
        <v>392.32</v>
      </c>
    </row>
    <row r="278" spans="1:3" x14ac:dyDescent="0.25">
      <c r="A278" s="268" t="s">
        <v>626</v>
      </c>
      <c r="B278" s="269" t="s">
        <v>352</v>
      </c>
      <c r="C278" s="270">
        <v>1500</v>
      </c>
    </row>
    <row r="279" spans="1:3" x14ac:dyDescent="0.25">
      <c r="A279" s="268" t="s">
        <v>627</v>
      </c>
      <c r="B279" s="269" t="s">
        <v>334</v>
      </c>
      <c r="C279" s="270">
        <v>2673.96</v>
      </c>
    </row>
    <row r="280" spans="1:3" x14ac:dyDescent="0.25">
      <c r="A280" s="268" t="s">
        <v>628</v>
      </c>
      <c r="B280" s="269" t="s">
        <v>516</v>
      </c>
      <c r="C280" s="270">
        <v>4719.9399999999996</v>
      </c>
    </row>
    <row r="281" spans="1:3" x14ac:dyDescent="0.25">
      <c r="A281" s="268" t="s">
        <v>629</v>
      </c>
      <c r="B281" s="269" t="s">
        <v>357</v>
      </c>
      <c r="C281" s="270">
        <v>45141.46</v>
      </c>
    </row>
    <row r="282" spans="1:3" ht="30" x14ac:dyDescent="0.25">
      <c r="A282" s="268" t="s">
        <v>630</v>
      </c>
      <c r="B282" s="269" t="s">
        <v>438</v>
      </c>
      <c r="C282" s="270">
        <v>3677.16</v>
      </c>
    </row>
    <row r="283" spans="1:3" x14ac:dyDescent="0.25">
      <c r="A283" s="268" t="s">
        <v>631</v>
      </c>
      <c r="B283" s="269" t="s">
        <v>390</v>
      </c>
      <c r="C283" s="270">
        <v>157.53</v>
      </c>
    </row>
    <row r="284" spans="1:3" ht="30" x14ac:dyDescent="0.25">
      <c r="A284" s="268" t="s">
        <v>632</v>
      </c>
      <c r="B284" s="269" t="s">
        <v>330</v>
      </c>
      <c r="C284" s="270">
        <v>20904.669999999998</v>
      </c>
    </row>
    <row r="285" spans="1:3" x14ac:dyDescent="0.25">
      <c r="A285" s="268" t="s">
        <v>633</v>
      </c>
      <c r="B285" s="269" t="s">
        <v>332</v>
      </c>
      <c r="C285" s="270">
        <v>4741</v>
      </c>
    </row>
    <row r="286" spans="1:3" ht="30" x14ac:dyDescent="0.25">
      <c r="A286" s="268" t="s">
        <v>634</v>
      </c>
      <c r="B286" s="269" t="s">
        <v>635</v>
      </c>
      <c r="C286" s="270">
        <v>2686.31</v>
      </c>
    </row>
    <row r="287" spans="1:3" x14ac:dyDescent="0.25">
      <c r="A287" s="268" t="s">
        <v>636</v>
      </c>
      <c r="B287" s="269" t="s">
        <v>358</v>
      </c>
      <c r="C287" s="270">
        <v>10608.44</v>
      </c>
    </row>
    <row r="288" spans="1:3" ht="30" x14ac:dyDescent="0.25">
      <c r="A288" s="268" t="s">
        <v>637</v>
      </c>
      <c r="B288" s="269" t="s">
        <v>638</v>
      </c>
      <c r="C288" s="270">
        <v>2142</v>
      </c>
    </row>
    <row r="289" spans="1:3" x14ac:dyDescent="0.25">
      <c r="A289" s="268" t="s">
        <v>639</v>
      </c>
      <c r="B289" s="269" t="s">
        <v>358</v>
      </c>
      <c r="C289" s="270">
        <v>20377.22</v>
      </c>
    </row>
    <row r="290" spans="1:3" ht="30" x14ac:dyDescent="0.25">
      <c r="A290" s="268" t="s">
        <v>640</v>
      </c>
      <c r="B290" s="269" t="s">
        <v>641</v>
      </c>
      <c r="C290" s="270">
        <v>5210.66</v>
      </c>
    </row>
    <row r="291" spans="1:3" x14ac:dyDescent="0.25">
      <c r="A291" s="268" t="s">
        <v>640</v>
      </c>
      <c r="B291" s="269" t="s">
        <v>642</v>
      </c>
      <c r="C291" s="270">
        <v>3444.46</v>
      </c>
    </row>
    <row r="292" spans="1:3" x14ac:dyDescent="0.25">
      <c r="A292" s="268" t="s">
        <v>640</v>
      </c>
      <c r="B292" s="269" t="s">
        <v>449</v>
      </c>
      <c r="C292" s="270">
        <v>381.74</v>
      </c>
    </row>
    <row r="293" spans="1:3" x14ac:dyDescent="0.25">
      <c r="A293" s="268" t="s">
        <v>640</v>
      </c>
      <c r="B293" s="269" t="s">
        <v>643</v>
      </c>
      <c r="C293" s="270">
        <v>998.33</v>
      </c>
    </row>
    <row r="294" spans="1:3" x14ac:dyDescent="0.25">
      <c r="A294" s="268" t="s">
        <v>640</v>
      </c>
      <c r="B294" s="269" t="s">
        <v>644</v>
      </c>
      <c r="C294" s="270">
        <v>1803.82</v>
      </c>
    </row>
    <row r="295" spans="1:3" x14ac:dyDescent="0.25">
      <c r="A295" s="268" t="s">
        <v>640</v>
      </c>
      <c r="B295" s="269" t="s">
        <v>645</v>
      </c>
      <c r="C295" s="270">
        <v>631.63</v>
      </c>
    </row>
    <row r="296" spans="1:3" x14ac:dyDescent="0.25">
      <c r="A296" s="268" t="s">
        <v>640</v>
      </c>
      <c r="B296" s="269" t="s">
        <v>646</v>
      </c>
      <c r="C296" s="270">
        <v>5089.83</v>
      </c>
    </row>
    <row r="297" spans="1:3" ht="30" x14ac:dyDescent="0.25">
      <c r="A297" s="268" t="s">
        <v>640</v>
      </c>
      <c r="B297" s="269" t="s">
        <v>647</v>
      </c>
      <c r="C297" s="270">
        <v>7433.58</v>
      </c>
    </row>
    <row r="298" spans="1:3" x14ac:dyDescent="0.25">
      <c r="A298" s="268" t="s">
        <v>640</v>
      </c>
      <c r="B298" s="269" t="s">
        <v>449</v>
      </c>
      <c r="C298" s="270">
        <v>360</v>
      </c>
    </row>
    <row r="299" spans="1:3" x14ac:dyDescent="0.25">
      <c r="A299" s="268" t="s">
        <v>648</v>
      </c>
      <c r="B299" s="269" t="s">
        <v>649</v>
      </c>
      <c r="C299" s="270">
        <v>280.5</v>
      </c>
    </row>
    <row r="300" spans="1:3" x14ac:dyDescent="0.25">
      <c r="A300" s="268" t="s">
        <v>650</v>
      </c>
      <c r="B300" s="269" t="s">
        <v>332</v>
      </c>
      <c r="C300" s="270">
        <v>260</v>
      </c>
    </row>
    <row r="301" spans="1:3" x14ac:dyDescent="0.25">
      <c r="A301" s="268" t="s">
        <v>651</v>
      </c>
      <c r="B301" s="269" t="s">
        <v>332</v>
      </c>
      <c r="C301" s="270">
        <v>131.25</v>
      </c>
    </row>
    <row r="302" spans="1:3" x14ac:dyDescent="0.25">
      <c r="A302" s="268" t="s">
        <v>652</v>
      </c>
      <c r="B302" s="269" t="s">
        <v>332</v>
      </c>
      <c r="C302" s="270">
        <v>100</v>
      </c>
    </row>
    <row r="303" spans="1:3" x14ac:dyDescent="0.25">
      <c r="A303" s="268" t="s">
        <v>653</v>
      </c>
      <c r="B303" s="269" t="s">
        <v>332</v>
      </c>
      <c r="C303" s="270">
        <v>88.99</v>
      </c>
    </row>
    <row r="304" spans="1:3" x14ac:dyDescent="0.25">
      <c r="A304" s="268" t="s">
        <v>654</v>
      </c>
      <c r="B304" s="269" t="s">
        <v>326</v>
      </c>
      <c r="C304" s="270">
        <v>333</v>
      </c>
    </row>
    <row r="305" spans="1:3" x14ac:dyDescent="0.25">
      <c r="A305" s="268" t="s">
        <v>655</v>
      </c>
      <c r="B305" s="269" t="s">
        <v>332</v>
      </c>
      <c r="C305" s="270">
        <v>137</v>
      </c>
    </row>
    <row r="306" spans="1:3" x14ac:dyDescent="0.25">
      <c r="A306" s="268" t="s">
        <v>656</v>
      </c>
      <c r="B306" s="269" t="s">
        <v>395</v>
      </c>
      <c r="C306" s="270">
        <v>88.06</v>
      </c>
    </row>
    <row r="307" spans="1:3" x14ac:dyDescent="0.25">
      <c r="A307" s="268" t="s">
        <v>657</v>
      </c>
      <c r="B307" s="269" t="s">
        <v>395</v>
      </c>
      <c r="C307" s="270">
        <v>60</v>
      </c>
    </row>
    <row r="308" spans="1:3" x14ac:dyDescent="0.25">
      <c r="A308" s="268" t="s">
        <v>658</v>
      </c>
      <c r="B308" s="269" t="s">
        <v>395</v>
      </c>
      <c r="C308" s="270">
        <v>310</v>
      </c>
    </row>
    <row r="309" spans="1:3" x14ac:dyDescent="0.25">
      <c r="A309" s="268" t="s">
        <v>659</v>
      </c>
      <c r="B309" s="269" t="s">
        <v>332</v>
      </c>
      <c r="C309" s="270">
        <v>2149.33</v>
      </c>
    </row>
    <row r="310" spans="1:3" x14ac:dyDescent="0.25">
      <c r="A310" s="268" t="s">
        <v>660</v>
      </c>
      <c r="B310" s="269" t="s">
        <v>357</v>
      </c>
      <c r="C310" s="270">
        <v>6362.08</v>
      </c>
    </row>
    <row r="311" spans="1:3" x14ac:dyDescent="0.25">
      <c r="A311" s="268" t="s">
        <v>661</v>
      </c>
      <c r="B311" s="269" t="s">
        <v>350</v>
      </c>
      <c r="C311" s="270">
        <v>50</v>
      </c>
    </row>
    <row r="312" spans="1:3" x14ac:dyDescent="0.25">
      <c r="A312" s="268" t="s">
        <v>662</v>
      </c>
      <c r="B312" s="269" t="s">
        <v>367</v>
      </c>
      <c r="C312" s="270">
        <v>44754.9</v>
      </c>
    </row>
    <row r="313" spans="1:3" x14ac:dyDescent="0.25">
      <c r="A313" s="268" t="s">
        <v>663</v>
      </c>
      <c r="B313" s="269" t="s">
        <v>524</v>
      </c>
      <c r="C313" s="270">
        <v>92473.54</v>
      </c>
    </row>
    <row r="314" spans="1:3" ht="30" x14ac:dyDescent="0.25">
      <c r="A314" s="268" t="s">
        <v>664</v>
      </c>
      <c r="B314" s="269" t="s">
        <v>354</v>
      </c>
      <c r="C314" s="270">
        <v>1256.99</v>
      </c>
    </row>
    <row r="315" spans="1:3" ht="30" x14ac:dyDescent="0.25">
      <c r="A315" s="268" t="s">
        <v>665</v>
      </c>
      <c r="B315" s="269" t="s">
        <v>467</v>
      </c>
      <c r="C315" s="270">
        <v>32457.21</v>
      </c>
    </row>
    <row r="316" spans="1:3" ht="30" x14ac:dyDescent="0.25">
      <c r="A316" s="268" t="s">
        <v>666</v>
      </c>
      <c r="B316" s="269" t="s">
        <v>330</v>
      </c>
      <c r="C316" s="270">
        <v>36253.279999999999</v>
      </c>
    </row>
    <row r="317" spans="1:3" x14ac:dyDescent="0.25">
      <c r="A317" s="268" t="s">
        <v>667</v>
      </c>
      <c r="B317" s="269" t="s">
        <v>332</v>
      </c>
      <c r="C317" s="270">
        <v>32492.1</v>
      </c>
    </row>
    <row r="318" spans="1:3" x14ac:dyDescent="0.25">
      <c r="A318" s="268" t="s">
        <v>668</v>
      </c>
      <c r="B318" s="269" t="s">
        <v>649</v>
      </c>
      <c r="C318" s="270">
        <v>25</v>
      </c>
    </row>
    <row r="319" spans="1:3" x14ac:dyDescent="0.25">
      <c r="A319" s="268" t="s">
        <v>669</v>
      </c>
      <c r="B319" s="269" t="s">
        <v>326</v>
      </c>
      <c r="C319" s="270">
        <v>1155.1199999999999</v>
      </c>
    </row>
    <row r="320" spans="1:3" x14ac:dyDescent="0.25">
      <c r="A320" s="268" t="s">
        <v>670</v>
      </c>
      <c r="B320" s="269" t="s">
        <v>503</v>
      </c>
      <c r="C320" s="270">
        <v>20.92</v>
      </c>
    </row>
    <row r="321" spans="1:3" ht="16.5" thickBot="1" x14ac:dyDescent="0.3">
      <c r="A321" s="268" t="s">
        <v>671</v>
      </c>
      <c r="B321" s="269" t="s">
        <v>332</v>
      </c>
      <c r="C321" s="270">
        <v>4179</v>
      </c>
    </row>
    <row r="322" spans="1:3" ht="16.350000000000001" customHeight="1" thickBot="1" x14ac:dyDescent="0.3">
      <c r="A322" s="271"/>
      <c r="B322" s="272" t="s">
        <v>672</v>
      </c>
      <c r="C322" s="273">
        <f>SUM(C$13:C321)</f>
        <v>2245584.2999999989</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REPORTING&amp;RHARTFORD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673</v>
      </c>
      <c r="B5" s="469"/>
      <c r="C5" s="469"/>
      <c r="D5" s="469"/>
      <c r="E5" s="469"/>
      <c r="F5" s="470"/>
    </row>
    <row r="6" spans="1:6" ht="16.5" customHeight="1" thickBot="1" x14ac:dyDescent="0.3">
      <c r="A6" s="490"/>
      <c r="B6" s="491"/>
      <c r="C6" s="491"/>
      <c r="D6" s="491"/>
      <c r="E6" s="491"/>
      <c r="F6" s="492"/>
    </row>
    <row r="7" spans="1:6" ht="16.5" customHeight="1" thickBot="1" x14ac:dyDescent="0.3">
      <c r="A7" s="481" t="s">
        <v>674</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675</v>
      </c>
      <c r="B9" s="279" t="s">
        <v>676</v>
      </c>
      <c r="C9" s="280" t="s">
        <v>677</v>
      </c>
      <c r="D9" s="280" t="s">
        <v>678</v>
      </c>
      <c r="E9" s="280" t="s">
        <v>679</v>
      </c>
      <c r="F9" s="281" t="s">
        <v>680</v>
      </c>
    </row>
    <row r="10" spans="1:6" ht="15" customHeight="1" x14ac:dyDescent="0.25">
      <c r="A10" s="282"/>
      <c r="B10" s="283"/>
      <c r="C10" s="284"/>
      <c r="D10" s="284"/>
      <c r="E10" s="284"/>
      <c r="F10" s="285"/>
    </row>
    <row r="11" spans="1:6" ht="15" customHeight="1" x14ac:dyDescent="0.25">
      <c r="A11" s="286" t="s">
        <v>167</v>
      </c>
      <c r="B11" s="483" t="s">
        <v>681</v>
      </c>
      <c r="C11" s="484"/>
      <c r="D11" s="484"/>
      <c r="E11" s="484"/>
      <c r="F11" s="484"/>
    </row>
    <row r="12" spans="1:6" ht="15" customHeight="1" x14ac:dyDescent="0.25">
      <c r="A12" s="477"/>
      <c r="B12" s="478"/>
      <c r="C12" s="478"/>
      <c r="D12" s="478"/>
      <c r="E12" s="478"/>
      <c r="F12" s="478"/>
    </row>
    <row r="13" spans="1:6" ht="15" customHeight="1" x14ac:dyDescent="0.25">
      <c r="A13" s="286" t="s">
        <v>168</v>
      </c>
      <c r="B13" s="485" t="s">
        <v>682</v>
      </c>
      <c r="C13" s="486"/>
      <c r="D13" s="486"/>
      <c r="E13" s="486"/>
      <c r="F13" s="486"/>
    </row>
    <row r="14" spans="1:6" ht="15" customHeight="1" x14ac:dyDescent="0.25">
      <c r="A14" s="477"/>
      <c r="B14" s="478"/>
      <c r="C14" s="478"/>
      <c r="D14" s="478"/>
      <c r="E14" s="478"/>
      <c r="F14" s="478"/>
    </row>
    <row r="15" spans="1:6" ht="15" customHeight="1" x14ac:dyDescent="0.25">
      <c r="A15" s="286" t="s">
        <v>204</v>
      </c>
      <c r="B15" s="485" t="s">
        <v>683</v>
      </c>
      <c r="C15" s="486"/>
      <c r="D15" s="486"/>
      <c r="E15" s="486"/>
      <c r="F15" s="486"/>
    </row>
    <row r="16" spans="1:6" ht="15" customHeight="1" x14ac:dyDescent="0.25">
      <c r="A16" s="477"/>
      <c r="B16" s="478"/>
      <c r="C16" s="478"/>
      <c r="D16" s="478"/>
      <c r="E16" s="478"/>
      <c r="F16" s="478"/>
    </row>
    <row r="17" spans="1:6" ht="15" customHeight="1" x14ac:dyDescent="0.25">
      <c r="A17" s="286" t="s">
        <v>684</v>
      </c>
      <c r="B17" s="479" t="s">
        <v>685</v>
      </c>
      <c r="C17" s="479"/>
      <c r="D17" s="479"/>
      <c r="E17" s="479"/>
      <c r="F17" s="479"/>
    </row>
    <row r="18" spans="1:6" ht="16.5" customHeight="1" thickBot="1" x14ac:dyDescent="0.3">
      <c r="A18" s="287"/>
      <c r="B18" s="480"/>
      <c r="C18" s="480"/>
      <c r="D18" s="480"/>
      <c r="E18" s="480"/>
      <c r="F18" s="288"/>
    </row>
    <row r="19" spans="1:6" x14ac:dyDescent="0.25">
      <c r="A19" s="289"/>
      <c r="B19" s="290" t="s">
        <v>473</v>
      </c>
      <c r="C19" s="291">
        <v>1454480.21</v>
      </c>
      <c r="D19" s="291">
        <v>-164005.4</v>
      </c>
      <c r="E19" s="291">
        <v>-213756.36</v>
      </c>
      <c r="F19" s="292">
        <v>48494.27</v>
      </c>
    </row>
    <row r="20" spans="1:6" x14ac:dyDescent="0.25">
      <c r="A20" s="289"/>
      <c r="B20" s="290" t="s">
        <v>494</v>
      </c>
      <c r="C20" s="291">
        <v>53333.69</v>
      </c>
      <c r="D20" s="291">
        <v>670.06</v>
      </c>
      <c r="E20" s="291">
        <v>654.44000000000005</v>
      </c>
      <c r="F20" s="292">
        <v>-2061.58</v>
      </c>
    </row>
    <row r="21" spans="1:6" x14ac:dyDescent="0.25">
      <c r="A21" s="289"/>
      <c r="B21" s="290" t="s">
        <v>479</v>
      </c>
      <c r="C21" s="291">
        <v>281198.67</v>
      </c>
      <c r="D21" s="291">
        <v>2694.89</v>
      </c>
      <c r="E21" s="291">
        <v>-7572.85</v>
      </c>
      <c r="F21" s="292">
        <v>0</v>
      </c>
    </row>
    <row r="22" spans="1:6" x14ac:dyDescent="0.25">
      <c r="A22" s="289"/>
      <c r="B22" s="290" t="s">
        <v>388</v>
      </c>
      <c r="C22" s="291">
        <v>24437.63</v>
      </c>
      <c r="D22" s="291">
        <v>295.58999999999997</v>
      </c>
      <c r="E22" s="291">
        <v>288.7</v>
      </c>
      <c r="F22" s="292">
        <v>0</v>
      </c>
    </row>
    <row r="23" spans="1:6" x14ac:dyDescent="0.25">
      <c r="A23" s="289"/>
      <c r="B23" s="290" t="s">
        <v>449</v>
      </c>
      <c r="C23" s="291">
        <v>76366.240000000005</v>
      </c>
      <c r="D23" s="291">
        <v>923.72</v>
      </c>
      <c r="E23" s="291">
        <v>902.2</v>
      </c>
      <c r="F23" s="292">
        <v>0</v>
      </c>
    </row>
    <row r="24" spans="1:6" x14ac:dyDescent="0.25">
      <c r="A24" s="289"/>
      <c r="B24" s="290" t="s">
        <v>618</v>
      </c>
      <c r="C24" s="291">
        <v>660818.75</v>
      </c>
      <c r="D24" s="291">
        <v>6333.04</v>
      </c>
      <c r="E24" s="291">
        <v>-17796.240000000002</v>
      </c>
      <c r="F24" s="292">
        <v>0</v>
      </c>
    </row>
    <row r="25" spans="1:6" x14ac:dyDescent="0.25">
      <c r="A25" s="289"/>
      <c r="B25" s="290" t="s">
        <v>528</v>
      </c>
      <c r="C25" s="291">
        <v>0</v>
      </c>
      <c r="D25" s="291">
        <v>314.44</v>
      </c>
      <c r="E25" s="291">
        <v>307.11</v>
      </c>
      <c r="F25" s="292">
        <v>0</v>
      </c>
    </row>
    <row r="26" spans="1:6" x14ac:dyDescent="0.25">
      <c r="A26" s="289"/>
      <c r="B26" s="290" t="s">
        <v>389</v>
      </c>
      <c r="C26" s="291">
        <v>47948.81</v>
      </c>
      <c r="D26" s="291">
        <v>582.76</v>
      </c>
      <c r="E26" s="291">
        <v>569.29</v>
      </c>
      <c r="F26" s="292">
        <v>0</v>
      </c>
    </row>
    <row r="27" spans="1:6" x14ac:dyDescent="0.25">
      <c r="A27" s="289"/>
      <c r="B27" s="290" t="s">
        <v>471</v>
      </c>
      <c r="C27" s="291">
        <v>3502.88</v>
      </c>
      <c r="D27" s="291">
        <v>3502.88</v>
      </c>
      <c r="E27" s="291">
        <v>0</v>
      </c>
      <c r="F27" s="292">
        <v>3502.88</v>
      </c>
    </row>
    <row r="28" spans="1:6" ht="30" x14ac:dyDescent="0.25">
      <c r="A28" s="289"/>
      <c r="B28" s="290" t="s">
        <v>686</v>
      </c>
      <c r="C28" s="291">
        <v>55217.37</v>
      </c>
      <c r="D28" s="291">
        <v>336.86</v>
      </c>
      <c r="E28" s="291">
        <v>-946.63</v>
      </c>
      <c r="F28" s="292">
        <v>20066.849999999999</v>
      </c>
    </row>
    <row r="29" spans="1:6" ht="30" x14ac:dyDescent="0.25">
      <c r="A29" s="289"/>
      <c r="B29" s="290" t="s">
        <v>606</v>
      </c>
      <c r="C29" s="291">
        <v>43136.05</v>
      </c>
      <c r="D29" s="291">
        <v>-252.43</v>
      </c>
      <c r="E29" s="291">
        <v>-1869.8</v>
      </c>
      <c r="F29" s="292">
        <v>0</v>
      </c>
    </row>
    <row r="30" spans="1:6" x14ac:dyDescent="0.25">
      <c r="A30" s="289"/>
      <c r="B30" s="290" t="s">
        <v>687</v>
      </c>
      <c r="C30" s="291">
        <v>30183.58</v>
      </c>
      <c r="D30" s="291">
        <v>182.04</v>
      </c>
      <c r="E30" s="291">
        <v>-511.48</v>
      </c>
      <c r="F30" s="292">
        <v>11190.71</v>
      </c>
    </row>
    <row r="31" spans="1:6" x14ac:dyDescent="0.25">
      <c r="A31" s="289"/>
      <c r="B31" s="290" t="s">
        <v>688</v>
      </c>
      <c r="C31" s="291">
        <v>65777</v>
      </c>
      <c r="D31" s="291">
        <v>402.22</v>
      </c>
      <c r="E31" s="291">
        <v>-1135.94</v>
      </c>
      <c r="F31" s="292">
        <v>23597.11</v>
      </c>
    </row>
    <row r="32" spans="1:6" x14ac:dyDescent="0.25">
      <c r="A32" s="289"/>
      <c r="B32" s="290" t="s">
        <v>689</v>
      </c>
      <c r="C32" s="291">
        <v>55990.38</v>
      </c>
      <c r="D32" s="291">
        <v>341.81</v>
      </c>
      <c r="E32" s="291">
        <v>-960.45</v>
      </c>
      <c r="F32" s="292">
        <v>20325.669999999998</v>
      </c>
    </row>
    <row r="33" spans="1:6" x14ac:dyDescent="0.25">
      <c r="A33" s="289"/>
      <c r="B33" s="290" t="s">
        <v>690</v>
      </c>
      <c r="C33" s="291">
        <v>273244.95</v>
      </c>
      <c r="D33" s="291">
        <v>1684.33</v>
      </c>
      <c r="E33" s="291">
        <v>-4733.04</v>
      </c>
      <c r="F33" s="292">
        <v>97495.07</v>
      </c>
    </row>
    <row r="34" spans="1:6" ht="30" x14ac:dyDescent="0.25">
      <c r="A34" s="289"/>
      <c r="B34" s="290" t="s">
        <v>691</v>
      </c>
      <c r="C34" s="291">
        <v>51721.97</v>
      </c>
      <c r="D34" s="291">
        <v>314.44</v>
      </c>
      <c r="E34" s="291">
        <v>-525.16999999999996</v>
      </c>
      <c r="F34" s="292">
        <v>-271.43</v>
      </c>
    </row>
    <row r="35" spans="1:6" x14ac:dyDescent="0.25">
      <c r="A35" s="289"/>
      <c r="B35" s="290" t="s">
        <v>692</v>
      </c>
      <c r="C35" s="291">
        <v>1300.06</v>
      </c>
      <c r="D35" s="291">
        <v>11.51</v>
      </c>
      <c r="E35" s="291">
        <v>-32.340000000000003</v>
      </c>
      <c r="F35" s="292">
        <v>99.21</v>
      </c>
    </row>
    <row r="36" spans="1:6" x14ac:dyDescent="0.25">
      <c r="A36" s="289"/>
      <c r="B36" s="290" t="s">
        <v>613</v>
      </c>
      <c r="C36" s="291">
        <v>207890.86</v>
      </c>
      <c r="D36" s="291">
        <v>2514.62</v>
      </c>
      <c r="E36" s="291">
        <v>2456.0300000000002</v>
      </c>
      <c r="F36" s="292">
        <v>0</v>
      </c>
    </row>
    <row r="37" spans="1:6" x14ac:dyDescent="0.25">
      <c r="A37" s="289"/>
      <c r="B37" s="290" t="s">
        <v>693</v>
      </c>
      <c r="C37" s="291">
        <v>107563.05</v>
      </c>
      <c r="D37" s="291">
        <v>196.54</v>
      </c>
      <c r="E37" s="291">
        <v>191.96</v>
      </c>
      <c r="F37" s="292">
        <v>91314.84</v>
      </c>
    </row>
    <row r="38" spans="1:6" x14ac:dyDescent="0.25">
      <c r="A38" s="289"/>
      <c r="B38" s="290" t="s">
        <v>694</v>
      </c>
      <c r="C38" s="291">
        <v>13057.49</v>
      </c>
      <c r="D38" s="291">
        <v>153.28</v>
      </c>
      <c r="E38" s="291">
        <v>149.71</v>
      </c>
      <c r="F38" s="292">
        <v>384.28</v>
      </c>
    </row>
    <row r="39" spans="1:6" ht="30" x14ac:dyDescent="0.25">
      <c r="A39" s="289"/>
      <c r="B39" s="290" t="s">
        <v>695</v>
      </c>
      <c r="C39" s="291">
        <v>55423.8</v>
      </c>
      <c r="D39" s="291">
        <v>336.86</v>
      </c>
      <c r="E39" s="291">
        <v>-946.63</v>
      </c>
      <c r="F39" s="292">
        <v>20273.32</v>
      </c>
    </row>
    <row r="40" spans="1:6" ht="30" x14ac:dyDescent="0.25">
      <c r="A40" s="289"/>
      <c r="B40" s="290" t="s">
        <v>696</v>
      </c>
      <c r="C40" s="291">
        <v>214595.96</v>
      </c>
      <c r="D40" s="291">
        <v>1822.11</v>
      </c>
      <c r="E40" s="291">
        <v>-924.79</v>
      </c>
      <c r="F40" s="292">
        <v>0</v>
      </c>
    </row>
    <row r="41" spans="1:6" x14ac:dyDescent="0.25">
      <c r="A41" s="289"/>
      <c r="B41" s="290" t="s">
        <v>466</v>
      </c>
      <c r="C41" s="291">
        <v>175804.48</v>
      </c>
      <c r="D41" s="291">
        <v>1684.84</v>
      </c>
      <c r="E41" s="291">
        <v>-4734.5200000000004</v>
      </c>
      <c r="F41" s="292">
        <v>0</v>
      </c>
    </row>
    <row r="42" spans="1:6" ht="30" x14ac:dyDescent="0.25">
      <c r="A42" s="289"/>
      <c r="B42" s="290" t="s">
        <v>605</v>
      </c>
      <c r="C42" s="291">
        <v>175749.88</v>
      </c>
      <c r="D42" s="291">
        <v>1684.33</v>
      </c>
      <c r="E42" s="291">
        <v>-4733.04</v>
      </c>
      <c r="F42" s="292">
        <v>0</v>
      </c>
    </row>
    <row r="43" spans="1:6" x14ac:dyDescent="0.25">
      <c r="A43" s="289"/>
      <c r="B43" s="290" t="s">
        <v>697</v>
      </c>
      <c r="C43" s="291">
        <v>57471.22</v>
      </c>
      <c r="D43" s="291">
        <v>0</v>
      </c>
      <c r="E43" s="291">
        <v>0</v>
      </c>
      <c r="F43" s="292">
        <v>57471.22</v>
      </c>
    </row>
    <row r="44" spans="1:6" ht="30" x14ac:dyDescent="0.25">
      <c r="A44" s="289"/>
      <c r="B44" s="290" t="s">
        <v>698</v>
      </c>
      <c r="C44" s="291">
        <v>441925.23</v>
      </c>
      <c r="D44" s="291">
        <v>2694.89</v>
      </c>
      <c r="E44" s="291">
        <v>-7572.85</v>
      </c>
      <c r="F44" s="292">
        <v>160726.73000000001</v>
      </c>
    </row>
    <row r="45" spans="1:6" x14ac:dyDescent="0.25">
      <c r="A45" s="289"/>
      <c r="B45" s="290" t="s">
        <v>415</v>
      </c>
      <c r="C45" s="291">
        <v>-30272.47</v>
      </c>
      <c r="D45" s="291">
        <v>-14918.07</v>
      </c>
      <c r="E45" s="291">
        <v>-16513.419999999998</v>
      </c>
      <c r="F45" s="292">
        <v>-30272.47</v>
      </c>
    </row>
    <row r="46" spans="1:6" ht="30" x14ac:dyDescent="0.25">
      <c r="A46" s="289"/>
      <c r="B46" s="290" t="s">
        <v>458</v>
      </c>
      <c r="C46" s="291">
        <v>67821.820000000007</v>
      </c>
      <c r="D46" s="291">
        <v>-414.56</v>
      </c>
      <c r="E46" s="291">
        <v>-2975.92</v>
      </c>
      <c r="F46" s="292">
        <v>-465.07</v>
      </c>
    </row>
    <row r="47" spans="1:6" x14ac:dyDescent="0.25">
      <c r="A47" s="289"/>
      <c r="B47" s="290" t="s">
        <v>616</v>
      </c>
      <c r="C47" s="291">
        <v>16248.21</v>
      </c>
      <c r="D47" s="291">
        <v>196.54</v>
      </c>
      <c r="E47" s="291">
        <v>191.96</v>
      </c>
      <c r="F47" s="292">
        <v>0</v>
      </c>
    </row>
    <row r="48" spans="1:6" x14ac:dyDescent="0.25">
      <c r="A48" s="289"/>
      <c r="B48" s="290" t="s">
        <v>407</v>
      </c>
      <c r="C48" s="291">
        <v>138591.12</v>
      </c>
      <c r="D48" s="291">
        <v>1676.37</v>
      </c>
      <c r="E48" s="291">
        <v>1637.31</v>
      </c>
      <c r="F48" s="292">
        <v>0</v>
      </c>
    </row>
    <row r="49" spans="1:6" x14ac:dyDescent="0.25">
      <c r="A49" s="289"/>
      <c r="B49" s="290" t="s">
        <v>390</v>
      </c>
      <c r="C49" s="291">
        <v>16248.21</v>
      </c>
      <c r="D49" s="291">
        <v>196.54</v>
      </c>
      <c r="E49" s="291">
        <v>191.96</v>
      </c>
      <c r="F49" s="292">
        <v>0</v>
      </c>
    </row>
    <row r="50" spans="1:6" x14ac:dyDescent="0.25">
      <c r="A50" s="289"/>
      <c r="B50" s="290" t="s">
        <v>529</v>
      </c>
      <c r="C50" s="291">
        <v>14621.63</v>
      </c>
      <c r="D50" s="291">
        <v>149.72999999999999</v>
      </c>
      <c r="E50" s="291">
        <v>-375.03</v>
      </c>
      <c r="F50" s="292">
        <v>41.88</v>
      </c>
    </row>
    <row r="51" spans="1:6" x14ac:dyDescent="0.25">
      <c r="A51" s="289"/>
      <c r="B51" s="290" t="s">
        <v>699</v>
      </c>
      <c r="C51" s="291">
        <v>7340.93</v>
      </c>
      <c r="D51" s="291">
        <v>124.57</v>
      </c>
      <c r="E51" s="291">
        <v>123.18</v>
      </c>
      <c r="F51" s="292">
        <v>77.319999999999993</v>
      </c>
    </row>
    <row r="52" spans="1:6" ht="30" x14ac:dyDescent="0.25">
      <c r="A52" s="289"/>
      <c r="B52" s="290" t="s">
        <v>438</v>
      </c>
      <c r="C52" s="291">
        <v>351499.3</v>
      </c>
      <c r="D52" s="291">
        <v>3368.64</v>
      </c>
      <c r="E52" s="291">
        <v>-9466.08</v>
      </c>
      <c r="F52" s="292">
        <v>0</v>
      </c>
    </row>
    <row r="53" spans="1:6" ht="30" x14ac:dyDescent="0.25">
      <c r="A53" s="289"/>
      <c r="B53" s="290" t="s">
        <v>700</v>
      </c>
      <c r="C53" s="291">
        <v>17459.810000000001</v>
      </c>
      <c r="D53" s="291">
        <v>15.88</v>
      </c>
      <c r="E53" s="291">
        <v>-556.24</v>
      </c>
      <c r="F53" s="292">
        <v>2035.96</v>
      </c>
    </row>
    <row r="54" spans="1:6" ht="30" x14ac:dyDescent="0.25">
      <c r="A54" s="289"/>
      <c r="B54" s="290" t="s">
        <v>459</v>
      </c>
      <c r="C54" s="291">
        <v>67821.570000000007</v>
      </c>
      <c r="D54" s="291">
        <v>-414.56</v>
      </c>
      <c r="E54" s="291">
        <v>-2975.91</v>
      </c>
      <c r="F54" s="292">
        <v>-465.08</v>
      </c>
    </row>
    <row r="55" spans="1:6" x14ac:dyDescent="0.25">
      <c r="A55" s="289"/>
      <c r="B55" s="290" t="s">
        <v>460</v>
      </c>
      <c r="C55" s="291">
        <v>122229.9</v>
      </c>
      <c r="D55" s="291">
        <v>1478.49</v>
      </c>
      <c r="E55" s="291">
        <v>1444.04</v>
      </c>
      <c r="F55" s="292">
        <v>0</v>
      </c>
    </row>
    <row r="56" spans="1:6" ht="30" x14ac:dyDescent="0.25">
      <c r="A56" s="289"/>
      <c r="B56" s="290" t="s">
        <v>645</v>
      </c>
      <c r="C56" s="291">
        <v>58493.120000000003</v>
      </c>
      <c r="D56" s="291">
        <v>707.53</v>
      </c>
      <c r="E56" s="291">
        <v>691.04</v>
      </c>
      <c r="F56" s="292">
        <v>0</v>
      </c>
    </row>
    <row r="57" spans="1:6" ht="30" x14ac:dyDescent="0.25">
      <c r="A57" s="289"/>
      <c r="B57" s="290" t="s">
        <v>328</v>
      </c>
      <c r="C57" s="291">
        <v>218721.68</v>
      </c>
      <c r="D57" s="291">
        <v>1431.89</v>
      </c>
      <c r="E57" s="291">
        <v>-6603.15</v>
      </c>
      <c r="F57" s="292">
        <v>-163.88</v>
      </c>
    </row>
    <row r="58" spans="1:6" x14ac:dyDescent="0.25">
      <c r="A58" s="289"/>
      <c r="B58" s="290" t="s">
        <v>530</v>
      </c>
      <c r="C58" s="291">
        <v>24892.97</v>
      </c>
      <c r="D58" s="291">
        <v>314.44</v>
      </c>
      <c r="E58" s="291">
        <v>307.11</v>
      </c>
      <c r="F58" s="292">
        <v>-1103.71</v>
      </c>
    </row>
    <row r="59" spans="1:6" x14ac:dyDescent="0.25">
      <c r="A59" s="289"/>
      <c r="B59" s="290" t="s">
        <v>516</v>
      </c>
      <c r="C59" s="291">
        <v>153836.79</v>
      </c>
      <c r="D59" s="291">
        <v>70740.2</v>
      </c>
      <c r="E59" s="291">
        <v>0</v>
      </c>
      <c r="F59" s="292">
        <v>153836.79</v>
      </c>
    </row>
    <row r="60" spans="1:6" x14ac:dyDescent="0.25">
      <c r="A60" s="289"/>
      <c r="B60" s="290" t="s">
        <v>532</v>
      </c>
      <c r="C60" s="291">
        <v>25996.68</v>
      </c>
      <c r="D60" s="291">
        <v>314.44</v>
      </c>
      <c r="E60" s="291">
        <v>307.11</v>
      </c>
      <c r="F60" s="292">
        <v>0</v>
      </c>
    </row>
    <row r="61" spans="1:6" ht="30" x14ac:dyDescent="0.25">
      <c r="A61" s="289"/>
      <c r="B61" s="290" t="s">
        <v>341</v>
      </c>
      <c r="C61" s="291">
        <v>34327.54</v>
      </c>
      <c r="D61" s="291">
        <v>415.22</v>
      </c>
      <c r="E61" s="291">
        <v>405.55</v>
      </c>
      <c r="F61" s="292">
        <v>0</v>
      </c>
    </row>
    <row r="62" spans="1:6" x14ac:dyDescent="0.25">
      <c r="A62" s="289"/>
      <c r="B62" s="290" t="s">
        <v>701</v>
      </c>
      <c r="C62" s="291">
        <v>57528.26</v>
      </c>
      <c r="D62" s="291">
        <v>-198.78</v>
      </c>
      <c r="E62" s="291">
        <v>-2044.22</v>
      </c>
      <c r="F62" s="292">
        <v>8157.47</v>
      </c>
    </row>
    <row r="63" spans="1:6" ht="30" x14ac:dyDescent="0.25">
      <c r="A63" s="289"/>
      <c r="B63" s="290" t="s">
        <v>635</v>
      </c>
      <c r="C63" s="291">
        <v>13591.73</v>
      </c>
      <c r="D63" s="291">
        <v>422.41</v>
      </c>
      <c r="E63" s="291">
        <v>1980.91</v>
      </c>
      <c r="F63" s="292">
        <v>1117.97</v>
      </c>
    </row>
    <row r="64" spans="1:6" ht="30" x14ac:dyDescent="0.25">
      <c r="A64" s="289"/>
      <c r="B64" s="290" t="s">
        <v>533</v>
      </c>
      <c r="C64" s="291">
        <v>14224.98</v>
      </c>
      <c r="D64" s="291">
        <v>172.04</v>
      </c>
      <c r="E64" s="291">
        <v>168.03</v>
      </c>
      <c r="F64" s="292">
        <v>0</v>
      </c>
    </row>
    <row r="65" spans="1:6" ht="30" x14ac:dyDescent="0.25">
      <c r="A65" s="289"/>
      <c r="B65" s="290" t="s">
        <v>647</v>
      </c>
      <c r="C65" s="291">
        <v>153866.20000000001</v>
      </c>
      <c r="D65" s="291">
        <v>1474.59</v>
      </c>
      <c r="E65" s="291">
        <v>-4143.71</v>
      </c>
      <c r="F65" s="292">
        <v>0</v>
      </c>
    </row>
    <row r="66" spans="1:6" x14ac:dyDescent="0.25">
      <c r="A66" s="289"/>
      <c r="B66" s="290" t="s">
        <v>535</v>
      </c>
      <c r="C66" s="291">
        <v>3601.13</v>
      </c>
      <c r="D66" s="291">
        <v>43.56</v>
      </c>
      <c r="E66" s="291">
        <v>42.55</v>
      </c>
      <c r="F66" s="292">
        <v>0</v>
      </c>
    </row>
    <row r="67" spans="1:6" x14ac:dyDescent="0.25">
      <c r="A67" s="289"/>
      <c r="B67" s="290" t="s">
        <v>534</v>
      </c>
      <c r="C67" s="291">
        <v>19498.02</v>
      </c>
      <c r="D67" s="291">
        <v>235.85</v>
      </c>
      <c r="E67" s="291">
        <v>230.36</v>
      </c>
      <c r="F67" s="292">
        <v>0</v>
      </c>
    </row>
    <row r="68" spans="1:6" x14ac:dyDescent="0.25">
      <c r="A68" s="289"/>
      <c r="B68" s="290" t="s">
        <v>536</v>
      </c>
      <c r="C68" s="291">
        <v>16163.44</v>
      </c>
      <c r="D68" s="291">
        <v>195.51</v>
      </c>
      <c r="E68" s="291">
        <v>190.95</v>
      </c>
      <c r="F68" s="292">
        <v>0</v>
      </c>
    </row>
    <row r="69" spans="1:6" ht="30" x14ac:dyDescent="0.25">
      <c r="A69" s="289"/>
      <c r="B69" s="290" t="s">
        <v>357</v>
      </c>
      <c r="C69" s="291">
        <v>1551450.54</v>
      </c>
      <c r="D69" s="291">
        <v>14925.27</v>
      </c>
      <c r="E69" s="291">
        <v>-41689.129999999997</v>
      </c>
      <c r="F69" s="292">
        <v>1047.81</v>
      </c>
    </row>
    <row r="70" spans="1:6" x14ac:dyDescent="0.25">
      <c r="A70" s="289"/>
      <c r="B70" s="290" t="s">
        <v>702</v>
      </c>
      <c r="C70" s="291">
        <v>1457173.39</v>
      </c>
      <c r="D70" s="291">
        <v>8421.6</v>
      </c>
      <c r="E70" s="291">
        <v>-23665.200000000001</v>
      </c>
      <c r="F70" s="292">
        <v>579025.11</v>
      </c>
    </row>
    <row r="71" spans="1:6" ht="30" x14ac:dyDescent="0.25">
      <c r="A71" s="289"/>
      <c r="B71" s="290" t="s">
        <v>582</v>
      </c>
      <c r="C71" s="291">
        <v>75742.33</v>
      </c>
      <c r="D71" s="291">
        <v>725.88</v>
      </c>
      <c r="E71" s="291">
        <v>-2039.8</v>
      </c>
      <c r="F71" s="292">
        <v>0</v>
      </c>
    </row>
    <row r="72" spans="1:6" ht="30" x14ac:dyDescent="0.25">
      <c r="A72" s="289"/>
      <c r="B72" s="290" t="s">
        <v>354</v>
      </c>
      <c r="C72" s="291">
        <v>281198.82</v>
      </c>
      <c r="D72" s="291">
        <v>2694.89</v>
      </c>
      <c r="E72" s="291">
        <v>-7572.87</v>
      </c>
      <c r="F72" s="292">
        <v>0</v>
      </c>
    </row>
    <row r="73" spans="1:6" ht="30" x14ac:dyDescent="0.25">
      <c r="A73" s="289"/>
      <c r="B73" s="290" t="s">
        <v>339</v>
      </c>
      <c r="C73" s="291">
        <v>281173.82</v>
      </c>
      <c r="D73" s="291">
        <v>2694.89</v>
      </c>
      <c r="E73" s="291">
        <v>-7597.87</v>
      </c>
      <c r="F73" s="292">
        <v>0</v>
      </c>
    </row>
    <row r="74" spans="1:6" ht="30" x14ac:dyDescent="0.25">
      <c r="A74" s="289"/>
      <c r="B74" s="290" t="s">
        <v>553</v>
      </c>
      <c r="C74" s="291">
        <v>374028.54</v>
      </c>
      <c r="D74" s="291">
        <v>3587.99</v>
      </c>
      <c r="E74" s="291">
        <v>-10442.51</v>
      </c>
      <c r="F74" s="292">
        <v>0</v>
      </c>
    </row>
    <row r="75" spans="1:6" x14ac:dyDescent="0.25">
      <c r="A75" s="289"/>
      <c r="B75" s="290" t="s">
        <v>649</v>
      </c>
      <c r="C75" s="291">
        <v>494344.13</v>
      </c>
      <c r="D75" s="291">
        <v>5115.3999999999996</v>
      </c>
      <c r="E75" s="291">
        <v>-10885.6</v>
      </c>
      <c r="F75" s="292">
        <v>0</v>
      </c>
    </row>
    <row r="76" spans="1:6" x14ac:dyDescent="0.25">
      <c r="A76" s="289"/>
      <c r="B76" s="290" t="s">
        <v>414</v>
      </c>
      <c r="C76" s="291">
        <v>89921.74</v>
      </c>
      <c r="D76" s="291">
        <v>-451.57</v>
      </c>
      <c r="E76" s="291">
        <v>-3818.44</v>
      </c>
      <c r="F76" s="292">
        <v>0</v>
      </c>
    </row>
    <row r="77" spans="1:6" ht="30" x14ac:dyDescent="0.25">
      <c r="A77" s="289"/>
      <c r="B77" s="290" t="s">
        <v>469</v>
      </c>
      <c r="C77" s="291">
        <v>175749.78</v>
      </c>
      <c r="D77" s="291">
        <v>1684.33</v>
      </c>
      <c r="E77" s="291">
        <v>-4733.03</v>
      </c>
      <c r="F77" s="292">
        <v>0</v>
      </c>
    </row>
    <row r="78" spans="1:6" x14ac:dyDescent="0.25">
      <c r="A78" s="289"/>
      <c r="B78" s="290" t="s">
        <v>503</v>
      </c>
      <c r="C78" s="291">
        <v>1329935.08</v>
      </c>
      <c r="D78" s="291">
        <v>11931.52</v>
      </c>
      <c r="E78" s="291">
        <v>-33528.300000000003</v>
      </c>
      <c r="F78" s="292">
        <v>84945.27</v>
      </c>
    </row>
    <row r="79" spans="1:6" ht="30" x14ac:dyDescent="0.25">
      <c r="A79" s="289"/>
      <c r="B79" s="290" t="s">
        <v>470</v>
      </c>
      <c r="C79" s="291">
        <v>587003.63</v>
      </c>
      <c r="D79" s="291">
        <v>5625.61</v>
      </c>
      <c r="E79" s="291">
        <v>-15808.36</v>
      </c>
      <c r="F79" s="292">
        <v>0</v>
      </c>
    </row>
    <row r="80" spans="1:6" ht="30" x14ac:dyDescent="0.25">
      <c r="A80" s="289"/>
      <c r="B80" s="290" t="s">
        <v>428</v>
      </c>
      <c r="C80" s="291">
        <v>208480.41</v>
      </c>
      <c r="D80" s="291">
        <v>-302.39</v>
      </c>
      <c r="E80" s="291">
        <v>-8047.3</v>
      </c>
      <c r="F80" s="292">
        <v>372.54</v>
      </c>
    </row>
    <row r="81" spans="1:6" x14ac:dyDescent="0.25">
      <c r="A81" s="289"/>
      <c r="B81" s="290" t="s">
        <v>332</v>
      </c>
      <c r="C81" s="291">
        <v>702998.4</v>
      </c>
      <c r="D81" s="291">
        <v>6737.27</v>
      </c>
      <c r="E81" s="291">
        <v>-18932.16</v>
      </c>
      <c r="F81" s="292">
        <v>0</v>
      </c>
    </row>
    <row r="82" spans="1:6" x14ac:dyDescent="0.25">
      <c r="A82" s="289"/>
      <c r="B82" s="290" t="s">
        <v>703</v>
      </c>
      <c r="C82" s="291">
        <v>2160547.33</v>
      </c>
      <c r="D82" s="291">
        <v>19556.53</v>
      </c>
      <c r="E82" s="291">
        <v>-54955.12</v>
      </c>
      <c r="F82" s="292">
        <v>119926.92</v>
      </c>
    </row>
    <row r="83" spans="1:6" ht="30" x14ac:dyDescent="0.25">
      <c r="A83" s="289"/>
      <c r="B83" s="290" t="s">
        <v>621</v>
      </c>
      <c r="C83" s="291">
        <v>266225.02</v>
      </c>
      <c r="D83" s="291">
        <v>2551.4</v>
      </c>
      <c r="E83" s="291">
        <v>-7169.6</v>
      </c>
      <c r="F83" s="292">
        <v>0</v>
      </c>
    </row>
    <row r="84" spans="1:6" ht="30" x14ac:dyDescent="0.25">
      <c r="A84" s="289"/>
      <c r="B84" s="290" t="s">
        <v>420</v>
      </c>
      <c r="C84" s="291">
        <v>204590.62</v>
      </c>
      <c r="D84" s="291">
        <v>1960.72</v>
      </c>
      <c r="E84" s="291">
        <v>-5509.74</v>
      </c>
      <c r="F84" s="292">
        <v>0</v>
      </c>
    </row>
    <row r="85" spans="1:6" x14ac:dyDescent="0.25">
      <c r="A85" s="289"/>
      <c r="B85" s="290" t="s">
        <v>373</v>
      </c>
      <c r="C85" s="291">
        <v>1848447.64</v>
      </c>
      <c r="D85" s="291">
        <v>17781.5</v>
      </c>
      <c r="E85" s="291">
        <v>-49716.29</v>
      </c>
      <c r="F85" s="292">
        <v>0</v>
      </c>
    </row>
    <row r="86" spans="1:6" ht="30" x14ac:dyDescent="0.25">
      <c r="A86" s="289"/>
      <c r="B86" s="290" t="s">
        <v>350</v>
      </c>
      <c r="C86" s="291">
        <v>49107.99</v>
      </c>
      <c r="D86" s="291">
        <v>470.63</v>
      </c>
      <c r="E86" s="291">
        <v>-1322.51</v>
      </c>
      <c r="F86" s="292">
        <v>0</v>
      </c>
    </row>
    <row r="87" spans="1:6" ht="30" x14ac:dyDescent="0.25">
      <c r="A87" s="289"/>
      <c r="B87" s="290" t="s">
        <v>395</v>
      </c>
      <c r="C87" s="291">
        <v>833707.76</v>
      </c>
      <c r="D87" s="291">
        <v>7984.07</v>
      </c>
      <c r="E87" s="291">
        <v>-22435.79</v>
      </c>
      <c r="F87" s="292">
        <v>611.53</v>
      </c>
    </row>
    <row r="88" spans="1:6" ht="30" x14ac:dyDescent="0.25">
      <c r="A88" s="289"/>
      <c r="B88" s="290" t="s">
        <v>565</v>
      </c>
      <c r="C88" s="291">
        <v>351499.3</v>
      </c>
      <c r="D88" s="291">
        <v>3368.64</v>
      </c>
      <c r="E88" s="291">
        <v>-9466.08</v>
      </c>
      <c r="F88" s="292">
        <v>0</v>
      </c>
    </row>
    <row r="89" spans="1:6" ht="30" x14ac:dyDescent="0.25">
      <c r="A89" s="289"/>
      <c r="B89" s="290" t="s">
        <v>474</v>
      </c>
      <c r="C89" s="291">
        <v>494218.68</v>
      </c>
      <c r="D89" s="291">
        <v>4736.3999999999996</v>
      </c>
      <c r="E89" s="291">
        <v>-13309.61</v>
      </c>
      <c r="F89" s="292">
        <v>0</v>
      </c>
    </row>
    <row r="90" spans="1:6" x14ac:dyDescent="0.25">
      <c r="A90" s="289"/>
      <c r="B90" s="290" t="s">
        <v>704</v>
      </c>
      <c r="C90" s="291">
        <v>0</v>
      </c>
      <c r="D90" s="291">
        <v>793.94</v>
      </c>
      <c r="E90" s="291">
        <v>0</v>
      </c>
      <c r="F90" s="292">
        <v>0</v>
      </c>
    </row>
    <row r="91" spans="1:6" x14ac:dyDescent="0.25">
      <c r="A91" s="289"/>
      <c r="B91" s="290" t="s">
        <v>705</v>
      </c>
      <c r="C91" s="291">
        <v>20664.43</v>
      </c>
      <c r="D91" s="291">
        <v>176.6</v>
      </c>
      <c r="E91" s="291">
        <v>-496.25</v>
      </c>
      <c r="F91" s="292">
        <v>2237.37</v>
      </c>
    </row>
    <row r="92" spans="1:6" x14ac:dyDescent="0.25">
      <c r="A92" s="289"/>
      <c r="B92" s="290" t="s">
        <v>352</v>
      </c>
      <c r="C92" s="291">
        <v>355126.66</v>
      </c>
      <c r="D92" s="291">
        <v>3403.41</v>
      </c>
      <c r="E92" s="291">
        <v>-9563.76</v>
      </c>
      <c r="F92" s="292">
        <v>0</v>
      </c>
    </row>
    <row r="93" spans="1:6" ht="30" x14ac:dyDescent="0.25">
      <c r="A93" s="289"/>
      <c r="B93" s="290" t="s">
        <v>706</v>
      </c>
      <c r="C93" s="291">
        <v>33374.81</v>
      </c>
      <c r="D93" s="291">
        <v>-135.26</v>
      </c>
      <c r="E93" s="291">
        <v>-1205.33</v>
      </c>
      <c r="F93" s="292">
        <v>4781.42</v>
      </c>
    </row>
    <row r="94" spans="1:6" x14ac:dyDescent="0.25">
      <c r="A94" s="289"/>
      <c r="B94" s="290" t="s">
        <v>343</v>
      </c>
      <c r="C94" s="291">
        <v>173325.02</v>
      </c>
      <c r="D94" s="291">
        <v>1594.63</v>
      </c>
      <c r="E94" s="291">
        <v>-4481.0200000000004</v>
      </c>
      <c r="F94" s="292">
        <v>6933.66</v>
      </c>
    </row>
    <row r="95" spans="1:6" x14ac:dyDescent="0.25">
      <c r="A95" s="289"/>
      <c r="B95" s="290" t="s">
        <v>422</v>
      </c>
      <c r="C95" s="291">
        <v>-89561.01</v>
      </c>
      <c r="D95" s="291">
        <v>51554.01</v>
      </c>
      <c r="E95" s="291">
        <v>0</v>
      </c>
      <c r="F95" s="292">
        <v>-89561.01</v>
      </c>
    </row>
    <row r="96" spans="1:6" x14ac:dyDescent="0.25">
      <c r="A96" s="289"/>
      <c r="B96" s="290" t="s">
        <v>367</v>
      </c>
      <c r="C96" s="291">
        <v>-23764.35</v>
      </c>
      <c r="D96" s="291">
        <v>96235.68</v>
      </c>
      <c r="E96" s="291">
        <v>0</v>
      </c>
      <c r="F96" s="292">
        <v>-23764.35</v>
      </c>
    </row>
    <row r="97" spans="1:6" x14ac:dyDescent="0.25">
      <c r="A97" s="289"/>
      <c r="B97" s="290" t="s">
        <v>524</v>
      </c>
      <c r="C97" s="291">
        <v>24192.400000000001</v>
      </c>
      <c r="D97" s="291">
        <v>84192.4</v>
      </c>
      <c r="E97" s="291">
        <v>0</v>
      </c>
      <c r="F97" s="292">
        <v>24192.400000000001</v>
      </c>
    </row>
    <row r="98" spans="1:6" x14ac:dyDescent="0.25">
      <c r="A98" s="289"/>
      <c r="B98" s="290" t="s">
        <v>392</v>
      </c>
      <c r="C98" s="291">
        <v>180186.8</v>
      </c>
      <c r="D98" s="291">
        <v>1684.33</v>
      </c>
      <c r="E98" s="291">
        <v>-4733.04</v>
      </c>
      <c r="F98" s="292">
        <v>4436.92</v>
      </c>
    </row>
    <row r="99" spans="1:6" ht="30" x14ac:dyDescent="0.25">
      <c r="A99" s="289"/>
      <c r="B99" s="290" t="s">
        <v>571</v>
      </c>
      <c r="C99" s="291">
        <v>11670.7</v>
      </c>
      <c r="D99" s="291">
        <v>-70.64</v>
      </c>
      <c r="E99" s="291">
        <v>-511.33</v>
      </c>
      <c r="F99" s="292">
        <v>-79.67</v>
      </c>
    </row>
    <row r="100" spans="1:6" ht="30" x14ac:dyDescent="0.25">
      <c r="A100" s="289"/>
      <c r="B100" s="290" t="s">
        <v>707</v>
      </c>
      <c r="C100" s="291">
        <v>117427.21</v>
      </c>
      <c r="D100" s="291">
        <v>-20764.37</v>
      </c>
      <c r="E100" s="291">
        <v>-22359.72</v>
      </c>
      <c r="F100" s="292">
        <v>32374.560000000001</v>
      </c>
    </row>
    <row r="101" spans="1:6" ht="30" x14ac:dyDescent="0.25">
      <c r="A101" s="289"/>
      <c r="B101" s="290" t="s">
        <v>572</v>
      </c>
      <c r="C101" s="291">
        <v>172977.32</v>
      </c>
      <c r="D101" s="291">
        <v>-793.95</v>
      </c>
      <c r="E101" s="291">
        <v>-7304.75</v>
      </c>
      <c r="F101" s="292">
        <v>-1047.6300000000001</v>
      </c>
    </row>
    <row r="102" spans="1:6" x14ac:dyDescent="0.25">
      <c r="A102" s="289"/>
      <c r="B102" s="290" t="s">
        <v>400</v>
      </c>
      <c r="C102" s="291">
        <v>101811.19</v>
      </c>
      <c r="D102" s="291">
        <v>975.72</v>
      </c>
      <c r="E102" s="291">
        <v>-2741.83</v>
      </c>
      <c r="F102" s="292">
        <v>0</v>
      </c>
    </row>
    <row r="103" spans="1:6" x14ac:dyDescent="0.25">
      <c r="A103" s="289"/>
      <c r="B103" s="290" t="s">
        <v>573</v>
      </c>
      <c r="C103" s="291">
        <v>42847.23</v>
      </c>
      <c r="D103" s="291">
        <v>-252.43</v>
      </c>
      <c r="E103" s="291">
        <v>-1869.8</v>
      </c>
      <c r="F103" s="292">
        <v>-288.82</v>
      </c>
    </row>
    <row r="104" spans="1:6" x14ac:dyDescent="0.25">
      <c r="A104" s="289"/>
      <c r="B104" s="290" t="s">
        <v>574</v>
      </c>
      <c r="C104" s="291">
        <v>160727.26999999999</v>
      </c>
      <c r="D104" s="291">
        <v>1965.35</v>
      </c>
      <c r="E104" s="291">
        <v>1919.55</v>
      </c>
      <c r="F104" s="292">
        <v>-1753.74</v>
      </c>
    </row>
    <row r="105" spans="1:6" x14ac:dyDescent="0.25">
      <c r="A105" s="289"/>
      <c r="B105" s="290" t="s">
        <v>708</v>
      </c>
      <c r="C105" s="291">
        <v>54836.09</v>
      </c>
      <c r="D105" s="291">
        <v>-291.58999999999997</v>
      </c>
      <c r="E105" s="291">
        <v>-2185.6799999999998</v>
      </c>
      <c r="F105" s="292">
        <v>4313.12</v>
      </c>
    </row>
    <row r="106" spans="1:6" x14ac:dyDescent="0.25">
      <c r="A106" s="289"/>
      <c r="B106" s="290" t="s">
        <v>709</v>
      </c>
      <c r="C106" s="291">
        <v>10534.28</v>
      </c>
      <c r="D106" s="291">
        <v>126.05</v>
      </c>
      <c r="E106" s="291">
        <v>123.12</v>
      </c>
      <c r="F106" s="292">
        <v>112.99</v>
      </c>
    </row>
    <row r="107" spans="1:6" ht="30" x14ac:dyDescent="0.25">
      <c r="A107" s="289"/>
      <c r="B107" s="290" t="s">
        <v>642</v>
      </c>
      <c r="C107" s="291">
        <v>49051.99</v>
      </c>
      <c r="D107" s="291">
        <v>470.08</v>
      </c>
      <c r="E107" s="291">
        <v>-1321.01</v>
      </c>
      <c r="F107" s="292">
        <v>0</v>
      </c>
    </row>
    <row r="108" spans="1:6" ht="30" x14ac:dyDescent="0.25">
      <c r="A108" s="289"/>
      <c r="B108" s="290" t="s">
        <v>467</v>
      </c>
      <c r="C108" s="291">
        <v>1743947.29</v>
      </c>
      <c r="D108" s="291">
        <v>16713.310000000001</v>
      </c>
      <c r="E108" s="291">
        <v>-46965.54</v>
      </c>
      <c r="F108" s="292">
        <v>0</v>
      </c>
    </row>
    <row r="109" spans="1:6" x14ac:dyDescent="0.25">
      <c r="A109" s="289"/>
      <c r="B109" s="290" t="s">
        <v>456</v>
      </c>
      <c r="C109" s="291">
        <v>351499.3</v>
      </c>
      <c r="D109" s="291">
        <v>3368.64</v>
      </c>
      <c r="E109" s="291">
        <v>-9466.08</v>
      </c>
      <c r="F109" s="292">
        <v>0</v>
      </c>
    </row>
    <row r="110" spans="1:6" x14ac:dyDescent="0.25">
      <c r="A110" s="289"/>
      <c r="B110" s="290" t="s">
        <v>426</v>
      </c>
      <c r="C110" s="291">
        <v>419178.38</v>
      </c>
      <c r="D110" s="291">
        <v>4017.26</v>
      </c>
      <c r="E110" s="291">
        <v>-11288.71</v>
      </c>
      <c r="F110" s="292">
        <v>0</v>
      </c>
    </row>
    <row r="111" spans="1:6" x14ac:dyDescent="0.25">
      <c r="A111" s="289"/>
      <c r="B111" s="290" t="s">
        <v>358</v>
      </c>
      <c r="C111" s="291">
        <v>0</v>
      </c>
      <c r="D111" s="291">
        <v>11280.8</v>
      </c>
      <c r="E111" s="291">
        <v>0</v>
      </c>
      <c r="F111" s="292">
        <v>0</v>
      </c>
    </row>
    <row r="112" spans="1:6" x14ac:dyDescent="0.25">
      <c r="A112" s="289"/>
      <c r="B112" s="290" t="s">
        <v>643</v>
      </c>
      <c r="C112" s="291">
        <v>92451.82</v>
      </c>
      <c r="D112" s="291">
        <v>1118.28</v>
      </c>
      <c r="E112" s="291">
        <v>1092.22</v>
      </c>
      <c r="F112" s="292">
        <v>0</v>
      </c>
    </row>
    <row r="113" spans="1:6" ht="30" x14ac:dyDescent="0.25">
      <c r="A113" s="289"/>
      <c r="B113" s="290" t="s">
        <v>368</v>
      </c>
      <c r="C113" s="291">
        <v>194744.22</v>
      </c>
      <c r="D113" s="291">
        <v>1866.34</v>
      </c>
      <c r="E113" s="291">
        <v>-5244.58</v>
      </c>
      <c r="F113" s="292">
        <v>0</v>
      </c>
    </row>
    <row r="114" spans="1:6" ht="30" x14ac:dyDescent="0.25">
      <c r="A114" s="289"/>
      <c r="B114" s="290" t="s">
        <v>531</v>
      </c>
      <c r="C114" s="291">
        <v>88072.320000000007</v>
      </c>
      <c r="D114" s="291">
        <v>971.09</v>
      </c>
      <c r="E114" s="291">
        <v>944.6</v>
      </c>
      <c r="F114" s="292">
        <v>0</v>
      </c>
    </row>
    <row r="115" spans="1:6" ht="30" x14ac:dyDescent="0.25">
      <c r="A115" s="289"/>
      <c r="B115" s="290" t="s">
        <v>527</v>
      </c>
      <c r="C115" s="291">
        <v>19022.97</v>
      </c>
      <c r="D115" s="291">
        <v>24.03</v>
      </c>
      <c r="E115" s="291">
        <v>-682.83</v>
      </c>
      <c r="F115" s="292">
        <v>-58.57</v>
      </c>
    </row>
    <row r="116" spans="1:6" ht="30" x14ac:dyDescent="0.25">
      <c r="A116" s="289"/>
      <c r="B116" s="290" t="s">
        <v>644</v>
      </c>
      <c r="C116" s="291">
        <v>163888.29</v>
      </c>
      <c r="D116" s="291">
        <v>1605.34</v>
      </c>
      <c r="E116" s="291">
        <v>1558</v>
      </c>
      <c r="F116" s="292">
        <v>0</v>
      </c>
    </row>
    <row r="117" spans="1:6" x14ac:dyDescent="0.25">
      <c r="A117" s="289"/>
      <c r="B117" s="290" t="s">
        <v>710</v>
      </c>
      <c r="C117" s="291">
        <v>51166.31</v>
      </c>
      <c r="D117" s="291">
        <v>550.33000000000004</v>
      </c>
      <c r="E117" s="291">
        <v>535.49</v>
      </c>
      <c r="F117" s="292">
        <v>1592.62</v>
      </c>
    </row>
    <row r="118" spans="1:6" x14ac:dyDescent="0.25">
      <c r="A118" s="289"/>
      <c r="B118" s="290" t="s">
        <v>646</v>
      </c>
      <c r="C118" s="291">
        <v>105351.31</v>
      </c>
      <c r="D118" s="291">
        <v>1009.67</v>
      </c>
      <c r="E118" s="291">
        <v>-2837.15</v>
      </c>
      <c r="F118" s="292">
        <v>0</v>
      </c>
    </row>
    <row r="119" spans="1:6" x14ac:dyDescent="0.25">
      <c r="A119" s="289"/>
      <c r="B119" s="290" t="s">
        <v>548</v>
      </c>
      <c r="C119" s="291">
        <v>421375.27</v>
      </c>
      <c r="D119" s="291">
        <v>3086.32</v>
      </c>
      <c r="E119" s="291">
        <v>2891.54</v>
      </c>
      <c r="F119" s="292">
        <v>0</v>
      </c>
    </row>
    <row r="120" spans="1:6" x14ac:dyDescent="0.25">
      <c r="A120" s="289"/>
      <c r="B120" s="290" t="s">
        <v>334</v>
      </c>
      <c r="C120" s="291">
        <v>0</v>
      </c>
      <c r="D120" s="291">
        <v>304165.53000000003</v>
      </c>
      <c r="E120" s="291">
        <v>0</v>
      </c>
      <c r="F120" s="292">
        <v>0</v>
      </c>
    </row>
    <row r="121" spans="1:6" ht="30" x14ac:dyDescent="0.25">
      <c r="A121" s="289"/>
      <c r="B121" s="290" t="s">
        <v>711</v>
      </c>
      <c r="C121" s="291">
        <v>336565.43</v>
      </c>
      <c r="D121" s="291">
        <v>2053.89</v>
      </c>
      <c r="E121" s="291">
        <v>-5771.61</v>
      </c>
      <c r="F121" s="292">
        <v>122251.56</v>
      </c>
    </row>
    <row r="122" spans="1:6" ht="30" x14ac:dyDescent="0.25">
      <c r="A122" s="289"/>
      <c r="B122" s="290" t="s">
        <v>712</v>
      </c>
      <c r="C122" s="291">
        <v>340271.24</v>
      </c>
      <c r="D122" s="291">
        <v>2021.17</v>
      </c>
      <c r="E122" s="291">
        <v>-5679.67</v>
      </c>
      <c r="F122" s="292">
        <v>129371.66</v>
      </c>
    </row>
    <row r="123" spans="1:6" ht="30" x14ac:dyDescent="0.25">
      <c r="A123" s="289"/>
      <c r="B123" s="290" t="s">
        <v>472</v>
      </c>
      <c r="C123" s="291">
        <v>312696.7</v>
      </c>
      <c r="D123" s="291">
        <v>2970.6</v>
      </c>
      <c r="E123" s="291">
        <v>-8347.6</v>
      </c>
      <c r="F123" s="292">
        <v>2729.53</v>
      </c>
    </row>
    <row r="124" spans="1:6" x14ac:dyDescent="0.25">
      <c r="A124" s="289"/>
      <c r="B124" s="290" t="s">
        <v>581</v>
      </c>
      <c r="C124" s="291">
        <v>0</v>
      </c>
      <c r="D124" s="291">
        <v>396.97</v>
      </c>
      <c r="E124" s="291">
        <v>0</v>
      </c>
      <c r="F124" s="292">
        <v>0</v>
      </c>
    </row>
    <row r="125" spans="1:6" x14ac:dyDescent="0.25">
      <c r="A125" s="289"/>
      <c r="B125" s="290" t="s">
        <v>713</v>
      </c>
      <c r="C125" s="291">
        <v>60534.86</v>
      </c>
      <c r="D125" s="291">
        <v>496.53</v>
      </c>
      <c r="E125" s="291">
        <v>-1395.3</v>
      </c>
      <c r="F125" s="292">
        <v>8724.15</v>
      </c>
    </row>
    <row r="126" spans="1:6" ht="30" x14ac:dyDescent="0.25">
      <c r="A126" s="289"/>
      <c r="B126" s="290" t="s">
        <v>714</v>
      </c>
      <c r="C126" s="291">
        <v>972056.13</v>
      </c>
      <c r="D126" s="291">
        <v>6063.54</v>
      </c>
      <c r="E126" s="291">
        <v>-17038.93</v>
      </c>
      <c r="F126" s="292">
        <v>339358.25</v>
      </c>
    </row>
    <row r="127" spans="1:6" x14ac:dyDescent="0.25">
      <c r="A127" s="289"/>
      <c r="B127" s="290" t="s">
        <v>715</v>
      </c>
      <c r="C127" s="291">
        <v>410686.54</v>
      </c>
      <c r="D127" s="291">
        <v>3368.64</v>
      </c>
      <c r="E127" s="291">
        <v>-9466.08</v>
      </c>
      <c r="F127" s="292">
        <v>59187.24</v>
      </c>
    </row>
    <row r="128" spans="1:6" x14ac:dyDescent="0.25">
      <c r="A128" s="289"/>
      <c r="B128" s="290" t="s">
        <v>584</v>
      </c>
      <c r="C128" s="291">
        <v>140662.13</v>
      </c>
      <c r="D128" s="291">
        <v>1348.06</v>
      </c>
      <c r="E128" s="291">
        <v>-3788.1</v>
      </c>
      <c r="F128" s="292">
        <v>0</v>
      </c>
    </row>
    <row r="129" spans="1:6" ht="30" x14ac:dyDescent="0.25">
      <c r="A129" s="289"/>
      <c r="B129" s="290" t="s">
        <v>537</v>
      </c>
      <c r="C129" s="291">
        <v>16936.43</v>
      </c>
      <c r="D129" s="291">
        <v>196.54</v>
      </c>
      <c r="E129" s="291">
        <v>191.96</v>
      </c>
      <c r="F129" s="292">
        <v>688.22</v>
      </c>
    </row>
    <row r="130" spans="1:6" x14ac:dyDescent="0.25">
      <c r="A130" s="289"/>
      <c r="B130" s="290" t="s">
        <v>538</v>
      </c>
      <c r="C130" s="291">
        <v>15522.24</v>
      </c>
      <c r="D130" s="291">
        <v>196.08</v>
      </c>
      <c r="E130" s="291">
        <v>191.51</v>
      </c>
      <c r="F130" s="292">
        <v>-688.22</v>
      </c>
    </row>
    <row r="131" spans="1:6" x14ac:dyDescent="0.25">
      <c r="A131" s="289"/>
      <c r="B131" s="290" t="s">
        <v>539</v>
      </c>
      <c r="C131" s="291">
        <v>32496.41</v>
      </c>
      <c r="D131" s="291">
        <v>393.08</v>
      </c>
      <c r="E131" s="291">
        <v>383.93</v>
      </c>
      <c r="F131" s="292">
        <v>0</v>
      </c>
    </row>
    <row r="132" spans="1:6" x14ac:dyDescent="0.25">
      <c r="A132" s="289"/>
      <c r="B132" s="290" t="s">
        <v>465</v>
      </c>
      <c r="C132" s="291">
        <v>619868.38</v>
      </c>
      <c r="D132" s="291">
        <v>5940.61</v>
      </c>
      <c r="E132" s="291">
        <v>-16693.400000000001</v>
      </c>
      <c r="F132" s="292">
        <v>0</v>
      </c>
    </row>
    <row r="133" spans="1:6" ht="30" x14ac:dyDescent="0.25">
      <c r="A133" s="289"/>
      <c r="B133" s="290" t="s">
        <v>598</v>
      </c>
      <c r="C133" s="291">
        <v>64992.77</v>
      </c>
      <c r="D133" s="291">
        <v>786.15</v>
      </c>
      <c r="E133" s="291">
        <v>767.83</v>
      </c>
      <c r="F133" s="292">
        <v>0</v>
      </c>
    </row>
    <row r="134" spans="1:6" ht="30" x14ac:dyDescent="0.25">
      <c r="A134" s="289"/>
      <c r="B134" s="290" t="s">
        <v>326</v>
      </c>
      <c r="C134" s="291">
        <v>1411245.35</v>
      </c>
      <c r="D134" s="291">
        <v>12875.48</v>
      </c>
      <c r="E134" s="291">
        <v>-36180.870000000003</v>
      </c>
      <c r="F134" s="292">
        <v>67758.59</v>
      </c>
    </row>
    <row r="135" spans="1:6" x14ac:dyDescent="0.25">
      <c r="A135" s="289"/>
      <c r="B135" s="290" t="s">
        <v>716</v>
      </c>
      <c r="C135" s="291">
        <v>0</v>
      </c>
      <c r="D135" s="291">
        <v>396.97</v>
      </c>
      <c r="E135" s="291">
        <v>0</v>
      </c>
      <c r="F135" s="292">
        <v>0</v>
      </c>
    </row>
    <row r="136" spans="1:6" ht="30" x14ac:dyDescent="0.25">
      <c r="A136" s="289"/>
      <c r="B136" s="290" t="s">
        <v>717</v>
      </c>
      <c r="C136" s="291">
        <v>640416.85</v>
      </c>
      <c r="D136" s="291">
        <v>4759.95</v>
      </c>
      <c r="E136" s="291">
        <v>-13375.82</v>
      </c>
      <c r="F136" s="292">
        <v>143739.89000000001</v>
      </c>
    </row>
    <row r="137" spans="1:6" ht="30" x14ac:dyDescent="0.25">
      <c r="A137" s="289"/>
      <c r="B137" s="290" t="s">
        <v>641</v>
      </c>
      <c r="C137" s="291">
        <v>29907.78</v>
      </c>
      <c r="D137" s="291">
        <v>-145.31</v>
      </c>
      <c r="E137" s="291">
        <v>-1271.69</v>
      </c>
      <c r="F137" s="292">
        <v>-185.34</v>
      </c>
    </row>
    <row r="138" spans="1:6" x14ac:dyDescent="0.25">
      <c r="A138" s="289"/>
      <c r="B138" s="290" t="s">
        <v>338</v>
      </c>
      <c r="C138" s="291">
        <v>175749.78</v>
      </c>
      <c r="D138" s="291">
        <v>1684.33</v>
      </c>
      <c r="E138" s="291">
        <v>-4733.03</v>
      </c>
      <c r="F138" s="292">
        <v>0</v>
      </c>
    </row>
    <row r="139" spans="1:6" ht="30" x14ac:dyDescent="0.25">
      <c r="A139" s="289"/>
      <c r="B139" s="290" t="s">
        <v>330</v>
      </c>
      <c r="C139" s="291">
        <v>869563.76</v>
      </c>
      <c r="D139" s="291">
        <v>8333.5499999999993</v>
      </c>
      <c r="E139" s="291">
        <v>-23417.89</v>
      </c>
      <c r="F139" s="292">
        <v>0</v>
      </c>
    </row>
    <row r="140" spans="1:6" x14ac:dyDescent="0.25">
      <c r="A140" s="289"/>
      <c r="B140" s="290" t="s">
        <v>718</v>
      </c>
      <c r="C140" s="291">
        <v>4995137.88</v>
      </c>
      <c r="D140" s="291">
        <v>41703.660000000003</v>
      </c>
      <c r="E140" s="291">
        <v>40023.58</v>
      </c>
      <c r="F140" s="292">
        <v>301131.39</v>
      </c>
    </row>
    <row r="141" spans="1:6" x14ac:dyDescent="0.25">
      <c r="A141" s="289"/>
      <c r="B141" s="290" t="s">
        <v>719</v>
      </c>
      <c r="C141" s="291">
        <v>446579.68</v>
      </c>
      <c r="D141" s="291">
        <v>2694.89</v>
      </c>
      <c r="E141" s="291">
        <v>-7572.86</v>
      </c>
      <c r="F141" s="292">
        <v>165381.14000000001</v>
      </c>
    </row>
    <row r="142" spans="1:6" x14ac:dyDescent="0.25">
      <c r="A142" s="289"/>
      <c r="B142" s="290" t="s">
        <v>337</v>
      </c>
      <c r="C142" s="291">
        <v>155950.04</v>
      </c>
      <c r="D142" s="291">
        <v>1494.57</v>
      </c>
      <c r="E142" s="291">
        <v>-4199.82</v>
      </c>
      <c r="F142" s="292">
        <v>0</v>
      </c>
    </row>
    <row r="143" spans="1:6" x14ac:dyDescent="0.25">
      <c r="A143" s="289"/>
      <c r="B143" s="290" t="s">
        <v>720</v>
      </c>
      <c r="C143" s="291">
        <v>-4886.41</v>
      </c>
      <c r="D143" s="291">
        <v>10832.16</v>
      </c>
      <c r="E143" s="291">
        <v>0</v>
      </c>
      <c r="F143" s="292">
        <v>-4886.46</v>
      </c>
    </row>
    <row r="144" spans="1:6" x14ac:dyDescent="0.25">
      <c r="A144" s="289"/>
      <c r="B144" s="290" t="s">
        <v>348</v>
      </c>
      <c r="C144" s="291">
        <v>241629.44</v>
      </c>
      <c r="D144" s="291">
        <v>2315.6799999999998</v>
      </c>
      <c r="E144" s="291">
        <v>-6507.23</v>
      </c>
      <c r="F144" s="292">
        <v>0</v>
      </c>
    </row>
    <row r="145" spans="1:6" x14ac:dyDescent="0.25">
      <c r="A145" s="289"/>
      <c r="B145" s="290" t="s">
        <v>406</v>
      </c>
      <c r="C145" s="291">
        <v>26187.279999999999</v>
      </c>
      <c r="D145" s="291">
        <v>250.98</v>
      </c>
      <c r="E145" s="291">
        <v>-705.22</v>
      </c>
      <c r="F145" s="292">
        <v>0</v>
      </c>
    </row>
    <row r="146" spans="1:6" x14ac:dyDescent="0.25">
      <c r="A146" s="289"/>
      <c r="B146" s="290" t="s">
        <v>721</v>
      </c>
      <c r="C146" s="291">
        <v>37504.6</v>
      </c>
      <c r="D146" s="291">
        <v>0</v>
      </c>
      <c r="E146" s="291">
        <v>0</v>
      </c>
      <c r="F146" s="292">
        <v>37504.6</v>
      </c>
    </row>
    <row r="147" spans="1:6" x14ac:dyDescent="0.25">
      <c r="A147" s="289"/>
      <c r="B147" s="290" t="s">
        <v>722</v>
      </c>
      <c r="C147" s="291">
        <v>0</v>
      </c>
      <c r="D147" s="291">
        <v>0</v>
      </c>
      <c r="E147" s="291">
        <v>0</v>
      </c>
      <c r="F147" s="292">
        <v>0</v>
      </c>
    </row>
    <row r="148" spans="1:6" x14ac:dyDescent="0.25">
      <c r="A148" s="289"/>
      <c r="B148" s="290" t="s">
        <v>723</v>
      </c>
      <c r="C148" s="291">
        <v>7.21</v>
      </c>
      <c r="D148" s="291">
        <v>0</v>
      </c>
      <c r="E148" s="291">
        <v>0</v>
      </c>
      <c r="F148" s="292">
        <v>7.21</v>
      </c>
    </row>
    <row r="149" spans="1:6" x14ac:dyDescent="0.25">
      <c r="A149" s="289"/>
      <c r="B149" s="290" t="s">
        <v>724</v>
      </c>
      <c r="C149" s="291">
        <v>0</v>
      </c>
      <c r="D149" s="291">
        <v>0</v>
      </c>
      <c r="E149" s="291">
        <v>0</v>
      </c>
      <c r="F149" s="292">
        <v>0</v>
      </c>
    </row>
    <row r="150" spans="1:6" x14ac:dyDescent="0.25">
      <c r="A150" s="289"/>
      <c r="B150" s="290" t="s">
        <v>725</v>
      </c>
      <c r="C150" s="291">
        <v>0</v>
      </c>
      <c r="D150" s="291">
        <v>0</v>
      </c>
      <c r="E150" s="291">
        <v>0</v>
      </c>
      <c r="F150" s="292">
        <v>0</v>
      </c>
    </row>
    <row r="151" spans="1:6" ht="30" x14ac:dyDescent="0.25">
      <c r="A151" s="289"/>
      <c r="B151" s="290" t="s">
        <v>726</v>
      </c>
      <c r="C151" s="291">
        <v>0</v>
      </c>
      <c r="D151" s="291">
        <v>0</v>
      </c>
      <c r="E151" s="291">
        <v>0</v>
      </c>
      <c r="F151" s="292">
        <v>0</v>
      </c>
    </row>
    <row r="152" spans="1:6" x14ac:dyDescent="0.25">
      <c r="A152" s="289"/>
      <c r="B152" s="290" t="s">
        <v>727</v>
      </c>
      <c r="C152" s="291">
        <v>116929.08</v>
      </c>
      <c r="D152" s="291">
        <v>0</v>
      </c>
      <c r="E152" s="291">
        <v>0</v>
      </c>
      <c r="F152" s="292">
        <v>116929.08</v>
      </c>
    </row>
    <row r="153" spans="1:6" x14ac:dyDescent="0.25">
      <c r="A153" s="289"/>
      <c r="B153" s="290" t="s">
        <v>380</v>
      </c>
      <c r="C153" s="291">
        <v>3915</v>
      </c>
      <c r="D153" s="291">
        <v>0</v>
      </c>
      <c r="E153" s="291">
        <v>0</v>
      </c>
      <c r="F153" s="292">
        <v>3915</v>
      </c>
    </row>
    <row r="154" spans="1:6" x14ac:dyDescent="0.25">
      <c r="A154" s="289"/>
      <c r="B154" s="290" t="s">
        <v>728</v>
      </c>
      <c r="C154" s="291">
        <v>9710</v>
      </c>
      <c r="D154" s="291">
        <v>0</v>
      </c>
      <c r="E154" s="291">
        <v>0</v>
      </c>
      <c r="F154" s="292">
        <v>9710</v>
      </c>
    </row>
    <row r="155" spans="1:6" x14ac:dyDescent="0.25">
      <c r="A155" s="289"/>
      <c r="B155" s="290" t="s">
        <v>729</v>
      </c>
      <c r="C155" s="291">
        <v>132583.26</v>
      </c>
      <c r="D155" s="291">
        <v>112425.46</v>
      </c>
      <c r="E155" s="291">
        <v>0</v>
      </c>
      <c r="F155" s="292">
        <v>132583.26</v>
      </c>
    </row>
    <row r="156" spans="1:6" x14ac:dyDescent="0.25">
      <c r="A156" s="289"/>
      <c r="B156" s="290" t="s">
        <v>487</v>
      </c>
      <c r="C156" s="291">
        <v>2659.12</v>
      </c>
      <c r="D156" s="291">
        <v>16659.12</v>
      </c>
      <c r="E156" s="291">
        <v>0</v>
      </c>
      <c r="F156" s="292">
        <v>2659.12</v>
      </c>
    </row>
    <row r="157" spans="1:6" ht="30.75" thickBot="1" x14ac:dyDescent="0.3">
      <c r="A157" s="289"/>
      <c r="B157" s="290" t="s">
        <v>730</v>
      </c>
      <c r="C157" s="291">
        <v>115995.32</v>
      </c>
      <c r="D157" s="291">
        <v>100</v>
      </c>
      <c r="E157" s="291">
        <v>0</v>
      </c>
      <c r="F157" s="292">
        <v>115995.32</v>
      </c>
    </row>
    <row r="158" spans="1:6" ht="16.5" customHeight="1" thickBot="1" x14ac:dyDescent="0.3">
      <c r="A158" s="293"/>
      <c r="B158" s="293" t="s">
        <v>731</v>
      </c>
      <c r="C158" s="294">
        <f>SUM(C$19:C157)</f>
        <v>37806237.529999986</v>
      </c>
      <c r="D158" s="294">
        <f>SUM(D$19:D157)</f>
        <v>868203.53000000014</v>
      </c>
      <c r="E158" s="294">
        <f>SUM(E$19:E157)</f>
        <v>-904399.81999999983</v>
      </c>
      <c r="F158" s="294">
        <f>SUM(F$19:F157)</f>
        <v>3189621.97</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2011-07-28T14:22:31Z</cp:lastPrinted>
  <dcterms:created xsi:type="dcterms:W3CDTF">2005-10-21T18:41:40Z</dcterms:created>
  <dcterms:modified xsi:type="dcterms:W3CDTF">2011-08-05T20:16:33Z</dcterms:modified>
</cp:coreProperties>
</file>