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Report_17A!$A$13:$C$24</definedName>
    <definedName name="_xlnm.Print_Area" localSheetId="8">Report_17B!$A$10:$F$21</definedName>
    <definedName name="_xlnm.Print_Area" localSheetId="9">Report_18!$A$9:$C$39</definedName>
    <definedName name="_xlnm.Print_Area" localSheetId="10">Report_19!$A$10:$E$31</definedName>
    <definedName name="_xlnm.Print_Area" localSheetId="0">Report_20!$A$11:$C$164</definedName>
    <definedName name="_xlnm.Print_Area" localSheetId="11">Report_21!$A$11:$E$52</definedName>
    <definedName name="_xlnm.Print_Area" localSheetId="12">Report_22!$A$11:$C$20</definedName>
    <definedName name="_xlnm.Print_Area" localSheetId="13">Report_23!$A$9:$F$59</definedName>
    <definedName name="_xlnm.Print_Area" localSheetId="1">Report_5!$A$10:$D$93</definedName>
    <definedName name="_xlnm.Print_Area" localSheetId="2">Report_6!$A$10:$E$56</definedName>
    <definedName name="_xlnm.Print_Area" localSheetId="3">Report_6A!$A$10:$F$47</definedName>
    <definedName name="_xlnm.Print_Area" localSheetId="4">Report_7!$A$10:$D$47</definedName>
    <definedName name="_xlnm.Print_Area" localSheetId="5">Report_8!$A$10:$D$47</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4525" fullCalcOnLoad="1"/>
</workbook>
</file>

<file path=xl/calcChain.xml><?xml version="1.0" encoding="utf-8"?>
<calcChain xmlns="http://schemas.openxmlformats.org/spreadsheetml/2006/main">
  <c r="F56" i="14" l="1"/>
  <c r="E56" i="14"/>
  <c r="F55" i="14"/>
  <c r="E55" i="14"/>
  <c r="F54" i="14"/>
  <c r="E54" i="14"/>
  <c r="F53" i="14"/>
  <c r="E53" i="14"/>
  <c r="D51" i="14"/>
  <c r="C51" i="14"/>
  <c r="F50" i="14"/>
  <c r="E50" i="14"/>
  <c r="F49" i="14"/>
  <c r="E49" i="14"/>
  <c r="F48" i="14"/>
  <c r="E48" i="14"/>
  <c r="E51" i="14"/>
  <c r="F51" i="14"/>
  <c r="D45" i="14"/>
  <c r="E45" i="14"/>
  <c r="C45" i="14"/>
  <c r="F45" i="14"/>
  <c r="E44" i="14"/>
  <c r="F44" i="14"/>
  <c r="D42" i="14"/>
  <c r="C42" i="14"/>
  <c r="E41" i="14"/>
  <c r="F41" i="14"/>
  <c r="E39" i="14"/>
  <c r="F39" i="14"/>
  <c r="E38" i="14"/>
  <c r="F38" i="14"/>
  <c r="E30" i="14"/>
  <c r="F30" i="14"/>
  <c r="E29" i="14"/>
  <c r="F29" i="14"/>
  <c r="E28" i="14"/>
  <c r="F28" i="14"/>
  <c r="E27" i="14"/>
  <c r="F27" i="14"/>
  <c r="D25" i="14"/>
  <c r="C25" i="14"/>
  <c r="E24" i="14"/>
  <c r="F24" i="14"/>
  <c r="F23" i="14"/>
  <c r="E23" i="14"/>
  <c r="F22" i="14"/>
  <c r="E22" i="14"/>
  <c r="E25" i="14"/>
  <c r="F25" i="14"/>
  <c r="D19" i="14"/>
  <c r="D20" i="14"/>
  <c r="C19" i="14"/>
  <c r="C20" i="14"/>
  <c r="F18" i="14"/>
  <c r="E18" i="14"/>
  <c r="D16" i="14"/>
  <c r="E16" i="14"/>
  <c r="F16" i="14"/>
  <c r="C16" i="14"/>
  <c r="F15" i="14"/>
  <c r="E15" i="14"/>
  <c r="F13" i="14"/>
  <c r="E13" i="14"/>
  <c r="F12" i="14"/>
  <c r="E12" i="14"/>
  <c r="E45" i="12"/>
  <c r="E44" i="12"/>
  <c r="E41" i="12"/>
  <c r="E40" i="12"/>
  <c r="E37" i="12"/>
  <c r="E36" i="12"/>
  <c r="E33" i="12"/>
  <c r="E32" i="12"/>
  <c r="E29" i="12"/>
  <c r="E28" i="12"/>
  <c r="E25" i="12"/>
  <c r="E24" i="12"/>
  <c r="E21" i="12"/>
  <c r="E20" i="12"/>
  <c r="E17" i="12"/>
  <c r="E16" i="12"/>
  <c r="E13" i="12"/>
  <c r="E12" i="12"/>
  <c r="D31" i="11"/>
  <c r="C31" i="11"/>
  <c r="E31" i="11"/>
  <c r="E29" i="11"/>
  <c r="E27" i="11"/>
  <c r="E25" i="11"/>
  <c r="E23" i="11"/>
  <c r="E21" i="11"/>
  <c r="E19" i="11"/>
  <c r="E17" i="11"/>
  <c r="E15" i="11"/>
  <c r="E13" i="11"/>
  <c r="E11" i="11"/>
  <c r="F21" i="9"/>
  <c r="E21" i="9"/>
  <c r="D21" i="9"/>
  <c r="C21" i="9"/>
  <c r="C22" i="8"/>
  <c r="F36" i="7"/>
  <c r="E36" i="7"/>
  <c r="D35" i="7"/>
  <c r="E35" i="7"/>
  <c r="C35" i="7"/>
  <c r="F35" i="7"/>
  <c r="F34" i="7"/>
  <c r="E34" i="7"/>
  <c r="F33" i="7"/>
  <c r="E33" i="7"/>
  <c r="F32" i="7"/>
  <c r="E32" i="7"/>
  <c r="F31" i="7"/>
  <c r="E31" i="7"/>
  <c r="F30" i="7"/>
  <c r="E30" i="7"/>
  <c r="E27" i="7"/>
  <c r="F27" i="7"/>
  <c r="D26" i="7"/>
  <c r="E26" i="7"/>
  <c r="C26" i="7"/>
  <c r="F25" i="7"/>
  <c r="E25" i="7"/>
  <c r="E24" i="7"/>
  <c r="F24" i="7"/>
  <c r="F23" i="7"/>
  <c r="E23" i="7"/>
  <c r="F22" i="7"/>
  <c r="E22" i="7"/>
  <c r="F21" i="7"/>
  <c r="E21" i="7"/>
  <c r="F18" i="7"/>
  <c r="E18" i="7"/>
  <c r="D17" i="7"/>
  <c r="E17" i="7"/>
  <c r="C17" i="7"/>
  <c r="F17" i="7"/>
  <c r="F16" i="7"/>
  <c r="E16" i="7"/>
  <c r="F15" i="7"/>
  <c r="E15" i="7"/>
  <c r="F14" i="7"/>
  <c r="E14" i="7"/>
  <c r="F13" i="7"/>
  <c r="E13" i="7"/>
  <c r="F12" i="7"/>
  <c r="E12" i="7"/>
  <c r="C47" i="6"/>
  <c r="C47" i="5"/>
  <c r="F47" i="4"/>
  <c r="E53" i="3"/>
  <c r="E48" i="3"/>
  <c r="E43" i="3"/>
  <c r="E55" i="3"/>
  <c r="E38" i="3"/>
  <c r="E33" i="3"/>
  <c r="E28" i="3"/>
  <c r="E23" i="3"/>
  <c r="E18" i="3"/>
  <c r="E13" i="3"/>
  <c r="D92" i="2"/>
  <c r="D89" i="2"/>
  <c r="D91" i="2"/>
  <c r="D93" i="2"/>
  <c r="D81" i="2"/>
  <c r="D73" i="2"/>
  <c r="D65" i="2"/>
  <c r="D57" i="2"/>
  <c r="D49" i="2"/>
  <c r="D41" i="2"/>
  <c r="D33" i="2"/>
  <c r="D25" i="2"/>
  <c r="D17" i="2"/>
  <c r="F26" i="7"/>
  <c r="D46" i="14"/>
  <c r="E19" i="14"/>
  <c r="F19" i="14"/>
  <c r="C46" i="14"/>
  <c r="E20" i="14"/>
  <c r="F42" i="14"/>
  <c r="F20" i="14"/>
  <c r="E46" i="14"/>
  <c r="F46" i="14"/>
  <c r="E42" i="14"/>
</calcChain>
</file>

<file path=xl/sharedStrings.xml><?xml version="1.0" encoding="utf-8"?>
<sst xmlns="http://schemas.openxmlformats.org/spreadsheetml/2006/main" count="1013" uniqueCount="316">
  <si>
    <t>GRIFFIN HOSPITAL</t>
  </si>
  <si>
    <t xml:space="preserve">ANNUAL REPORTING </t>
  </si>
  <si>
    <t>FISCAL YEAR 2010</t>
  </si>
  <si>
    <t>REPORT 20 - REPORT OF EACH JOINT VENTURE, PARTNERSHIP</t>
  </si>
  <si>
    <t>AND CORPORATION RELATED TO THE HOSPITAL</t>
  </si>
  <si>
    <t>LINE</t>
  </si>
  <si>
    <t>DESCRIPTION</t>
  </si>
  <si>
    <t>AFFILIATE INFORMATION</t>
  </si>
  <si>
    <t>A.</t>
  </si>
  <si>
    <t>AFFILIATE NAME</t>
  </si>
  <si>
    <t>GRIFFIN HEALTH SERVICES CORPORATION</t>
  </si>
  <si>
    <t>Affiliate Description</t>
  </si>
  <si>
    <t>PARENT COMPANY</t>
  </si>
  <si>
    <t xml:space="preserve">Affiliate type of service </t>
  </si>
  <si>
    <t>Parent Corporation</t>
  </si>
  <si>
    <t>Tax Status</t>
  </si>
  <si>
    <t>Not for Profit</t>
  </si>
  <si>
    <t>Street Address</t>
  </si>
  <si>
    <t>130 DIVISION ST</t>
  </si>
  <si>
    <t xml:space="preserve">Town </t>
  </si>
  <si>
    <t>Derby</t>
  </si>
  <si>
    <t>State</t>
  </si>
  <si>
    <t>Connecticut</t>
  </si>
  <si>
    <t>Zip Code</t>
  </si>
  <si>
    <t xml:space="preserve">06418 - </t>
  </si>
  <si>
    <t>CEO Name</t>
  </si>
  <si>
    <t>PATRICK CHARMEL</t>
  </si>
  <si>
    <t>CEO Title</t>
  </si>
  <si>
    <t>PRESIDENT, CHIEF EXECUTIVE OFFICER</t>
  </si>
  <si>
    <t>CT Agent Name</t>
  </si>
  <si>
    <t>CT Agent Company</t>
  </si>
  <si>
    <t>Griffin Health Services Corp.</t>
  </si>
  <si>
    <t>CT Agent Company Street Address</t>
  </si>
  <si>
    <t xml:space="preserve">130 DIVISION ST,  </t>
  </si>
  <si>
    <t xml:space="preserve">CT Agent Town </t>
  </si>
  <si>
    <t>CT Agent State</t>
  </si>
  <si>
    <t>CT Agent Zip Code</t>
  </si>
  <si>
    <t>B.</t>
  </si>
  <si>
    <t>G.H. VENTURES, INC.</t>
  </si>
  <si>
    <t>FOR PROFIT ENTITY CARRIES OUT BIO MED, HOME CARE, SOUTHFORD MEDICAL CENTER, FAMILY HEALTHCARE AND OTHER HEALTH RELATED FUNCTIONS.</t>
  </si>
  <si>
    <t>Real Estate</t>
  </si>
  <si>
    <t>For Profit</t>
  </si>
  <si>
    <t>G.H Ventures, Inc</t>
  </si>
  <si>
    <t>C.</t>
  </si>
  <si>
    <t>GRIFFIN FACULTY PRACTICE PLAN</t>
  </si>
  <si>
    <t>A NOT-FOR-PROFIT ENTITY FOR THE PURPOSE OF PROVIDING MEDICAL SERVICES AND TO CHARGE FOR SERVICES PERFORMED BY PHYSICIANS AS SUPERVISORS OF INTERNS.</t>
  </si>
  <si>
    <t>Physicians Services</t>
  </si>
  <si>
    <t xml:space="preserve">130 DIVISION ST </t>
  </si>
  <si>
    <t>CEO</t>
  </si>
  <si>
    <t>Griffin Faculty Practice Plan</t>
  </si>
  <si>
    <t>D.</t>
  </si>
  <si>
    <t>ACUTE CARE HOSPITAL TO PROVIDE ACUTE CARE SERVICES TO OUR COMMUNITIES WE SERVE.</t>
  </si>
  <si>
    <t>Hospital</t>
  </si>
  <si>
    <t>CHIEF EXECUTIVE OFFICER</t>
  </si>
  <si>
    <t>Griffin Hospital</t>
  </si>
  <si>
    <t>E.</t>
  </si>
  <si>
    <t>GRIFFIN HOSPITAL DEVELOPMENT FUND</t>
  </si>
  <si>
    <t>FUND RAISING ORGANIZATION FORN THE GRIFFIN HEALTH SERVICES.</t>
  </si>
  <si>
    <t>Fund Raising/Management</t>
  </si>
  <si>
    <t>Griffin Hospital Development Fund</t>
  </si>
  <si>
    <t>F.</t>
  </si>
  <si>
    <t>GRIFFIN PHARMACY &amp; GIFT SHOP</t>
  </si>
  <si>
    <t>SELLING PHARMACEUTICALS AND GIFTS</t>
  </si>
  <si>
    <t>Pharmacy</t>
  </si>
  <si>
    <t>Griffin Pharmacy &amp; Gift Shop</t>
  </si>
  <si>
    <t>G.</t>
  </si>
  <si>
    <t>HEALTHCARE ALLIANCE INSURANCE COMPANY LTD</t>
  </si>
  <si>
    <t>A FOR-PROFIT OFF-SHORE CAPTIVE INSURANCE COMPANY WHICH PROVIDES CERTAIN INSURANCE COVERAGE TO GHSC AND ITS SUBSIDIARIES.</t>
  </si>
  <si>
    <t>Insurance</t>
  </si>
  <si>
    <t>Healthcare Alliance Insurance Co LTD</t>
  </si>
  <si>
    <t>H.</t>
  </si>
  <si>
    <t>NUVAL, LLC</t>
  </si>
  <si>
    <t>For profit limited liability company owned by Griffin Hospital Ventures, INC and TN Ventures, LLC for the purpose of pursuing commercial opportunities associated with the Overall Nutritional Quality Index.</t>
  </si>
  <si>
    <t>For Profit Services (Specify)</t>
  </si>
  <si>
    <t>1 Rex Drive</t>
  </si>
  <si>
    <t>Braintree</t>
  </si>
  <si>
    <t>Massachusetts</t>
  </si>
  <si>
    <t xml:space="preserve">02184 - </t>
  </si>
  <si>
    <t>Nancy Mcdermott</t>
  </si>
  <si>
    <t>President</t>
  </si>
  <si>
    <t>none designated</t>
  </si>
  <si>
    <t>I.</t>
  </si>
  <si>
    <t>PLANETREE INC</t>
  </si>
  <si>
    <t>PATIENT FOCUSED CARE PHILOSOPHY</t>
  </si>
  <si>
    <t>Other HealthCare Svcs(Specify)</t>
  </si>
  <si>
    <t>Planetree</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</si>
  <si>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</si>
  <si>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</si>
  <si>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</si>
  <si>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</si>
  <si>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</si>
  <si>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</si>
  <si>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</si>
  <si>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</si>
  <si>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</si>
  <si>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</si>
  <si>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9/30/2010</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</si>
  <si>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</si>
  <si>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</si>
  <si>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</si>
  <si>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</si>
  <si>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</si>
  <si>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</si>
  <si>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</si>
  <si>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</si>
  <si>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</si>
  <si>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</si>
  <si>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</si>
  <si>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</si>
  <si>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</si>
  <si>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</si>
  <si>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</si>
  <si>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</si>
  <si>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</si>
  <si>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</si>
  <si>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</si>
  <si>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</si>
  <si>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</si>
  <si>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</si>
  <si>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</si>
  <si>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</si>
  <si>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</si>
  <si>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Beginning Unconsolidated Intercompany Balance:  </t>
  </si>
  <si>
    <t>9/30/2009  </t>
  </si>
  <si>
    <t xml:space="preserve">Transfer of Funds                   </t>
  </si>
  <si>
    <t xml:space="preserve">09/30/2010                     </t>
  </si>
  <si>
    <t>Ending Unconsolidated Intercompany Balance:</t>
  </si>
  <si>
    <t>9/30/2010  </t>
  </si>
  <si>
    <t>Nothing to Report  </t>
  </si>
  <si>
    <t/>
  </si>
  <si>
    <t>Grand Total:</t>
  </si>
  <si>
    <t>REPORT 6A - TRANSACTIONS BETWEEN HOSPITAL AFFILIATES OR RELATED CORPORATIONS</t>
  </si>
  <si>
    <t>AFFILIATE TRANSFERRING FUNDS</t>
  </si>
  <si>
    <t>AFFILIATE RECEIVING FUNDS</t>
  </si>
  <si>
    <t>AMOUNT</t>
  </si>
  <si>
    <t>Beginning Unconsolidated Intercompany Balance</t>
  </si>
  <si>
    <t>10/01/2009</t>
  </si>
  <si>
    <t>Nothing to Report</t>
  </si>
  <si>
    <t xml:space="preserve">Total: </t>
  </si>
  <si>
    <t>9/30/2010</t>
  </si>
  <si>
    <t>Ending Unconsolidated Intercompany Balance</t>
  </si>
  <si>
    <t xml:space="preserve">                 9/30/2010</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</si>
  <si>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</si>
  <si>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</si>
  <si>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</si>
  <si>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</si>
  <si>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</si>
  <si>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</si>
  <si>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</si>
  <si>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</si>
  <si>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</si>
  <si>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</si>
  <si>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</si>
  <si>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</si>
  <si>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 xml:space="preserve">FY 2009                ACTUAL             </t>
  </si>
  <si>
    <t xml:space="preserve">FY 2010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</si>
  <si>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</si>
  <si>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</si>
  <si>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</si>
  <si>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</si>
  <si>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</si>
  <si>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</si>
  <si>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</si>
  <si>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</si>
  <si>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</si>
  <si>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</si>
  <si>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</si>
  <si>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</si>
  <si>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</si>
  <si>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</si>
  <si>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</si>
  <si>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</si>
  <si>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</si>
  <si>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</si>
  <si>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</si>
  <si>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</si>
  <si>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1</t>
  </si>
  <si>
    <t>pine trust</t>
  </si>
  <si>
    <t>2</t>
  </si>
  <si>
    <t>3</t>
  </si>
  <si>
    <t>4</t>
  </si>
  <si>
    <t>5</t>
  </si>
  <si>
    <t>6</t>
  </si>
  <si>
    <t>7</t>
  </si>
  <si>
    <t>8</t>
  </si>
  <si>
    <t>9</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</si>
  <si>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</si>
  <si>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</si>
  <si>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</si>
  <si>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</si>
  <si>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</si>
  <si>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</si>
  <si>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</si>
  <si>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</si>
  <si>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</si>
  <si>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</si>
  <si>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</si>
  <si>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</si>
  <si>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</si>
  <si>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</si>
  <si>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eno fund</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</si>
  <si>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</si>
  <si>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</si>
  <si>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</si>
  <si>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</si>
  <si>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</si>
  <si>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After the third attempt to collect on a self pay account,  If no payment is made the account will be referred to an outside collection agency.  The data mailer includes all free care and uninsurred information which is made available at Griffin Hospital.</t>
  </si>
  <si>
    <t>Hospital's processes and policies for compensating a Collection Agent for services rendered</t>
  </si>
  <si>
    <t xml:space="preserve">currenlty have three outide collection agencies.  The contracts stipulate agency fees.  The compensation paid are expensed to a collection fee line item.   </t>
  </si>
  <si>
    <t>Total Recovery Rate on accounts assigned (excluding Medicare accounts) to Collection Agents</t>
  </si>
  <si>
    <t>II.</t>
  </si>
  <si>
    <t>SPECIFIC COLLECTION AGENT INFORMATION</t>
  </si>
  <si>
    <t xml:space="preserve">Collection Agent </t>
  </si>
  <si>
    <t>Collection Agent Name</t>
  </si>
  <si>
    <t>Connecticut Credit</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</si>
  <si>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</si>
  <si>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</si>
  <si>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</si>
  <si>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</si>
  <si>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</si>
  <si>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</si>
  <si>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currenlty have three outide collection agencies.  The contracts stipulate agency fees.  The compensation paid are expensed to a collection fee line item.</t>
  </si>
  <si>
    <t>Recovery Rate on Accounts Assigned (excluding Medicare accounts) to Collection Agent.</t>
  </si>
  <si>
    <t>American Adjustment Bureau</t>
  </si>
  <si>
    <t>Nair &amp; Levin</t>
  </si>
  <si>
    <t>REPORT 19 - SALARIES AND FRINGE BENEFITS OF THE TEN HIGHEST PAID HOSPITAL POSITIONS</t>
  </si>
  <si>
    <t>POSITION TITLE</t>
  </si>
  <si>
    <t>SALARY</t>
  </si>
  <si>
    <t>FRINGE BENEFITS</t>
  </si>
  <si>
    <t>TOTAL</t>
  </si>
  <si>
    <t>1.</t>
  </si>
  <si>
    <t>2.</t>
  </si>
  <si>
    <t>CHIEF FINANCIAL OFFICER</t>
  </si>
  <si>
    <t>3.</t>
  </si>
  <si>
    <t>CHIEF MEDICAL DIRECTOR</t>
  </si>
  <si>
    <t>4.</t>
  </si>
  <si>
    <t>DIRECTOR, PREVENTATIVE MEDICINE</t>
  </si>
  <si>
    <t>5.</t>
  </si>
  <si>
    <t>PSYCHIATRIC PHYSICIAN</t>
  </si>
  <si>
    <t>6.</t>
  </si>
  <si>
    <t>CHIEF, PULMONARY PHYSICIAN</t>
  </si>
  <si>
    <t>7.</t>
  </si>
  <si>
    <t>VICE PRESIDENT COMMUNICATION</t>
  </si>
  <si>
    <t>8.</t>
  </si>
  <si>
    <t>EMERGENCY ROOM PHYSICIAN</t>
  </si>
  <si>
    <t>9.</t>
  </si>
  <si>
    <t>CHIEF, PSYCHIATRIC PHYSICIAN</t>
  </si>
  <si>
    <t>10.</t>
  </si>
  <si>
    <t>CHIEF, EMERGENCY ROOM PHYSICIAN</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</si>
  <si>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</si>
  <si>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</si>
  <si>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</si>
  <si>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</si>
  <si>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</si>
  <si>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</si>
  <si>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</si>
  <si>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</si>
  <si>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</si>
  <si>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</si>
  <si>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</si>
  <si>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</si>
  <si>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</si>
  <si>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H .</t>
  </si>
  <si>
    <t>I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</si>
  <si>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</si>
  <si>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</si>
  <si>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</si>
  <si>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</si>
  <si>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</si>
  <si>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</si>
  <si>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2010</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</si>
  <si>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</si>
  <si>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</si>
  <si>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</si>
  <si>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</si>
  <si>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</si>
  <si>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</si>
  <si>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</si>
  <si>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</si>
  <si>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</si>
  <si>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</si>
  <si>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</si>
  <si>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</si>
  <si>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</si>
  <si>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</si>
  <si>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2009</t>
  </si>
  <si>
    <t>FY 2010</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</si>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</sst>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8" formatCode="0_);\(0\)"/>
    <numFmt numFmtId="169" formatCode="&quot;$&quot;#,##0"/>
    <numFmt numFmtId="170" formatCode="#,##0.000000_);\(#,##0.000000\)"/>
    <numFmt numFmtId="171" formatCode="_(* #,##0.000000_);_(* \(#,##0.000000\);_(* &quot;-&quot;??????_);_(@_)"/>
    <numFmt numFmtId="172"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2"/>
      <name val="Arial"/>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style="medium">
        <color indexed="0"/>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right style="thin">
        <color indexed="0"/>
      </right>
      <top style="thin">
        <color indexed="0"/>
      </top>
      <bottom/>
      <diagonal/>
    </border>
    <border>
      <left/>
      <right/>
      <top style="thin">
        <color indexed="0"/>
      </top>
      <bottom style="thin">
        <color indexed="0"/>
      </bottom>
      <diagonal/>
    </border>
    <border>
      <left/>
      <right/>
      <top style="thin">
        <color indexed="0"/>
      </top>
      <bottom/>
      <diagonal/>
    </border>
    <border>
      <left/>
      <right style="thin">
        <color indexed="0"/>
      </right>
      <top/>
      <bottom style="thin">
        <color indexed="0"/>
      </bottom>
      <diagonal/>
    </border>
    <border>
      <left style="thin">
        <color indexed="0"/>
      </left>
      <right/>
      <top style="thin">
        <color indexed="0"/>
      </top>
      <bottom style="thin">
        <color indexed="0"/>
      </bottom>
      <diagonal/>
    </border>
    <border>
      <left style="medium">
        <color indexed="0"/>
      </left>
      <right/>
      <top/>
      <bottom style="thin">
        <color indexed="0"/>
      </bottom>
      <diagonal/>
    </border>
    <border>
      <left style="medium">
        <color indexed="0"/>
      </left>
      <right/>
      <top style="thin">
        <color indexed="0"/>
      </top>
      <bottom style="thin">
        <color indexed="0"/>
      </bottom>
      <diagonal/>
    </border>
    <border>
      <left/>
      <right style="thin">
        <color indexed="0"/>
      </right>
      <top style="thin">
        <color indexed="0"/>
      </top>
      <bottom style="medium">
        <color indexed="0"/>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right style="medium">
        <color indexed="0"/>
      </right>
      <top/>
      <bottom/>
      <diagonal/>
    </border>
    <border>
      <left/>
      <right style="thin">
        <color indexed="0"/>
      </right>
      <top style="medium">
        <color indexed="0"/>
      </top>
      <bottom style="medium">
        <color indexed="0"/>
      </bottom>
      <diagonal/>
    </border>
    <border>
      <left/>
      <right/>
      <top style="thin">
        <color indexed="0"/>
      </top>
      <bottom style="medium">
        <color indexed="0"/>
      </bottom>
      <diagonal/>
    </border>
    <border>
      <left/>
      <right/>
      <top style="medium">
        <color indexed="0"/>
      </top>
      <bottom/>
      <diagonal/>
    </border>
    <border>
      <left/>
      <right style="medium">
        <color indexed="0"/>
      </right>
      <top style="medium">
        <color indexed="0"/>
      </top>
      <bottom/>
      <diagonal/>
    </border>
    <border>
      <left/>
      <right style="medium">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s>
  <cellStyleXfs count="43">
    <xf numFmtId="0" fontId="0" fillId="0" borderId="0"/>
    <xf numFmtId="0" fontId="21" fillId="2" borderId="0" applyNumberFormat="0" applyBorder="0" applyAlignment="0" applyProtection="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3" fillId="26" borderId="0" applyNumberFormat="0" applyBorder="0" applyAlignment="0" applyProtection="0"/>
    <xf numFmtId="0" fontId="24" fillId="27" borderId="66" applyNumberFormat="0" applyAlignment="0" applyProtection="0"/>
    <xf numFmtId="0" fontId="25" fillId="28" borderId="67" applyNumberFormat="0" applyAlignment="0" applyProtection="0"/>
    <xf numFmtId="0" fontId="26" fillId="0" borderId="0" applyNumberFormat="0" applyFill="0" applyBorder="0" applyAlignment="0" applyProtection="0"/>
    <xf numFmtId="0" fontId="27" fillId="29" borderId="0" applyNumberFormat="0" applyBorder="0" applyAlignment="0" applyProtection="0"/>
    <xf numFmtId="0" fontId="28" fillId="0" borderId="68" applyNumberFormat="0" applyFill="0" applyAlignment="0" applyProtection="0"/>
    <xf numFmtId="0" fontId="29" fillId="0" borderId="69" applyNumberFormat="0" applyFill="0" applyAlignment="0" applyProtection="0"/>
    <xf numFmtId="0" fontId="30" fillId="0" borderId="70" applyNumberFormat="0" applyFill="0" applyAlignment="0" applyProtection="0"/>
    <xf numFmtId="0" fontId="30" fillId="0" borderId="0" applyNumberFormat="0" applyFill="0" applyBorder="0" applyAlignment="0" applyProtection="0"/>
    <xf numFmtId="0" fontId="31" fillId="30" borderId="66" applyNumberFormat="0" applyAlignment="0" applyProtection="0"/>
    <xf numFmtId="0" fontId="32" fillId="0" borderId="71" applyNumberFormat="0" applyFill="0" applyAlignment="0" applyProtection="0"/>
    <xf numFmtId="0" fontId="33" fillId="31" borderId="0" applyNumberFormat="0" applyBorder="0" applyAlignment="0" applyProtection="0"/>
    <xf numFmtId="0" fontId="21" fillId="32" borderId="72" applyNumberFormat="0" applyFont="0" applyAlignment="0" applyProtection="0"/>
    <xf numFmtId="0" fontId="34" fillId="27" borderId="73" applyNumberFormat="0" applyAlignment="0" applyProtection="0"/>
    <xf numFmtId="9" fontId="20" fillId="0" borderId="0" applyFont="0" applyFill="0" applyBorder="0" applyAlignment="0" applyProtection="0"/>
    <xf numFmtId="0" fontId="35" fillId="0" borderId="0" applyNumberFormat="0" applyFill="0" applyBorder="0" applyAlignment="0" applyProtection="0"/>
    <xf numFmtId="0" fontId="36" fillId="0" borderId="74" applyNumberFormat="0" applyFill="0" applyAlignment="0" applyProtection="0"/>
    <xf numFmtId="0" fontId="37" fillId="0" borderId="0" applyNumberFormat="0" applyFill="0" applyBorder="0" applyAlignment="0" applyProtection="0"/>
  </cellStyleXfs>
  <cellXfs count="504">
    <xf numFmtId="0" fontId="0" fillId="0" borderId="0" xfId="0"/>
    <xf numFmtId="0" fontId="0" fillId="0" borderId="0" xfId="0" applyBorder="1"/>
    <xf numFmtId="0" fontId="4" fillId="0" borderId="0" xfId="0" applyFont="1" applyBorder="1" applyAlignment="1">
      <alignment horizontal="center"/>
    </xf>
    <xf numFmtId="168" fontId="4" fillId="0" borderId="1" xfId="0" applyNumberFormat="1" applyFont="1" applyBorder="1" applyAlignment="1">
      <alignment horizontal="center"/>
    </xf>
    <xf numFmtId="168" fontId="4" fillId="0" borderId="2" xfId="0" applyNumberFormat="1" applyFont="1" applyBorder="1" applyAlignment="1">
      <alignment horizontal="center"/>
    </xf>
    <xf numFmtId="168" fontId="4" fillId="0" borderId="3" xfId="0" applyNumberFormat="1" applyFont="1" applyBorder="1" applyAlignment="1">
      <alignment horizontal="center"/>
    </xf>
    <xf numFmtId="168" fontId="4" fillId="0" borderId="4" xfId="0" applyNumberFormat="1" applyFont="1" applyBorder="1" applyAlignment="1">
      <alignment horizontal="center"/>
    </xf>
    <xf numFmtId="168" fontId="4" fillId="0" borderId="5" xfId="0" applyNumberFormat="1" applyFont="1" applyBorder="1" applyAlignment="1">
      <alignment horizontal="center"/>
    </xf>
    <xf numFmtId="168" fontId="4" fillId="0" borderId="6" xfId="0" applyNumberFormat="1" applyFont="1" applyBorder="1" applyAlignment="1">
      <alignment horizontal="center"/>
    </xf>
    <xf numFmtId="0" fontId="0" fillId="0" borderId="0" xfId="0" applyBorder="1" applyAlignment="1">
      <alignment wrapText="1"/>
    </xf>
    <xf numFmtId="168" fontId="4" fillId="0" borderId="7" xfId="0" applyNumberFormat="1" applyFont="1" applyBorder="1" applyAlignment="1">
      <alignment horizontal="center"/>
    </xf>
    <xf numFmtId="0" fontId="4" fillId="0" borderId="8" xfId="0" applyFont="1" applyBorder="1"/>
    <xf numFmtId="0" fontId="4" fillId="0" borderId="9" xfId="0" applyFont="1" applyBorder="1"/>
    <xf numFmtId="168"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8"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8"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72" fontId="0" fillId="0" borderId="12" xfId="0" quotePrefix="1" applyNumberFormat="1" applyBorder="1" applyAlignment="1">
      <alignment horizontal="left" wrapText="1"/>
    </xf>
    <xf numFmtId="168"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7"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8"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19" xfId="0" applyFont="1" applyFill="1" applyBorder="1" applyAlignment="1">
      <alignment wrapText="1"/>
    </xf>
    <xf numFmtId="0" fontId="0" fillId="0" borderId="20" xfId="0" applyFont="1" applyFill="1" applyBorder="1" applyAlignment="1">
      <alignment wrapText="1"/>
    </xf>
    <xf numFmtId="0" fontId="5" fillId="0" borderId="20" xfId="0" applyFont="1" applyFill="1" applyBorder="1" applyAlignment="1">
      <alignment horizontal="left" wrapText="1"/>
    </xf>
    <xf numFmtId="6" fontId="5" fillId="0" borderId="21" xfId="0" applyNumberFormat="1" applyFont="1" applyFill="1" applyBorder="1" applyAlignment="1">
      <alignment horizontal="right" wrapText="1"/>
    </xf>
    <xf numFmtId="0" fontId="0" fillId="33" borderId="22"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3" xfId="0" applyNumberFormat="1" applyFont="1" applyFill="1" applyBorder="1" applyAlignment="1">
      <alignment horizontal="right" wrapText="1"/>
    </xf>
    <xf numFmtId="0" fontId="5" fillId="0" borderId="24" xfId="0" applyFont="1" applyFill="1" applyBorder="1" applyAlignment="1">
      <alignment horizontal="center" wrapText="1"/>
    </xf>
    <xf numFmtId="0" fontId="5" fillId="0" borderId="19"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2"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5" xfId="0" applyFont="1" applyBorder="1" applyAlignment="1">
      <alignment horizontal="left"/>
    </xf>
    <xf numFmtId="0" fontId="5" fillId="0" borderId="25"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0" xfId="0" applyNumberFormat="1" applyFont="1" applyFill="1" applyBorder="1" applyAlignment="1">
      <alignment horizontal="right"/>
    </xf>
    <xf numFmtId="6" fontId="5" fillId="0" borderId="26"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19" xfId="0" applyFont="1" applyFill="1" applyBorder="1" applyAlignment="1">
      <alignment horizontal="left"/>
    </xf>
    <xf numFmtId="0" fontId="5" fillId="0" borderId="20" xfId="0" applyFont="1" applyFill="1" applyBorder="1" applyAlignment="1">
      <alignment horizontal="center"/>
    </xf>
    <xf numFmtId="6" fontId="5" fillId="0" borderId="26"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8" fontId="0" fillId="0" borderId="0" xfId="0" applyNumberFormat="1" applyFont="1" applyBorder="1" applyAlignment="1">
      <alignment horizontal="center"/>
    </xf>
    <xf numFmtId="168" fontId="5" fillId="0" borderId="92" xfId="0" applyNumberFormat="1" applyFont="1" applyBorder="1" applyAlignment="1">
      <alignment horizontal="center" wrapText="1"/>
    </xf>
    <xf numFmtId="168" fontId="5" fillId="0" borderId="82" xfId="0" applyNumberFormat="1" applyFont="1" applyBorder="1" applyAlignment="1">
      <alignment horizontal="center" wrapText="1"/>
    </xf>
    <xf numFmtId="168"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7"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8"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8" fontId="8" fillId="0" borderId="1" xfId="0" applyNumberFormat="1" applyFont="1" applyBorder="1" applyAlignment="1">
      <alignment horizontal="center" wrapText="1"/>
    </xf>
    <xf numFmtId="168" fontId="8" fillId="0" borderId="29" xfId="0" applyNumberFormat="1" applyFont="1" applyBorder="1" applyAlignment="1">
      <alignment horizontal="center" wrapText="1"/>
    </xf>
    <xf numFmtId="168"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0"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1" xfId="0" applyFont="1" applyBorder="1" applyAlignment="1">
      <alignment horizontal="center" wrapText="1"/>
    </xf>
    <xf numFmtId="0" fontId="8" fillId="0" borderId="32" xfId="0" applyFont="1" applyBorder="1" applyAlignment="1">
      <alignment horizontal="center" wrapText="1"/>
    </xf>
    <xf numFmtId="0" fontId="8" fillId="33" borderId="22" xfId="0" applyFont="1" applyFill="1" applyBorder="1" applyAlignment="1">
      <alignment horizontal="center" wrapText="1"/>
    </xf>
    <xf numFmtId="0" fontId="8" fillId="33" borderId="23" xfId="0" applyFont="1" applyFill="1" applyBorder="1" applyAlignment="1">
      <alignment horizontal="center" wrapText="1"/>
    </xf>
    <xf numFmtId="0" fontId="8" fillId="33" borderId="11" xfId="0" applyFont="1" applyFill="1" applyBorder="1" applyAlignment="1">
      <alignment horizontal="center" wrapText="1"/>
    </xf>
    <xf numFmtId="0" fontId="8" fillId="0" borderId="22"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19" xfId="0" applyFont="1" applyFill="1" applyBorder="1" applyAlignment="1">
      <alignment horizontal="center" wrapText="1"/>
    </xf>
    <xf numFmtId="0" fontId="8" fillId="0" borderId="26" xfId="0" applyFont="1" applyBorder="1" applyAlignment="1">
      <alignment horizontal="right" wrapText="1"/>
    </xf>
    <xf numFmtId="6" fontId="8" fillId="0" borderId="21" xfId="0" applyNumberFormat="1" applyFont="1" applyBorder="1" applyAlignment="1"/>
    <xf numFmtId="14" fontId="8" fillId="0" borderId="26" xfId="0" applyNumberFormat="1" applyFont="1" applyBorder="1" applyAlignment="1">
      <alignment horizontal="right"/>
    </xf>
    <xf numFmtId="0" fontId="7" fillId="33" borderId="22"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8"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3"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4" xfId="0" applyFont="1" applyBorder="1" applyAlignment="1">
      <alignment horizontal="center" wrapText="1"/>
    </xf>
    <xf numFmtId="0" fontId="10" fillId="0" borderId="34" xfId="0" applyFont="1" applyBorder="1" applyAlignment="1">
      <alignment horizontal="right" wrapText="1"/>
    </xf>
    <xf numFmtId="6" fontId="10" fillId="0" borderId="26" xfId="0" applyNumberFormat="1" applyFont="1" applyBorder="1" applyAlignment="1">
      <alignment horizontal="right" wrapText="1"/>
    </xf>
    <xf numFmtId="38" fontId="9" fillId="33" borderId="21"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5" xfId="0" applyFont="1" applyBorder="1" applyAlignment="1">
      <alignment horizontal="center" wrapText="1"/>
    </xf>
    <xf numFmtId="0" fontId="10" fillId="0" borderId="36"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8" fontId="10" fillId="0" borderId="1" xfId="0" applyNumberFormat="1" applyFont="1" applyBorder="1" applyAlignment="1">
      <alignment horizontal="center"/>
    </xf>
    <xf numFmtId="168" fontId="10" fillId="0" borderId="29" xfId="0" applyNumberFormat="1" applyFont="1" applyBorder="1" applyAlignment="1">
      <alignment horizontal="center"/>
    </xf>
    <xf numFmtId="168" fontId="10" fillId="0" borderId="2" xfId="0" applyNumberFormat="1" applyFont="1" applyBorder="1" applyAlignment="1">
      <alignment horizontal="center"/>
    </xf>
    <xf numFmtId="168"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37" xfId="0" applyFont="1" applyBorder="1" applyAlignment="1">
      <alignment horizontal="left" wrapText="1"/>
    </xf>
    <xf numFmtId="0" fontId="10" fillId="0" borderId="8" xfId="0" applyFont="1" applyBorder="1" applyAlignment="1">
      <alignment horizontal="center" wrapText="1"/>
    </xf>
    <xf numFmtId="0" fontId="10" fillId="0" borderId="3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2"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6"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2"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3"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8"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8"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20"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8" fontId="1" fillId="0" borderId="19" xfId="0" applyNumberFormat="1" applyFont="1" applyFill="1" applyBorder="1" applyAlignment="1">
      <alignment horizontal="center" wrapText="1"/>
    </xf>
    <xf numFmtId="168" fontId="1" fillId="0" borderId="26" xfId="0" applyNumberFormat="1" applyFont="1" applyFill="1" applyBorder="1" applyAlignment="1">
      <alignment horizontal="center" wrapText="1"/>
    </xf>
    <xf numFmtId="49" fontId="12" fillId="0" borderId="34" xfId="0" applyNumberFormat="1" applyFont="1" applyFill="1" applyBorder="1" applyAlignment="1" applyProtection="1">
      <alignment horizontal="left"/>
    </xf>
    <xf numFmtId="49" fontId="3" fillId="0" borderId="20" xfId="0" applyNumberFormat="1" applyFont="1" applyFill="1" applyBorder="1" applyAlignment="1">
      <alignment horizontal="left" wrapText="1"/>
    </xf>
    <xf numFmtId="6" fontId="1" fillId="0" borderId="21"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3"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2" xfId="0" applyFont="1" applyFill="1" applyBorder="1" applyAlignment="1" applyProtection="1">
      <alignment horizontal="left" wrapText="1"/>
    </xf>
    <xf numFmtId="0" fontId="1" fillId="0" borderId="11" xfId="0" applyFont="1" applyBorder="1" applyAlignment="1">
      <alignment horizontal="left" wrapText="1"/>
    </xf>
    <xf numFmtId="8" fontId="1" fillId="0" borderId="33" xfId="0" applyNumberFormat="1" applyFont="1" applyBorder="1" applyAlignment="1">
      <alignment horizontal="right"/>
    </xf>
    <xf numFmtId="0" fontId="1" fillId="0" borderId="19" xfId="0" applyFont="1" applyFill="1" applyBorder="1" applyAlignment="1" applyProtection="1">
      <alignment horizontal="left"/>
    </xf>
    <xf numFmtId="0" fontId="1" fillId="0" borderId="26" xfId="0" applyFont="1" applyFill="1" applyBorder="1" applyAlignment="1" applyProtection="1">
      <alignment horizontal="right"/>
    </xf>
    <xf numFmtId="8" fontId="1" fillId="0" borderId="21" xfId="0" applyNumberFormat="1" applyFont="1" applyFill="1" applyBorder="1" applyAlignment="1" applyProtection="1">
      <alignment horizontal="right"/>
    </xf>
    <xf numFmtId="0" fontId="11" fillId="0" borderId="0" xfId="0" applyFont="1" applyFill="1" applyBorder="1" applyAlignment="1"/>
    <xf numFmtId="168" fontId="1" fillId="0" borderId="41" xfId="0" applyNumberFormat="1" applyFont="1" applyFill="1" applyBorder="1" applyAlignment="1">
      <alignment horizontal="center"/>
    </xf>
    <xf numFmtId="168" fontId="1" fillId="0" borderId="42" xfId="0" applyNumberFormat="1" applyFont="1" applyFill="1" applyBorder="1" applyAlignment="1">
      <alignment horizontal="center"/>
    </xf>
    <xf numFmtId="168" fontId="1" fillId="0" borderId="43" xfId="0" applyNumberFormat="1" applyFont="1" applyFill="1" applyBorder="1" applyAlignment="1">
      <alignment horizontal="center"/>
    </xf>
    <xf numFmtId="49" fontId="1" fillId="0" borderId="35" xfId="0" applyNumberFormat="1" applyFont="1" applyFill="1" applyBorder="1" applyAlignment="1">
      <alignment horizontal="center"/>
    </xf>
    <xf numFmtId="0" fontId="1" fillId="0" borderId="36" xfId="0" applyFont="1" applyFill="1" applyBorder="1" applyAlignment="1">
      <alignment horizontal="center" wrapText="1"/>
    </xf>
    <xf numFmtId="0" fontId="1" fillId="0" borderId="36"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44"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5" xfId="0" applyFont="1" applyFill="1" applyBorder="1"/>
    <xf numFmtId="6" fontId="11" fillId="0" borderId="3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6" xfId="0" applyFont="1" applyFill="1" applyBorder="1" applyAlignment="1" applyProtection="1">
      <alignment horizontal="left"/>
    </xf>
    <xf numFmtId="8" fontId="1" fillId="0" borderId="26"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37" xfId="0" applyFont="1" applyBorder="1" applyAlignment="1">
      <alignment horizontal="center"/>
    </xf>
    <xf numFmtId="0" fontId="10" fillId="0" borderId="45" xfId="0" applyFont="1" applyFill="1" applyBorder="1" applyAlignment="1">
      <alignment horizontal="center" vertical="top"/>
    </xf>
    <xf numFmtId="0" fontId="10" fillId="0" borderId="31" xfId="0" applyFont="1" applyFill="1" applyBorder="1" applyAlignment="1">
      <alignment vertical="top"/>
    </xf>
    <xf numFmtId="168" fontId="13" fillId="33" borderId="46"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47" xfId="0" applyFont="1" applyFill="1" applyBorder="1"/>
    <xf numFmtId="168" fontId="13" fillId="0" borderId="35" xfId="0" applyNumberFormat="1" applyFont="1" applyBorder="1" applyAlignment="1">
      <alignment horizontal="center" vertical="top" wrapText="1"/>
    </xf>
    <xf numFmtId="0" fontId="10" fillId="0" borderId="15" xfId="0" applyFont="1" applyBorder="1" applyAlignment="1">
      <alignment vertical="top"/>
    </xf>
    <xf numFmtId="0" fontId="6" fillId="0" borderId="22" xfId="0" applyFont="1" applyBorder="1" applyAlignment="1">
      <alignment horizontal="center" vertical="top"/>
    </xf>
    <xf numFmtId="0" fontId="6" fillId="0" borderId="11" xfId="0" applyFont="1" applyBorder="1" applyAlignment="1">
      <alignment vertical="top" wrapText="1"/>
    </xf>
    <xf numFmtId="0" fontId="6" fillId="0" borderId="23"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8"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8" xfId="0" applyFont="1" applyFill="1" applyBorder="1" applyAlignment="1">
      <alignment horizontal="center" vertical="top"/>
    </xf>
    <xf numFmtId="0" fontId="9" fillId="33" borderId="49" xfId="0" applyFont="1" applyFill="1" applyBorder="1" applyAlignment="1">
      <alignment vertical="top" wrapText="1"/>
    </xf>
    <xf numFmtId="10" fontId="9" fillId="33" borderId="16" xfId="0" applyNumberFormat="1" applyFont="1" applyFill="1" applyBorder="1" applyAlignment="1">
      <alignment horizontal="left"/>
    </xf>
    <xf numFmtId="168" fontId="13" fillId="0" borderId="34" xfId="0" applyNumberFormat="1" applyFont="1" applyBorder="1" applyAlignment="1">
      <alignment horizontal="center" vertical="top" wrapText="1"/>
    </xf>
    <xf numFmtId="0" fontId="10" fillId="0" borderId="20" xfId="0" applyFont="1" applyBorder="1" applyAlignment="1">
      <alignment vertical="top" wrapText="1"/>
    </xf>
    <xf numFmtId="0" fontId="10" fillId="0" borderId="21" xfId="0" applyFont="1" applyBorder="1" applyAlignment="1">
      <alignment vertical="top" wrapText="1"/>
    </xf>
    <xf numFmtId="0" fontId="10" fillId="0" borderId="22" xfId="0" applyFont="1" applyBorder="1" applyAlignment="1">
      <alignment horizontal="center" vertical="top" wrapText="1"/>
    </xf>
    <xf numFmtId="0" fontId="10" fillId="0" borderId="11" xfId="0" applyFont="1" applyBorder="1" applyAlignment="1">
      <alignment vertical="top" wrapText="1"/>
    </xf>
    <xf numFmtId="0" fontId="0" fillId="0" borderId="23" xfId="0" applyBorder="1" applyAlignment="1">
      <alignment wrapText="1"/>
    </xf>
    <xf numFmtId="0" fontId="9" fillId="0" borderId="22"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8" fontId="4" fillId="0" borderId="34" xfId="0" applyNumberFormat="1" applyFont="1" applyBorder="1" applyAlignment="1">
      <alignment horizontal="center"/>
    </xf>
    <xf numFmtId="168" fontId="4" fillId="0" borderId="20" xfId="0" applyNumberFormat="1" applyFont="1" applyBorder="1" applyAlignment="1">
      <alignment horizontal="left"/>
    </xf>
    <xf numFmtId="168" fontId="4" fillId="0" borderId="20" xfId="0" applyNumberFormat="1" applyFont="1" applyBorder="1" applyAlignment="1">
      <alignment horizontal="center"/>
    </xf>
    <xf numFmtId="168" fontId="4" fillId="0" borderId="21" xfId="0" applyNumberFormat="1" applyFont="1" applyBorder="1" applyAlignment="1">
      <alignment horizontal="center"/>
    </xf>
    <xf numFmtId="168" fontId="14" fillId="0" borderId="0" xfId="0" applyNumberFormat="1" applyFont="1" applyBorder="1" applyAlignment="1">
      <alignment horizontal="center"/>
    </xf>
    <xf numFmtId="168" fontId="4" fillId="0" borderId="27" xfId="0" applyNumberFormat="1" applyFont="1" applyBorder="1" applyAlignment="1">
      <alignment horizontal="center"/>
    </xf>
    <xf numFmtId="168" fontId="4" fillId="0" borderId="44" xfId="0" applyNumberFormat="1" applyFont="1" applyBorder="1" applyAlignment="1">
      <alignment horizontal="left"/>
    </xf>
    <xf numFmtId="168" fontId="4" fillId="0" borderId="44" xfId="0" applyNumberFormat="1" applyFont="1" applyBorder="1" applyAlignment="1">
      <alignment horizontal="center"/>
    </xf>
    <xf numFmtId="0" fontId="6" fillId="0" borderId="10" xfId="0" applyNumberFormat="1" applyFont="1" applyBorder="1" applyAlignment="1">
      <alignment horizontal="center"/>
    </xf>
    <xf numFmtId="168" fontId="6" fillId="0" borderId="11" xfId="0" applyNumberFormat="1" applyFont="1" applyBorder="1" applyAlignment="1">
      <alignment horizontal="left" wrapText="1"/>
    </xf>
    <xf numFmtId="169" fontId="6" fillId="0" borderId="11" xfId="0" applyNumberFormat="1" applyFont="1" applyBorder="1" applyAlignment="1">
      <alignment horizontal="right"/>
    </xf>
    <xf numFmtId="5" fontId="4" fillId="0" borderId="23" xfId="0" applyNumberFormat="1" applyFont="1" applyBorder="1" applyAlignment="1">
      <alignment horizontal="right" wrapText="1"/>
    </xf>
    <xf numFmtId="168" fontId="15" fillId="0" borderId="0" xfId="0" applyNumberFormat="1" applyFont="1" applyBorder="1" applyAlignment="1">
      <alignment horizontal="center"/>
    </xf>
    <xf numFmtId="168" fontId="4" fillId="0" borderId="0" xfId="0" applyNumberFormat="1" applyFont="1" applyBorder="1" applyAlignment="1">
      <alignment horizontal="center"/>
    </xf>
    <xf numFmtId="0" fontId="6" fillId="0" borderId="19" xfId="0" applyNumberFormat="1" applyFont="1" applyBorder="1" applyAlignment="1">
      <alignment horizontal="center"/>
    </xf>
    <xf numFmtId="0" fontId="4" fillId="0" borderId="26" xfId="0" applyFont="1" applyBorder="1" applyAlignment="1">
      <alignment horizontal="right"/>
    </xf>
    <xf numFmtId="169" fontId="4" fillId="0" borderId="26" xfId="0" applyNumberFormat="1" applyFont="1" applyBorder="1" applyAlignment="1">
      <alignment horizontal="center" wrapText="1"/>
    </xf>
    <xf numFmtId="5" fontId="4" fillId="0" borderId="21"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8" fontId="8" fillId="0" borderId="13" xfId="0" applyNumberFormat="1" applyFont="1" applyBorder="1" applyAlignment="1">
      <alignment horizontal="center" wrapText="1"/>
    </xf>
    <xf numFmtId="168" fontId="8" fillId="0" borderId="28"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50"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1" xfId="0" applyFont="1" applyFill="1" applyBorder="1" applyAlignment="1">
      <alignment horizontal="left" wrapText="1"/>
    </xf>
    <xf numFmtId="0" fontId="8" fillId="33" borderId="52" xfId="0" applyFont="1" applyFill="1" applyBorder="1" applyAlignment="1">
      <alignment horizontal="center" wrapText="1"/>
    </xf>
    <xf numFmtId="0" fontId="8" fillId="33" borderId="50" xfId="0" applyFont="1" applyFill="1" applyBorder="1" applyAlignment="1">
      <alignment horizontal="center" wrapText="1"/>
    </xf>
    <xf numFmtId="0" fontId="7" fillId="0" borderId="13" xfId="0" applyFont="1" applyFill="1" applyBorder="1" applyAlignment="1">
      <alignment horizontal="center" wrapText="1"/>
    </xf>
    <xf numFmtId="0" fontId="10" fillId="0" borderId="53" xfId="0" applyFont="1" applyBorder="1" applyAlignment="1">
      <alignment horizontal="left" wrapText="1"/>
    </xf>
    <xf numFmtId="0" fontId="7" fillId="33" borderId="38" xfId="0" applyFont="1" applyFill="1" applyBorder="1" applyAlignment="1">
      <alignment horizontal="center" wrapText="1"/>
    </xf>
    <xf numFmtId="0" fontId="7" fillId="33" borderId="53"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0" xfId="0" applyFont="1" applyFill="1" applyBorder="1" applyAlignment="1">
      <alignment horizontal="center" wrapText="1"/>
    </xf>
    <xf numFmtId="0" fontId="0" fillId="0" borderId="0" xfId="0" applyFont="1" applyBorder="1"/>
    <xf numFmtId="0" fontId="16" fillId="0" borderId="52"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8" fontId="5" fillId="0" borderId="13" xfId="0" applyNumberFormat="1" applyFont="1" applyBorder="1" applyAlignment="1">
      <alignment horizontal="center"/>
    </xf>
    <xf numFmtId="168" fontId="5" fillId="0" borderId="54"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53"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8" xfId="0" applyFont="1" applyBorder="1" applyAlignment="1">
      <alignment horizontal="left" wrapText="1"/>
    </xf>
    <xf numFmtId="0" fontId="0" fillId="0" borderId="28"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9" fontId="0" fillId="0" borderId="13" xfId="0" applyNumberFormat="1" applyFont="1" applyBorder="1" applyAlignment="1">
      <alignment horizontal="center" wrapText="1"/>
    </xf>
    <xf numFmtId="0" fontId="3" fillId="0" borderId="0" xfId="0" applyFont="1" applyBorder="1"/>
    <xf numFmtId="0" fontId="1" fillId="0" borderId="117" xfId="0" applyFont="1" applyBorder="1" applyAlignment="1">
      <alignment horizontal="left"/>
    </xf>
    <xf numFmtId="168"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70"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71"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18" xfId="0" applyFont="1" applyFill="1" applyBorder="1" applyAlignment="1">
      <alignment horizontal="center"/>
    </xf>
    <xf numFmtId="0" fontId="1" fillId="0" borderId="118" xfId="0" applyFont="1" applyFill="1" applyBorder="1" applyAlignment="1"/>
    <xf numFmtId="5" fontId="3" fillId="0" borderId="118" xfId="0" applyNumberFormat="1" applyFont="1" applyFill="1" applyBorder="1" applyAlignment="1" applyProtection="1">
      <protection locked="0"/>
    </xf>
    <xf numFmtId="0" fontId="1" fillId="0" borderId="119" xfId="0" applyFont="1" applyFill="1" applyBorder="1" applyAlignment="1">
      <alignment horizontal="center"/>
    </xf>
    <xf numFmtId="0" fontId="1" fillId="0" borderId="119" xfId="0" applyFont="1" applyFill="1" applyBorder="1" applyAlignment="1"/>
    <xf numFmtId="5" fontId="3" fillId="0" borderId="119" xfId="0" applyNumberFormat="1" applyFont="1" applyFill="1" applyBorder="1" applyAlignment="1" applyProtection="1">
      <protection locked="0"/>
    </xf>
    <xf numFmtId="0" fontId="3" fillId="0" borderId="119"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3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37" xfId="0" applyFont="1" applyBorder="1" applyAlignment="1">
      <alignment horizontal="center"/>
    </xf>
    <xf numFmtId="0" fontId="0" fillId="0" borderId="3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55" xfId="0" applyFont="1" applyFill="1" applyBorder="1" applyAlignment="1">
      <alignment wrapText="1"/>
    </xf>
    <xf numFmtId="0" fontId="1" fillId="0" borderId="53" xfId="0" applyFont="1" applyFill="1" applyBorder="1" applyAlignment="1">
      <alignment wrapText="1"/>
    </xf>
    <xf numFmtId="0" fontId="1" fillId="0" borderId="56" xfId="0" applyFont="1" applyFill="1" applyBorder="1" applyAlignment="1">
      <alignment horizontal="left"/>
    </xf>
    <xf numFmtId="0" fontId="1" fillId="0" borderId="28" xfId="0" applyFont="1" applyFill="1" applyBorder="1" applyAlignment="1">
      <alignment horizontal="left"/>
    </xf>
    <xf numFmtId="0" fontId="1" fillId="0" borderId="48" xfId="0" applyFont="1" applyFill="1" applyBorder="1" applyAlignment="1">
      <alignment horizontal="left"/>
    </xf>
    <xf numFmtId="0" fontId="1" fillId="0" borderId="57" xfId="0" applyFont="1" applyFill="1" applyBorder="1" applyAlignment="1">
      <alignment horizontal="left"/>
    </xf>
    <xf numFmtId="0" fontId="2" fillId="33" borderId="34" xfId="0" applyFont="1" applyFill="1" applyBorder="1" applyAlignment="1">
      <alignment wrapText="1"/>
    </xf>
    <xf numFmtId="0" fontId="2" fillId="33" borderId="58" xfId="0" applyFont="1" applyFill="1" applyBorder="1" applyAlignment="1">
      <alignment wrapText="1"/>
    </xf>
    <xf numFmtId="0" fontId="2" fillId="33" borderId="59" xfId="0" applyFont="1" applyFill="1" applyBorder="1" applyAlignment="1">
      <alignment wrapText="1"/>
    </xf>
    <xf numFmtId="0" fontId="1" fillId="0" borderId="27" xfId="0" applyFont="1" applyBorder="1" applyAlignment="1">
      <alignment horizontal="center"/>
    </xf>
    <xf numFmtId="0" fontId="1" fillId="0" borderId="0" xfId="0" applyFont="1" applyBorder="1" applyAlignment="1">
      <alignment horizontal="center"/>
    </xf>
    <xf numFmtId="0" fontId="1" fillId="0" borderId="60" xfId="0" applyFont="1" applyBorder="1" applyAlignment="1">
      <alignment horizontal="center"/>
    </xf>
    <xf numFmtId="0" fontId="1" fillId="0" borderId="35" xfId="0" applyFont="1" applyFill="1" applyBorder="1" applyAlignment="1">
      <alignment wrapText="1"/>
    </xf>
    <xf numFmtId="0" fontId="1" fillId="0" borderId="37" xfId="0" applyFont="1" applyFill="1" applyBorder="1" applyAlignment="1">
      <alignment wrapText="1"/>
    </xf>
    <xf numFmtId="0" fontId="1" fillId="0" borderId="31" xfId="0" applyFont="1" applyFill="1" applyBorder="1" applyAlignment="1">
      <alignment wrapText="1"/>
    </xf>
    <xf numFmtId="0" fontId="1" fillId="0" borderId="34" xfId="0" applyFont="1" applyBorder="1" applyAlignment="1">
      <alignment horizontal="left" wrapText="1"/>
    </xf>
    <xf numFmtId="0" fontId="1" fillId="0" borderId="58" xfId="0" applyFont="1" applyBorder="1" applyAlignment="1">
      <alignment horizontal="left" wrapText="1"/>
    </xf>
    <xf numFmtId="0" fontId="1" fillId="0" borderId="61" xfId="0" applyFont="1" applyBorder="1" applyAlignment="1">
      <alignment horizontal="left" wrapText="1"/>
    </xf>
    <xf numFmtId="0" fontId="3" fillId="0" borderId="41" xfId="0" applyFont="1" applyFill="1" applyBorder="1" applyAlignment="1">
      <alignment horizontal="center"/>
    </xf>
    <xf numFmtId="0" fontId="3" fillId="0" borderId="63" xfId="0" applyFont="1" applyFill="1" applyBorder="1" applyAlignment="1">
      <alignment horizontal="center"/>
    </xf>
    <xf numFmtId="0" fontId="3" fillId="0" borderId="64" xfId="0" applyFont="1" applyFill="1" applyBorder="1" applyAlignment="1">
      <alignment horizontal="center"/>
    </xf>
    <xf numFmtId="0" fontId="1" fillId="0" borderId="35" xfId="0" applyFont="1" applyFill="1" applyBorder="1" applyAlignment="1">
      <alignment horizontal="center" wrapText="1"/>
    </xf>
    <xf numFmtId="0" fontId="1" fillId="0" borderId="37" xfId="0" applyFont="1" applyFill="1" applyBorder="1" applyAlignment="1">
      <alignment horizontal="center" wrapText="1"/>
    </xf>
    <xf numFmtId="0" fontId="1" fillId="0" borderId="31" xfId="0" applyFont="1" applyFill="1" applyBorder="1" applyAlignment="1">
      <alignment horizontal="center" wrapText="1"/>
    </xf>
    <xf numFmtId="49" fontId="1" fillId="0" borderId="27"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1" xfId="0" applyFont="1" applyFill="1" applyBorder="1" applyAlignment="1">
      <alignment vertical="top" wrapText="1"/>
    </xf>
    <xf numFmtId="0" fontId="11" fillId="0" borderId="62" xfId="0" applyFont="1" applyFill="1" applyBorder="1" applyAlignment="1"/>
    <xf numFmtId="0" fontId="1" fillId="0" borderId="34" xfId="0" applyFont="1" applyFill="1" applyBorder="1" applyAlignment="1">
      <alignment horizontal="left" wrapText="1"/>
    </xf>
    <xf numFmtId="0" fontId="1" fillId="0" borderId="58" xfId="0" applyFont="1" applyFill="1" applyBorder="1" applyAlignment="1">
      <alignment horizontal="left" wrapText="1"/>
    </xf>
    <xf numFmtId="0" fontId="1" fillId="0" borderId="54" xfId="0" applyFont="1" applyFill="1" applyBorder="1" applyAlignment="1">
      <alignment horizontal="left" vertical="top" wrapText="1"/>
    </xf>
    <xf numFmtId="0" fontId="1" fillId="0" borderId="51" xfId="0" applyFont="1" applyFill="1" applyBorder="1" applyAlignment="1">
      <alignment horizontal="left" vertical="top" wrapText="1"/>
    </xf>
    <xf numFmtId="0" fontId="1" fillId="0" borderId="54" xfId="0" applyFont="1" applyFill="1" applyBorder="1" applyAlignment="1">
      <alignment horizontal="left" wrapText="1"/>
    </xf>
    <xf numFmtId="0" fontId="1" fillId="0" borderId="51" xfId="0" applyFont="1" applyFill="1" applyBorder="1" applyAlignment="1">
      <alignment horizontal="left" wrapText="1"/>
    </xf>
    <xf numFmtId="0" fontId="10" fillId="0" borderId="37" xfId="0" applyFont="1" applyBorder="1" applyAlignment="1">
      <alignment horizontal="center"/>
    </xf>
    <xf numFmtId="0" fontId="4" fillId="0" borderId="56" xfId="0" applyNumberFormat="1" applyFont="1" applyBorder="1" applyAlignment="1">
      <alignment horizontal="center"/>
    </xf>
    <xf numFmtId="0" fontId="4" fillId="0" borderId="51" xfId="0" applyNumberFormat="1" applyFont="1" applyBorder="1" applyAlignment="1">
      <alignment horizontal="center"/>
    </xf>
    <xf numFmtId="0" fontId="4" fillId="0" borderId="65"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52" xfId="0" applyFont="1" applyBorder="1" applyAlignment="1">
      <alignment wrapText="1"/>
    </xf>
    <xf numFmtId="0" fontId="1" fillId="0" borderId="120" xfId="0" applyFont="1" applyBorder="1" applyAlignment="1">
      <alignment horizontal="center"/>
    </xf>
    <xf numFmtId="0" fontId="1" fillId="0" borderId="121" xfId="0" applyFont="1" applyBorder="1" applyAlignment="1">
      <alignment horizontal="center"/>
    </xf>
    <xf numFmtId="0" fontId="1" fillId="0" borderId="122"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4"/>
  <sheetViews>
    <sheetView tabSelected="1" zoomScale="75" workbookViewId="0">
      <selection sqref="A1:C1"/>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8"/>
      <c r="B1" s="448"/>
      <c r="C1" s="448"/>
    </row>
    <row r="2" spans="1:3" ht="18" customHeight="1" x14ac:dyDescent="0.25">
      <c r="A2" s="449" t="s">
        <v>0</v>
      </c>
      <c r="B2" s="449"/>
      <c r="C2" s="449"/>
    </row>
    <row r="3" spans="1:3" ht="18" customHeight="1" x14ac:dyDescent="0.25">
      <c r="A3" s="447" t="s">
        <v>1</v>
      </c>
      <c r="B3" s="447"/>
      <c r="C3" s="447"/>
    </row>
    <row r="4" spans="1:3" ht="18" customHeight="1" x14ac:dyDescent="0.25">
      <c r="A4" s="447" t="s">
        <v>2</v>
      </c>
      <c r="B4" s="447"/>
      <c r="C4" s="447"/>
    </row>
    <row r="5" spans="1:3" ht="15.75" customHeight="1" x14ac:dyDescent="0.25">
      <c r="A5" s="447" t="s">
        <v>3</v>
      </c>
      <c r="B5" s="447"/>
      <c r="C5" s="447"/>
    </row>
    <row r="6" spans="1:3" ht="15.75" customHeight="1" x14ac:dyDescent="0.25">
      <c r="A6" s="447" t="s">
        <v>4</v>
      </c>
      <c r="B6" s="447"/>
      <c r="C6" s="447"/>
    </row>
    <row r="7" spans="1:3" ht="16.5" customHeight="1" thickBot="1" x14ac:dyDescent="0.3">
      <c r="A7" s="447"/>
      <c r="B7" s="447"/>
      <c r="C7" s="447"/>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26</v>
      </c>
    </row>
    <row r="23" spans="1:3" ht="14.25" customHeight="1" x14ac:dyDescent="0.2">
      <c r="A23" s="19">
        <v>11</v>
      </c>
      <c r="B23" s="20" t="s">
        <v>30</v>
      </c>
      <c r="C23" s="21" t="s">
        <v>31</v>
      </c>
    </row>
    <row r="24" spans="1:3" ht="14.25" customHeight="1" x14ac:dyDescent="0.2">
      <c r="A24" s="19">
        <v>12</v>
      </c>
      <c r="B24" s="20" t="s">
        <v>32</v>
      </c>
      <c r="C24" s="21" t="s">
        <v>33</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24</v>
      </c>
    </row>
    <row r="28" spans="1:3" ht="15.75" customHeight="1" x14ac:dyDescent="0.25">
      <c r="A28" s="13"/>
      <c r="B28" s="14"/>
      <c r="C28" s="15"/>
    </row>
    <row r="29" spans="1:3" ht="27.2" customHeight="1" x14ac:dyDescent="0.25">
      <c r="A29" s="16" t="s">
        <v>37</v>
      </c>
      <c r="B29" s="17" t="s">
        <v>9</v>
      </c>
      <c r="C29" s="18" t="s">
        <v>38</v>
      </c>
    </row>
    <row r="30" spans="1:3" ht="45" x14ac:dyDescent="0.2">
      <c r="A30" s="19">
        <v>1</v>
      </c>
      <c r="B30" s="20" t="s">
        <v>11</v>
      </c>
      <c r="C30" s="21" t="s">
        <v>39</v>
      </c>
    </row>
    <row r="31" spans="1:3" ht="14.25" customHeight="1" x14ac:dyDescent="0.2">
      <c r="A31" s="19">
        <v>2</v>
      </c>
      <c r="B31" s="22" t="s">
        <v>13</v>
      </c>
      <c r="C31" s="21" t="s">
        <v>40</v>
      </c>
    </row>
    <row r="32" spans="1:3" ht="14.25" customHeight="1" x14ac:dyDescent="0.2">
      <c r="A32" s="19">
        <v>3</v>
      </c>
      <c r="B32" s="22" t="s">
        <v>15</v>
      </c>
      <c r="C32" s="23" t="s">
        <v>41</v>
      </c>
    </row>
    <row r="33" spans="1:3" ht="14.25" customHeight="1" x14ac:dyDescent="0.2">
      <c r="A33" s="19">
        <v>4</v>
      </c>
      <c r="B33" s="20" t="s">
        <v>17</v>
      </c>
      <c r="C33" s="21" t="s">
        <v>18</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26</v>
      </c>
    </row>
    <row r="38" spans="1:3" ht="14.25" customHeight="1" x14ac:dyDescent="0.2">
      <c r="A38" s="19">
        <v>9</v>
      </c>
      <c r="B38" s="20" t="s">
        <v>27</v>
      </c>
      <c r="C38" s="21" t="s">
        <v>28</v>
      </c>
    </row>
    <row r="39" spans="1:3" ht="14.25" customHeight="1" x14ac:dyDescent="0.2">
      <c r="A39" s="19">
        <v>10</v>
      </c>
      <c r="B39" s="20" t="s">
        <v>29</v>
      </c>
      <c r="C39" s="21" t="s">
        <v>26</v>
      </c>
    </row>
    <row r="40" spans="1:3" ht="14.25" customHeight="1" x14ac:dyDescent="0.2">
      <c r="A40" s="19">
        <v>11</v>
      </c>
      <c r="B40" s="20" t="s">
        <v>30</v>
      </c>
      <c r="C40" s="21" t="s">
        <v>42</v>
      </c>
    </row>
    <row r="41" spans="1:3" ht="14.25" customHeight="1" x14ac:dyDescent="0.2">
      <c r="A41" s="19">
        <v>12</v>
      </c>
      <c r="B41" s="20" t="s">
        <v>32</v>
      </c>
      <c r="C41" s="21" t="s">
        <v>18</v>
      </c>
    </row>
    <row r="42" spans="1:3" ht="14.25" customHeight="1" x14ac:dyDescent="0.2">
      <c r="A42" s="19">
        <v>13</v>
      </c>
      <c r="B42" s="20" t="s">
        <v>34</v>
      </c>
      <c r="C42" s="21" t="s">
        <v>20</v>
      </c>
    </row>
    <row r="43" spans="1:3" ht="14.25" customHeight="1" x14ac:dyDescent="0.2">
      <c r="A43" s="19">
        <v>14</v>
      </c>
      <c r="B43" s="20" t="s">
        <v>35</v>
      </c>
      <c r="C43" s="24" t="s">
        <v>22</v>
      </c>
    </row>
    <row r="44" spans="1:3" ht="15" customHeight="1" thickBot="1" x14ac:dyDescent="0.25">
      <c r="A44" s="25">
        <v>15</v>
      </c>
      <c r="B44" s="26" t="s">
        <v>36</v>
      </c>
      <c r="C44" s="27" t="s">
        <v>24</v>
      </c>
    </row>
    <row r="45" spans="1:3" ht="15.75" customHeight="1" x14ac:dyDescent="0.25">
      <c r="A45" s="13"/>
      <c r="B45" s="14"/>
      <c r="C45" s="15"/>
    </row>
    <row r="46" spans="1:3" ht="27.2" customHeight="1" x14ac:dyDescent="0.25">
      <c r="A46" s="16" t="s">
        <v>43</v>
      </c>
      <c r="B46" s="17" t="s">
        <v>9</v>
      </c>
      <c r="C46" s="18" t="s">
        <v>44</v>
      </c>
    </row>
    <row r="47" spans="1:3" ht="45" x14ac:dyDescent="0.2">
      <c r="A47" s="19">
        <v>1</v>
      </c>
      <c r="B47" s="20" t="s">
        <v>11</v>
      </c>
      <c r="C47" s="21" t="s">
        <v>45</v>
      </c>
    </row>
    <row r="48" spans="1:3" ht="14.25" customHeight="1" x14ac:dyDescent="0.2">
      <c r="A48" s="19">
        <v>2</v>
      </c>
      <c r="B48" s="22" t="s">
        <v>13</v>
      </c>
      <c r="C48" s="21" t="s">
        <v>46</v>
      </c>
    </row>
    <row r="49" spans="1:3" ht="14.25" customHeight="1" x14ac:dyDescent="0.2">
      <c r="A49" s="19">
        <v>3</v>
      </c>
      <c r="B49" s="22" t="s">
        <v>15</v>
      </c>
      <c r="C49" s="23" t="s">
        <v>16</v>
      </c>
    </row>
    <row r="50" spans="1:3" ht="14.25" customHeight="1" x14ac:dyDescent="0.2">
      <c r="A50" s="19">
        <v>4</v>
      </c>
      <c r="B50" s="20" t="s">
        <v>17</v>
      </c>
      <c r="C50" s="21" t="s">
        <v>47</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26</v>
      </c>
    </row>
    <row r="55" spans="1:3" ht="14.25" customHeight="1" x14ac:dyDescent="0.2">
      <c r="A55" s="19">
        <v>9</v>
      </c>
      <c r="B55" s="20" t="s">
        <v>27</v>
      </c>
      <c r="C55" s="21" t="s">
        <v>48</v>
      </c>
    </row>
    <row r="56" spans="1:3" ht="14.25" customHeight="1" x14ac:dyDescent="0.2">
      <c r="A56" s="19">
        <v>10</v>
      </c>
      <c r="B56" s="20" t="s">
        <v>29</v>
      </c>
      <c r="C56" s="21" t="s">
        <v>26</v>
      </c>
    </row>
    <row r="57" spans="1:3" ht="14.25" customHeight="1" x14ac:dyDescent="0.2">
      <c r="A57" s="19">
        <v>11</v>
      </c>
      <c r="B57" s="20" t="s">
        <v>30</v>
      </c>
      <c r="C57" s="21" t="s">
        <v>49</v>
      </c>
    </row>
    <row r="58" spans="1:3" ht="14.25" customHeight="1" x14ac:dyDescent="0.2">
      <c r="A58" s="19">
        <v>12</v>
      </c>
      <c r="B58" s="20" t="s">
        <v>32</v>
      </c>
      <c r="C58" s="21" t="s">
        <v>33</v>
      </c>
    </row>
    <row r="59" spans="1:3" ht="14.25" customHeight="1" x14ac:dyDescent="0.2">
      <c r="A59" s="19">
        <v>13</v>
      </c>
      <c r="B59" s="20" t="s">
        <v>34</v>
      </c>
      <c r="C59" s="21" t="s">
        <v>20</v>
      </c>
    </row>
    <row r="60" spans="1:3" ht="14.25" customHeight="1" x14ac:dyDescent="0.2">
      <c r="A60" s="19">
        <v>14</v>
      </c>
      <c r="B60" s="20" t="s">
        <v>35</v>
      </c>
      <c r="C60" s="24" t="s">
        <v>22</v>
      </c>
    </row>
    <row r="61" spans="1:3" ht="15" customHeight="1" thickBot="1" x14ac:dyDescent="0.25">
      <c r="A61" s="25">
        <v>15</v>
      </c>
      <c r="B61" s="26" t="s">
        <v>36</v>
      </c>
      <c r="C61" s="27" t="s">
        <v>24</v>
      </c>
    </row>
    <row r="62" spans="1:3" ht="15.75" customHeight="1" x14ac:dyDescent="0.25">
      <c r="A62" s="13"/>
      <c r="B62" s="14"/>
      <c r="C62" s="15"/>
    </row>
    <row r="63" spans="1:3" ht="27.2" customHeight="1" x14ac:dyDescent="0.25">
      <c r="A63" s="16" t="s">
        <v>50</v>
      </c>
      <c r="B63" s="17" t="s">
        <v>9</v>
      </c>
      <c r="C63" s="18" t="s">
        <v>0</v>
      </c>
    </row>
    <row r="64" spans="1:3" ht="30" x14ac:dyDescent="0.2">
      <c r="A64" s="19">
        <v>1</v>
      </c>
      <c r="B64" s="20" t="s">
        <v>11</v>
      </c>
      <c r="C64" s="21" t="s">
        <v>51</v>
      </c>
    </row>
    <row r="65" spans="1:3" ht="14.25" customHeight="1" x14ac:dyDescent="0.2">
      <c r="A65" s="19">
        <v>2</v>
      </c>
      <c r="B65" s="22" t="s">
        <v>13</v>
      </c>
      <c r="C65" s="21" t="s">
        <v>52</v>
      </c>
    </row>
    <row r="66" spans="1:3" ht="14.25" customHeight="1" x14ac:dyDescent="0.2">
      <c r="A66" s="19">
        <v>3</v>
      </c>
      <c r="B66" s="22" t="s">
        <v>15</v>
      </c>
      <c r="C66" s="23" t="s">
        <v>16</v>
      </c>
    </row>
    <row r="67" spans="1:3" ht="14.25" customHeight="1" x14ac:dyDescent="0.2">
      <c r="A67" s="19">
        <v>4</v>
      </c>
      <c r="B67" s="20" t="s">
        <v>17</v>
      </c>
      <c r="C67" s="21" t="s">
        <v>18</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26</v>
      </c>
    </row>
    <row r="72" spans="1:3" ht="14.25" customHeight="1" x14ac:dyDescent="0.2">
      <c r="A72" s="19">
        <v>9</v>
      </c>
      <c r="B72" s="20" t="s">
        <v>27</v>
      </c>
      <c r="C72" s="21" t="s">
        <v>53</v>
      </c>
    </row>
    <row r="73" spans="1:3" ht="14.25" customHeight="1" x14ac:dyDescent="0.2">
      <c r="A73" s="19">
        <v>10</v>
      </c>
      <c r="B73" s="20" t="s">
        <v>29</v>
      </c>
      <c r="C73" s="21" t="s">
        <v>26</v>
      </c>
    </row>
    <row r="74" spans="1:3" ht="14.25" customHeight="1" x14ac:dyDescent="0.2">
      <c r="A74" s="19">
        <v>11</v>
      </c>
      <c r="B74" s="20" t="s">
        <v>30</v>
      </c>
      <c r="C74" s="21" t="s">
        <v>54</v>
      </c>
    </row>
    <row r="75" spans="1:3" ht="14.25" customHeight="1" x14ac:dyDescent="0.2">
      <c r="A75" s="19">
        <v>12</v>
      </c>
      <c r="B75" s="20" t="s">
        <v>32</v>
      </c>
      <c r="C75" s="21" t="s">
        <v>18</v>
      </c>
    </row>
    <row r="76" spans="1:3" ht="14.25" customHeight="1" x14ac:dyDescent="0.2">
      <c r="A76" s="19">
        <v>13</v>
      </c>
      <c r="B76" s="20" t="s">
        <v>34</v>
      </c>
      <c r="C76" s="21" t="s">
        <v>20</v>
      </c>
    </row>
    <row r="77" spans="1:3" ht="14.25" customHeight="1" x14ac:dyDescent="0.2">
      <c r="A77" s="19">
        <v>14</v>
      </c>
      <c r="B77" s="20" t="s">
        <v>35</v>
      </c>
      <c r="C77" s="24" t="s">
        <v>22</v>
      </c>
    </row>
    <row r="78" spans="1:3" ht="15" customHeight="1" thickBot="1" x14ac:dyDescent="0.25">
      <c r="A78" s="25">
        <v>15</v>
      </c>
      <c r="B78" s="26" t="s">
        <v>36</v>
      </c>
      <c r="C78" s="27" t="s">
        <v>24</v>
      </c>
    </row>
    <row r="79" spans="1:3" ht="15.75" customHeight="1" x14ac:dyDescent="0.25">
      <c r="A79" s="13"/>
      <c r="B79" s="14"/>
      <c r="C79" s="15"/>
    </row>
    <row r="80" spans="1:3" ht="27.2" customHeight="1" x14ac:dyDescent="0.25">
      <c r="A80" s="16" t="s">
        <v>55</v>
      </c>
      <c r="B80" s="17" t="s">
        <v>9</v>
      </c>
      <c r="C80" s="18" t="s">
        <v>56</v>
      </c>
    </row>
    <row r="81" spans="1:3" x14ac:dyDescent="0.2">
      <c r="A81" s="19">
        <v>1</v>
      </c>
      <c r="B81" s="20" t="s">
        <v>11</v>
      </c>
      <c r="C81" s="21" t="s">
        <v>57</v>
      </c>
    </row>
    <row r="82" spans="1:3" ht="14.25" customHeight="1" x14ac:dyDescent="0.2">
      <c r="A82" s="19">
        <v>2</v>
      </c>
      <c r="B82" s="22" t="s">
        <v>13</v>
      </c>
      <c r="C82" s="21" t="s">
        <v>58</v>
      </c>
    </row>
    <row r="83" spans="1:3" ht="14.25" customHeight="1" x14ac:dyDescent="0.2">
      <c r="A83" s="19">
        <v>3</v>
      </c>
      <c r="B83" s="22" t="s">
        <v>15</v>
      </c>
      <c r="C83" s="23" t="s">
        <v>16</v>
      </c>
    </row>
    <row r="84" spans="1:3" ht="14.25" customHeight="1" x14ac:dyDescent="0.2">
      <c r="A84" s="19">
        <v>4</v>
      </c>
      <c r="B84" s="20" t="s">
        <v>17</v>
      </c>
      <c r="C84" s="21" t="s">
        <v>18</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26</v>
      </c>
    </row>
    <row r="89" spans="1:3" ht="14.25" customHeight="1" x14ac:dyDescent="0.2">
      <c r="A89" s="19">
        <v>9</v>
      </c>
      <c r="B89" s="20" t="s">
        <v>27</v>
      </c>
      <c r="C89" s="21" t="s">
        <v>28</v>
      </c>
    </row>
    <row r="90" spans="1:3" ht="14.25" customHeight="1" x14ac:dyDescent="0.2">
      <c r="A90" s="19">
        <v>10</v>
      </c>
      <c r="B90" s="20" t="s">
        <v>29</v>
      </c>
      <c r="C90" s="21" t="s">
        <v>26</v>
      </c>
    </row>
    <row r="91" spans="1:3" ht="14.25" customHeight="1" x14ac:dyDescent="0.2">
      <c r="A91" s="19">
        <v>11</v>
      </c>
      <c r="B91" s="20" t="s">
        <v>30</v>
      </c>
      <c r="C91" s="21" t="s">
        <v>59</v>
      </c>
    </row>
    <row r="92" spans="1:3" ht="14.25" customHeight="1" x14ac:dyDescent="0.2">
      <c r="A92" s="19">
        <v>12</v>
      </c>
      <c r="B92" s="20" t="s">
        <v>32</v>
      </c>
      <c r="C92" s="21" t="s">
        <v>18</v>
      </c>
    </row>
    <row r="93" spans="1:3" ht="14.25" customHeight="1" x14ac:dyDescent="0.2">
      <c r="A93" s="19">
        <v>13</v>
      </c>
      <c r="B93" s="20" t="s">
        <v>34</v>
      </c>
      <c r="C93" s="21" t="s">
        <v>20</v>
      </c>
    </row>
    <row r="94" spans="1:3" ht="14.25" customHeight="1" x14ac:dyDescent="0.2">
      <c r="A94" s="19">
        <v>14</v>
      </c>
      <c r="B94" s="20" t="s">
        <v>35</v>
      </c>
      <c r="C94" s="24" t="s">
        <v>22</v>
      </c>
    </row>
    <row r="95" spans="1:3" ht="15" customHeight="1" thickBot="1" x14ac:dyDescent="0.25">
      <c r="A95" s="25">
        <v>15</v>
      </c>
      <c r="B95" s="26" t="s">
        <v>36</v>
      </c>
      <c r="C95" s="27" t="s">
        <v>24</v>
      </c>
    </row>
    <row r="96" spans="1:3" ht="15.75" customHeight="1" x14ac:dyDescent="0.25">
      <c r="A96" s="13"/>
      <c r="B96" s="14"/>
      <c r="C96" s="15"/>
    </row>
    <row r="97" spans="1:3" ht="27.2" customHeight="1" x14ac:dyDescent="0.25">
      <c r="A97" s="16" t="s">
        <v>60</v>
      </c>
      <c r="B97" s="17" t="s">
        <v>9</v>
      </c>
      <c r="C97" s="18" t="s">
        <v>61</v>
      </c>
    </row>
    <row r="98" spans="1:3" x14ac:dyDescent="0.2">
      <c r="A98" s="19">
        <v>1</v>
      </c>
      <c r="B98" s="20" t="s">
        <v>11</v>
      </c>
      <c r="C98" s="21" t="s">
        <v>62</v>
      </c>
    </row>
    <row r="99" spans="1:3" ht="14.25" customHeight="1" x14ac:dyDescent="0.2">
      <c r="A99" s="19">
        <v>2</v>
      </c>
      <c r="B99" s="22" t="s">
        <v>13</v>
      </c>
      <c r="C99" s="21" t="s">
        <v>63</v>
      </c>
    </row>
    <row r="100" spans="1:3" ht="14.25" customHeight="1" x14ac:dyDescent="0.2">
      <c r="A100" s="19">
        <v>3</v>
      </c>
      <c r="B100" s="22" t="s">
        <v>15</v>
      </c>
      <c r="C100" s="23" t="s">
        <v>16</v>
      </c>
    </row>
    <row r="101" spans="1:3" ht="14.25" customHeight="1" x14ac:dyDescent="0.2">
      <c r="A101" s="19">
        <v>4</v>
      </c>
      <c r="B101" s="20" t="s">
        <v>17</v>
      </c>
      <c r="C101" s="21" t="s">
        <v>47</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26</v>
      </c>
    </row>
    <row r="106" spans="1:3" ht="14.25" customHeight="1" x14ac:dyDescent="0.2">
      <c r="A106" s="19">
        <v>9</v>
      </c>
      <c r="B106" s="20" t="s">
        <v>27</v>
      </c>
      <c r="C106" s="21" t="s">
        <v>48</v>
      </c>
    </row>
    <row r="107" spans="1:3" ht="14.25" customHeight="1" x14ac:dyDescent="0.2">
      <c r="A107" s="19">
        <v>10</v>
      </c>
      <c r="B107" s="20" t="s">
        <v>29</v>
      </c>
      <c r="C107" s="21" t="s">
        <v>26</v>
      </c>
    </row>
    <row r="108" spans="1:3" ht="14.25" customHeight="1" x14ac:dyDescent="0.2">
      <c r="A108" s="19">
        <v>11</v>
      </c>
      <c r="B108" s="20" t="s">
        <v>30</v>
      </c>
      <c r="C108" s="21" t="s">
        <v>64</v>
      </c>
    </row>
    <row r="109" spans="1:3" ht="14.25" customHeight="1" x14ac:dyDescent="0.2">
      <c r="A109" s="19">
        <v>12</v>
      </c>
      <c r="B109" s="20" t="s">
        <v>32</v>
      </c>
      <c r="C109" s="21" t="s">
        <v>33</v>
      </c>
    </row>
    <row r="110" spans="1:3" ht="14.25" customHeight="1" x14ac:dyDescent="0.2">
      <c r="A110" s="19">
        <v>13</v>
      </c>
      <c r="B110" s="20" t="s">
        <v>34</v>
      </c>
      <c r="C110" s="21" t="s">
        <v>20</v>
      </c>
    </row>
    <row r="111" spans="1:3" ht="14.25" customHeight="1" x14ac:dyDescent="0.2">
      <c r="A111" s="19">
        <v>14</v>
      </c>
      <c r="B111" s="20" t="s">
        <v>35</v>
      </c>
      <c r="C111" s="24" t="s">
        <v>22</v>
      </c>
    </row>
    <row r="112" spans="1:3" ht="15" customHeight="1" thickBot="1" x14ac:dyDescent="0.25">
      <c r="A112" s="25">
        <v>15</v>
      </c>
      <c r="B112" s="26" t="s">
        <v>36</v>
      </c>
      <c r="C112" s="27" t="s">
        <v>24</v>
      </c>
    </row>
    <row r="113" spans="1:3" ht="15.75" customHeight="1" x14ac:dyDescent="0.25">
      <c r="A113" s="13"/>
      <c r="B113" s="14"/>
      <c r="C113" s="15"/>
    </row>
    <row r="114" spans="1:3" ht="27.2" customHeight="1" x14ac:dyDescent="0.25">
      <c r="A114" s="16" t="s">
        <v>65</v>
      </c>
      <c r="B114" s="17" t="s">
        <v>9</v>
      </c>
      <c r="C114" s="18" t="s">
        <v>66</v>
      </c>
    </row>
    <row r="115" spans="1:3" ht="30" x14ac:dyDescent="0.2">
      <c r="A115" s="19">
        <v>1</v>
      </c>
      <c r="B115" s="20" t="s">
        <v>11</v>
      </c>
      <c r="C115" s="21" t="s">
        <v>67</v>
      </c>
    </row>
    <row r="116" spans="1:3" ht="14.25" customHeight="1" x14ac:dyDescent="0.2">
      <c r="A116" s="19">
        <v>2</v>
      </c>
      <c r="B116" s="22" t="s">
        <v>13</v>
      </c>
      <c r="C116" s="21" t="s">
        <v>68</v>
      </c>
    </row>
    <row r="117" spans="1:3" ht="14.25" customHeight="1" x14ac:dyDescent="0.2">
      <c r="A117" s="19">
        <v>3</v>
      </c>
      <c r="B117" s="22" t="s">
        <v>15</v>
      </c>
      <c r="C117" s="23" t="s">
        <v>41</v>
      </c>
    </row>
    <row r="118" spans="1:3" ht="14.25" customHeight="1" x14ac:dyDescent="0.2">
      <c r="A118" s="19">
        <v>4</v>
      </c>
      <c r="B118" s="20" t="s">
        <v>17</v>
      </c>
      <c r="C118" s="21" t="s">
        <v>18</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26</v>
      </c>
    </row>
    <row r="123" spans="1:3" ht="14.25" customHeight="1" x14ac:dyDescent="0.2">
      <c r="A123" s="19">
        <v>9</v>
      </c>
      <c r="B123" s="20" t="s">
        <v>27</v>
      </c>
      <c r="C123" s="21" t="s">
        <v>28</v>
      </c>
    </row>
    <row r="124" spans="1:3" ht="14.25" customHeight="1" x14ac:dyDescent="0.2">
      <c r="A124" s="19">
        <v>10</v>
      </c>
      <c r="B124" s="20" t="s">
        <v>29</v>
      </c>
      <c r="C124" s="21" t="s">
        <v>26</v>
      </c>
    </row>
    <row r="125" spans="1:3" ht="14.25" customHeight="1" x14ac:dyDescent="0.2">
      <c r="A125" s="19">
        <v>11</v>
      </c>
      <c r="B125" s="20" t="s">
        <v>30</v>
      </c>
      <c r="C125" s="21" t="s">
        <v>69</v>
      </c>
    </row>
    <row r="126" spans="1:3" ht="14.25" customHeight="1" x14ac:dyDescent="0.2">
      <c r="A126" s="19">
        <v>12</v>
      </c>
      <c r="B126" s="20" t="s">
        <v>32</v>
      </c>
      <c r="C126" s="21" t="s">
        <v>18</v>
      </c>
    </row>
    <row r="127" spans="1:3" ht="14.25" customHeight="1" x14ac:dyDescent="0.2">
      <c r="A127" s="19">
        <v>13</v>
      </c>
      <c r="B127" s="20" t="s">
        <v>34</v>
      </c>
      <c r="C127" s="21" t="s">
        <v>20</v>
      </c>
    </row>
    <row r="128" spans="1:3" ht="14.25" customHeight="1" x14ac:dyDescent="0.2">
      <c r="A128" s="19">
        <v>14</v>
      </c>
      <c r="B128" s="20" t="s">
        <v>35</v>
      </c>
      <c r="C128" s="24" t="s">
        <v>22</v>
      </c>
    </row>
    <row r="129" spans="1:3" ht="15" customHeight="1" thickBot="1" x14ac:dyDescent="0.25">
      <c r="A129" s="25">
        <v>15</v>
      </c>
      <c r="B129" s="26" t="s">
        <v>36</v>
      </c>
      <c r="C129" s="27" t="s">
        <v>24</v>
      </c>
    </row>
    <row r="130" spans="1:3" ht="15.75" customHeight="1" x14ac:dyDescent="0.25">
      <c r="A130" s="13"/>
      <c r="B130" s="14"/>
      <c r="C130" s="15"/>
    </row>
    <row r="131" spans="1:3" ht="27.2" customHeight="1" x14ac:dyDescent="0.25">
      <c r="A131" s="16" t="s">
        <v>70</v>
      </c>
      <c r="B131" s="17" t="s">
        <v>9</v>
      </c>
      <c r="C131" s="18" t="s">
        <v>71</v>
      </c>
    </row>
    <row r="132" spans="1:3" ht="45" x14ac:dyDescent="0.2">
      <c r="A132" s="19">
        <v>1</v>
      </c>
      <c r="B132" s="20" t="s">
        <v>11</v>
      </c>
      <c r="C132" s="21" t="s">
        <v>72</v>
      </c>
    </row>
    <row r="133" spans="1:3" ht="14.25" customHeight="1" x14ac:dyDescent="0.2">
      <c r="A133" s="19">
        <v>2</v>
      </c>
      <c r="B133" s="22" t="s">
        <v>13</v>
      </c>
      <c r="C133" s="21" t="s">
        <v>73</v>
      </c>
    </row>
    <row r="134" spans="1:3" ht="14.25" customHeight="1" x14ac:dyDescent="0.2">
      <c r="A134" s="19">
        <v>3</v>
      </c>
      <c r="B134" s="22" t="s">
        <v>15</v>
      </c>
      <c r="C134" s="23" t="s">
        <v>41</v>
      </c>
    </row>
    <row r="135" spans="1:3" ht="14.25" customHeight="1" x14ac:dyDescent="0.2">
      <c r="A135" s="19">
        <v>4</v>
      </c>
      <c r="B135" s="20" t="s">
        <v>17</v>
      </c>
      <c r="C135" s="21" t="s">
        <v>74</v>
      </c>
    </row>
    <row r="136" spans="1:3" ht="14.25" customHeight="1" x14ac:dyDescent="0.2">
      <c r="A136" s="19">
        <v>5</v>
      </c>
      <c r="B136" s="20" t="s">
        <v>19</v>
      </c>
      <c r="C136" s="21" t="s">
        <v>75</v>
      </c>
    </row>
    <row r="137" spans="1:3" ht="14.25" customHeight="1" x14ac:dyDescent="0.2">
      <c r="A137" s="19">
        <v>6</v>
      </c>
      <c r="B137" s="20" t="s">
        <v>21</v>
      </c>
      <c r="C137" s="24" t="s">
        <v>76</v>
      </c>
    </row>
    <row r="138" spans="1:3" ht="14.25" customHeight="1" x14ac:dyDescent="0.2">
      <c r="A138" s="19">
        <v>7</v>
      </c>
      <c r="B138" s="20" t="s">
        <v>23</v>
      </c>
      <c r="C138" s="21" t="s">
        <v>77</v>
      </c>
    </row>
    <row r="139" spans="1:3" ht="14.25" customHeight="1" x14ac:dyDescent="0.2">
      <c r="A139" s="19">
        <v>8</v>
      </c>
      <c r="B139" s="20" t="s">
        <v>25</v>
      </c>
      <c r="C139" s="21" t="s">
        <v>78</v>
      </c>
    </row>
    <row r="140" spans="1:3" ht="14.25" customHeight="1" x14ac:dyDescent="0.2">
      <c r="A140" s="19">
        <v>9</v>
      </c>
      <c r="B140" s="20" t="s">
        <v>27</v>
      </c>
      <c r="C140" s="21" t="s">
        <v>79</v>
      </c>
    </row>
    <row r="141" spans="1:3" ht="14.25" customHeight="1" x14ac:dyDescent="0.2">
      <c r="A141" s="19">
        <v>10</v>
      </c>
      <c r="B141" s="20" t="s">
        <v>29</v>
      </c>
      <c r="C141" s="21" t="s">
        <v>80</v>
      </c>
    </row>
    <row r="142" spans="1:3" ht="14.25" customHeight="1" x14ac:dyDescent="0.2">
      <c r="A142" s="19">
        <v>11</v>
      </c>
      <c r="B142" s="20" t="s">
        <v>30</v>
      </c>
      <c r="C142" s="21" t="s">
        <v>80</v>
      </c>
    </row>
    <row r="143" spans="1:3" ht="14.25" customHeight="1" x14ac:dyDescent="0.2">
      <c r="A143" s="19">
        <v>12</v>
      </c>
      <c r="B143" s="20" t="s">
        <v>32</v>
      </c>
      <c r="C143" s="21" t="s">
        <v>74</v>
      </c>
    </row>
    <row r="144" spans="1:3" ht="14.25" customHeight="1" x14ac:dyDescent="0.2">
      <c r="A144" s="19">
        <v>13</v>
      </c>
      <c r="B144" s="20" t="s">
        <v>34</v>
      </c>
      <c r="C144" s="21" t="s">
        <v>75</v>
      </c>
    </row>
    <row r="145" spans="1:3" ht="14.25" customHeight="1" x14ac:dyDescent="0.2">
      <c r="A145" s="19">
        <v>14</v>
      </c>
      <c r="B145" s="20" t="s">
        <v>35</v>
      </c>
      <c r="C145" s="24" t="s">
        <v>76</v>
      </c>
    </row>
    <row r="146" spans="1:3" ht="15" customHeight="1" thickBot="1" x14ac:dyDescent="0.25">
      <c r="A146" s="25">
        <v>15</v>
      </c>
      <c r="B146" s="26" t="s">
        <v>36</v>
      </c>
      <c r="C146" s="27" t="s">
        <v>77</v>
      </c>
    </row>
    <row r="147" spans="1:3" ht="15.75" customHeight="1" x14ac:dyDescent="0.25">
      <c r="A147" s="13"/>
      <c r="B147" s="14"/>
      <c r="C147" s="15"/>
    </row>
    <row r="148" spans="1:3" ht="27.2" customHeight="1" x14ac:dyDescent="0.25">
      <c r="A148" s="16" t="s">
        <v>81</v>
      </c>
      <c r="B148" s="17" t="s">
        <v>9</v>
      </c>
      <c r="C148" s="18" t="s">
        <v>82</v>
      </c>
    </row>
    <row r="149" spans="1:3" x14ac:dyDescent="0.2">
      <c r="A149" s="19">
        <v>1</v>
      </c>
      <c r="B149" s="20" t="s">
        <v>11</v>
      </c>
      <c r="C149" s="21" t="s">
        <v>83</v>
      </c>
    </row>
    <row r="150" spans="1:3" ht="14.25" customHeight="1" x14ac:dyDescent="0.2">
      <c r="A150" s="19">
        <v>2</v>
      </c>
      <c r="B150" s="22" t="s">
        <v>13</v>
      </c>
      <c r="C150" s="21" t="s">
        <v>84</v>
      </c>
    </row>
    <row r="151" spans="1:3" ht="14.25" customHeight="1" x14ac:dyDescent="0.2">
      <c r="A151" s="19">
        <v>3</v>
      </c>
      <c r="B151" s="22" t="s">
        <v>15</v>
      </c>
      <c r="C151" s="23" t="s">
        <v>16</v>
      </c>
    </row>
    <row r="152" spans="1:3" ht="14.25" customHeight="1" x14ac:dyDescent="0.2">
      <c r="A152" s="19">
        <v>4</v>
      </c>
      <c r="B152" s="20" t="s">
        <v>17</v>
      </c>
      <c r="C152" s="21" t="s">
        <v>18</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26</v>
      </c>
    </row>
    <row r="157" spans="1:3" ht="14.25" customHeight="1" x14ac:dyDescent="0.2">
      <c r="A157" s="19">
        <v>9</v>
      </c>
      <c r="B157" s="20" t="s">
        <v>27</v>
      </c>
      <c r="C157" s="21" t="s">
        <v>28</v>
      </c>
    </row>
    <row r="158" spans="1:3" ht="14.25" customHeight="1" x14ac:dyDescent="0.2">
      <c r="A158" s="19">
        <v>10</v>
      </c>
      <c r="B158" s="20" t="s">
        <v>29</v>
      </c>
      <c r="C158" s="21" t="s">
        <v>26</v>
      </c>
    </row>
    <row r="159" spans="1:3" ht="14.25" customHeight="1" x14ac:dyDescent="0.2">
      <c r="A159" s="19">
        <v>11</v>
      </c>
      <c r="B159" s="20" t="s">
        <v>30</v>
      </c>
      <c r="C159" s="21" t="s">
        <v>85</v>
      </c>
    </row>
    <row r="160" spans="1:3" ht="14.25" customHeight="1" x14ac:dyDescent="0.2">
      <c r="A160" s="19">
        <v>12</v>
      </c>
      <c r="B160" s="20" t="s">
        <v>32</v>
      </c>
      <c r="C160" s="21" t="s">
        <v>18</v>
      </c>
    </row>
    <row r="161" spans="1:4" ht="14.25" customHeight="1" x14ac:dyDescent="0.2">
      <c r="A161" s="19">
        <v>13</v>
      </c>
      <c r="B161" s="20" t="s">
        <v>34</v>
      </c>
      <c r="C161" s="21" t="s">
        <v>20</v>
      </c>
    </row>
    <row r="162" spans="1:4" ht="14.25" customHeight="1" x14ac:dyDescent="0.2">
      <c r="A162" s="19">
        <v>14</v>
      </c>
      <c r="B162" s="20" t="s">
        <v>35</v>
      </c>
      <c r="C162" s="24" t="s">
        <v>22</v>
      </c>
    </row>
    <row r="163" spans="1:4" ht="15" customHeight="1" thickBot="1" x14ac:dyDescent="0.25">
      <c r="A163" s="25">
        <v>15</v>
      </c>
      <c r="B163" s="26" t="s">
        <v>36</v>
      </c>
      <c r="C163" s="27" t="s">
        <v>24</v>
      </c>
    </row>
    <row r="164" spans="1:4" ht="15.75" x14ac:dyDescent="0.25">
      <c r="A164" s="28" t="s">
        <v>86</v>
      </c>
      <c r="B164" s="28"/>
      <c r="C164" s="28" t="s">
        <v>87</v>
      </c>
      <c r="D164"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REPORTING&amp;RGRIFFIN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zoomScale="75" workbookViewId="0"/>
  </sheetViews>
  <sheetFormatPr defaultRowHeight="15" x14ac:dyDescent="0.2"/>
  <cols>
    <col min="1" max="1" width="6.88671875" bestFit="1" customWidth="1"/>
    <col min="2" max="2" width="48.6640625" customWidth="1"/>
    <col min="3" max="3" width="61.109375" customWidth="1"/>
  </cols>
  <sheetData>
    <row r="1" spans="1:3" x14ac:dyDescent="0.2">
      <c r="A1" s="218"/>
      <c r="B1" s="458"/>
      <c r="C1" s="458"/>
    </row>
    <row r="2" spans="1:3" x14ac:dyDescent="0.2">
      <c r="A2" s="458" t="s">
        <v>0</v>
      </c>
      <c r="B2" s="458"/>
      <c r="C2" s="458"/>
    </row>
    <row r="3" spans="1:3" x14ac:dyDescent="0.2">
      <c r="A3" s="458" t="s">
        <v>1</v>
      </c>
      <c r="B3" s="458"/>
      <c r="C3" s="458"/>
    </row>
    <row r="4" spans="1:3" x14ac:dyDescent="0.2">
      <c r="A4" s="458" t="s">
        <v>2</v>
      </c>
      <c r="B4" s="458"/>
      <c r="C4" s="458"/>
    </row>
    <row r="5" spans="1:3" x14ac:dyDescent="0.2">
      <c r="A5" s="295" t="s">
        <v>202</v>
      </c>
      <c r="B5" s="295"/>
      <c r="C5" s="295"/>
    </row>
    <row r="6" spans="1:3" ht="13.5" customHeight="1" thickBot="1" x14ac:dyDescent="0.25">
      <c r="A6" s="296"/>
      <c r="B6" s="493"/>
      <c r="C6" s="493"/>
    </row>
    <row r="7" spans="1:3" x14ac:dyDescent="0.2">
      <c r="A7" s="219">
        <v>-1</v>
      </c>
      <c r="B7" s="221">
        <v>-2</v>
      </c>
      <c r="C7" s="222">
        <v>-3</v>
      </c>
    </row>
    <row r="8" spans="1:3" ht="15.75" thickBot="1" x14ac:dyDescent="0.25">
      <c r="A8" s="297" t="s">
        <v>5</v>
      </c>
      <c r="B8" s="298" t="s">
        <v>6</v>
      </c>
      <c r="C8" s="298" t="s">
        <v>203</v>
      </c>
    </row>
    <row r="9" spans="1:3" ht="15.75" customHeight="1" x14ac:dyDescent="0.2">
      <c r="A9" s="299"/>
      <c r="B9" s="300"/>
      <c r="C9" s="301"/>
    </row>
    <row r="10" spans="1:3" ht="15.75" customHeight="1" thickBot="1" x14ac:dyDescent="0.25">
      <c r="A10" s="302" t="s">
        <v>81</v>
      </c>
      <c r="B10" s="303" t="s">
        <v>204</v>
      </c>
      <c r="C10" s="298"/>
    </row>
    <row r="11" spans="1:3" s="223" customFormat="1" ht="75" customHeight="1" x14ac:dyDescent="0.2">
      <c r="A11" s="304" t="s">
        <v>8</v>
      </c>
      <c r="B11" s="305" t="s">
        <v>205</v>
      </c>
      <c r="C11" s="306" t="s">
        <v>206</v>
      </c>
    </row>
    <row r="12" spans="1:3" s="223" customFormat="1" ht="75" customHeight="1" x14ac:dyDescent="0.2">
      <c r="A12" s="307" t="s">
        <v>37</v>
      </c>
      <c r="B12" s="305" t="s">
        <v>207</v>
      </c>
      <c r="C12" s="308" t="s">
        <v>208</v>
      </c>
    </row>
    <row r="13" spans="1:3" s="223" customFormat="1" ht="30" x14ac:dyDescent="0.2">
      <c r="A13" s="309" t="s">
        <v>43</v>
      </c>
      <c r="B13" s="310" t="s">
        <v>209</v>
      </c>
      <c r="C13" s="311">
        <v>0.1</v>
      </c>
    </row>
    <row r="14" spans="1:3" ht="13.5" customHeight="1" thickBot="1" x14ac:dyDescent="0.25">
      <c r="A14" s="312"/>
      <c r="B14" s="313"/>
      <c r="C14" s="314"/>
    </row>
    <row r="15" spans="1:3" s="223" customFormat="1" ht="16.5" customHeight="1" thickBot="1" x14ac:dyDescent="0.25">
      <c r="A15" s="315" t="s">
        <v>210</v>
      </c>
      <c r="B15" s="316" t="s">
        <v>211</v>
      </c>
      <c r="C15" s="317"/>
    </row>
    <row r="16" spans="1:3" s="223" customFormat="1" x14ac:dyDescent="0.2">
      <c r="A16" s="318"/>
      <c r="B16" s="319" t="s">
        <v>212</v>
      </c>
      <c r="C16" s="320"/>
    </row>
    <row r="17" spans="1:3" s="223" customFormat="1" x14ac:dyDescent="0.2">
      <c r="A17" s="321">
        <v>1</v>
      </c>
      <c r="B17" s="305" t="s">
        <v>213</v>
      </c>
      <c r="C17" s="322" t="s">
        <v>214</v>
      </c>
    </row>
    <row r="18" spans="1:3" s="223" customFormat="1" x14ac:dyDescent="0.2">
      <c r="A18" s="321">
        <v>2</v>
      </c>
      <c r="B18" s="323" t="s">
        <v>215</v>
      </c>
      <c r="C18" s="322" t="s">
        <v>216</v>
      </c>
    </row>
    <row r="19" spans="1:3" s="223" customFormat="1" x14ac:dyDescent="0.2">
      <c r="A19" s="321">
        <v>3</v>
      </c>
      <c r="B19" s="323" t="s">
        <v>217</v>
      </c>
      <c r="C19" s="322" t="s">
        <v>218</v>
      </c>
    </row>
    <row r="20" spans="1:3" s="223" customFormat="1" ht="75" customHeight="1" x14ac:dyDescent="0.2">
      <c r="A20" s="321">
        <v>4</v>
      </c>
      <c r="B20" s="323" t="s">
        <v>219</v>
      </c>
      <c r="C20" s="322" t="s">
        <v>206</v>
      </c>
    </row>
    <row r="21" spans="1:3" s="223" customFormat="1" ht="75" customHeight="1" x14ac:dyDescent="0.2">
      <c r="A21" s="321">
        <v>5</v>
      </c>
      <c r="B21" s="323" t="s">
        <v>220</v>
      </c>
      <c r="C21" s="322" t="s">
        <v>221</v>
      </c>
    </row>
    <row r="22" spans="1:3" s="223" customFormat="1" ht="27" customHeight="1" x14ac:dyDescent="0.2">
      <c r="A22" s="324">
        <v>6</v>
      </c>
      <c r="B22" s="323" t="s">
        <v>222</v>
      </c>
      <c r="C22" s="325">
        <v>0.09</v>
      </c>
    </row>
    <row r="23" spans="1:3" s="326" customFormat="1" x14ac:dyDescent="0.2">
      <c r="A23" s="327"/>
      <c r="B23" s="328"/>
      <c r="C23" s="329"/>
    </row>
    <row r="24" spans="1:3" s="223" customFormat="1" x14ac:dyDescent="0.2">
      <c r="A24" s="318"/>
      <c r="B24" s="319" t="s">
        <v>212</v>
      </c>
      <c r="C24" s="320"/>
    </row>
    <row r="25" spans="1:3" s="223" customFormat="1" x14ac:dyDescent="0.2">
      <c r="A25" s="321">
        <v>1</v>
      </c>
      <c r="B25" s="305" t="s">
        <v>213</v>
      </c>
      <c r="C25" s="322" t="s">
        <v>223</v>
      </c>
    </row>
    <row r="26" spans="1:3" s="223" customFormat="1" x14ac:dyDescent="0.2">
      <c r="A26" s="321">
        <v>2</v>
      </c>
      <c r="B26" s="323" t="s">
        <v>215</v>
      </c>
      <c r="C26" s="322" t="s">
        <v>216</v>
      </c>
    </row>
    <row r="27" spans="1:3" s="223" customFormat="1" x14ac:dyDescent="0.2">
      <c r="A27" s="321">
        <v>3</v>
      </c>
      <c r="B27" s="323" t="s">
        <v>217</v>
      </c>
      <c r="C27" s="322" t="s">
        <v>218</v>
      </c>
    </row>
    <row r="28" spans="1:3" s="223" customFormat="1" ht="75" customHeight="1" x14ac:dyDescent="0.2">
      <c r="A28" s="321">
        <v>4</v>
      </c>
      <c r="B28" s="323" t="s">
        <v>219</v>
      </c>
      <c r="C28" s="322" t="s">
        <v>206</v>
      </c>
    </row>
    <row r="29" spans="1:3" s="223" customFormat="1" ht="75" customHeight="1" x14ac:dyDescent="0.2">
      <c r="A29" s="321">
        <v>5</v>
      </c>
      <c r="B29" s="323" t="s">
        <v>220</v>
      </c>
      <c r="C29" s="322" t="s">
        <v>221</v>
      </c>
    </row>
    <row r="30" spans="1:3" s="223" customFormat="1" ht="27" customHeight="1" x14ac:dyDescent="0.2">
      <c r="A30" s="324">
        <v>6</v>
      </c>
      <c r="B30" s="323" t="s">
        <v>222</v>
      </c>
      <c r="C30" s="325">
        <v>0.09</v>
      </c>
    </row>
    <row r="31" spans="1:3" s="326" customFormat="1" x14ac:dyDescent="0.2">
      <c r="A31" s="327"/>
      <c r="B31" s="328"/>
      <c r="C31" s="329"/>
    </row>
    <row r="32" spans="1:3" s="223" customFormat="1" x14ac:dyDescent="0.2">
      <c r="A32" s="318"/>
      <c r="B32" s="319" t="s">
        <v>212</v>
      </c>
      <c r="C32" s="320"/>
    </row>
    <row r="33" spans="1:3" s="223" customFormat="1" x14ac:dyDescent="0.2">
      <c r="A33" s="321">
        <v>1</v>
      </c>
      <c r="B33" s="305" t="s">
        <v>213</v>
      </c>
      <c r="C33" s="322" t="s">
        <v>224</v>
      </c>
    </row>
    <row r="34" spans="1:3" s="223" customFormat="1" x14ac:dyDescent="0.2">
      <c r="A34" s="321">
        <v>2</v>
      </c>
      <c r="B34" s="323" t="s">
        <v>215</v>
      </c>
      <c r="C34" s="322" t="s">
        <v>216</v>
      </c>
    </row>
    <row r="35" spans="1:3" s="223" customFormat="1" x14ac:dyDescent="0.2">
      <c r="A35" s="321">
        <v>3</v>
      </c>
      <c r="B35" s="323" t="s">
        <v>217</v>
      </c>
      <c r="C35" s="322" t="s">
        <v>218</v>
      </c>
    </row>
    <row r="36" spans="1:3" s="223" customFormat="1" ht="75" customHeight="1" x14ac:dyDescent="0.2">
      <c r="A36" s="321">
        <v>4</v>
      </c>
      <c r="B36" s="323" t="s">
        <v>219</v>
      </c>
      <c r="C36" s="322" t="s">
        <v>206</v>
      </c>
    </row>
    <row r="37" spans="1:3" s="223" customFormat="1" ht="75" customHeight="1" x14ac:dyDescent="0.2">
      <c r="A37" s="321">
        <v>5</v>
      </c>
      <c r="B37" s="323" t="s">
        <v>220</v>
      </c>
      <c r="C37" s="322" t="s">
        <v>221</v>
      </c>
    </row>
    <row r="38" spans="1:3" s="223" customFormat="1" ht="27" customHeight="1" x14ac:dyDescent="0.2">
      <c r="A38" s="324">
        <v>6</v>
      </c>
      <c r="B38" s="323" t="s">
        <v>222</v>
      </c>
      <c r="C38" s="325">
        <v>0.16</v>
      </c>
    </row>
    <row r="39" spans="1:3" s="326" customFormat="1" x14ac:dyDescent="0.2">
      <c r="A39" s="327"/>
      <c r="B39" s="328"/>
      <c r="C39" s="329"/>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headerFooter>
    <oddHeader>&amp;L&amp;10OFFICE OF HEALTH CARE ACCESS&amp;C&amp;10ANNUAL REPORTING&amp;R&amp;10GRIFFIN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30"/>
      <c r="B3" s="330"/>
      <c r="C3" s="331"/>
      <c r="D3" s="331"/>
      <c r="E3" s="332"/>
      <c r="F3" s="332"/>
      <c r="G3" s="332"/>
    </row>
    <row r="4" spans="1:7" ht="15.75" customHeight="1" x14ac:dyDescent="0.25">
      <c r="A4" s="330"/>
      <c r="B4" s="330"/>
      <c r="C4" s="2" t="s">
        <v>0</v>
      </c>
      <c r="D4" s="331"/>
      <c r="E4" s="332"/>
      <c r="F4" s="332"/>
      <c r="G4" s="332"/>
    </row>
    <row r="5" spans="1:7" ht="15.75" customHeight="1" x14ac:dyDescent="0.25">
      <c r="A5" s="330"/>
      <c r="B5" s="330"/>
      <c r="C5" s="2" t="s">
        <v>147</v>
      </c>
      <c r="D5" s="331"/>
      <c r="E5" s="332"/>
      <c r="F5" s="332"/>
      <c r="G5" s="332"/>
    </row>
    <row r="6" spans="1:7" ht="15.75" customHeight="1" x14ac:dyDescent="0.25">
      <c r="A6" s="330"/>
      <c r="B6" s="330"/>
      <c r="C6" s="2" t="s">
        <v>2</v>
      </c>
      <c r="D6" s="331"/>
      <c r="E6" s="332"/>
      <c r="F6" s="332"/>
      <c r="G6" s="332"/>
    </row>
    <row r="7" spans="1:7" ht="15.75" customHeight="1" x14ac:dyDescent="0.25">
      <c r="A7" s="447" t="s">
        <v>225</v>
      </c>
      <c r="B7" s="447"/>
      <c r="C7" s="447"/>
      <c r="D7" s="447"/>
      <c r="E7" s="447"/>
    </row>
    <row r="8" spans="1:7" ht="16.5" customHeight="1" thickBot="1" x14ac:dyDescent="0.3">
      <c r="A8" s="330"/>
      <c r="B8" s="330"/>
      <c r="C8" s="2"/>
      <c r="D8" s="331"/>
      <c r="E8" s="332"/>
      <c r="F8" s="332"/>
      <c r="G8" s="332"/>
    </row>
    <row r="9" spans="1:7" ht="16.5" customHeight="1" thickBot="1" x14ac:dyDescent="0.3">
      <c r="A9" s="333" t="s">
        <v>5</v>
      </c>
      <c r="B9" s="334" t="s">
        <v>226</v>
      </c>
      <c r="C9" s="335" t="s">
        <v>227</v>
      </c>
      <c r="D9" s="335" t="s">
        <v>228</v>
      </c>
      <c r="E9" s="336" t="s">
        <v>229</v>
      </c>
      <c r="F9" s="337"/>
      <c r="G9" s="337"/>
    </row>
    <row r="10" spans="1:7" ht="15.75" customHeight="1" x14ac:dyDescent="0.25">
      <c r="A10" s="338"/>
      <c r="B10" s="339"/>
      <c r="C10" s="340"/>
      <c r="D10" s="340"/>
      <c r="E10" s="8"/>
      <c r="F10" s="337"/>
      <c r="G10" s="337"/>
    </row>
    <row r="11" spans="1:7" ht="15.75" customHeight="1" x14ac:dyDescent="0.25">
      <c r="A11" s="341" t="s">
        <v>230</v>
      </c>
      <c r="B11" s="342" t="s">
        <v>53</v>
      </c>
      <c r="C11" s="343">
        <v>430366</v>
      </c>
      <c r="D11" s="343">
        <v>117612</v>
      </c>
      <c r="E11" s="344">
        <f>C11+D11</f>
        <v>547978</v>
      </c>
      <c r="F11" s="345"/>
      <c r="G11" s="346"/>
    </row>
    <row r="12" spans="1:7" ht="15.75" customHeight="1" x14ac:dyDescent="0.25">
      <c r="A12" s="494"/>
      <c r="B12" s="495"/>
      <c r="C12" s="495"/>
      <c r="D12" s="495"/>
      <c r="E12" s="496"/>
      <c r="F12" s="345"/>
      <c r="G12" s="346"/>
    </row>
    <row r="13" spans="1:7" ht="15.75" customHeight="1" x14ac:dyDescent="0.25">
      <c r="A13" s="341" t="s">
        <v>231</v>
      </c>
      <c r="B13" s="342" t="s">
        <v>232</v>
      </c>
      <c r="C13" s="343">
        <v>270978</v>
      </c>
      <c r="D13" s="343">
        <v>75324</v>
      </c>
      <c r="E13" s="344">
        <f>C13+D13</f>
        <v>346302</v>
      </c>
      <c r="F13" s="345"/>
      <c r="G13" s="346"/>
    </row>
    <row r="14" spans="1:7" ht="15.75" customHeight="1" x14ac:dyDescent="0.25">
      <c r="A14" s="494"/>
      <c r="B14" s="495"/>
      <c r="C14" s="495"/>
      <c r="D14" s="495"/>
      <c r="E14" s="496"/>
      <c r="F14" s="345"/>
      <c r="G14" s="346"/>
    </row>
    <row r="15" spans="1:7" ht="15.75" customHeight="1" x14ac:dyDescent="0.25">
      <c r="A15" s="341" t="s">
        <v>233</v>
      </c>
      <c r="B15" s="342" t="s">
        <v>234</v>
      </c>
      <c r="C15" s="343">
        <v>209212</v>
      </c>
      <c r="D15" s="343">
        <v>135340</v>
      </c>
      <c r="E15" s="344">
        <f>C15+D15</f>
        <v>344552</v>
      </c>
      <c r="F15" s="345"/>
      <c r="G15" s="346"/>
    </row>
    <row r="16" spans="1:7" ht="15.75" customHeight="1" x14ac:dyDescent="0.25">
      <c r="A16" s="494"/>
      <c r="B16" s="495"/>
      <c r="C16" s="495"/>
      <c r="D16" s="495"/>
      <c r="E16" s="496"/>
      <c r="F16" s="345"/>
      <c r="G16" s="346"/>
    </row>
    <row r="17" spans="1:7" ht="15.75" customHeight="1" x14ac:dyDescent="0.25">
      <c r="A17" s="341" t="s">
        <v>235</v>
      </c>
      <c r="B17" s="342" t="s">
        <v>236</v>
      </c>
      <c r="C17" s="343">
        <v>245273</v>
      </c>
      <c r="D17" s="343">
        <v>56230</v>
      </c>
      <c r="E17" s="344">
        <f>C17+D17</f>
        <v>301503</v>
      </c>
      <c r="F17" s="345"/>
      <c r="G17" s="346"/>
    </row>
    <row r="18" spans="1:7" ht="15.75" customHeight="1" x14ac:dyDescent="0.25">
      <c r="A18" s="494"/>
      <c r="B18" s="495"/>
      <c r="C18" s="495"/>
      <c r="D18" s="495"/>
      <c r="E18" s="496"/>
      <c r="F18" s="345"/>
      <c r="G18" s="346"/>
    </row>
    <row r="19" spans="1:7" ht="15.75" customHeight="1" x14ac:dyDescent="0.25">
      <c r="A19" s="341" t="s">
        <v>237</v>
      </c>
      <c r="B19" s="342" t="s">
        <v>238</v>
      </c>
      <c r="C19" s="343">
        <v>195472</v>
      </c>
      <c r="D19" s="343">
        <v>137394</v>
      </c>
      <c r="E19" s="344">
        <f>C19+D19</f>
        <v>332866</v>
      </c>
      <c r="F19" s="345"/>
      <c r="G19" s="346"/>
    </row>
    <row r="20" spans="1:7" ht="15.75" customHeight="1" x14ac:dyDescent="0.25">
      <c r="A20" s="494"/>
      <c r="B20" s="495"/>
      <c r="C20" s="495"/>
      <c r="D20" s="495"/>
      <c r="E20" s="496"/>
      <c r="F20" s="345"/>
      <c r="G20" s="346"/>
    </row>
    <row r="21" spans="1:7" ht="15.75" customHeight="1" x14ac:dyDescent="0.25">
      <c r="A21" s="341" t="s">
        <v>239</v>
      </c>
      <c r="B21" s="342" t="s">
        <v>240</v>
      </c>
      <c r="C21" s="343">
        <v>213674</v>
      </c>
      <c r="D21" s="343">
        <v>94304</v>
      </c>
      <c r="E21" s="344">
        <f>C21+D21</f>
        <v>307978</v>
      </c>
      <c r="F21" s="345"/>
      <c r="G21" s="346"/>
    </row>
    <row r="22" spans="1:7" ht="15.75" customHeight="1" x14ac:dyDescent="0.25">
      <c r="A22" s="494"/>
      <c r="B22" s="495"/>
      <c r="C22" s="495"/>
      <c r="D22" s="495"/>
      <c r="E22" s="496"/>
      <c r="F22" s="345"/>
      <c r="G22" s="346"/>
    </row>
    <row r="23" spans="1:7" ht="15.75" customHeight="1" x14ac:dyDescent="0.25">
      <c r="A23" s="341" t="s">
        <v>241</v>
      </c>
      <c r="B23" s="342" t="s">
        <v>242</v>
      </c>
      <c r="C23" s="343">
        <v>204489</v>
      </c>
      <c r="D23" s="343">
        <v>96974</v>
      </c>
      <c r="E23" s="344">
        <f>C23+D23</f>
        <v>301463</v>
      </c>
      <c r="F23" s="345"/>
      <c r="G23" s="346"/>
    </row>
    <row r="24" spans="1:7" ht="15.75" customHeight="1" x14ac:dyDescent="0.25">
      <c r="A24" s="494"/>
      <c r="B24" s="495"/>
      <c r="C24" s="495"/>
      <c r="D24" s="495"/>
      <c r="E24" s="496"/>
      <c r="F24" s="345"/>
      <c r="G24" s="346"/>
    </row>
    <row r="25" spans="1:7" ht="15.75" customHeight="1" x14ac:dyDescent="0.25">
      <c r="A25" s="341" t="s">
        <v>243</v>
      </c>
      <c r="B25" s="342" t="s">
        <v>244</v>
      </c>
      <c r="C25" s="343">
        <v>232125</v>
      </c>
      <c r="D25" s="343">
        <v>29758</v>
      </c>
      <c r="E25" s="344">
        <f>C25+D25</f>
        <v>261883</v>
      </c>
      <c r="F25" s="345"/>
      <c r="G25" s="346"/>
    </row>
    <row r="26" spans="1:7" ht="15.75" customHeight="1" x14ac:dyDescent="0.25">
      <c r="A26" s="494"/>
      <c r="B26" s="495"/>
      <c r="C26" s="495"/>
      <c r="D26" s="495"/>
      <c r="E26" s="496"/>
      <c r="F26" s="345"/>
      <c r="G26" s="346"/>
    </row>
    <row r="27" spans="1:7" ht="15.75" customHeight="1" x14ac:dyDescent="0.25">
      <c r="A27" s="341" t="s">
        <v>245</v>
      </c>
      <c r="B27" s="342" t="s">
        <v>246</v>
      </c>
      <c r="C27" s="343">
        <v>187571</v>
      </c>
      <c r="D27" s="343">
        <v>108770</v>
      </c>
      <c r="E27" s="344">
        <f>C27+D27</f>
        <v>296341</v>
      </c>
      <c r="F27" s="345"/>
      <c r="G27" s="346"/>
    </row>
    <row r="28" spans="1:7" ht="15.75" customHeight="1" x14ac:dyDescent="0.25">
      <c r="A28" s="494"/>
      <c r="B28" s="495"/>
      <c r="C28" s="495"/>
      <c r="D28" s="495"/>
      <c r="E28" s="496"/>
      <c r="F28" s="345"/>
      <c r="G28" s="346"/>
    </row>
    <row r="29" spans="1:7" ht="15.75" customHeight="1" x14ac:dyDescent="0.25">
      <c r="A29" s="341" t="s">
        <v>247</v>
      </c>
      <c r="B29" s="342" t="s">
        <v>248</v>
      </c>
      <c r="C29" s="343">
        <v>213820</v>
      </c>
      <c r="D29" s="343">
        <v>51302</v>
      </c>
      <c r="E29" s="344">
        <f>C29+D29</f>
        <v>265122</v>
      </c>
      <c r="F29" s="345"/>
      <c r="G29" s="346"/>
    </row>
    <row r="30" spans="1:7" ht="15.75" customHeight="1" thickBot="1" x14ac:dyDescent="0.3">
      <c r="A30" s="494"/>
      <c r="B30" s="495"/>
      <c r="C30" s="495"/>
      <c r="D30" s="495"/>
      <c r="E30" s="496"/>
      <c r="F30" s="345"/>
      <c r="G30" s="346"/>
    </row>
    <row r="31" spans="1:7" ht="18.75" customHeight="1" thickBot="1" x14ac:dyDescent="0.3">
      <c r="A31" s="347"/>
      <c r="B31" s="348" t="s">
        <v>130</v>
      </c>
      <c r="C31" s="349">
        <f>SUM(C11+C13+C15+C17+C19+C21+C23+C25+C27+C29)</f>
        <v>2402980</v>
      </c>
      <c r="D31" s="349">
        <f>SUM(D11+D13+D15+D17+D19+D21+D23+D25+D27+D29)</f>
        <v>903008</v>
      </c>
      <c r="E31" s="350">
        <f>C31+D31</f>
        <v>3305988</v>
      </c>
      <c r="F31" s="351"/>
      <c r="G31" s="351"/>
    </row>
  </sheetData>
  <mergeCells count="11">
    <mergeCell ref="A7:E7"/>
    <mergeCell ref="A12:E12"/>
    <mergeCell ref="A14:E14"/>
    <mergeCell ref="A16:E16"/>
    <mergeCell ref="A18:E18"/>
    <mergeCell ref="A20:E20"/>
    <mergeCell ref="A22:E22"/>
    <mergeCell ref="A24:E24"/>
    <mergeCell ref="A26:E26"/>
    <mergeCell ref="A28:E28"/>
    <mergeCell ref="A30:E30"/>
  </mergeCells>
  <pageMargins left="0.25" right="0.25" top="0.5" bottom="0.5" header="0.25" footer="0.25"/>
  <pageSetup paperSize="9" scale="84" orientation="landscape" horizontalDpi="1200" verticalDpi="1200"/>
  <headerFooter>
    <oddHeader>&amp;L&amp;10OFFICE OF HEALTH CARE ACCESS&amp;C&amp;10ANNUAL REPORTING&amp;R&amp;10GRIFFIN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52"/>
  <sheetViews>
    <sheetView workbookViewId="0"/>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8" t="s">
        <v>0</v>
      </c>
      <c r="B2" s="498"/>
      <c r="C2" s="498"/>
      <c r="D2" s="498"/>
      <c r="E2" s="498"/>
    </row>
    <row r="3" spans="1:5" x14ac:dyDescent="0.2">
      <c r="A3" s="498" t="s">
        <v>147</v>
      </c>
      <c r="B3" s="498"/>
      <c r="C3" s="498"/>
      <c r="D3" s="498"/>
      <c r="E3" s="498"/>
    </row>
    <row r="4" spans="1:5" ht="15" customHeight="1" x14ac:dyDescent="0.2">
      <c r="A4" s="498" t="s">
        <v>2</v>
      </c>
      <c r="B4" s="498"/>
      <c r="C4" s="498"/>
      <c r="D4" s="498"/>
      <c r="E4" s="498"/>
    </row>
    <row r="5" spans="1:5" ht="15" customHeight="1" x14ac:dyDescent="0.2">
      <c r="A5" s="499" t="s">
        <v>249</v>
      </c>
      <c r="B5" s="499"/>
      <c r="C5" s="499"/>
      <c r="D5" s="499"/>
      <c r="E5" s="499"/>
    </row>
    <row r="6" spans="1:5" ht="15" customHeight="1" x14ac:dyDescent="0.2">
      <c r="A6" s="499" t="s">
        <v>250</v>
      </c>
      <c r="B6" s="499"/>
      <c r="C6" s="499"/>
      <c r="D6" s="499"/>
      <c r="E6" s="499"/>
    </row>
    <row r="7" spans="1:5" x14ac:dyDescent="0.2">
      <c r="A7" s="353"/>
      <c r="B7" s="352"/>
      <c r="C7" s="353"/>
    </row>
    <row r="8" spans="1:5" ht="12.95" customHeight="1" x14ac:dyDescent="0.2">
      <c r="A8" s="354">
        <v>-1</v>
      </c>
      <c r="B8" s="355">
        <v>-2</v>
      </c>
      <c r="C8" s="354">
        <v>-3</v>
      </c>
      <c r="D8" s="354">
        <v>-4</v>
      </c>
      <c r="E8" s="354">
        <v>-5</v>
      </c>
    </row>
    <row r="9" spans="1:5" s="356" customFormat="1" ht="54" customHeight="1" x14ac:dyDescent="0.2">
      <c r="A9" s="357" t="s">
        <v>5</v>
      </c>
      <c r="B9" s="358" t="s">
        <v>6</v>
      </c>
      <c r="C9" s="359" t="s">
        <v>251</v>
      </c>
      <c r="D9" s="360" t="s">
        <v>252</v>
      </c>
      <c r="E9" s="361" t="s">
        <v>229</v>
      </c>
    </row>
    <row r="10" spans="1:5" s="356" customFormat="1" x14ac:dyDescent="0.2">
      <c r="A10" s="362"/>
      <c r="B10" s="363"/>
      <c r="C10" s="364"/>
      <c r="D10" s="364"/>
      <c r="E10" s="365"/>
    </row>
    <row r="11" spans="1:5" s="356" customFormat="1" x14ac:dyDescent="0.2">
      <c r="A11" s="366" t="s">
        <v>253</v>
      </c>
      <c r="B11" s="367" t="s">
        <v>10</v>
      </c>
      <c r="C11" s="368"/>
      <c r="D11" s="368"/>
      <c r="E11" s="369"/>
    </row>
    <row r="12" spans="1:5" ht="14.25" customHeight="1" x14ac:dyDescent="0.2">
      <c r="A12" s="370">
        <v>1</v>
      </c>
      <c r="B12" s="371" t="s">
        <v>254</v>
      </c>
      <c r="C12" s="372">
        <v>0</v>
      </c>
      <c r="D12" s="372">
        <v>0</v>
      </c>
      <c r="E12" s="372">
        <f>D12+ C12</f>
        <v>0</v>
      </c>
    </row>
    <row r="13" spans="1:5" ht="14.25" customHeight="1" x14ac:dyDescent="0.2">
      <c r="A13" s="370">
        <v>2</v>
      </c>
      <c r="B13" s="371" t="s">
        <v>255</v>
      </c>
      <c r="C13" s="372">
        <v>0</v>
      </c>
      <c r="D13" s="372">
        <v>0</v>
      </c>
      <c r="E13" s="372">
        <f>D13+ C13</f>
        <v>0</v>
      </c>
    </row>
    <row r="14" spans="1:5" x14ac:dyDescent="0.2">
      <c r="A14" s="362"/>
      <c r="B14" s="363"/>
      <c r="C14" s="364"/>
      <c r="D14" s="364"/>
      <c r="E14" s="373"/>
    </row>
    <row r="15" spans="1:5" s="356" customFormat="1" x14ac:dyDescent="0.2">
      <c r="A15" s="366" t="s">
        <v>256</v>
      </c>
      <c r="B15" s="367" t="s">
        <v>38</v>
      </c>
      <c r="C15" s="368"/>
      <c r="D15" s="368"/>
      <c r="E15" s="369"/>
    </row>
    <row r="16" spans="1:5" ht="14.25" customHeight="1" x14ac:dyDescent="0.2">
      <c r="A16" s="370">
        <v>1</v>
      </c>
      <c r="B16" s="371" t="s">
        <v>254</v>
      </c>
      <c r="C16" s="372">
        <v>0</v>
      </c>
      <c r="D16" s="372">
        <v>0</v>
      </c>
      <c r="E16" s="372">
        <f>D16+ C16</f>
        <v>0</v>
      </c>
    </row>
    <row r="17" spans="1:5" ht="14.25" customHeight="1" x14ac:dyDescent="0.2">
      <c r="A17" s="370">
        <v>2</v>
      </c>
      <c r="B17" s="371" t="s">
        <v>255</v>
      </c>
      <c r="C17" s="372">
        <v>0</v>
      </c>
      <c r="D17" s="372">
        <v>0</v>
      </c>
      <c r="E17" s="372">
        <f>D17+ C17</f>
        <v>0</v>
      </c>
    </row>
    <row r="18" spans="1:5" x14ac:dyDescent="0.2">
      <c r="A18" s="362"/>
      <c r="B18" s="363"/>
      <c r="C18" s="364"/>
      <c r="D18" s="364"/>
      <c r="E18" s="373"/>
    </row>
    <row r="19" spans="1:5" s="356" customFormat="1" x14ac:dyDescent="0.2">
      <c r="A19" s="366" t="s">
        <v>257</v>
      </c>
      <c r="B19" s="367" t="s">
        <v>44</v>
      </c>
      <c r="C19" s="368"/>
      <c r="D19" s="368"/>
      <c r="E19" s="369"/>
    </row>
    <row r="20" spans="1:5" ht="14.25" customHeight="1" x14ac:dyDescent="0.2">
      <c r="A20" s="370">
        <v>1</v>
      </c>
      <c r="B20" s="371" t="s">
        <v>254</v>
      </c>
      <c r="C20" s="372">
        <v>0</v>
      </c>
      <c r="D20" s="372">
        <v>0</v>
      </c>
      <c r="E20" s="372">
        <f>D20+ C20</f>
        <v>0</v>
      </c>
    </row>
    <row r="21" spans="1:5" ht="14.25" customHeight="1" x14ac:dyDescent="0.2">
      <c r="A21" s="370">
        <v>2</v>
      </c>
      <c r="B21" s="371" t="s">
        <v>255</v>
      </c>
      <c r="C21" s="372">
        <v>0</v>
      </c>
      <c r="D21" s="372">
        <v>0</v>
      </c>
      <c r="E21" s="372">
        <f>D21+ C21</f>
        <v>0</v>
      </c>
    </row>
    <row r="22" spans="1:5" x14ac:dyDescent="0.2">
      <c r="A22" s="362"/>
      <c r="B22" s="363"/>
      <c r="C22" s="364"/>
      <c r="D22" s="364"/>
      <c r="E22" s="373"/>
    </row>
    <row r="23" spans="1:5" s="356" customFormat="1" x14ac:dyDescent="0.2">
      <c r="A23" s="366" t="s">
        <v>258</v>
      </c>
      <c r="B23" s="367" t="s">
        <v>0</v>
      </c>
      <c r="C23" s="368"/>
      <c r="D23" s="368"/>
      <c r="E23" s="369"/>
    </row>
    <row r="24" spans="1:5" ht="14.25" customHeight="1" x14ac:dyDescent="0.2">
      <c r="A24" s="370">
        <v>1</v>
      </c>
      <c r="B24" s="371" t="s">
        <v>254</v>
      </c>
      <c r="C24" s="372">
        <v>0</v>
      </c>
      <c r="D24" s="372">
        <v>0</v>
      </c>
      <c r="E24" s="372">
        <f>D24+ C24</f>
        <v>0</v>
      </c>
    </row>
    <row r="25" spans="1:5" ht="14.25" customHeight="1" x14ac:dyDescent="0.2">
      <c r="A25" s="370">
        <v>2</v>
      </c>
      <c r="B25" s="371" t="s">
        <v>255</v>
      </c>
      <c r="C25" s="372">
        <v>0</v>
      </c>
      <c r="D25" s="372">
        <v>0</v>
      </c>
      <c r="E25" s="372">
        <f>D25+ C25</f>
        <v>0</v>
      </c>
    </row>
    <row r="26" spans="1:5" x14ac:dyDescent="0.2">
      <c r="A26" s="362"/>
      <c r="B26" s="363"/>
      <c r="C26" s="364"/>
      <c r="D26" s="364"/>
      <c r="E26" s="373"/>
    </row>
    <row r="27" spans="1:5" s="356" customFormat="1" x14ac:dyDescent="0.2">
      <c r="A27" s="366" t="s">
        <v>259</v>
      </c>
      <c r="B27" s="367" t="s">
        <v>56</v>
      </c>
      <c r="C27" s="368"/>
      <c r="D27" s="368"/>
      <c r="E27" s="369"/>
    </row>
    <row r="28" spans="1:5" ht="14.25" customHeight="1" x14ac:dyDescent="0.2">
      <c r="A28" s="370">
        <v>1</v>
      </c>
      <c r="B28" s="371" t="s">
        <v>254</v>
      </c>
      <c r="C28" s="372">
        <v>0</v>
      </c>
      <c r="D28" s="372">
        <v>0</v>
      </c>
      <c r="E28" s="372">
        <f>D28+ C28</f>
        <v>0</v>
      </c>
    </row>
    <row r="29" spans="1:5" ht="14.25" customHeight="1" x14ac:dyDescent="0.2">
      <c r="A29" s="370">
        <v>2</v>
      </c>
      <c r="B29" s="371" t="s">
        <v>255</v>
      </c>
      <c r="C29" s="372">
        <v>0</v>
      </c>
      <c r="D29" s="372">
        <v>0</v>
      </c>
      <c r="E29" s="372">
        <f>D29+ C29</f>
        <v>0</v>
      </c>
    </row>
    <row r="30" spans="1:5" x14ac:dyDescent="0.2">
      <c r="A30" s="362"/>
      <c r="B30" s="363"/>
      <c r="C30" s="364"/>
      <c r="D30" s="364"/>
      <c r="E30" s="373"/>
    </row>
    <row r="31" spans="1:5" s="356" customFormat="1" x14ac:dyDescent="0.2">
      <c r="A31" s="366" t="s">
        <v>260</v>
      </c>
      <c r="B31" s="367" t="s">
        <v>61</v>
      </c>
      <c r="C31" s="368"/>
      <c r="D31" s="368"/>
      <c r="E31" s="369"/>
    </row>
    <row r="32" spans="1:5" ht="14.25" customHeight="1" x14ac:dyDescent="0.2">
      <c r="A32" s="370">
        <v>1</v>
      </c>
      <c r="B32" s="371" t="s">
        <v>254</v>
      </c>
      <c r="C32" s="372">
        <v>0</v>
      </c>
      <c r="D32" s="372">
        <v>0</v>
      </c>
      <c r="E32" s="372">
        <f>D32+ C32</f>
        <v>0</v>
      </c>
    </row>
    <row r="33" spans="1:6" ht="14.25" customHeight="1" x14ac:dyDescent="0.2">
      <c r="A33" s="370">
        <v>2</v>
      </c>
      <c r="B33" s="371" t="s">
        <v>255</v>
      </c>
      <c r="C33" s="372">
        <v>0</v>
      </c>
      <c r="D33" s="372">
        <v>0</v>
      </c>
      <c r="E33" s="372">
        <f>D33+ C33</f>
        <v>0</v>
      </c>
    </row>
    <row r="34" spans="1:6" x14ac:dyDescent="0.2">
      <c r="A34" s="362"/>
      <c r="B34" s="363"/>
      <c r="C34" s="364"/>
      <c r="D34" s="364"/>
      <c r="E34" s="373"/>
    </row>
    <row r="35" spans="1:6" s="356" customFormat="1" x14ac:dyDescent="0.2">
      <c r="A35" s="366" t="s">
        <v>261</v>
      </c>
      <c r="B35" s="367" t="s">
        <v>66</v>
      </c>
      <c r="C35" s="368"/>
      <c r="D35" s="368"/>
      <c r="E35" s="369"/>
    </row>
    <row r="36" spans="1:6" ht="14.25" customHeight="1" x14ac:dyDescent="0.2">
      <c r="A36" s="370">
        <v>1</v>
      </c>
      <c r="B36" s="371" t="s">
        <v>254</v>
      </c>
      <c r="C36" s="372">
        <v>0</v>
      </c>
      <c r="D36" s="372">
        <v>0</v>
      </c>
      <c r="E36" s="372">
        <f>D36+ C36</f>
        <v>0</v>
      </c>
    </row>
    <row r="37" spans="1:6" ht="14.25" customHeight="1" x14ac:dyDescent="0.2">
      <c r="A37" s="370">
        <v>2</v>
      </c>
      <c r="B37" s="371" t="s">
        <v>255</v>
      </c>
      <c r="C37" s="372">
        <v>0</v>
      </c>
      <c r="D37" s="372">
        <v>0</v>
      </c>
      <c r="E37" s="372">
        <f>D37+ C37</f>
        <v>0</v>
      </c>
    </row>
    <row r="38" spans="1:6" x14ac:dyDescent="0.2">
      <c r="A38" s="362"/>
      <c r="B38" s="363"/>
      <c r="C38" s="364"/>
      <c r="D38" s="364"/>
      <c r="E38" s="373"/>
    </row>
    <row r="39" spans="1:6" s="356" customFormat="1" x14ac:dyDescent="0.2">
      <c r="A39" s="366" t="s">
        <v>262</v>
      </c>
      <c r="B39" s="367" t="s">
        <v>71</v>
      </c>
      <c r="C39" s="368"/>
      <c r="D39" s="368"/>
      <c r="E39" s="369"/>
    </row>
    <row r="40" spans="1:6" ht="14.25" customHeight="1" x14ac:dyDescent="0.2">
      <c r="A40" s="370">
        <v>1</v>
      </c>
      <c r="B40" s="371" t="s">
        <v>254</v>
      </c>
      <c r="C40" s="372">
        <v>0</v>
      </c>
      <c r="D40" s="372">
        <v>0</v>
      </c>
      <c r="E40" s="372">
        <f>D40+ C40</f>
        <v>0</v>
      </c>
    </row>
    <row r="41" spans="1:6" ht="14.25" customHeight="1" x14ac:dyDescent="0.2">
      <c r="A41" s="370">
        <v>2</v>
      </c>
      <c r="B41" s="371" t="s">
        <v>255</v>
      </c>
      <c r="C41" s="372">
        <v>0</v>
      </c>
      <c r="D41" s="372">
        <v>0</v>
      </c>
      <c r="E41" s="372">
        <f>D41+ C41</f>
        <v>0</v>
      </c>
    </row>
    <row r="42" spans="1:6" x14ac:dyDescent="0.2">
      <c r="A42" s="362"/>
      <c r="B42" s="363"/>
      <c r="C42" s="364"/>
      <c r="D42" s="364"/>
      <c r="E42" s="373"/>
    </row>
    <row r="43" spans="1:6" s="356" customFormat="1" x14ac:dyDescent="0.2">
      <c r="A43" s="366" t="s">
        <v>263</v>
      </c>
      <c r="B43" s="367" t="s">
        <v>82</v>
      </c>
      <c r="C43" s="368"/>
      <c r="D43" s="368"/>
      <c r="E43" s="369"/>
    </row>
    <row r="44" spans="1:6" ht="14.25" customHeight="1" x14ac:dyDescent="0.2">
      <c r="A44" s="370">
        <v>1</v>
      </c>
      <c r="B44" s="371" t="s">
        <v>254</v>
      </c>
      <c r="C44" s="372">
        <v>0</v>
      </c>
      <c r="D44" s="372">
        <v>0</v>
      </c>
      <c r="E44" s="372">
        <f>D44+ C44</f>
        <v>0</v>
      </c>
    </row>
    <row r="45" spans="1:6" ht="14.25" customHeight="1" x14ac:dyDescent="0.2">
      <c r="A45" s="370">
        <v>2</v>
      </c>
      <c r="B45" s="371" t="s">
        <v>255</v>
      </c>
      <c r="C45" s="372">
        <v>0</v>
      </c>
      <c r="D45" s="372">
        <v>0</v>
      </c>
      <c r="E45" s="372">
        <f>D45+ C45</f>
        <v>0</v>
      </c>
    </row>
    <row r="46" spans="1:6" x14ac:dyDescent="0.2">
      <c r="A46" s="362"/>
      <c r="B46" s="363"/>
      <c r="C46" s="364"/>
      <c r="D46" s="364"/>
      <c r="E46" s="373"/>
    </row>
    <row r="47" spans="1:6" ht="13.5" customHeight="1" x14ac:dyDescent="0.2">
      <c r="A47" s="374"/>
      <c r="B47" s="500"/>
      <c r="C47" s="500"/>
      <c r="D47" s="500"/>
      <c r="E47" s="375"/>
    </row>
    <row r="48" spans="1:6" ht="15" customHeight="1" x14ac:dyDescent="0.2">
      <c r="A48" s="377"/>
      <c r="B48" s="497" t="s">
        <v>264</v>
      </c>
      <c r="C48" s="497"/>
      <c r="D48" s="497"/>
      <c r="E48" s="497"/>
      <c r="F48" s="374"/>
    </row>
    <row r="49" spans="1:6" ht="13.5" customHeight="1" x14ac:dyDescent="0.2">
      <c r="A49" s="377"/>
      <c r="B49" s="376"/>
      <c r="C49" s="376"/>
      <c r="D49" s="376"/>
      <c r="E49" s="376"/>
      <c r="F49" s="374"/>
    </row>
    <row r="50" spans="1:6" ht="26.1" customHeight="1" x14ac:dyDescent="0.2">
      <c r="A50" s="377"/>
      <c r="B50" s="497" t="s">
        <v>265</v>
      </c>
      <c r="C50" s="497"/>
      <c r="D50" s="497"/>
      <c r="E50" s="497"/>
      <c r="F50" s="374"/>
    </row>
    <row r="51" spans="1:6" ht="15" customHeight="1" x14ac:dyDescent="0.2">
      <c r="A51" s="374"/>
      <c r="B51" s="497" t="s">
        <v>266</v>
      </c>
      <c r="C51" s="497"/>
      <c r="D51" s="497"/>
      <c r="E51" s="497"/>
      <c r="F51" s="374"/>
    </row>
    <row r="52" spans="1:6" ht="15" customHeight="1" x14ac:dyDescent="0.2">
      <c r="A52" s="374"/>
      <c r="B52" s="497" t="s">
        <v>267</v>
      </c>
      <c r="C52" s="497"/>
      <c r="D52" s="497"/>
      <c r="E52" s="497"/>
      <c r="F52" s="374"/>
    </row>
  </sheetData>
  <mergeCells count="10">
    <mergeCell ref="B48:E48"/>
    <mergeCell ref="B50:E50"/>
    <mergeCell ref="B51:E51"/>
    <mergeCell ref="B52:E52"/>
    <mergeCell ref="A2:E2"/>
    <mergeCell ref="A3:E3"/>
    <mergeCell ref="A4:E4"/>
    <mergeCell ref="A5:E5"/>
    <mergeCell ref="A6:E6"/>
    <mergeCell ref="B47:D47"/>
  </mergeCells>
  <pageMargins left="0.25" right="0.25" top="0.5" bottom="0.5" header="0.25" footer="0.25"/>
  <pageSetup paperSize="9" scale="74" orientation="portrait" horizontalDpi="1200" verticalDpi="1200"/>
  <headerFooter>
    <oddHeader>&amp;LOFFICE OF HEALTH CARE ACCESS&amp;CANNUAL REPORTING&amp;RGRIFFIN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heetViews>
  <sheetFormatPr defaultRowHeight="15" customHeight="1" x14ac:dyDescent="0.2"/>
  <cols>
    <col min="1" max="1" width="5.109375" style="378" customWidth="1"/>
    <col min="2" max="2" width="70.6640625" style="30" customWidth="1"/>
    <col min="3" max="3" width="29.21875" style="379" customWidth="1"/>
    <col min="4" max="16384" width="8.88671875" style="30"/>
  </cols>
  <sheetData>
    <row r="2" spans="1:4" ht="15.75" customHeight="1" x14ac:dyDescent="0.25">
      <c r="A2" s="451" t="s">
        <v>0</v>
      </c>
      <c r="B2" s="451"/>
      <c r="C2" s="451"/>
    </row>
    <row r="3" spans="1:4" ht="15" customHeight="1" x14ac:dyDescent="0.25">
      <c r="A3" s="451" t="s">
        <v>147</v>
      </c>
      <c r="B3" s="451"/>
      <c r="C3" s="451"/>
    </row>
    <row r="4" spans="1:4" ht="15" customHeight="1" x14ac:dyDescent="0.25">
      <c r="A4" s="451" t="s">
        <v>2</v>
      </c>
      <c r="B4" s="451"/>
      <c r="C4" s="451"/>
    </row>
    <row r="5" spans="1:4" ht="15" customHeight="1" x14ac:dyDescent="0.25">
      <c r="A5" s="451" t="s">
        <v>268</v>
      </c>
      <c r="B5" s="451"/>
      <c r="C5" s="451"/>
    </row>
    <row r="6" spans="1:4" ht="15" customHeight="1" x14ac:dyDescent="0.25">
      <c r="A6" s="451" t="s">
        <v>269</v>
      </c>
      <c r="B6" s="451"/>
      <c r="C6" s="451"/>
    </row>
    <row r="7" spans="1:4" ht="15" customHeight="1" x14ac:dyDescent="0.25">
      <c r="A7" s="380"/>
      <c r="B7" s="35"/>
      <c r="D7" s="41"/>
    </row>
    <row r="8" spans="1:4" ht="15.75" customHeight="1" x14ac:dyDescent="0.25">
      <c r="A8" s="381">
        <v>-1</v>
      </c>
      <c r="B8" s="382">
        <v>-2</v>
      </c>
      <c r="C8" s="381">
        <v>-3</v>
      </c>
      <c r="D8" s="41"/>
    </row>
    <row r="9" spans="1:4" ht="24.75" customHeight="1" x14ac:dyDescent="0.25">
      <c r="A9" s="383" t="s">
        <v>5</v>
      </c>
      <c r="B9" s="384" t="s">
        <v>6</v>
      </c>
      <c r="C9" s="385" t="s">
        <v>270</v>
      </c>
    </row>
    <row r="10" spans="1:4" ht="15.75" customHeight="1" x14ac:dyDescent="0.25">
      <c r="A10" s="386"/>
      <c r="B10" s="387"/>
      <c r="C10" s="388"/>
    </row>
    <row r="11" spans="1:4" ht="30" customHeight="1" x14ac:dyDescent="0.25">
      <c r="A11" s="389" t="s">
        <v>271</v>
      </c>
      <c r="B11" s="390" t="s">
        <v>272</v>
      </c>
      <c r="C11" s="391"/>
    </row>
    <row r="12" spans="1:4" ht="45" customHeight="1" x14ac:dyDescent="0.2">
      <c r="A12" s="392" t="s">
        <v>273</v>
      </c>
      <c r="B12" s="393" t="s">
        <v>274</v>
      </c>
      <c r="C12" s="394" t="s">
        <v>275</v>
      </c>
    </row>
    <row r="13" spans="1:4" ht="15" customHeight="1" x14ac:dyDescent="0.2">
      <c r="A13" s="395"/>
      <c r="B13" s="396"/>
      <c r="C13" s="397"/>
    </row>
    <row r="14" spans="1:4" ht="30" customHeight="1" x14ac:dyDescent="0.2">
      <c r="A14" s="398" t="s">
        <v>276</v>
      </c>
      <c r="B14" s="399" t="s">
        <v>277</v>
      </c>
      <c r="C14" s="400" t="s">
        <v>275</v>
      </c>
    </row>
    <row r="15" spans="1:4" ht="15" customHeight="1" x14ac:dyDescent="0.2">
      <c r="A15" s="401"/>
      <c r="B15" s="396"/>
      <c r="C15" s="397"/>
    </row>
    <row r="16" spans="1:4" ht="30" customHeight="1" x14ac:dyDescent="0.2">
      <c r="A16" s="398" t="s">
        <v>278</v>
      </c>
      <c r="B16" s="399" t="s">
        <v>279</v>
      </c>
      <c r="C16" s="400" t="s">
        <v>275</v>
      </c>
    </row>
    <row r="17" spans="1:3" ht="15" customHeight="1" x14ac:dyDescent="0.2">
      <c r="A17" s="401"/>
      <c r="B17" s="396"/>
      <c r="C17" s="397"/>
    </row>
    <row r="18" spans="1:3" ht="30" customHeight="1" x14ac:dyDescent="0.2">
      <c r="A18" s="398" t="s">
        <v>280</v>
      </c>
      <c r="B18" s="399" t="s">
        <v>281</v>
      </c>
      <c r="C18" s="400" t="s">
        <v>275</v>
      </c>
    </row>
    <row r="19" spans="1:3" ht="15" customHeight="1" x14ac:dyDescent="0.2">
      <c r="A19" s="402"/>
      <c r="B19" s="403"/>
      <c r="C19" s="397"/>
    </row>
    <row r="20" spans="1:3" ht="30" customHeight="1" x14ac:dyDescent="0.2">
      <c r="A20" s="404" t="s">
        <v>282</v>
      </c>
      <c r="B20" s="405" t="s">
        <v>283</v>
      </c>
      <c r="C20" s="406">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REPORTING&amp;RGRIFFIN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sqref="A1:F1"/>
    </sheetView>
  </sheetViews>
  <sheetFormatPr defaultRowHeight="14.25" customHeight="1" x14ac:dyDescent="0.2"/>
  <cols>
    <col min="1" max="1" width="6.77734375" style="407" customWidth="1"/>
    <col min="2" max="2" width="43" style="407" customWidth="1"/>
    <col min="3" max="6" width="13" style="407" customWidth="1"/>
    <col min="7" max="16384" width="8.88671875" style="407"/>
  </cols>
  <sheetData>
    <row r="1" spans="1:6" ht="14.25" customHeight="1" x14ac:dyDescent="0.25">
      <c r="A1" s="501" t="s">
        <v>0</v>
      </c>
      <c r="B1" s="502"/>
      <c r="C1" s="502"/>
      <c r="D1" s="502"/>
      <c r="E1" s="502"/>
      <c r="F1" s="503"/>
    </row>
    <row r="2" spans="1:6" ht="14.25" customHeight="1" x14ac:dyDescent="0.25">
      <c r="A2" s="501" t="s">
        <v>147</v>
      </c>
      <c r="B2" s="502"/>
      <c r="C2" s="502"/>
      <c r="D2" s="502"/>
      <c r="E2" s="502"/>
      <c r="F2" s="503"/>
    </row>
    <row r="3" spans="1:6" ht="14.25" customHeight="1" x14ac:dyDescent="0.25">
      <c r="A3" s="469" t="s">
        <v>2</v>
      </c>
      <c r="B3" s="469"/>
      <c r="C3" s="469"/>
      <c r="D3" s="469"/>
      <c r="E3" s="469"/>
      <c r="F3" s="469"/>
    </row>
    <row r="4" spans="1:6" ht="14.25" customHeight="1" x14ac:dyDescent="0.25">
      <c r="A4" s="469" t="s">
        <v>284</v>
      </c>
      <c r="B4" s="469"/>
      <c r="C4" s="469"/>
      <c r="D4" s="469"/>
      <c r="E4" s="469"/>
      <c r="F4" s="469"/>
    </row>
    <row r="5" spans="1:6" ht="15" customHeight="1" x14ac:dyDescent="0.25">
      <c r="A5" s="408"/>
      <c r="B5" s="258"/>
      <c r="C5" s="258"/>
      <c r="D5" s="258"/>
      <c r="E5" s="258"/>
      <c r="F5" s="408"/>
    </row>
    <row r="6" spans="1:6" ht="15" customHeight="1" x14ac:dyDescent="0.25">
      <c r="A6" s="409">
        <v>-1</v>
      </c>
      <c r="B6" s="409">
        <v>-2</v>
      </c>
      <c r="C6" s="409">
        <v>-3</v>
      </c>
      <c r="D6" s="409">
        <v>-4</v>
      </c>
      <c r="E6" s="409">
        <v>-5</v>
      </c>
      <c r="F6" s="409">
        <v>-6</v>
      </c>
    </row>
    <row r="7" spans="1:6" ht="15" customHeight="1" x14ac:dyDescent="0.25">
      <c r="A7" s="410"/>
      <c r="B7" s="409"/>
      <c r="C7" s="409" t="s">
        <v>285</v>
      </c>
      <c r="D7" s="409" t="s">
        <v>286</v>
      </c>
      <c r="E7" s="409" t="s">
        <v>134</v>
      </c>
      <c r="F7" s="409" t="s">
        <v>287</v>
      </c>
    </row>
    <row r="8" spans="1:6" ht="15" customHeight="1" x14ac:dyDescent="0.25">
      <c r="A8" s="411" t="s">
        <v>5</v>
      </c>
      <c r="B8" s="412" t="s">
        <v>6</v>
      </c>
      <c r="C8" s="411" t="s">
        <v>134</v>
      </c>
      <c r="D8" s="411" t="s">
        <v>134</v>
      </c>
      <c r="E8" s="411" t="s">
        <v>288</v>
      </c>
      <c r="F8" s="411" t="s">
        <v>288</v>
      </c>
    </row>
    <row r="9" spans="1:6" ht="15" customHeight="1" x14ac:dyDescent="0.25">
      <c r="A9" s="410"/>
      <c r="B9" s="410"/>
      <c r="C9" s="410"/>
      <c r="D9" s="410"/>
      <c r="E9" s="410"/>
      <c r="F9" s="410"/>
    </row>
    <row r="10" spans="1:6" ht="15" customHeight="1" x14ac:dyDescent="0.25">
      <c r="A10" s="411" t="s">
        <v>8</v>
      </c>
      <c r="B10" s="413" t="s">
        <v>289</v>
      </c>
      <c r="C10" s="413"/>
      <c r="D10" s="413"/>
      <c r="E10" s="413"/>
      <c r="F10" s="414"/>
    </row>
    <row r="11" spans="1:6" ht="15" customHeight="1" x14ac:dyDescent="0.25">
      <c r="A11" s="411"/>
      <c r="B11" s="413"/>
      <c r="C11" s="413"/>
      <c r="D11" s="413"/>
      <c r="E11" s="413"/>
      <c r="F11" s="414"/>
    </row>
    <row r="12" spans="1:6" ht="14.25" customHeight="1" x14ac:dyDescent="0.2">
      <c r="A12" s="416" t="s">
        <v>230</v>
      </c>
      <c r="B12" s="417" t="s">
        <v>290</v>
      </c>
      <c r="C12" s="418">
        <v>376</v>
      </c>
      <c r="D12" s="418">
        <v>455</v>
      </c>
      <c r="E12" s="418">
        <f>+D12-C12</f>
        <v>79</v>
      </c>
      <c r="F12" s="414">
        <f>IF(C12=0,0,E12/C12)</f>
        <v>0.21010638297872342</v>
      </c>
    </row>
    <row r="13" spans="1:6" ht="15" customHeight="1" x14ac:dyDescent="0.25">
      <c r="A13" s="416" t="s">
        <v>231</v>
      </c>
      <c r="B13" s="417" t="s">
        <v>291</v>
      </c>
      <c r="C13" s="418">
        <v>311</v>
      </c>
      <c r="D13" s="418">
        <v>362</v>
      </c>
      <c r="E13" s="418">
        <f>+D13-C13</f>
        <v>51</v>
      </c>
      <c r="F13" s="419">
        <f>IF(C13=0,0,E13/C13)</f>
        <v>0.16398713826366559</v>
      </c>
    </row>
    <row r="14" spans="1:6" ht="15" customHeight="1" x14ac:dyDescent="0.25">
      <c r="A14" s="420"/>
      <c r="B14" s="420"/>
      <c r="C14" s="420"/>
      <c r="D14" s="420"/>
      <c r="E14" s="420"/>
    </row>
    <row r="15" spans="1:6" ht="14.25" customHeight="1" x14ac:dyDescent="0.2">
      <c r="A15" s="416" t="s">
        <v>233</v>
      </c>
      <c r="B15" s="417" t="s">
        <v>292</v>
      </c>
      <c r="C15" s="421">
        <v>5752621</v>
      </c>
      <c r="D15" s="421">
        <v>8958645</v>
      </c>
      <c r="E15" s="421">
        <f>+D15-C15</f>
        <v>3206024</v>
      </c>
      <c r="F15" s="414">
        <f>IF(C15=0,0,E15/C15)</f>
        <v>0.55731535242804975</v>
      </c>
    </row>
    <row r="16" spans="1:6" ht="15" customHeight="1" x14ac:dyDescent="0.25">
      <c r="A16" s="415"/>
      <c r="B16" s="420" t="s">
        <v>293</v>
      </c>
      <c r="C16" s="422">
        <f>IF(C13=0,0,C15/C13)</f>
        <v>18497.173633440514</v>
      </c>
      <c r="D16" s="422">
        <f>IF(D13=0,0,D15/D13)</f>
        <v>24747.638121546963</v>
      </c>
      <c r="E16" s="422">
        <f>+D16-C16</f>
        <v>6250.4644881064487</v>
      </c>
      <c r="F16" s="419">
        <f>IF(C16=0,0,E16/C16)</f>
        <v>0.3379145707323854</v>
      </c>
    </row>
    <row r="17" spans="1:6" ht="15" customHeight="1" x14ac:dyDescent="0.25">
      <c r="A17" s="420"/>
      <c r="B17" s="420"/>
      <c r="C17" s="420"/>
      <c r="D17" s="420"/>
      <c r="E17" s="420"/>
      <c r="F17" s="414"/>
    </row>
    <row r="18" spans="1:6" ht="14.25" customHeight="1" x14ac:dyDescent="0.2">
      <c r="A18" s="416" t="s">
        <v>235</v>
      </c>
      <c r="B18" s="417" t="s">
        <v>294</v>
      </c>
      <c r="C18" s="417">
        <v>0.35547200000000001</v>
      </c>
      <c r="D18" s="417">
        <v>0.33571400000000001</v>
      </c>
      <c r="E18" s="423">
        <f>+D18-C18</f>
        <v>-1.9757999999999998E-2</v>
      </c>
      <c r="F18" s="414">
        <f>IF(C18=0,0,E18/C18)</f>
        <v>-5.5582436872665071E-2</v>
      </c>
    </row>
    <row r="19" spans="1:6" ht="15" customHeight="1" x14ac:dyDescent="0.25">
      <c r="A19" s="415"/>
      <c r="B19" s="420" t="s">
        <v>295</v>
      </c>
      <c r="C19" s="422">
        <f>+C15*C18</f>
        <v>2044895.692112</v>
      </c>
      <c r="D19" s="422">
        <f>+D15*D18</f>
        <v>3007542.5475300001</v>
      </c>
      <c r="E19" s="422">
        <f>+D19-C19</f>
        <v>962646.85541800014</v>
      </c>
      <c r="F19" s="419">
        <f>IF(C19=0,0,E19/C19)</f>
        <v>0.47075597016088561</v>
      </c>
    </row>
    <row r="20" spans="1:6" ht="15" customHeight="1" x14ac:dyDescent="0.25">
      <c r="A20" s="415"/>
      <c r="B20" s="420" t="s">
        <v>296</v>
      </c>
      <c r="C20" s="422">
        <f>IF(C13=0,0,C19/C13)</f>
        <v>6575.2273058263663</v>
      </c>
      <c r="D20" s="422">
        <f>IF(D13=0,0,D19/D13)</f>
        <v>8308.1285843370169</v>
      </c>
      <c r="E20" s="422">
        <f>+D20-C20</f>
        <v>1732.9012785106506</v>
      </c>
      <c r="F20" s="419">
        <f>IF(C20=0,0,E20/C20)</f>
        <v>0.2635500185636338</v>
      </c>
    </row>
    <row r="21" spans="1:6" ht="15" customHeight="1" x14ac:dyDescent="0.25">
      <c r="A21" s="410"/>
      <c r="B21" s="420"/>
      <c r="C21" s="424"/>
      <c r="D21" s="424"/>
      <c r="E21" s="424"/>
      <c r="F21" s="414"/>
    </row>
    <row r="22" spans="1:6" ht="14.25" customHeight="1" x14ac:dyDescent="0.2">
      <c r="A22" s="416" t="s">
        <v>237</v>
      </c>
      <c r="B22" s="417" t="s">
        <v>297</v>
      </c>
      <c r="C22" s="421">
        <v>3315250</v>
      </c>
      <c r="D22" s="421">
        <v>4246224</v>
      </c>
      <c r="E22" s="421">
        <f>+D22-C22</f>
        <v>930974</v>
      </c>
      <c r="F22" s="414">
        <f>IF(C22=0,0,E22/C22)</f>
        <v>0.28081562476434657</v>
      </c>
    </row>
    <row r="23" spans="1:6" ht="14.25" customHeight="1" x14ac:dyDescent="0.2">
      <c r="A23" s="416" t="s">
        <v>239</v>
      </c>
      <c r="B23" s="417" t="s">
        <v>298</v>
      </c>
      <c r="C23" s="425">
        <v>1553336</v>
      </c>
      <c r="D23" s="425">
        <v>2844741</v>
      </c>
      <c r="E23" s="425">
        <f>+D23-C23</f>
        <v>1291405</v>
      </c>
      <c r="F23" s="414">
        <f>IF(C23=0,0,E23/C23)</f>
        <v>0.83137518218852846</v>
      </c>
    </row>
    <row r="24" spans="1:6" ht="14.25" customHeight="1" x14ac:dyDescent="0.2">
      <c r="A24" s="416" t="s">
        <v>241</v>
      </c>
      <c r="B24" s="417" t="s">
        <v>299</v>
      </c>
      <c r="C24" s="425">
        <v>884035</v>
      </c>
      <c r="D24" s="425">
        <v>1867680</v>
      </c>
      <c r="E24" s="425">
        <f>+D24-C24</f>
        <v>983645</v>
      </c>
      <c r="F24" s="414">
        <f>IF(C24=0,0,E24/C24)</f>
        <v>1.1126765343001126</v>
      </c>
    </row>
    <row r="25" spans="1:6" ht="15" customHeight="1" x14ac:dyDescent="0.25">
      <c r="A25" s="410"/>
      <c r="B25" s="420" t="s">
        <v>292</v>
      </c>
      <c r="C25" s="422">
        <f>+C22+C23+C24</f>
        <v>5752621</v>
      </c>
      <c r="D25" s="422">
        <f>+D22+D23+D24</f>
        <v>8958645</v>
      </c>
      <c r="E25" s="422">
        <f>+E22+E23+E24</f>
        <v>3206024</v>
      </c>
      <c r="F25" s="419">
        <f>IF(C25=0,0,E25/C25)</f>
        <v>0.55731535242804975</v>
      </c>
    </row>
    <row r="26" spans="1:6" ht="15" customHeight="1" x14ac:dyDescent="0.25">
      <c r="A26" s="411"/>
      <c r="B26" s="420"/>
      <c r="C26" s="426"/>
      <c r="D26" s="426"/>
      <c r="E26" s="426"/>
      <c r="F26" s="414"/>
    </row>
    <row r="27" spans="1:6" ht="14.25" customHeight="1" x14ac:dyDescent="0.2">
      <c r="A27" s="416" t="s">
        <v>243</v>
      </c>
      <c r="B27" s="417" t="s">
        <v>300</v>
      </c>
      <c r="C27" s="425">
        <v>4105</v>
      </c>
      <c r="D27" s="425">
        <v>9288</v>
      </c>
      <c r="E27" s="425">
        <f>+D27-C27</f>
        <v>5183</v>
      </c>
      <c r="F27" s="414">
        <f>IF(C27=0,0,E27/C27)</f>
        <v>1.2626065773447015</v>
      </c>
    </row>
    <row r="28" spans="1:6" ht="14.25" customHeight="1" x14ac:dyDescent="0.2">
      <c r="A28" s="416" t="s">
        <v>245</v>
      </c>
      <c r="B28" s="417" t="s">
        <v>301</v>
      </c>
      <c r="C28" s="425">
        <v>390</v>
      </c>
      <c r="D28" s="425">
        <v>1404</v>
      </c>
      <c r="E28" s="425">
        <f>+D28-C28</f>
        <v>1014</v>
      </c>
      <c r="F28" s="414">
        <f>IF(C28=0,0,E28/C28)</f>
        <v>2.6</v>
      </c>
    </row>
    <row r="29" spans="1:6" ht="14.25" customHeight="1" x14ac:dyDescent="0.2">
      <c r="A29" s="416" t="s">
        <v>247</v>
      </c>
      <c r="B29" s="417" t="s">
        <v>302</v>
      </c>
      <c r="C29" s="425">
        <v>1995</v>
      </c>
      <c r="D29" s="425">
        <v>2214</v>
      </c>
      <c r="E29" s="425">
        <f>+D29-C29</f>
        <v>219</v>
      </c>
      <c r="F29" s="414">
        <f>IF(C29=0,0,E29/C29)</f>
        <v>0.10977443609022557</v>
      </c>
    </row>
    <row r="30" spans="1:6" ht="30" customHeight="1" x14ac:dyDescent="0.2">
      <c r="A30" s="416" t="s">
        <v>303</v>
      </c>
      <c r="B30" s="427" t="s">
        <v>304</v>
      </c>
      <c r="C30" s="425">
        <v>1720</v>
      </c>
      <c r="D30" s="425">
        <v>5670</v>
      </c>
      <c r="E30" s="425">
        <f>+D30-C30</f>
        <v>3950</v>
      </c>
      <c r="F30" s="414">
        <f>IF(C30=0,0,E30/C30)</f>
        <v>2.2965116279069768</v>
      </c>
    </row>
    <row r="31" spans="1:6" ht="15" customHeight="1" x14ac:dyDescent="0.25">
      <c r="A31" s="428"/>
      <c r="B31" s="417"/>
      <c r="C31" s="413"/>
      <c r="D31" s="413"/>
      <c r="E31" s="413"/>
      <c r="F31" s="414"/>
    </row>
    <row r="32" spans="1:6" ht="15" customHeight="1" x14ac:dyDescent="0.25">
      <c r="A32" s="410"/>
      <c r="B32" s="420"/>
      <c r="C32" s="424"/>
      <c r="D32" s="424"/>
      <c r="E32" s="424"/>
      <c r="F32" s="419"/>
    </row>
    <row r="33" spans="1:6" ht="15" customHeight="1" x14ac:dyDescent="0.25">
      <c r="A33" s="429" t="s">
        <v>305</v>
      </c>
      <c r="B33" s="420"/>
      <c r="C33" s="424"/>
      <c r="D33" s="424"/>
      <c r="E33" s="424"/>
    </row>
    <row r="34" spans="1:6" ht="15" customHeight="1" x14ac:dyDescent="0.25">
      <c r="A34" s="429"/>
      <c r="F34" s="414"/>
    </row>
    <row r="35" spans="1:6" ht="15" customHeight="1" x14ac:dyDescent="0.25">
      <c r="A35" s="411"/>
      <c r="B35" s="429"/>
      <c r="C35" s="410"/>
      <c r="D35" s="410"/>
      <c r="E35" s="410"/>
      <c r="F35" s="419"/>
    </row>
    <row r="36" spans="1:6" ht="15" customHeight="1" x14ac:dyDescent="0.25">
      <c r="A36" s="411" t="s">
        <v>37</v>
      </c>
      <c r="B36" s="413" t="s">
        <v>306</v>
      </c>
      <c r="C36" s="410"/>
      <c r="D36" s="410"/>
      <c r="E36" s="410"/>
      <c r="F36" s="410"/>
    </row>
    <row r="37" spans="1:6" ht="15" customHeight="1" x14ac:dyDescent="0.25">
      <c r="A37" s="411"/>
      <c r="B37" s="429"/>
      <c r="C37" s="410"/>
      <c r="D37" s="410"/>
      <c r="E37" s="410"/>
      <c r="F37" s="410"/>
    </row>
    <row r="38" spans="1:6" ht="14.25" customHeight="1" x14ac:dyDescent="0.2">
      <c r="A38" s="416" t="s">
        <v>230</v>
      </c>
      <c r="B38" s="417" t="s">
        <v>290</v>
      </c>
      <c r="C38" s="418">
        <v>1</v>
      </c>
      <c r="D38" s="418">
        <v>9</v>
      </c>
      <c r="E38" s="418">
        <f>+D38-C38</f>
        <v>8</v>
      </c>
      <c r="F38" s="414">
        <f>IF(C38=0,0,E38/C38)</f>
        <v>8</v>
      </c>
    </row>
    <row r="39" spans="1:6" ht="15" customHeight="1" x14ac:dyDescent="0.25">
      <c r="A39" s="416" t="s">
        <v>231</v>
      </c>
      <c r="B39" s="417" t="s">
        <v>291</v>
      </c>
      <c r="C39" s="418">
        <v>1</v>
      </c>
      <c r="D39" s="418">
        <v>9</v>
      </c>
      <c r="E39" s="418">
        <f>+D39-C39</f>
        <v>8</v>
      </c>
      <c r="F39" s="419">
        <f>IF(C39=0,0,E39/C39)</f>
        <v>8</v>
      </c>
    </row>
    <row r="40" spans="1:6" ht="15" customHeight="1" x14ac:dyDescent="0.25">
      <c r="A40" s="417"/>
      <c r="B40" s="417"/>
      <c r="C40" s="420"/>
      <c r="D40" s="420"/>
      <c r="E40" s="420"/>
    </row>
    <row r="41" spans="1:6" ht="14.25" customHeight="1" x14ac:dyDescent="0.2">
      <c r="A41" s="416" t="s">
        <v>233</v>
      </c>
      <c r="B41" s="417" t="s">
        <v>307</v>
      </c>
      <c r="C41" s="421">
        <v>1431</v>
      </c>
      <c r="D41" s="421">
        <v>10805</v>
      </c>
      <c r="E41" s="421">
        <f>+D41-C41</f>
        <v>9374</v>
      </c>
      <c r="F41" s="414">
        <f>IF(C41=0,0,E41/C41)</f>
        <v>6.5506638714185881</v>
      </c>
    </row>
    <row r="42" spans="1:6" ht="15" customHeight="1" x14ac:dyDescent="0.25">
      <c r="A42" s="410"/>
      <c r="B42" s="420" t="s">
        <v>293</v>
      </c>
      <c r="C42" s="422">
        <f>IF(C39=0,0,C41/C39)</f>
        <v>1431</v>
      </c>
      <c r="D42" s="422">
        <f>IF(D39=0,0,D41/D39)</f>
        <v>1200.5555555555557</v>
      </c>
      <c r="E42" s="422">
        <f>+D42-C42</f>
        <v>-230.44444444444434</v>
      </c>
      <c r="F42" s="419">
        <f>IF(C42=0,0,E42/C42)</f>
        <v>-0.16103734762015678</v>
      </c>
    </row>
    <row r="43" spans="1:6" ht="15" customHeight="1" x14ac:dyDescent="0.25">
      <c r="A43" s="420"/>
      <c r="B43" s="420"/>
      <c r="C43" s="420"/>
      <c r="D43" s="420"/>
      <c r="E43" s="420"/>
      <c r="F43" s="414"/>
    </row>
    <row r="44" spans="1:6" ht="14.25" customHeight="1" x14ac:dyDescent="0.2">
      <c r="A44" s="416" t="s">
        <v>235</v>
      </c>
      <c r="B44" s="417" t="s">
        <v>294</v>
      </c>
      <c r="C44" s="417">
        <v>0.35547200000000001</v>
      </c>
      <c r="D44" s="417">
        <v>0.33571400000000001</v>
      </c>
      <c r="E44" s="423">
        <f>+D44-C44</f>
        <v>-1.9757999999999998E-2</v>
      </c>
      <c r="F44" s="414">
        <f>IF(C44=0,0,E44/C44)</f>
        <v>-5.5582436872665071E-2</v>
      </c>
    </row>
    <row r="45" spans="1:6" ht="15" customHeight="1" x14ac:dyDescent="0.25">
      <c r="A45" s="410"/>
      <c r="B45" s="420" t="s">
        <v>295</v>
      </c>
      <c r="C45" s="422">
        <f>+C41*C44</f>
        <v>508.680432</v>
      </c>
      <c r="D45" s="422">
        <f>+D41*D44</f>
        <v>3627.3897700000002</v>
      </c>
      <c r="E45" s="422">
        <f>+D45-C45</f>
        <v>3118.7093380000001</v>
      </c>
      <c r="F45" s="419">
        <f>IF(C45=0,0,E45/C45)</f>
        <v>6.1309795734387524</v>
      </c>
    </row>
    <row r="46" spans="1:6" ht="15" customHeight="1" x14ac:dyDescent="0.25">
      <c r="A46" s="410"/>
      <c r="B46" s="420" t="s">
        <v>296</v>
      </c>
      <c r="C46" s="422">
        <f>IF(C39=0,0,C45/C39)</f>
        <v>508.680432</v>
      </c>
      <c r="D46" s="422">
        <f>IF(D39=0,0,D45/D39)</f>
        <v>403.04330777777778</v>
      </c>
      <c r="E46" s="422">
        <f>+D46-C46</f>
        <v>-105.63712422222221</v>
      </c>
      <c r="F46" s="419">
        <f>IF(C46=0,0,E46/C46)</f>
        <v>-0.20766893628458311</v>
      </c>
    </row>
    <row r="47" spans="1:6" ht="15" customHeight="1" x14ac:dyDescent="0.25">
      <c r="A47" s="411"/>
      <c r="B47" s="429"/>
      <c r="C47" s="410"/>
      <c r="D47" s="410"/>
      <c r="E47" s="410"/>
      <c r="F47" s="419"/>
    </row>
    <row r="48" spans="1:6" ht="14.25" customHeight="1" x14ac:dyDescent="0.2">
      <c r="A48" s="416" t="s">
        <v>237</v>
      </c>
      <c r="B48" s="417" t="s">
        <v>308</v>
      </c>
      <c r="C48" s="421">
        <v>0</v>
      </c>
      <c r="D48" s="421">
        <v>5921</v>
      </c>
      <c r="E48" s="421">
        <f>+D48-C48</f>
        <v>5921</v>
      </c>
      <c r="F48" s="414">
        <f>IF(C48=0,0,E48/C48)</f>
        <v>0</v>
      </c>
    </row>
    <row r="49" spans="1:7" ht="14.25" customHeight="1" x14ac:dyDescent="0.2">
      <c r="A49" s="416" t="s">
        <v>239</v>
      </c>
      <c r="B49" s="417" t="s">
        <v>309</v>
      </c>
      <c r="C49" s="425">
        <v>1431</v>
      </c>
      <c r="D49" s="425">
        <v>3731</v>
      </c>
      <c r="E49" s="425">
        <f>+D49-C49</f>
        <v>2300</v>
      </c>
      <c r="F49" s="414">
        <f>IF(C49=0,0,E49/C49)</f>
        <v>1.6072676450034939</v>
      </c>
    </row>
    <row r="50" spans="1:7" ht="14.25" customHeight="1" x14ac:dyDescent="0.2">
      <c r="A50" s="416" t="s">
        <v>241</v>
      </c>
      <c r="B50" s="417" t="s">
        <v>310</v>
      </c>
      <c r="C50" s="425">
        <v>0</v>
      </c>
      <c r="D50" s="425">
        <v>1153</v>
      </c>
      <c r="E50" s="425">
        <f>+D50-C50</f>
        <v>1153</v>
      </c>
      <c r="F50" s="414">
        <f>IF(C50=0,0,E50/C50)</f>
        <v>0</v>
      </c>
    </row>
    <row r="51" spans="1:7" ht="15" customHeight="1" x14ac:dyDescent="0.25">
      <c r="A51" s="410"/>
      <c r="B51" s="420" t="s">
        <v>307</v>
      </c>
      <c r="C51" s="422">
        <f>+C48+C49+C50</f>
        <v>1431</v>
      </c>
      <c r="D51" s="422">
        <f>+D48+D49+D50</f>
        <v>10805</v>
      </c>
      <c r="E51" s="422">
        <f>+E48+E49+E50</f>
        <v>9374</v>
      </c>
      <c r="F51" s="419">
        <f>IF(C51=0,0,E51/C51)</f>
        <v>6.5506638714185881</v>
      </c>
    </row>
    <row r="52" spans="1:7" ht="15" customHeight="1" x14ac:dyDescent="0.25">
      <c r="A52" s="411"/>
      <c r="B52" s="420"/>
      <c r="C52" s="426"/>
      <c r="D52" s="426"/>
      <c r="E52" s="426"/>
      <c r="F52" s="414"/>
    </row>
    <row r="53" spans="1:7" ht="14.25" customHeight="1" x14ac:dyDescent="0.2">
      <c r="A53" s="416" t="s">
        <v>243</v>
      </c>
      <c r="B53" s="417" t="s">
        <v>311</v>
      </c>
      <c r="C53" s="425">
        <v>0</v>
      </c>
      <c r="D53" s="425">
        <v>28</v>
      </c>
      <c r="E53" s="425">
        <f>+D53-C53</f>
        <v>28</v>
      </c>
      <c r="F53" s="414">
        <f>IF(C53=0,0,E53/C53)</f>
        <v>0</v>
      </c>
    </row>
    <row r="54" spans="1:7" ht="14.25" customHeight="1" x14ac:dyDescent="0.2">
      <c r="A54" s="416" t="s">
        <v>245</v>
      </c>
      <c r="B54" s="417" t="s">
        <v>312</v>
      </c>
      <c r="C54" s="425">
        <v>0</v>
      </c>
      <c r="D54" s="425">
        <v>6</v>
      </c>
      <c r="E54" s="425">
        <f>+D54-C54</f>
        <v>6</v>
      </c>
      <c r="F54" s="414">
        <f>IF(C54=0,0,E54/C54)</f>
        <v>0</v>
      </c>
    </row>
    <row r="55" spans="1:7" ht="14.25" customHeight="1" x14ac:dyDescent="0.2">
      <c r="A55" s="416" t="s">
        <v>247</v>
      </c>
      <c r="B55" s="417" t="s">
        <v>313</v>
      </c>
      <c r="C55" s="425">
        <v>2</v>
      </c>
      <c r="D55" s="425">
        <v>15</v>
      </c>
      <c r="E55" s="425">
        <f>+D55-C55</f>
        <v>13</v>
      </c>
      <c r="F55" s="414">
        <f>IF(C55=0,0,E55/C55)</f>
        <v>6.5</v>
      </c>
    </row>
    <row r="56" spans="1:7" ht="30" customHeight="1" x14ac:dyDescent="0.2">
      <c r="A56" s="416" t="s">
        <v>303</v>
      </c>
      <c r="B56" s="427" t="s">
        <v>314</v>
      </c>
      <c r="C56" s="425">
        <v>0</v>
      </c>
      <c r="D56" s="425">
        <v>7</v>
      </c>
      <c r="E56" s="425">
        <f>+D56-C56</f>
        <v>7</v>
      </c>
      <c r="F56" s="414">
        <f>IF(C56=0,0,E56/C56)</f>
        <v>0</v>
      </c>
    </row>
    <row r="57" spans="1:7" ht="15" customHeight="1" x14ac:dyDescent="0.25">
      <c r="A57" s="430"/>
      <c r="B57" s="258"/>
      <c r="C57" s="258"/>
      <c r="D57" s="258"/>
      <c r="E57" s="258"/>
      <c r="F57" s="431"/>
    </row>
    <row r="58" spans="1:7" ht="15" customHeight="1" x14ac:dyDescent="0.25">
      <c r="A58" s="429" t="s">
        <v>315</v>
      </c>
      <c r="B58" s="258"/>
      <c r="C58" s="258"/>
      <c r="D58" s="258"/>
      <c r="E58" s="258"/>
      <c r="F58" s="432"/>
    </row>
    <row r="59" spans="1:7" ht="15" customHeight="1" x14ac:dyDescent="0.25">
      <c r="A59" s="411"/>
      <c r="B59" s="429"/>
      <c r="C59" s="410"/>
      <c r="D59" s="410"/>
      <c r="E59" s="410"/>
      <c r="F59" s="419"/>
    </row>
    <row r="60" spans="1:7" ht="15" customHeight="1" x14ac:dyDescent="0.25">
      <c r="A60" s="415"/>
      <c r="B60" s="417"/>
      <c r="C60" s="425"/>
      <c r="D60" s="425"/>
      <c r="E60" s="425"/>
      <c r="F60" s="433"/>
      <c r="G60" s="434"/>
    </row>
    <row r="61" spans="1:7" ht="15" customHeight="1" x14ac:dyDescent="0.25">
      <c r="A61" s="410"/>
      <c r="B61" s="420"/>
      <c r="C61" s="424"/>
      <c r="D61" s="424"/>
      <c r="E61" s="424"/>
      <c r="F61" s="433"/>
    </row>
    <row r="62" spans="1:7" ht="15" customHeight="1" x14ac:dyDescent="0.25">
      <c r="A62" s="411"/>
      <c r="B62" s="420"/>
      <c r="C62" s="426"/>
      <c r="D62" s="426"/>
      <c r="E62" s="426"/>
      <c r="F62" s="435"/>
    </row>
    <row r="63" spans="1:7" ht="14.25" customHeight="1" x14ac:dyDescent="0.2">
      <c r="A63" s="415"/>
      <c r="B63" s="417"/>
      <c r="C63" s="425"/>
      <c r="D63" s="425"/>
      <c r="E63" s="425"/>
      <c r="F63" s="435"/>
    </row>
    <row r="64" spans="1:7" ht="14.25" customHeight="1" x14ac:dyDescent="0.2">
      <c r="A64" s="415"/>
      <c r="B64" s="417"/>
      <c r="C64" s="425"/>
      <c r="D64" s="425"/>
      <c r="E64" s="425"/>
      <c r="F64" s="436"/>
    </row>
    <row r="65" spans="1:6" ht="14.25" customHeight="1" x14ac:dyDescent="0.2">
      <c r="A65" s="415"/>
      <c r="B65" s="417"/>
      <c r="C65" s="425"/>
      <c r="D65" s="425"/>
      <c r="E65" s="425"/>
      <c r="F65" s="431"/>
    </row>
    <row r="66" spans="1:6" ht="14.25" customHeight="1" x14ac:dyDescent="0.2">
      <c r="A66" s="415"/>
      <c r="B66" s="427"/>
      <c r="C66" s="425"/>
      <c r="D66" s="425"/>
      <c r="E66" s="425"/>
      <c r="F66" s="431"/>
    </row>
    <row r="67" spans="1:6" ht="15" customHeight="1" x14ac:dyDescent="0.25">
      <c r="A67" s="430"/>
      <c r="B67" s="258"/>
      <c r="C67" s="258"/>
      <c r="D67" s="258"/>
      <c r="E67" s="258"/>
      <c r="F67" s="431"/>
    </row>
    <row r="68" spans="1:6" ht="15" customHeight="1" x14ac:dyDescent="0.25">
      <c r="A68" s="429"/>
      <c r="B68" s="258"/>
      <c r="C68" s="258"/>
      <c r="D68" s="258"/>
      <c r="E68" s="258"/>
      <c r="F68" s="432"/>
    </row>
    <row r="69" spans="1:6" ht="15" customHeight="1" x14ac:dyDescent="0.25">
      <c r="A69" s="410"/>
      <c r="B69" s="437"/>
      <c r="C69" s="437"/>
      <c r="D69" s="437"/>
      <c r="E69" s="437"/>
      <c r="F69" s="431"/>
    </row>
    <row r="70" spans="1:6" ht="15" customHeight="1" x14ac:dyDescent="0.25">
      <c r="A70" s="410"/>
      <c r="B70" s="437"/>
      <c r="C70" s="437"/>
      <c r="D70" s="437"/>
      <c r="E70" s="437"/>
      <c r="F70" s="431"/>
    </row>
    <row r="71" spans="1:6" ht="15" customHeight="1" x14ac:dyDescent="0.25">
      <c r="A71" s="410"/>
      <c r="B71" s="420"/>
      <c r="C71" s="420"/>
      <c r="D71" s="420"/>
      <c r="E71" s="420"/>
      <c r="F71" s="438"/>
    </row>
    <row r="72" spans="1:6" ht="15" customHeight="1" x14ac:dyDescent="0.25">
      <c r="A72" s="439"/>
      <c r="B72" s="440"/>
      <c r="C72" s="440"/>
      <c r="D72" s="440"/>
      <c r="E72" s="440"/>
      <c r="F72" s="441"/>
    </row>
    <row r="73" spans="1:6" ht="15" customHeight="1" x14ac:dyDescent="0.25">
      <c r="A73" s="442"/>
      <c r="B73" s="443"/>
      <c r="C73" s="443"/>
      <c r="D73" s="443"/>
      <c r="E73" s="443"/>
      <c r="F73" s="444"/>
    </row>
    <row r="74" spans="1:6" ht="15" customHeight="1" x14ac:dyDescent="0.25">
      <c r="A74" s="442"/>
      <c r="B74" s="443"/>
      <c r="C74" s="443"/>
      <c r="D74" s="443"/>
      <c r="E74" s="443"/>
      <c r="F74" s="444"/>
    </row>
    <row r="75" spans="1:6" ht="15" customHeight="1" x14ac:dyDescent="0.25">
      <c r="A75" s="442"/>
      <c r="B75" s="443"/>
      <c r="C75" s="443"/>
      <c r="D75" s="443"/>
      <c r="E75" s="443"/>
      <c r="F75" s="444"/>
    </row>
    <row r="76" spans="1:6" ht="15" customHeight="1" x14ac:dyDescent="0.25">
      <c r="A76" s="442"/>
      <c r="B76" s="443"/>
      <c r="C76" s="443"/>
      <c r="D76" s="443"/>
      <c r="E76" s="443"/>
      <c r="F76" s="444"/>
    </row>
    <row r="77" spans="1:6" ht="15" customHeight="1" x14ac:dyDescent="0.25">
      <c r="A77" s="442"/>
      <c r="B77" s="443"/>
      <c r="C77" s="443"/>
      <c r="D77" s="443"/>
      <c r="E77" s="443"/>
      <c r="F77" s="444"/>
    </row>
    <row r="78" spans="1:6" ht="15" customHeight="1" x14ac:dyDescent="0.25">
      <c r="A78" s="442"/>
      <c r="B78" s="443"/>
      <c r="C78" s="443"/>
      <c r="D78" s="443"/>
      <c r="E78" s="443"/>
      <c r="F78" s="444"/>
    </row>
    <row r="79" spans="1:6" ht="15" customHeight="1" x14ac:dyDescent="0.25">
      <c r="A79" s="442"/>
      <c r="B79" s="443"/>
      <c r="C79" s="443"/>
      <c r="D79" s="443"/>
      <c r="E79" s="443"/>
      <c r="F79" s="444"/>
    </row>
    <row r="80" spans="1:6" ht="15" customHeight="1" x14ac:dyDescent="0.25">
      <c r="A80" s="442"/>
      <c r="B80" s="443"/>
      <c r="C80" s="443"/>
      <c r="D80" s="443"/>
      <c r="E80" s="443"/>
      <c r="F80" s="444"/>
    </row>
    <row r="81" spans="1:6" ht="15" customHeight="1" x14ac:dyDescent="0.25">
      <c r="A81" s="442"/>
      <c r="B81" s="443"/>
      <c r="C81" s="443"/>
      <c r="D81" s="443"/>
      <c r="E81" s="443"/>
      <c r="F81" s="444"/>
    </row>
    <row r="82" spans="1:6" ht="15" customHeight="1" x14ac:dyDescent="0.25">
      <c r="A82" s="442"/>
      <c r="B82" s="443"/>
      <c r="C82" s="443"/>
      <c r="D82" s="443"/>
      <c r="E82" s="443"/>
      <c r="F82" s="444"/>
    </row>
    <row r="83" spans="1:6" ht="15" customHeight="1" x14ac:dyDescent="0.25">
      <c r="A83" s="442"/>
      <c r="B83" s="443"/>
      <c r="C83" s="443"/>
      <c r="D83" s="443"/>
      <c r="E83" s="443"/>
      <c r="F83" s="444"/>
    </row>
    <row r="84" spans="1:6" ht="15" customHeight="1" x14ac:dyDescent="0.25">
      <c r="A84" s="442"/>
      <c r="B84" s="443"/>
      <c r="C84" s="443"/>
      <c r="D84" s="443"/>
      <c r="E84" s="443"/>
      <c r="F84" s="444"/>
    </row>
    <row r="85" spans="1:6" ht="15" customHeight="1" x14ac:dyDescent="0.25">
      <c r="A85" s="442"/>
      <c r="B85" s="443"/>
      <c r="C85" s="443"/>
      <c r="D85" s="443"/>
      <c r="E85" s="443"/>
      <c r="F85" s="444"/>
    </row>
    <row r="86" spans="1:6" ht="15" customHeight="1" x14ac:dyDescent="0.25">
      <c r="A86" s="442"/>
      <c r="B86" s="443"/>
      <c r="C86" s="443"/>
      <c r="D86" s="443"/>
      <c r="E86" s="443"/>
      <c r="F86" s="444"/>
    </row>
    <row r="87" spans="1:6" ht="15" customHeight="1" x14ac:dyDescent="0.25">
      <c r="A87" s="442"/>
      <c r="B87" s="443"/>
      <c r="C87" s="443"/>
      <c r="D87" s="443"/>
      <c r="E87" s="443"/>
      <c r="F87" s="444"/>
    </row>
    <row r="88" spans="1:6" ht="15" customHeight="1" x14ac:dyDescent="0.25">
      <c r="A88" s="442"/>
      <c r="B88" s="443"/>
      <c r="C88" s="443"/>
      <c r="D88" s="443"/>
      <c r="E88" s="443"/>
      <c r="F88" s="444"/>
    </row>
    <row r="89" spans="1:6" ht="15" customHeight="1" x14ac:dyDescent="0.25">
      <c r="A89" s="442"/>
      <c r="B89" s="443"/>
      <c r="C89" s="443"/>
      <c r="D89" s="443"/>
      <c r="E89" s="443"/>
      <c r="F89" s="444"/>
    </row>
    <row r="90" spans="1:6" ht="15" customHeight="1" x14ac:dyDescent="0.25">
      <c r="A90" s="442"/>
      <c r="B90" s="443"/>
      <c r="C90" s="443"/>
      <c r="D90" s="443"/>
      <c r="E90" s="443"/>
      <c r="F90" s="444"/>
    </row>
    <row r="91" spans="1:6" ht="15" customHeight="1" x14ac:dyDescent="0.25">
      <c r="A91" s="442"/>
      <c r="B91" s="443"/>
      <c r="C91" s="443"/>
      <c r="D91" s="443"/>
      <c r="E91" s="443"/>
      <c r="F91" s="444"/>
    </row>
    <row r="92" spans="1:6" ht="15" customHeight="1" x14ac:dyDescent="0.25">
      <c r="A92" s="442"/>
      <c r="B92" s="443"/>
      <c r="C92" s="443"/>
      <c r="D92" s="443"/>
      <c r="E92" s="443"/>
      <c r="F92" s="444"/>
    </row>
    <row r="93" spans="1:6" ht="15" customHeight="1" x14ac:dyDescent="0.25">
      <c r="A93" s="442"/>
      <c r="B93" s="443"/>
      <c r="C93" s="443"/>
      <c r="D93" s="443"/>
      <c r="E93" s="443"/>
      <c r="F93" s="444"/>
    </row>
    <row r="94" spans="1:6" ht="15" customHeight="1" x14ac:dyDescent="0.25">
      <c r="A94" s="442"/>
      <c r="B94" s="443"/>
      <c r="C94" s="443"/>
      <c r="D94" s="443"/>
      <c r="E94" s="443"/>
      <c r="F94" s="444"/>
    </row>
    <row r="95" spans="1:6" ht="15" customHeight="1" x14ac:dyDescent="0.25">
      <c r="A95" s="442"/>
      <c r="B95" s="443"/>
      <c r="C95" s="443"/>
      <c r="D95" s="443"/>
      <c r="E95" s="443"/>
      <c r="F95" s="444"/>
    </row>
    <row r="96" spans="1:6" ht="15" customHeight="1" x14ac:dyDescent="0.25">
      <c r="A96" s="442"/>
      <c r="B96" s="443"/>
      <c r="C96" s="443"/>
      <c r="D96" s="443"/>
      <c r="E96" s="443"/>
      <c r="F96" s="444"/>
    </row>
    <row r="97" spans="1:6" ht="15" customHeight="1" x14ac:dyDescent="0.25">
      <c r="A97" s="442"/>
      <c r="B97" s="443"/>
      <c r="C97" s="443"/>
      <c r="D97" s="443"/>
      <c r="E97" s="443"/>
      <c r="F97" s="444"/>
    </row>
    <row r="98" spans="1:6" ht="15" customHeight="1" x14ac:dyDescent="0.25">
      <c r="A98" s="442"/>
      <c r="B98" s="443"/>
      <c r="C98" s="443"/>
      <c r="D98" s="443"/>
      <c r="E98" s="443"/>
      <c r="F98" s="444"/>
    </row>
    <row r="99" spans="1:6" ht="15" customHeight="1" x14ac:dyDescent="0.25">
      <c r="A99" s="442"/>
      <c r="B99" s="443"/>
      <c r="C99" s="443"/>
      <c r="D99" s="443"/>
      <c r="E99" s="443"/>
      <c r="F99" s="444"/>
    </row>
    <row r="100" spans="1:6" ht="15" customHeight="1" x14ac:dyDescent="0.25">
      <c r="A100" s="442"/>
      <c r="B100" s="443"/>
      <c r="C100" s="443"/>
      <c r="D100" s="443"/>
      <c r="E100" s="443"/>
      <c r="F100" s="444"/>
    </row>
    <row r="101" spans="1:6" ht="15" customHeight="1" x14ac:dyDescent="0.25">
      <c r="A101" s="442"/>
      <c r="B101" s="443"/>
      <c r="C101" s="443"/>
      <c r="D101" s="443"/>
      <c r="E101" s="443"/>
      <c r="F101" s="444"/>
    </row>
    <row r="102" spans="1:6" ht="15" customHeight="1" x14ac:dyDescent="0.25">
      <c r="A102" s="442"/>
      <c r="B102" s="443"/>
      <c r="C102" s="443"/>
      <c r="D102" s="443"/>
      <c r="E102" s="443"/>
      <c r="F102" s="444"/>
    </row>
    <row r="103" spans="1:6" ht="15" customHeight="1" x14ac:dyDescent="0.25">
      <c r="A103" s="442"/>
      <c r="B103" s="443"/>
      <c r="C103" s="443"/>
      <c r="D103" s="443"/>
      <c r="E103" s="443"/>
      <c r="F103" s="444"/>
    </row>
    <row r="104" spans="1:6" ht="15" customHeight="1" x14ac:dyDescent="0.25">
      <c r="A104" s="442"/>
      <c r="B104" s="443"/>
      <c r="C104" s="443"/>
      <c r="D104" s="443"/>
      <c r="E104" s="443"/>
      <c r="F104" s="444"/>
    </row>
    <row r="105" spans="1:6" ht="14.25" customHeight="1" x14ac:dyDescent="0.2">
      <c r="A105" s="445"/>
      <c r="B105" s="445"/>
      <c r="C105" s="445"/>
      <c r="D105" s="445"/>
      <c r="E105" s="445"/>
      <c r="F105" s="445"/>
    </row>
    <row r="106" spans="1:6" ht="14.25" customHeight="1" x14ac:dyDescent="0.2">
      <c r="F106" s="446"/>
    </row>
    <row r="107" spans="1:6" ht="14.25" customHeight="1" x14ac:dyDescent="0.2">
      <c r="F107" s="446"/>
    </row>
    <row r="108" spans="1:6" ht="14.25" customHeight="1" x14ac:dyDescent="0.2">
      <c r="A108" s="446"/>
      <c r="B108" s="446"/>
      <c r="C108" s="446"/>
      <c r="D108" s="446"/>
      <c r="E108" s="446"/>
      <c r="F108" s="446"/>
    </row>
    <row r="109" spans="1:6" ht="14.25" customHeight="1" x14ac:dyDescent="0.2">
      <c r="A109" s="446"/>
      <c r="B109" s="446"/>
      <c r="C109" s="446"/>
      <c r="D109" s="446"/>
      <c r="E109" s="446"/>
      <c r="F109" s="446"/>
    </row>
    <row r="110" spans="1:6" ht="14.25" customHeight="1" x14ac:dyDescent="0.2">
      <c r="A110" s="446"/>
      <c r="B110" s="446"/>
      <c r="C110" s="446"/>
      <c r="D110" s="446"/>
      <c r="E110" s="446"/>
      <c r="F110" s="446"/>
    </row>
    <row r="111" spans="1:6" ht="14.25" customHeight="1" x14ac:dyDescent="0.2">
      <c r="A111" s="446"/>
      <c r="B111" s="446"/>
      <c r="C111" s="446"/>
      <c r="D111" s="446"/>
      <c r="E111" s="446"/>
      <c r="F111" s="446"/>
    </row>
    <row r="112" spans="1:6" ht="14.25" customHeight="1" x14ac:dyDescent="0.2">
      <c r="A112" s="446"/>
      <c r="B112" s="446"/>
      <c r="C112" s="446"/>
      <c r="D112" s="446"/>
      <c r="E112" s="446"/>
      <c r="F112" s="446"/>
    </row>
    <row r="113" spans="1:6" ht="14.25" customHeight="1" x14ac:dyDescent="0.2">
      <c r="A113" s="446"/>
      <c r="B113" s="446"/>
      <c r="C113" s="446"/>
      <c r="D113" s="446"/>
      <c r="E113" s="446"/>
      <c r="F113" s="446"/>
    </row>
    <row r="114" spans="1:6" ht="14.25" customHeight="1" x14ac:dyDescent="0.2">
      <c r="A114" s="446"/>
      <c r="B114" s="446"/>
      <c r="C114" s="446"/>
      <c r="D114" s="446"/>
      <c r="E114" s="446"/>
      <c r="F114" s="446"/>
    </row>
    <row r="115" spans="1:6" ht="14.25" customHeight="1" x14ac:dyDescent="0.2">
      <c r="A115" s="446"/>
      <c r="B115" s="446"/>
      <c r="C115" s="446"/>
      <c r="D115" s="446"/>
      <c r="E115" s="446"/>
      <c r="F115" s="446"/>
    </row>
    <row r="116" spans="1:6" ht="14.25" customHeight="1" x14ac:dyDescent="0.2">
      <c r="A116" s="446"/>
      <c r="B116" s="446"/>
      <c r="C116" s="446"/>
      <c r="D116" s="446"/>
      <c r="E116" s="446"/>
      <c r="F116" s="446"/>
    </row>
    <row r="117" spans="1:6" ht="14.25" customHeight="1" x14ac:dyDescent="0.2">
      <c r="A117" s="446"/>
      <c r="B117" s="446"/>
      <c r="C117" s="446"/>
      <c r="D117" s="446"/>
      <c r="E117" s="446"/>
      <c r="F117" s="446"/>
    </row>
    <row r="118" spans="1:6" ht="14.25" customHeight="1" x14ac:dyDescent="0.2">
      <c r="A118" s="446"/>
      <c r="B118" s="446"/>
      <c r="C118" s="446"/>
      <c r="D118" s="446"/>
      <c r="E118" s="446"/>
      <c r="F118" s="446"/>
    </row>
    <row r="119" spans="1:6" ht="14.25" customHeight="1" x14ac:dyDescent="0.2">
      <c r="A119" s="446"/>
      <c r="B119" s="446"/>
      <c r="C119" s="446"/>
      <c r="D119" s="446"/>
      <c r="E119" s="446"/>
      <c r="F119" s="446"/>
    </row>
    <row r="120" spans="1:6" ht="14.25" customHeight="1" x14ac:dyDescent="0.2">
      <c r="A120" s="446"/>
      <c r="B120" s="446"/>
      <c r="C120" s="446"/>
      <c r="D120" s="446"/>
      <c r="E120" s="446"/>
      <c r="F120" s="446"/>
    </row>
    <row r="121" spans="1:6" ht="14.25" customHeight="1" x14ac:dyDescent="0.2">
      <c r="A121" s="446"/>
      <c r="B121" s="446"/>
      <c r="C121" s="446"/>
      <c r="D121" s="446"/>
      <c r="E121" s="446"/>
      <c r="F121" s="446"/>
    </row>
    <row r="122" spans="1:6" ht="14.25" customHeight="1" x14ac:dyDescent="0.2">
      <c r="A122" s="446"/>
      <c r="B122" s="446"/>
      <c r="C122" s="446"/>
      <c r="D122" s="446"/>
      <c r="E122" s="446"/>
      <c r="F122" s="446"/>
    </row>
    <row r="123" spans="1:6" ht="14.25" customHeight="1" x14ac:dyDescent="0.2">
      <c r="A123" s="446"/>
      <c r="B123" s="446"/>
      <c r="C123" s="446"/>
      <c r="D123" s="446"/>
      <c r="E123" s="446"/>
      <c r="F123" s="446"/>
    </row>
    <row r="124" spans="1:6" ht="14.25" customHeight="1" x14ac:dyDescent="0.2">
      <c r="A124" s="446"/>
      <c r="B124" s="446"/>
      <c r="C124" s="446"/>
      <c r="D124" s="446"/>
      <c r="E124" s="446"/>
      <c r="F124" s="446"/>
    </row>
    <row r="125" spans="1:6" ht="14.25" customHeight="1" x14ac:dyDescent="0.2">
      <c r="A125" s="446"/>
      <c r="B125" s="446"/>
      <c r="C125" s="446"/>
      <c r="D125" s="446"/>
      <c r="E125" s="446"/>
      <c r="F125" s="446"/>
    </row>
    <row r="126" spans="1:6" ht="14.25" customHeight="1" x14ac:dyDescent="0.2">
      <c r="A126" s="446"/>
      <c r="B126" s="446"/>
      <c r="C126" s="446"/>
      <c r="D126" s="446"/>
      <c r="E126" s="446"/>
      <c r="F126" s="446"/>
    </row>
    <row r="127" spans="1:6" ht="14.25" customHeight="1" x14ac:dyDescent="0.2">
      <c r="A127" s="446"/>
      <c r="B127" s="446"/>
      <c r="C127" s="446"/>
      <c r="D127" s="446"/>
      <c r="E127" s="446"/>
      <c r="F127" s="446"/>
    </row>
    <row r="128" spans="1:6" ht="14.25" customHeight="1" x14ac:dyDescent="0.2">
      <c r="A128" s="446"/>
      <c r="B128" s="446"/>
      <c r="C128" s="446"/>
      <c r="D128" s="446"/>
      <c r="E128" s="446"/>
      <c r="F128" s="446"/>
    </row>
    <row r="129" spans="1:6" ht="14.25" customHeight="1" x14ac:dyDescent="0.2">
      <c r="A129" s="446"/>
      <c r="B129" s="446"/>
      <c r="C129" s="446"/>
      <c r="D129" s="446"/>
      <c r="E129" s="446"/>
      <c r="F129" s="446"/>
    </row>
    <row r="130" spans="1:6" ht="14.25" customHeight="1" x14ac:dyDescent="0.2">
      <c r="A130" s="446"/>
      <c r="B130" s="446"/>
      <c r="C130" s="446"/>
      <c r="D130" s="446"/>
      <c r="E130" s="446"/>
      <c r="F130" s="446"/>
    </row>
    <row r="131" spans="1:6" ht="14.25" customHeight="1" x14ac:dyDescent="0.2">
      <c r="A131" s="446"/>
      <c r="B131" s="446"/>
      <c r="C131" s="446"/>
      <c r="D131" s="446"/>
      <c r="E131" s="446"/>
      <c r="F131" s="446"/>
    </row>
    <row r="132" spans="1:6" ht="14.25" customHeight="1" x14ac:dyDescent="0.2">
      <c r="A132" s="446"/>
      <c r="B132" s="446"/>
      <c r="C132" s="446"/>
      <c r="D132" s="446"/>
      <c r="E132" s="446"/>
      <c r="F132" s="446"/>
    </row>
    <row r="133" spans="1:6" ht="14.25" customHeight="1" x14ac:dyDescent="0.2">
      <c r="A133" s="446"/>
      <c r="B133" s="446"/>
      <c r="C133" s="446"/>
      <c r="D133" s="446"/>
      <c r="E133" s="446"/>
      <c r="F133" s="446"/>
    </row>
    <row r="134" spans="1:6" ht="14.25" customHeight="1" x14ac:dyDescent="0.2">
      <c r="A134" s="446"/>
      <c r="B134" s="446"/>
      <c r="C134" s="446"/>
      <c r="D134" s="446"/>
      <c r="E134" s="446"/>
      <c r="F134" s="446"/>
    </row>
    <row r="135" spans="1:6" ht="14.25" customHeight="1" x14ac:dyDescent="0.2">
      <c r="A135" s="446"/>
      <c r="B135" s="446"/>
      <c r="C135" s="446"/>
      <c r="D135" s="446"/>
      <c r="E135" s="446"/>
      <c r="F135" s="446"/>
    </row>
    <row r="136" spans="1:6" ht="14.25" customHeight="1" x14ac:dyDescent="0.2">
      <c r="A136" s="446"/>
      <c r="B136" s="446"/>
      <c r="C136" s="446"/>
      <c r="D136" s="446"/>
      <c r="E136" s="446"/>
      <c r="F136" s="446"/>
    </row>
    <row r="137" spans="1:6" ht="14.25" customHeight="1" x14ac:dyDescent="0.2">
      <c r="A137" s="446"/>
      <c r="B137" s="446"/>
      <c r="C137" s="446"/>
      <c r="D137" s="446"/>
      <c r="E137" s="446"/>
      <c r="F137" s="446"/>
    </row>
    <row r="138" spans="1:6" ht="14.25" customHeight="1" x14ac:dyDescent="0.2">
      <c r="A138" s="446"/>
      <c r="B138" s="446"/>
      <c r="C138" s="446"/>
      <c r="D138" s="446"/>
      <c r="E138" s="446"/>
      <c r="F138" s="446"/>
    </row>
    <row r="139" spans="1:6" ht="14.25" customHeight="1" x14ac:dyDescent="0.2">
      <c r="A139" s="446"/>
      <c r="B139" s="446"/>
      <c r="C139" s="446"/>
      <c r="D139" s="446"/>
      <c r="E139" s="446"/>
      <c r="F139" s="446"/>
    </row>
    <row r="140" spans="1:6" ht="14.25" customHeight="1" x14ac:dyDescent="0.2">
      <c r="A140" s="446"/>
      <c r="B140" s="446"/>
      <c r="C140" s="446"/>
      <c r="D140" s="446"/>
      <c r="E140" s="446"/>
      <c r="F140" s="446"/>
    </row>
    <row r="141" spans="1:6" ht="14.25" customHeight="1" x14ac:dyDescent="0.2">
      <c r="A141" s="446"/>
      <c r="B141" s="446"/>
      <c r="C141" s="446"/>
      <c r="D141" s="446"/>
      <c r="E141" s="446"/>
      <c r="F141" s="446"/>
    </row>
    <row r="142" spans="1:6" ht="14.25" customHeight="1" x14ac:dyDescent="0.2">
      <c r="A142" s="446"/>
      <c r="B142" s="446"/>
      <c r="C142" s="446"/>
      <c r="D142" s="446"/>
      <c r="E142" s="446"/>
      <c r="F142" s="446"/>
    </row>
    <row r="143" spans="1:6" ht="14.25" customHeight="1" x14ac:dyDescent="0.2">
      <c r="A143" s="446"/>
      <c r="B143" s="446"/>
      <c r="C143" s="446"/>
      <c r="D143" s="446"/>
      <c r="E143" s="446"/>
      <c r="F143" s="446"/>
    </row>
    <row r="144" spans="1:6" ht="14.25" customHeight="1" x14ac:dyDescent="0.2">
      <c r="A144" s="446"/>
      <c r="B144" s="446"/>
      <c r="C144" s="446"/>
      <c r="D144" s="446"/>
      <c r="E144" s="446"/>
      <c r="F144" s="446"/>
    </row>
    <row r="145" spans="1:6" ht="14.25" customHeight="1" x14ac:dyDescent="0.2">
      <c r="A145" s="446"/>
      <c r="B145" s="446"/>
      <c r="C145" s="446"/>
      <c r="D145" s="446"/>
      <c r="E145" s="446"/>
      <c r="F145" s="446"/>
    </row>
    <row r="146" spans="1:6" ht="14.25" customHeight="1" x14ac:dyDescent="0.2">
      <c r="A146" s="446"/>
      <c r="B146" s="446"/>
      <c r="C146" s="446"/>
      <c r="D146" s="446"/>
      <c r="E146" s="446"/>
      <c r="F146" s="446"/>
    </row>
    <row r="147" spans="1:6" ht="14.25" customHeight="1" x14ac:dyDescent="0.2">
      <c r="A147" s="446"/>
      <c r="B147" s="446"/>
      <c r="C147" s="446"/>
      <c r="D147" s="446"/>
      <c r="E147" s="446"/>
      <c r="F147" s="446"/>
    </row>
    <row r="148" spans="1:6" ht="14.25" customHeight="1" x14ac:dyDescent="0.2">
      <c r="A148" s="446"/>
      <c r="B148" s="446"/>
      <c r="C148" s="446"/>
      <c r="D148" s="446"/>
      <c r="E148" s="446"/>
      <c r="F148" s="446"/>
    </row>
    <row r="149" spans="1:6" ht="14.25" customHeight="1" x14ac:dyDescent="0.2">
      <c r="A149" s="446"/>
      <c r="B149" s="446"/>
      <c r="C149" s="446"/>
      <c r="D149" s="446"/>
      <c r="E149" s="446"/>
      <c r="F149" s="446"/>
    </row>
    <row r="150" spans="1:6" ht="14.25" customHeight="1" x14ac:dyDescent="0.2">
      <c r="A150" s="446"/>
      <c r="B150" s="446"/>
      <c r="C150" s="446"/>
      <c r="D150" s="446"/>
      <c r="E150" s="446"/>
      <c r="F150" s="446"/>
    </row>
    <row r="151" spans="1:6" ht="14.25" customHeight="1" x14ac:dyDescent="0.2">
      <c r="A151" s="446"/>
      <c r="B151" s="446"/>
      <c r="C151" s="446"/>
      <c r="D151" s="446"/>
      <c r="E151" s="446"/>
      <c r="F151" s="446"/>
    </row>
    <row r="152" spans="1:6" ht="14.25" customHeight="1" x14ac:dyDescent="0.2">
      <c r="A152" s="446"/>
      <c r="B152" s="446"/>
      <c r="C152" s="446"/>
      <c r="D152" s="446"/>
      <c r="E152" s="446"/>
      <c r="F152" s="446"/>
    </row>
    <row r="153" spans="1:6" ht="14.25" customHeight="1" x14ac:dyDescent="0.2">
      <c r="A153" s="446"/>
      <c r="B153" s="446"/>
      <c r="C153" s="446"/>
      <c r="D153" s="446"/>
      <c r="E153" s="446"/>
      <c r="F153" s="446"/>
    </row>
    <row r="154" spans="1:6" ht="14.25" customHeight="1" x14ac:dyDescent="0.2">
      <c r="A154" s="446"/>
      <c r="B154" s="446"/>
      <c r="C154" s="446"/>
      <c r="D154" s="446"/>
      <c r="E154" s="446"/>
      <c r="F154" s="446"/>
    </row>
    <row r="155" spans="1:6" ht="14.25" customHeight="1" x14ac:dyDescent="0.2">
      <c r="A155" s="446"/>
      <c r="B155" s="446"/>
      <c r="C155" s="446"/>
      <c r="D155" s="446"/>
      <c r="E155" s="446"/>
      <c r="F155" s="446"/>
    </row>
    <row r="156" spans="1:6" ht="14.25" customHeight="1" x14ac:dyDescent="0.2">
      <c r="A156" s="446"/>
      <c r="B156" s="446"/>
      <c r="C156" s="446"/>
      <c r="D156" s="446"/>
      <c r="E156" s="446"/>
      <c r="F156" s="446"/>
    </row>
    <row r="157" spans="1:6" ht="14.25" customHeight="1" x14ac:dyDescent="0.2">
      <c r="A157" s="446"/>
      <c r="B157" s="446"/>
      <c r="C157" s="446"/>
      <c r="D157" s="446"/>
      <c r="E157" s="446"/>
      <c r="F157" s="446"/>
    </row>
    <row r="158" spans="1:6" ht="14.25" customHeight="1" x14ac:dyDescent="0.2">
      <c r="A158" s="446"/>
      <c r="B158" s="446"/>
      <c r="C158" s="446"/>
      <c r="D158" s="446"/>
      <c r="E158" s="446"/>
      <c r="F158" s="446"/>
    </row>
    <row r="159" spans="1:6" ht="14.25" customHeight="1" x14ac:dyDescent="0.2">
      <c r="A159" s="446"/>
      <c r="B159" s="446"/>
      <c r="C159" s="446"/>
      <c r="D159" s="446"/>
      <c r="E159" s="446"/>
      <c r="F159" s="446"/>
    </row>
    <row r="160" spans="1:6" ht="14.25" customHeight="1" x14ac:dyDescent="0.2">
      <c r="A160" s="446"/>
      <c r="B160" s="446"/>
      <c r="C160" s="446"/>
      <c r="D160" s="446"/>
      <c r="E160" s="446"/>
      <c r="F160" s="446"/>
    </row>
    <row r="161" spans="1:6" ht="14.25" customHeight="1" x14ac:dyDescent="0.2">
      <c r="A161" s="446"/>
      <c r="B161" s="446"/>
      <c r="C161" s="446"/>
      <c r="D161" s="446"/>
      <c r="E161" s="446"/>
      <c r="F161" s="446"/>
    </row>
    <row r="162" spans="1:6" ht="14.25" customHeight="1" x14ac:dyDescent="0.2">
      <c r="A162" s="446"/>
      <c r="B162" s="446"/>
      <c r="C162" s="446"/>
      <c r="D162" s="446"/>
      <c r="E162" s="446"/>
      <c r="F162" s="446"/>
    </row>
    <row r="163" spans="1:6" ht="14.25" customHeight="1" x14ac:dyDescent="0.2">
      <c r="A163" s="446"/>
      <c r="B163" s="446"/>
      <c r="C163" s="446"/>
      <c r="D163" s="446"/>
      <c r="E163" s="446"/>
      <c r="F163" s="446"/>
    </row>
    <row r="164" spans="1:6" ht="14.25" customHeight="1" x14ac:dyDescent="0.2">
      <c r="A164" s="446"/>
      <c r="B164" s="446"/>
      <c r="C164" s="446"/>
      <c r="D164" s="446"/>
      <c r="E164" s="446"/>
      <c r="F164" s="446"/>
    </row>
    <row r="165" spans="1:6" ht="14.25" customHeight="1" x14ac:dyDescent="0.2">
      <c r="A165" s="446"/>
      <c r="B165" s="446"/>
      <c r="C165" s="446"/>
      <c r="D165" s="446"/>
      <c r="E165" s="446"/>
      <c r="F165" s="446"/>
    </row>
    <row r="166" spans="1:6" ht="14.25" customHeight="1" x14ac:dyDescent="0.2">
      <c r="A166" s="446"/>
      <c r="B166" s="446"/>
      <c r="C166" s="446"/>
      <c r="D166" s="446"/>
      <c r="E166" s="446"/>
      <c r="F166" s="446"/>
    </row>
    <row r="167" spans="1:6" ht="14.25" customHeight="1" x14ac:dyDescent="0.2">
      <c r="A167" s="446"/>
      <c r="B167" s="446"/>
      <c r="C167" s="446"/>
      <c r="D167" s="446"/>
      <c r="E167" s="446"/>
      <c r="F167" s="446"/>
    </row>
    <row r="168" spans="1:6" ht="14.25" customHeight="1" x14ac:dyDescent="0.2">
      <c r="A168" s="446"/>
      <c r="B168" s="446"/>
      <c r="C168" s="446"/>
      <c r="D168" s="446"/>
      <c r="E168" s="446"/>
      <c r="F168" s="446"/>
    </row>
    <row r="169" spans="1:6" ht="14.25" customHeight="1" x14ac:dyDescent="0.2">
      <c r="A169" s="446"/>
      <c r="B169" s="446"/>
      <c r="C169" s="446"/>
      <c r="D169" s="446"/>
      <c r="E169" s="446"/>
      <c r="F169" s="446"/>
    </row>
    <row r="170" spans="1:6" ht="14.25" customHeight="1" x14ac:dyDescent="0.2">
      <c r="A170" s="446"/>
      <c r="B170" s="446"/>
      <c r="C170" s="446"/>
      <c r="D170" s="446"/>
      <c r="E170" s="446"/>
      <c r="F170" s="446"/>
    </row>
    <row r="171" spans="1:6" ht="14.25" customHeight="1" x14ac:dyDescent="0.2">
      <c r="A171" s="446"/>
      <c r="B171" s="446"/>
      <c r="C171" s="446"/>
      <c r="D171" s="446"/>
      <c r="E171" s="446"/>
      <c r="F171" s="446"/>
    </row>
    <row r="172" spans="1:6" ht="14.25" customHeight="1" x14ac:dyDescent="0.2">
      <c r="A172" s="446"/>
      <c r="B172" s="446"/>
      <c r="C172" s="446"/>
      <c r="D172" s="446"/>
      <c r="E172" s="446"/>
      <c r="F172" s="446"/>
    </row>
    <row r="173" spans="1:6" ht="14.25" customHeight="1" x14ac:dyDescent="0.2">
      <c r="A173" s="446"/>
      <c r="B173" s="446"/>
      <c r="C173" s="446"/>
      <c r="D173" s="446"/>
      <c r="E173" s="446"/>
      <c r="F173" s="446"/>
    </row>
    <row r="174" spans="1:6" ht="14.25" customHeight="1" x14ac:dyDescent="0.2">
      <c r="A174" s="446"/>
      <c r="B174" s="446"/>
      <c r="C174" s="446"/>
      <c r="D174" s="446"/>
      <c r="E174" s="446"/>
      <c r="F174" s="446"/>
    </row>
    <row r="175" spans="1:6" ht="14.25" customHeight="1" x14ac:dyDescent="0.2">
      <c r="A175" s="446"/>
      <c r="B175" s="446"/>
      <c r="C175" s="446"/>
      <c r="D175" s="446"/>
      <c r="E175" s="446"/>
      <c r="F175" s="446"/>
    </row>
    <row r="176" spans="1:6" ht="14.25" customHeight="1" x14ac:dyDescent="0.2">
      <c r="A176" s="446"/>
      <c r="B176" s="446"/>
      <c r="C176" s="446"/>
      <c r="D176" s="446"/>
      <c r="E176" s="446"/>
      <c r="F176" s="446"/>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headerFooter>
    <oddHeader>&amp;LOFFICE OF HEALTH CARE ACCESS&amp;CANNUAL REPORTING&amp;RGRIFFIN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3"/>
  <sheetViews>
    <sheetView zoomScale="85" workbookViewId="0"/>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50"/>
      <c r="C1" s="450"/>
    </row>
    <row r="2" spans="1:8" s="33" customFormat="1" ht="15.75" customHeight="1" x14ac:dyDescent="0.25">
      <c r="A2" s="451" t="s">
        <v>0</v>
      </c>
      <c r="B2" s="451"/>
      <c r="C2" s="451"/>
      <c r="D2" s="451"/>
    </row>
    <row r="3" spans="1:8" s="33" customFormat="1" ht="15.75" customHeight="1" x14ac:dyDescent="0.25">
      <c r="A3" s="451" t="s">
        <v>1</v>
      </c>
      <c r="B3" s="451"/>
      <c r="C3" s="451"/>
      <c r="D3" s="451"/>
    </row>
    <row r="4" spans="1:8" s="33" customFormat="1" ht="15.75" customHeight="1" x14ac:dyDescent="0.25">
      <c r="A4" s="451" t="s">
        <v>2</v>
      </c>
      <c r="B4" s="451"/>
      <c r="C4" s="451"/>
      <c r="D4" s="451"/>
    </row>
    <row r="5" spans="1:8" s="33" customFormat="1" ht="15.75" customHeight="1" x14ac:dyDescent="0.25">
      <c r="A5" s="451" t="s">
        <v>88</v>
      </c>
      <c r="B5" s="451"/>
      <c r="C5" s="451"/>
      <c r="D5" s="451"/>
    </row>
    <row r="6" spans="1:8" s="33" customFormat="1" ht="16.5" customHeight="1" thickBot="1" x14ac:dyDescent="0.3">
      <c r="A6" s="32"/>
      <c r="B6" s="452"/>
      <c r="C6" s="452"/>
    </row>
    <row r="7" spans="1:8" ht="15.75" customHeight="1" x14ac:dyDescent="0.25">
      <c r="A7" s="36" t="s">
        <v>89</v>
      </c>
      <c r="B7" s="37" t="s">
        <v>90</v>
      </c>
      <c r="C7" s="38" t="s">
        <v>91</v>
      </c>
      <c r="D7" s="39" t="s">
        <v>92</v>
      </c>
      <c r="E7" s="40"/>
      <c r="F7" s="40"/>
      <c r="G7" s="40"/>
      <c r="H7" s="41"/>
    </row>
    <row r="8" spans="1:8" ht="15.75" customHeight="1" x14ac:dyDescent="0.25">
      <c r="A8" s="42"/>
      <c r="B8" s="43"/>
      <c r="C8" s="44" t="s">
        <v>93</v>
      </c>
      <c r="D8" s="45" t="s">
        <v>94</v>
      </c>
    </row>
    <row r="9" spans="1:8" ht="16.5" customHeight="1" thickBot="1" x14ac:dyDescent="0.3">
      <c r="A9" s="46" t="s">
        <v>5</v>
      </c>
      <c r="B9" s="47" t="s">
        <v>9</v>
      </c>
      <c r="C9" s="48" t="s">
        <v>95</v>
      </c>
      <c r="D9" s="49" t="s">
        <v>96</v>
      </c>
    </row>
    <row r="10" spans="1:8" ht="15.75" customHeight="1" x14ac:dyDescent="0.25">
      <c r="A10" s="50"/>
      <c r="B10" s="51"/>
      <c r="C10" s="51"/>
      <c r="D10" s="52"/>
    </row>
    <row r="11" spans="1:8" ht="15.75" x14ac:dyDescent="0.25">
      <c r="A11" s="53" t="s">
        <v>97</v>
      </c>
      <c r="B11" s="54" t="s">
        <v>0</v>
      </c>
      <c r="C11" s="55"/>
      <c r="D11" s="56"/>
    </row>
    <row r="12" spans="1:8" x14ac:dyDescent="0.2">
      <c r="A12" s="57">
        <v>1</v>
      </c>
      <c r="B12" s="41"/>
      <c r="C12" s="58" t="s">
        <v>98</v>
      </c>
      <c r="D12" s="59">
        <v>-24966200</v>
      </c>
    </row>
    <row r="13" spans="1:8" x14ac:dyDescent="0.2">
      <c r="A13" s="57">
        <v>2</v>
      </c>
      <c r="B13" s="41"/>
      <c r="C13" s="58" t="s">
        <v>99</v>
      </c>
      <c r="D13" s="59">
        <v>2014450</v>
      </c>
    </row>
    <row r="14" spans="1:8" x14ac:dyDescent="0.2">
      <c r="A14" s="57">
        <v>3</v>
      </c>
      <c r="B14" s="41"/>
      <c r="C14" s="58" t="s">
        <v>100</v>
      </c>
      <c r="D14" s="59">
        <v>0</v>
      </c>
    </row>
    <row r="15" spans="1:8" x14ac:dyDescent="0.2">
      <c r="A15" s="57">
        <v>4</v>
      </c>
      <c r="B15" s="41"/>
      <c r="C15" s="58" t="s">
        <v>101</v>
      </c>
      <c r="D15" s="59">
        <v>5804489</v>
      </c>
    </row>
    <row r="16" spans="1:8" ht="15.75" thickBot="1" x14ac:dyDescent="0.25">
      <c r="A16" s="57">
        <v>5</v>
      </c>
      <c r="B16" s="41"/>
      <c r="C16" s="58" t="s">
        <v>102</v>
      </c>
      <c r="D16" s="59">
        <v>-5847051</v>
      </c>
    </row>
    <row r="17" spans="1:4" ht="16.5" customHeight="1" thickBot="1" x14ac:dyDescent="0.3">
      <c r="A17" s="60"/>
      <c r="B17" s="61"/>
      <c r="C17" s="62" t="s">
        <v>103</v>
      </c>
      <c r="D17" s="63">
        <f>+D16+D15+D14+D13+D12</f>
        <v>-22994312</v>
      </c>
    </row>
    <row r="18" spans="1:4" ht="15.75" customHeight="1" x14ac:dyDescent="0.25">
      <c r="A18" s="64"/>
      <c r="B18" s="65"/>
      <c r="C18" s="66"/>
      <c r="D18" s="67"/>
    </row>
    <row r="19" spans="1:4" ht="15.75" x14ac:dyDescent="0.25">
      <c r="A19" s="53" t="s">
        <v>104</v>
      </c>
      <c r="B19" s="54" t="s">
        <v>10</v>
      </c>
      <c r="C19" s="55"/>
      <c r="D19" s="56"/>
    </row>
    <row r="20" spans="1:4" x14ac:dyDescent="0.2">
      <c r="A20" s="57">
        <v>1</v>
      </c>
      <c r="B20" s="41"/>
      <c r="C20" s="58" t="s">
        <v>98</v>
      </c>
      <c r="D20" s="59">
        <v>5443334</v>
      </c>
    </row>
    <row r="21" spans="1:4" x14ac:dyDescent="0.2">
      <c r="A21" s="57">
        <v>2</v>
      </c>
      <c r="B21" s="41"/>
      <c r="C21" s="58" t="s">
        <v>99</v>
      </c>
      <c r="D21" s="59">
        <v>0</v>
      </c>
    </row>
    <row r="22" spans="1:4" x14ac:dyDescent="0.2">
      <c r="A22" s="57">
        <v>3</v>
      </c>
      <c r="B22" s="41"/>
      <c r="C22" s="58" t="s">
        <v>100</v>
      </c>
      <c r="D22" s="59">
        <v>0</v>
      </c>
    </row>
    <row r="23" spans="1:4" x14ac:dyDescent="0.2">
      <c r="A23" s="57">
        <v>4</v>
      </c>
      <c r="B23" s="41"/>
      <c r="C23" s="58" t="s">
        <v>101</v>
      </c>
      <c r="D23" s="59">
        <v>0</v>
      </c>
    </row>
    <row r="24" spans="1:4" ht="15.75" thickBot="1" x14ac:dyDescent="0.25">
      <c r="A24" s="57">
        <v>5</v>
      </c>
      <c r="B24" s="41"/>
      <c r="C24" s="58" t="s">
        <v>102</v>
      </c>
      <c r="D24" s="59">
        <v>0</v>
      </c>
    </row>
    <row r="25" spans="1:4" ht="16.5" customHeight="1" thickBot="1" x14ac:dyDescent="0.3">
      <c r="A25" s="60"/>
      <c r="B25" s="61"/>
      <c r="C25" s="62" t="s">
        <v>103</v>
      </c>
      <c r="D25" s="63">
        <f>+D24+D23+D22+D21+D20</f>
        <v>5443334</v>
      </c>
    </row>
    <row r="26" spans="1:4" ht="15.75" customHeight="1" x14ac:dyDescent="0.25">
      <c r="A26" s="64"/>
      <c r="B26" s="65"/>
      <c r="C26" s="66"/>
      <c r="D26" s="67"/>
    </row>
    <row r="27" spans="1:4" ht="15.75" x14ac:dyDescent="0.25">
      <c r="A27" s="53" t="s">
        <v>105</v>
      </c>
      <c r="B27" s="54" t="s">
        <v>38</v>
      </c>
      <c r="C27" s="55"/>
      <c r="D27" s="56"/>
    </row>
    <row r="28" spans="1:4" x14ac:dyDescent="0.2">
      <c r="A28" s="57">
        <v>1</v>
      </c>
      <c r="B28" s="41"/>
      <c r="C28" s="58" t="s">
        <v>98</v>
      </c>
      <c r="D28" s="59">
        <v>-5139527</v>
      </c>
    </row>
    <row r="29" spans="1:4" x14ac:dyDescent="0.2">
      <c r="A29" s="57">
        <v>2</v>
      </c>
      <c r="B29" s="41"/>
      <c r="C29" s="58" t="s">
        <v>99</v>
      </c>
      <c r="D29" s="59">
        <v>0</v>
      </c>
    </row>
    <row r="30" spans="1:4" x14ac:dyDescent="0.2">
      <c r="A30" s="57">
        <v>3</v>
      </c>
      <c r="B30" s="41"/>
      <c r="C30" s="58" t="s">
        <v>100</v>
      </c>
      <c r="D30" s="59">
        <v>0</v>
      </c>
    </row>
    <row r="31" spans="1:4" x14ac:dyDescent="0.2">
      <c r="A31" s="57">
        <v>4</v>
      </c>
      <c r="B31" s="41"/>
      <c r="C31" s="58" t="s">
        <v>101</v>
      </c>
      <c r="D31" s="59">
        <v>0</v>
      </c>
    </row>
    <row r="32" spans="1:4" ht="15.75" thickBot="1" x14ac:dyDescent="0.25">
      <c r="A32" s="57">
        <v>5</v>
      </c>
      <c r="B32" s="41"/>
      <c r="C32" s="58" t="s">
        <v>102</v>
      </c>
      <c r="D32" s="59">
        <v>0</v>
      </c>
    </row>
    <row r="33" spans="1:4" ht="16.5" customHeight="1" thickBot="1" x14ac:dyDescent="0.3">
      <c r="A33" s="60"/>
      <c r="B33" s="61"/>
      <c r="C33" s="62" t="s">
        <v>103</v>
      </c>
      <c r="D33" s="63">
        <f>+D32+D31+D30+D29+D28</f>
        <v>-5139527</v>
      </c>
    </row>
    <row r="34" spans="1:4" ht="15.75" customHeight="1" x14ac:dyDescent="0.25">
      <c r="A34" s="64"/>
      <c r="B34" s="65"/>
      <c r="C34" s="66"/>
      <c r="D34" s="67"/>
    </row>
    <row r="35" spans="1:4" ht="15.75" x14ac:dyDescent="0.25">
      <c r="A35" s="53" t="s">
        <v>106</v>
      </c>
      <c r="B35" s="54" t="s">
        <v>44</v>
      </c>
      <c r="C35" s="55"/>
      <c r="D35" s="56"/>
    </row>
    <row r="36" spans="1:4" x14ac:dyDescent="0.2">
      <c r="A36" s="57">
        <v>1</v>
      </c>
      <c r="B36" s="41"/>
      <c r="C36" s="58" t="s">
        <v>98</v>
      </c>
      <c r="D36" s="59">
        <v>323116</v>
      </c>
    </row>
    <row r="37" spans="1:4" x14ac:dyDescent="0.2">
      <c r="A37" s="57">
        <v>2</v>
      </c>
      <c r="B37" s="41"/>
      <c r="C37" s="58" t="s">
        <v>99</v>
      </c>
      <c r="D37" s="59">
        <v>0</v>
      </c>
    </row>
    <row r="38" spans="1:4" x14ac:dyDescent="0.2">
      <c r="A38" s="57">
        <v>3</v>
      </c>
      <c r="B38" s="41"/>
      <c r="C38" s="58" t="s">
        <v>100</v>
      </c>
      <c r="D38" s="59">
        <v>0</v>
      </c>
    </row>
    <row r="39" spans="1:4" x14ac:dyDescent="0.2">
      <c r="A39" s="57">
        <v>4</v>
      </c>
      <c r="B39" s="41"/>
      <c r="C39" s="58" t="s">
        <v>101</v>
      </c>
      <c r="D39" s="59">
        <v>0</v>
      </c>
    </row>
    <row r="40" spans="1:4" ht="15.75" thickBot="1" x14ac:dyDescent="0.25">
      <c r="A40" s="57">
        <v>5</v>
      </c>
      <c r="B40" s="41"/>
      <c r="C40" s="58" t="s">
        <v>102</v>
      </c>
      <c r="D40" s="59">
        <v>0</v>
      </c>
    </row>
    <row r="41" spans="1:4" ht="16.5" customHeight="1" thickBot="1" x14ac:dyDescent="0.3">
      <c r="A41" s="60"/>
      <c r="B41" s="61"/>
      <c r="C41" s="62" t="s">
        <v>103</v>
      </c>
      <c r="D41" s="63">
        <f>+D40+D39+D38+D37+D36</f>
        <v>323116</v>
      </c>
    </row>
    <row r="42" spans="1:4" ht="15.75" customHeight="1" x14ac:dyDescent="0.25">
      <c r="A42" s="64"/>
      <c r="B42" s="65"/>
      <c r="C42" s="66"/>
      <c r="D42" s="67"/>
    </row>
    <row r="43" spans="1:4" ht="15.75" x14ac:dyDescent="0.25">
      <c r="A43" s="53" t="s">
        <v>107</v>
      </c>
      <c r="B43" s="54" t="s">
        <v>0</v>
      </c>
      <c r="C43" s="55"/>
      <c r="D43" s="56"/>
    </row>
    <row r="44" spans="1:4" x14ac:dyDescent="0.2">
      <c r="A44" s="57">
        <v>1</v>
      </c>
      <c r="B44" s="41"/>
      <c r="C44" s="58" t="s">
        <v>98</v>
      </c>
      <c r="D44" s="59">
        <v>0</v>
      </c>
    </row>
    <row r="45" spans="1:4" x14ac:dyDescent="0.2">
      <c r="A45" s="57">
        <v>2</v>
      </c>
      <c r="B45" s="41"/>
      <c r="C45" s="58" t="s">
        <v>99</v>
      </c>
      <c r="D45" s="59">
        <v>0</v>
      </c>
    </row>
    <row r="46" spans="1:4" x14ac:dyDescent="0.2">
      <c r="A46" s="57">
        <v>3</v>
      </c>
      <c r="B46" s="41"/>
      <c r="C46" s="58" t="s">
        <v>100</v>
      </c>
      <c r="D46" s="59">
        <v>0</v>
      </c>
    </row>
    <row r="47" spans="1:4" x14ac:dyDescent="0.2">
      <c r="A47" s="57">
        <v>4</v>
      </c>
      <c r="B47" s="41"/>
      <c r="C47" s="58" t="s">
        <v>101</v>
      </c>
      <c r="D47" s="59">
        <v>0</v>
      </c>
    </row>
    <row r="48" spans="1:4" ht="15.75" thickBot="1" x14ac:dyDescent="0.25">
      <c r="A48" s="57">
        <v>5</v>
      </c>
      <c r="B48" s="41"/>
      <c r="C48" s="58" t="s">
        <v>102</v>
      </c>
      <c r="D48" s="59">
        <v>0</v>
      </c>
    </row>
    <row r="49" spans="1:4" ht="16.5" customHeight="1" thickBot="1" x14ac:dyDescent="0.3">
      <c r="A49" s="60"/>
      <c r="B49" s="61"/>
      <c r="C49" s="62" t="s">
        <v>103</v>
      </c>
      <c r="D49" s="63">
        <f>+D48+D47+D46+D45+D44</f>
        <v>0</v>
      </c>
    </row>
    <row r="50" spans="1:4" ht="15.75" customHeight="1" x14ac:dyDescent="0.25">
      <c r="A50" s="64"/>
      <c r="B50" s="65"/>
      <c r="C50" s="66"/>
      <c r="D50" s="67"/>
    </row>
    <row r="51" spans="1:4" ht="15.75" x14ac:dyDescent="0.25">
      <c r="A51" s="53" t="s">
        <v>108</v>
      </c>
      <c r="B51" s="54" t="s">
        <v>56</v>
      </c>
      <c r="C51" s="55"/>
      <c r="D51" s="56"/>
    </row>
    <row r="52" spans="1:4" x14ac:dyDescent="0.2">
      <c r="A52" s="57">
        <v>1</v>
      </c>
      <c r="B52" s="41"/>
      <c r="C52" s="58" t="s">
        <v>98</v>
      </c>
      <c r="D52" s="59">
        <v>2410887</v>
      </c>
    </row>
    <row r="53" spans="1:4" x14ac:dyDescent="0.2">
      <c r="A53" s="57">
        <v>2</v>
      </c>
      <c r="B53" s="41"/>
      <c r="C53" s="58" t="s">
        <v>99</v>
      </c>
      <c r="D53" s="59">
        <v>1370432</v>
      </c>
    </row>
    <row r="54" spans="1:4" x14ac:dyDescent="0.2">
      <c r="A54" s="57">
        <v>3</v>
      </c>
      <c r="B54" s="41"/>
      <c r="C54" s="58" t="s">
        <v>100</v>
      </c>
      <c r="D54" s="59">
        <v>0</v>
      </c>
    </row>
    <row r="55" spans="1:4" x14ac:dyDescent="0.2">
      <c r="A55" s="57">
        <v>4</v>
      </c>
      <c r="B55" s="41"/>
      <c r="C55" s="58" t="s">
        <v>101</v>
      </c>
      <c r="D55" s="59">
        <v>1742616</v>
      </c>
    </row>
    <row r="56" spans="1:4" ht="15.75" thickBot="1" x14ac:dyDescent="0.25">
      <c r="A56" s="57">
        <v>5</v>
      </c>
      <c r="B56" s="41"/>
      <c r="C56" s="58" t="s">
        <v>102</v>
      </c>
      <c r="D56" s="59">
        <v>0</v>
      </c>
    </row>
    <row r="57" spans="1:4" ht="16.5" customHeight="1" thickBot="1" x14ac:dyDescent="0.3">
      <c r="A57" s="60"/>
      <c r="B57" s="61"/>
      <c r="C57" s="62" t="s">
        <v>103</v>
      </c>
      <c r="D57" s="63">
        <f>+D56+D55+D54+D53+D52</f>
        <v>5523935</v>
      </c>
    </row>
    <row r="58" spans="1:4" ht="15.75" customHeight="1" x14ac:dyDescent="0.25">
      <c r="A58" s="64"/>
      <c r="B58" s="65"/>
      <c r="C58" s="66"/>
      <c r="D58" s="67"/>
    </row>
    <row r="59" spans="1:4" ht="15.75" x14ac:dyDescent="0.25">
      <c r="A59" s="53" t="s">
        <v>109</v>
      </c>
      <c r="B59" s="54" t="s">
        <v>61</v>
      </c>
      <c r="C59" s="55"/>
      <c r="D59" s="56"/>
    </row>
    <row r="60" spans="1:4" x14ac:dyDescent="0.2">
      <c r="A60" s="57">
        <v>1</v>
      </c>
      <c r="B60" s="41"/>
      <c r="C60" s="58" t="s">
        <v>98</v>
      </c>
      <c r="D60" s="59">
        <v>0</v>
      </c>
    </row>
    <row r="61" spans="1:4" x14ac:dyDescent="0.2">
      <c r="A61" s="57">
        <v>2</v>
      </c>
      <c r="B61" s="41"/>
      <c r="C61" s="58" t="s">
        <v>99</v>
      </c>
      <c r="D61" s="59">
        <v>-909309</v>
      </c>
    </row>
    <row r="62" spans="1:4" x14ac:dyDescent="0.2">
      <c r="A62" s="57">
        <v>3</v>
      </c>
      <c r="B62" s="41"/>
      <c r="C62" s="58" t="s">
        <v>100</v>
      </c>
      <c r="D62" s="59">
        <v>0</v>
      </c>
    </row>
    <row r="63" spans="1:4" x14ac:dyDescent="0.2">
      <c r="A63" s="57">
        <v>4</v>
      </c>
      <c r="B63" s="41"/>
      <c r="C63" s="58" t="s">
        <v>101</v>
      </c>
      <c r="D63" s="59">
        <v>0</v>
      </c>
    </row>
    <row r="64" spans="1:4" ht="15.75" thickBot="1" x14ac:dyDescent="0.25">
      <c r="A64" s="57">
        <v>5</v>
      </c>
      <c r="B64" s="41"/>
      <c r="C64" s="58" t="s">
        <v>102</v>
      </c>
      <c r="D64" s="59">
        <v>0</v>
      </c>
    </row>
    <row r="65" spans="1:4" ht="16.5" customHeight="1" thickBot="1" x14ac:dyDescent="0.3">
      <c r="A65" s="60"/>
      <c r="B65" s="61"/>
      <c r="C65" s="62" t="s">
        <v>103</v>
      </c>
      <c r="D65" s="63">
        <f>+D64+D63+D62+D61+D60</f>
        <v>-909309</v>
      </c>
    </row>
    <row r="66" spans="1:4" ht="15.75" customHeight="1" x14ac:dyDescent="0.25">
      <c r="A66" s="64"/>
      <c r="B66" s="65"/>
      <c r="C66" s="66"/>
      <c r="D66" s="67"/>
    </row>
    <row r="67" spans="1:4" ht="15.75" x14ac:dyDescent="0.25">
      <c r="A67" s="53" t="s">
        <v>110</v>
      </c>
      <c r="B67" s="54" t="s">
        <v>66</v>
      </c>
      <c r="C67" s="55"/>
      <c r="D67" s="56"/>
    </row>
    <row r="68" spans="1:4" x14ac:dyDescent="0.2">
      <c r="A68" s="57">
        <v>1</v>
      </c>
      <c r="B68" s="41"/>
      <c r="C68" s="58" t="s">
        <v>98</v>
      </c>
      <c r="D68" s="59">
        <v>1217975</v>
      </c>
    </row>
    <row r="69" spans="1:4" x14ac:dyDescent="0.2">
      <c r="A69" s="57">
        <v>2</v>
      </c>
      <c r="B69" s="41"/>
      <c r="C69" s="58" t="s">
        <v>99</v>
      </c>
      <c r="D69" s="59">
        <v>0</v>
      </c>
    </row>
    <row r="70" spans="1:4" x14ac:dyDescent="0.2">
      <c r="A70" s="57">
        <v>3</v>
      </c>
      <c r="B70" s="41"/>
      <c r="C70" s="58" t="s">
        <v>100</v>
      </c>
      <c r="D70" s="59">
        <v>0</v>
      </c>
    </row>
    <row r="71" spans="1:4" x14ac:dyDescent="0.2">
      <c r="A71" s="57">
        <v>4</v>
      </c>
      <c r="B71" s="41"/>
      <c r="C71" s="58" t="s">
        <v>101</v>
      </c>
      <c r="D71" s="59">
        <v>0</v>
      </c>
    </row>
    <row r="72" spans="1:4" ht="15.75" thickBot="1" x14ac:dyDescent="0.25">
      <c r="A72" s="57">
        <v>5</v>
      </c>
      <c r="B72" s="41"/>
      <c r="C72" s="58" t="s">
        <v>102</v>
      </c>
      <c r="D72" s="59">
        <v>-592664</v>
      </c>
    </row>
    <row r="73" spans="1:4" ht="16.5" customHeight="1" thickBot="1" x14ac:dyDescent="0.3">
      <c r="A73" s="60"/>
      <c r="B73" s="61"/>
      <c r="C73" s="62" t="s">
        <v>103</v>
      </c>
      <c r="D73" s="63">
        <f>+D72+D71+D70+D69+D68</f>
        <v>625311</v>
      </c>
    </row>
    <row r="74" spans="1:4" ht="15.75" customHeight="1" x14ac:dyDescent="0.25">
      <c r="A74" s="64"/>
      <c r="B74" s="65"/>
      <c r="C74" s="66"/>
      <c r="D74" s="67"/>
    </row>
    <row r="75" spans="1:4" ht="15.75" x14ac:dyDescent="0.25">
      <c r="A75" s="53" t="s">
        <v>111</v>
      </c>
      <c r="B75" s="54" t="s">
        <v>71</v>
      </c>
      <c r="C75" s="55"/>
      <c r="D75" s="56"/>
    </row>
    <row r="76" spans="1:4" x14ac:dyDescent="0.2">
      <c r="A76" s="57">
        <v>1</v>
      </c>
      <c r="B76" s="41"/>
      <c r="C76" s="58" t="s">
        <v>98</v>
      </c>
      <c r="D76" s="59">
        <v>0</v>
      </c>
    </row>
    <row r="77" spans="1:4" x14ac:dyDescent="0.2">
      <c r="A77" s="57">
        <v>2</v>
      </c>
      <c r="B77" s="41"/>
      <c r="C77" s="58" t="s">
        <v>99</v>
      </c>
      <c r="D77" s="59">
        <v>0</v>
      </c>
    </row>
    <row r="78" spans="1:4" x14ac:dyDescent="0.2">
      <c r="A78" s="57">
        <v>3</v>
      </c>
      <c r="B78" s="41"/>
      <c r="C78" s="58" t="s">
        <v>100</v>
      </c>
      <c r="D78" s="59">
        <v>0</v>
      </c>
    </row>
    <row r="79" spans="1:4" x14ac:dyDescent="0.2">
      <c r="A79" s="57">
        <v>4</v>
      </c>
      <c r="B79" s="41"/>
      <c r="C79" s="58" t="s">
        <v>101</v>
      </c>
      <c r="D79" s="59">
        <v>0</v>
      </c>
    </row>
    <row r="80" spans="1:4" ht="15.75" thickBot="1" x14ac:dyDescent="0.25">
      <c r="A80" s="57">
        <v>5</v>
      </c>
      <c r="B80" s="41"/>
      <c r="C80" s="58" t="s">
        <v>102</v>
      </c>
      <c r="D80" s="59">
        <v>0</v>
      </c>
    </row>
    <row r="81" spans="1:4" ht="16.5" customHeight="1" thickBot="1" x14ac:dyDescent="0.3">
      <c r="A81" s="60"/>
      <c r="B81" s="61"/>
      <c r="C81" s="62" t="s">
        <v>103</v>
      </c>
      <c r="D81" s="63">
        <f>+D80+D79+D78+D77+D76</f>
        <v>0</v>
      </c>
    </row>
    <row r="82" spans="1:4" ht="15.75" customHeight="1" x14ac:dyDescent="0.25">
      <c r="A82" s="64"/>
      <c r="B82" s="65"/>
      <c r="C82" s="66"/>
      <c r="D82" s="67"/>
    </row>
    <row r="83" spans="1:4" ht="15.75" x14ac:dyDescent="0.25">
      <c r="A83" s="53" t="s">
        <v>112</v>
      </c>
      <c r="B83" s="54" t="s">
        <v>82</v>
      </c>
      <c r="C83" s="55"/>
      <c r="D83" s="56"/>
    </row>
    <row r="84" spans="1:4" x14ac:dyDescent="0.2">
      <c r="A84" s="57">
        <v>1</v>
      </c>
      <c r="B84" s="41"/>
      <c r="C84" s="58" t="s">
        <v>98</v>
      </c>
      <c r="D84" s="59">
        <v>830076</v>
      </c>
    </row>
    <row r="85" spans="1:4" x14ac:dyDescent="0.2">
      <c r="A85" s="57">
        <v>2</v>
      </c>
      <c r="B85" s="41"/>
      <c r="C85" s="58" t="s">
        <v>99</v>
      </c>
      <c r="D85" s="59">
        <v>82768</v>
      </c>
    </row>
    <row r="86" spans="1:4" x14ac:dyDescent="0.2">
      <c r="A86" s="57">
        <v>3</v>
      </c>
      <c r="B86" s="41"/>
      <c r="C86" s="58" t="s">
        <v>100</v>
      </c>
      <c r="D86" s="59">
        <v>0</v>
      </c>
    </row>
    <row r="87" spans="1:4" x14ac:dyDescent="0.2">
      <c r="A87" s="57">
        <v>4</v>
      </c>
      <c r="B87" s="41"/>
      <c r="C87" s="58" t="s">
        <v>101</v>
      </c>
      <c r="D87" s="59">
        <v>0</v>
      </c>
    </row>
    <row r="88" spans="1:4" ht="15.75" thickBot="1" x14ac:dyDescent="0.25">
      <c r="A88" s="57">
        <v>5</v>
      </c>
      <c r="B88" s="41"/>
      <c r="C88" s="58" t="s">
        <v>102</v>
      </c>
      <c r="D88" s="59">
        <v>0</v>
      </c>
    </row>
    <row r="89" spans="1:4" ht="16.5" customHeight="1" thickBot="1" x14ac:dyDescent="0.3">
      <c r="A89" s="60"/>
      <c r="B89" s="61"/>
      <c r="C89" s="62" t="s">
        <v>103</v>
      </c>
      <c r="D89" s="63">
        <f>+D88+D87+D86+D85+D84</f>
        <v>912844</v>
      </c>
    </row>
    <row r="90" spans="1:4" ht="15.75" customHeight="1" thickBot="1" x14ac:dyDescent="0.3">
      <c r="A90" s="64"/>
      <c r="B90" s="65"/>
      <c r="C90" s="66"/>
      <c r="D90" s="67"/>
    </row>
    <row r="91" spans="1:4" ht="16.5" customHeight="1" thickBot="1" x14ac:dyDescent="0.3">
      <c r="A91" s="68"/>
      <c r="B91" s="69" t="s">
        <v>113</v>
      </c>
      <c r="C91" s="62" t="s">
        <v>114</v>
      </c>
      <c r="D91" s="63">
        <f>+D89-D88+D81-D80+D73-D72+D65-D64+D57-D56+D49-D48+D41-D40+D33-D32+D25-D24+D17-D16</f>
        <v>-9774893</v>
      </c>
    </row>
    <row r="92" spans="1:4" ht="16.5" customHeight="1" thickBot="1" x14ac:dyDescent="0.3">
      <c r="A92" s="68"/>
      <c r="B92" s="69" t="s">
        <v>102</v>
      </c>
      <c r="C92" s="62"/>
      <c r="D92" s="63">
        <f>+D88+D80+D72+D64+D56+D48+D40+D32+D24+D16</f>
        <v>-6439715</v>
      </c>
    </row>
    <row r="93" spans="1:4" ht="16.5" customHeight="1" thickBot="1" x14ac:dyDescent="0.3">
      <c r="A93" s="68"/>
      <c r="B93" s="69" t="s">
        <v>115</v>
      </c>
      <c r="C93" s="62" t="s">
        <v>114</v>
      </c>
      <c r="D93" s="63">
        <f>SUM(D91:D92)</f>
        <v>-16214608</v>
      </c>
    </row>
  </sheetData>
  <mergeCells count="6">
    <mergeCell ref="B1:C1"/>
    <mergeCell ref="A2:D2"/>
    <mergeCell ref="A3:D3"/>
    <mergeCell ref="A4:D4"/>
    <mergeCell ref="A5:D5"/>
    <mergeCell ref="B6:C6"/>
  </mergeCells>
  <pageMargins left="0.25" right="0.25" top="0.5" bottom="0.5" header="0.25" footer="0.25"/>
  <pageSetup paperSize="9" scale="74" orientation="portrait" horizontalDpi="1200" verticalDpi="1200"/>
  <headerFooter>
    <oddHeader>&amp;LOFFICE OF HEALTH CARE ACCESS&amp;CANNUAL REPORTING&amp;RGRIFFIN HOSPITAL</oddHeader>
    <oddFooter>&amp;LREPORT 5&amp;C&amp;P OF &amp;N&amp;R&amp;D, &amp;T</oddFooter>
  </headerFooter>
  <rowBreaks count="1" manualBreakCount="1">
    <brk id="65"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workbookViewId="0">
      <selection sqref="A1:E1"/>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51" t="s">
        <v>0</v>
      </c>
      <c r="B1" s="451"/>
      <c r="C1" s="451"/>
      <c r="D1" s="451"/>
      <c r="E1" s="451"/>
    </row>
    <row r="2" spans="1:5" ht="15.75" customHeight="1" x14ac:dyDescent="0.25">
      <c r="A2" s="451" t="s">
        <v>1</v>
      </c>
      <c r="B2" s="451"/>
      <c r="C2" s="451"/>
      <c r="D2" s="451"/>
      <c r="E2" s="451"/>
    </row>
    <row r="3" spans="1:5" ht="15.75" customHeight="1" x14ac:dyDescent="0.25">
      <c r="A3" s="451" t="s">
        <v>2</v>
      </c>
      <c r="B3" s="451"/>
      <c r="C3" s="451"/>
      <c r="D3" s="451"/>
      <c r="E3" s="451"/>
    </row>
    <row r="4" spans="1:5" ht="15.75" customHeight="1" x14ac:dyDescent="0.25">
      <c r="A4" s="451" t="s">
        <v>116</v>
      </c>
      <c r="B4" s="451"/>
      <c r="C4" s="451"/>
      <c r="D4" s="451"/>
      <c r="E4" s="451"/>
    </row>
    <row r="5" spans="1:5" ht="16.5" customHeight="1" thickBot="1" x14ac:dyDescent="0.3">
      <c r="A5" s="70"/>
      <c r="B5" s="70"/>
      <c r="C5" s="35"/>
    </row>
    <row r="6" spans="1:5" ht="15.75" customHeight="1" x14ac:dyDescent="0.25">
      <c r="A6" s="71" t="s">
        <v>89</v>
      </c>
      <c r="B6" s="72" t="s">
        <v>90</v>
      </c>
      <c r="C6" s="73" t="s">
        <v>91</v>
      </c>
      <c r="D6" s="73" t="s">
        <v>92</v>
      </c>
      <c r="E6" s="73" t="s">
        <v>117</v>
      </c>
    </row>
    <row r="7" spans="1:5" ht="31.5" customHeight="1" x14ac:dyDescent="0.25">
      <c r="A7" s="74"/>
      <c r="B7" s="75"/>
      <c r="C7" s="76"/>
      <c r="D7" s="77"/>
      <c r="E7" s="78" t="s">
        <v>118</v>
      </c>
    </row>
    <row r="8" spans="1:5" ht="16.5" customHeight="1" thickBot="1" x14ac:dyDescent="0.3">
      <c r="A8" s="79" t="s">
        <v>5</v>
      </c>
      <c r="B8" s="80" t="s">
        <v>9</v>
      </c>
      <c r="C8" s="81" t="s">
        <v>119</v>
      </c>
      <c r="D8" s="81" t="s">
        <v>120</v>
      </c>
      <c r="E8" s="82" t="s">
        <v>121</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122</v>
      </c>
      <c r="D11" s="93" t="s">
        <v>123</v>
      </c>
      <c r="E11" s="94">
        <v>1866960</v>
      </c>
    </row>
    <row r="12" spans="1:5" ht="15.75" thickBot="1" x14ac:dyDescent="0.25">
      <c r="A12" s="95">
        <v>1</v>
      </c>
      <c r="B12" s="96"/>
      <c r="C12" s="97" t="s">
        <v>124</v>
      </c>
      <c r="D12" s="98" t="s">
        <v>125</v>
      </c>
      <c r="E12" s="99">
        <v>-833496</v>
      </c>
    </row>
    <row r="13" spans="1:5" s="31" customFormat="1" ht="16.5" customHeight="1" thickBot="1" x14ac:dyDescent="0.3">
      <c r="A13" s="100"/>
      <c r="B13" s="101"/>
      <c r="C13" s="62" t="s">
        <v>126</v>
      </c>
      <c r="D13" s="102" t="s">
        <v>127</v>
      </c>
      <c r="E13" s="103">
        <f>SUM(E11:E12)</f>
        <v>1033464</v>
      </c>
    </row>
    <row r="14" spans="1:5" s="31" customFormat="1" x14ac:dyDescent="0.2">
      <c r="A14" s="64"/>
      <c r="B14" s="104"/>
      <c r="C14" s="105"/>
      <c r="D14" s="106"/>
      <c r="E14" s="107"/>
    </row>
    <row r="15" spans="1:5" ht="15.75" customHeight="1" x14ac:dyDescent="0.25">
      <c r="A15" s="87" t="s">
        <v>37</v>
      </c>
      <c r="B15" s="88" t="s">
        <v>38</v>
      </c>
      <c r="C15" s="55"/>
      <c r="D15" s="55"/>
      <c r="E15" s="89"/>
    </row>
    <row r="16" spans="1:5" ht="15.75" customHeight="1" x14ac:dyDescent="0.25">
      <c r="A16" s="90"/>
      <c r="B16" s="91"/>
      <c r="C16" s="92" t="s">
        <v>122</v>
      </c>
      <c r="D16" s="93" t="s">
        <v>123</v>
      </c>
      <c r="E16" s="94">
        <v>320442</v>
      </c>
    </row>
    <row r="17" spans="1:5" ht="15.75" thickBot="1" x14ac:dyDescent="0.25">
      <c r="A17" s="95">
        <v>1</v>
      </c>
      <c r="B17" s="96"/>
      <c r="C17" s="97" t="s">
        <v>124</v>
      </c>
      <c r="D17" s="98" t="s">
        <v>125</v>
      </c>
      <c r="E17" s="99">
        <v>392751</v>
      </c>
    </row>
    <row r="18" spans="1:5" s="31" customFormat="1" ht="16.5" customHeight="1" thickBot="1" x14ac:dyDescent="0.3">
      <c r="A18" s="100"/>
      <c r="B18" s="101"/>
      <c r="C18" s="62" t="s">
        <v>126</v>
      </c>
      <c r="D18" s="102" t="s">
        <v>127</v>
      </c>
      <c r="E18" s="103">
        <f>SUM(E16:E17)</f>
        <v>713193</v>
      </c>
    </row>
    <row r="19" spans="1:5" s="31" customFormat="1" x14ac:dyDescent="0.2">
      <c r="A19" s="64"/>
      <c r="B19" s="104"/>
      <c r="C19" s="105"/>
      <c r="D19" s="106"/>
      <c r="E19" s="107"/>
    </row>
    <row r="20" spans="1:5" ht="15.75" customHeight="1" x14ac:dyDescent="0.25">
      <c r="A20" s="87" t="s">
        <v>43</v>
      </c>
      <c r="B20" s="88" t="s">
        <v>44</v>
      </c>
      <c r="C20" s="55"/>
      <c r="D20" s="55"/>
      <c r="E20" s="89"/>
    </row>
    <row r="21" spans="1:5" ht="15.75" customHeight="1" x14ac:dyDescent="0.25">
      <c r="A21" s="90"/>
      <c r="B21" s="91"/>
      <c r="C21" s="92" t="s">
        <v>122</v>
      </c>
      <c r="D21" s="93" t="s">
        <v>123</v>
      </c>
      <c r="E21" s="94">
        <v>0</v>
      </c>
    </row>
    <row r="22" spans="1:5" ht="15.75" thickBot="1" x14ac:dyDescent="0.25">
      <c r="A22" s="95"/>
      <c r="B22" s="96"/>
      <c r="C22" s="97" t="s">
        <v>128</v>
      </c>
      <c r="D22" s="98" t="s">
        <v>129</v>
      </c>
      <c r="E22" s="99">
        <v>0</v>
      </c>
    </row>
    <row r="23" spans="1:5" s="31" customFormat="1" ht="16.5" customHeight="1" thickBot="1" x14ac:dyDescent="0.3">
      <c r="A23" s="100"/>
      <c r="B23" s="101"/>
      <c r="C23" s="62" t="s">
        <v>126</v>
      </c>
      <c r="D23" s="102" t="s">
        <v>127</v>
      </c>
      <c r="E23" s="103">
        <f>SUM(E21)</f>
        <v>0</v>
      </c>
    </row>
    <row r="24" spans="1:5" s="31" customFormat="1" x14ac:dyDescent="0.2">
      <c r="A24" s="64"/>
      <c r="B24" s="104"/>
      <c r="C24" s="105"/>
      <c r="D24" s="106"/>
      <c r="E24" s="107"/>
    </row>
    <row r="25" spans="1:5" ht="15.75" customHeight="1" x14ac:dyDescent="0.25">
      <c r="A25" s="87" t="s">
        <v>50</v>
      </c>
      <c r="B25" s="88" t="s">
        <v>0</v>
      </c>
      <c r="C25" s="55"/>
      <c r="D25" s="55"/>
      <c r="E25" s="89"/>
    </row>
    <row r="26" spans="1:5" ht="15.75" customHeight="1" x14ac:dyDescent="0.25">
      <c r="A26" s="90"/>
      <c r="B26" s="91"/>
      <c r="C26" s="92" t="s">
        <v>122</v>
      </c>
      <c r="D26" s="93" t="s">
        <v>123</v>
      </c>
      <c r="E26" s="94">
        <v>0</v>
      </c>
    </row>
    <row r="27" spans="1:5" ht="15.75" thickBot="1" x14ac:dyDescent="0.25">
      <c r="A27" s="95"/>
      <c r="B27" s="96"/>
      <c r="C27" s="97" t="s">
        <v>128</v>
      </c>
      <c r="D27" s="98" t="s">
        <v>129</v>
      </c>
      <c r="E27" s="99">
        <v>0</v>
      </c>
    </row>
    <row r="28" spans="1:5" s="31" customFormat="1" ht="16.5" customHeight="1" thickBot="1" x14ac:dyDescent="0.3">
      <c r="A28" s="100"/>
      <c r="B28" s="101"/>
      <c r="C28" s="62" t="s">
        <v>126</v>
      </c>
      <c r="D28" s="102" t="s">
        <v>127</v>
      </c>
      <c r="E28" s="103">
        <f>SUM(E26)</f>
        <v>0</v>
      </c>
    </row>
    <row r="29" spans="1:5" s="31" customFormat="1" x14ac:dyDescent="0.2">
      <c r="A29" s="64"/>
      <c r="B29" s="104"/>
      <c r="C29" s="105"/>
      <c r="D29" s="106"/>
      <c r="E29" s="107"/>
    </row>
    <row r="30" spans="1:5" ht="15.75" customHeight="1" x14ac:dyDescent="0.25">
      <c r="A30" s="87" t="s">
        <v>55</v>
      </c>
      <c r="B30" s="88" t="s">
        <v>56</v>
      </c>
      <c r="C30" s="55"/>
      <c r="D30" s="55"/>
      <c r="E30" s="89"/>
    </row>
    <row r="31" spans="1:5" ht="15.75" customHeight="1" x14ac:dyDescent="0.25">
      <c r="A31" s="90"/>
      <c r="B31" s="91"/>
      <c r="C31" s="92" t="s">
        <v>122</v>
      </c>
      <c r="D31" s="93" t="s">
        <v>123</v>
      </c>
      <c r="E31" s="94">
        <v>0</v>
      </c>
    </row>
    <row r="32" spans="1:5" ht="15.75" thickBot="1" x14ac:dyDescent="0.25">
      <c r="A32" s="95"/>
      <c r="B32" s="96"/>
      <c r="C32" s="97" t="s">
        <v>128</v>
      </c>
      <c r="D32" s="98" t="s">
        <v>129</v>
      </c>
      <c r="E32" s="99">
        <v>0</v>
      </c>
    </row>
    <row r="33" spans="1:5" s="31" customFormat="1" ht="16.5" customHeight="1" thickBot="1" x14ac:dyDescent="0.3">
      <c r="A33" s="100"/>
      <c r="B33" s="101"/>
      <c r="C33" s="62" t="s">
        <v>126</v>
      </c>
      <c r="D33" s="102" t="s">
        <v>127</v>
      </c>
      <c r="E33" s="103">
        <f>SUM(E31)</f>
        <v>0</v>
      </c>
    </row>
    <row r="34" spans="1:5" s="31" customFormat="1" x14ac:dyDescent="0.2">
      <c r="A34" s="64"/>
      <c r="B34" s="104"/>
      <c r="C34" s="105"/>
      <c r="D34" s="106"/>
      <c r="E34" s="107"/>
    </row>
    <row r="35" spans="1:5" ht="15.75" customHeight="1" x14ac:dyDescent="0.25">
      <c r="A35" s="87" t="s">
        <v>60</v>
      </c>
      <c r="B35" s="88" t="s">
        <v>61</v>
      </c>
      <c r="C35" s="55"/>
      <c r="D35" s="55"/>
      <c r="E35" s="89"/>
    </row>
    <row r="36" spans="1:5" ht="15.75" customHeight="1" x14ac:dyDescent="0.25">
      <c r="A36" s="90"/>
      <c r="B36" s="91"/>
      <c r="C36" s="92" t="s">
        <v>122</v>
      </c>
      <c r="D36" s="93" t="s">
        <v>123</v>
      </c>
      <c r="E36" s="94">
        <v>114801</v>
      </c>
    </row>
    <row r="37" spans="1:5" ht="15.75" thickBot="1" x14ac:dyDescent="0.25">
      <c r="A37" s="95">
        <v>1</v>
      </c>
      <c r="B37" s="96"/>
      <c r="C37" s="97" t="s">
        <v>124</v>
      </c>
      <c r="D37" s="98" t="s">
        <v>125</v>
      </c>
      <c r="E37" s="99">
        <v>190210</v>
      </c>
    </row>
    <row r="38" spans="1:5" s="31" customFormat="1" ht="16.5" customHeight="1" thickBot="1" x14ac:dyDescent="0.3">
      <c r="A38" s="100"/>
      <c r="B38" s="101"/>
      <c r="C38" s="62" t="s">
        <v>126</v>
      </c>
      <c r="D38" s="102" t="s">
        <v>127</v>
      </c>
      <c r="E38" s="103">
        <f>SUM(E36:E37)</f>
        <v>305011</v>
      </c>
    </row>
    <row r="39" spans="1:5" s="31" customFormat="1" x14ac:dyDescent="0.2">
      <c r="A39" s="64"/>
      <c r="B39" s="104"/>
      <c r="C39" s="105"/>
      <c r="D39" s="106"/>
      <c r="E39" s="107"/>
    </row>
    <row r="40" spans="1:5" ht="15.75" customHeight="1" x14ac:dyDescent="0.25">
      <c r="A40" s="87" t="s">
        <v>65</v>
      </c>
      <c r="B40" s="88" t="s">
        <v>66</v>
      </c>
      <c r="C40" s="55"/>
      <c r="D40" s="55"/>
      <c r="E40" s="89"/>
    </row>
    <row r="41" spans="1:5" ht="15.75" customHeight="1" x14ac:dyDescent="0.25">
      <c r="A41" s="90"/>
      <c r="B41" s="91"/>
      <c r="C41" s="92" t="s">
        <v>122</v>
      </c>
      <c r="D41" s="93" t="s">
        <v>123</v>
      </c>
      <c r="E41" s="94">
        <v>2645922</v>
      </c>
    </row>
    <row r="42" spans="1:5" ht="15.75" thickBot="1" x14ac:dyDescent="0.25">
      <c r="A42" s="95">
        <v>1</v>
      </c>
      <c r="B42" s="96"/>
      <c r="C42" s="97" t="s">
        <v>124</v>
      </c>
      <c r="D42" s="98" t="s">
        <v>125</v>
      </c>
      <c r="E42" s="99">
        <v>1653573</v>
      </c>
    </row>
    <row r="43" spans="1:5" s="31" customFormat="1" ht="16.5" customHeight="1" thickBot="1" x14ac:dyDescent="0.3">
      <c r="A43" s="100"/>
      <c r="B43" s="101"/>
      <c r="C43" s="62" t="s">
        <v>126</v>
      </c>
      <c r="D43" s="102" t="s">
        <v>127</v>
      </c>
      <c r="E43" s="103">
        <f>SUM(E41:E42)</f>
        <v>4299495</v>
      </c>
    </row>
    <row r="44" spans="1:5" s="31" customFormat="1" x14ac:dyDescent="0.2">
      <c r="A44" s="64"/>
      <c r="B44" s="104"/>
      <c r="C44" s="105"/>
      <c r="D44" s="106"/>
      <c r="E44" s="107"/>
    </row>
    <row r="45" spans="1:5" ht="15.75" customHeight="1" x14ac:dyDescent="0.25">
      <c r="A45" s="87" t="s">
        <v>70</v>
      </c>
      <c r="B45" s="88" t="s">
        <v>71</v>
      </c>
      <c r="C45" s="55"/>
      <c r="D45" s="55"/>
      <c r="E45" s="89"/>
    </row>
    <row r="46" spans="1:5" ht="15.75" customHeight="1" x14ac:dyDescent="0.25">
      <c r="A46" s="90"/>
      <c r="B46" s="91"/>
      <c r="C46" s="92" t="s">
        <v>122</v>
      </c>
      <c r="D46" s="93" t="s">
        <v>123</v>
      </c>
      <c r="E46" s="94">
        <v>0</v>
      </c>
    </row>
    <row r="47" spans="1:5" ht="15.75" thickBot="1" x14ac:dyDescent="0.25">
      <c r="A47" s="95"/>
      <c r="B47" s="96"/>
      <c r="C47" s="97" t="s">
        <v>128</v>
      </c>
      <c r="D47" s="98" t="s">
        <v>129</v>
      </c>
      <c r="E47" s="99">
        <v>0</v>
      </c>
    </row>
    <row r="48" spans="1:5" s="31" customFormat="1" ht="16.5" customHeight="1" thickBot="1" x14ac:dyDescent="0.3">
      <c r="A48" s="100"/>
      <c r="B48" s="101"/>
      <c r="C48" s="62" t="s">
        <v>126</v>
      </c>
      <c r="D48" s="102" t="s">
        <v>127</v>
      </c>
      <c r="E48" s="103">
        <f>SUM(E46)</f>
        <v>0</v>
      </c>
    </row>
    <row r="49" spans="1:5" s="31" customFormat="1" x14ac:dyDescent="0.2">
      <c r="A49" s="64"/>
      <c r="B49" s="104"/>
      <c r="C49" s="105"/>
      <c r="D49" s="106"/>
      <c r="E49" s="107"/>
    </row>
    <row r="50" spans="1:5" ht="15.75" customHeight="1" x14ac:dyDescent="0.25">
      <c r="A50" s="87" t="s">
        <v>81</v>
      </c>
      <c r="B50" s="88" t="s">
        <v>82</v>
      </c>
      <c r="C50" s="55"/>
      <c r="D50" s="55"/>
      <c r="E50" s="89"/>
    </row>
    <row r="51" spans="1:5" ht="15.75" customHeight="1" x14ac:dyDescent="0.25">
      <c r="A51" s="90"/>
      <c r="B51" s="91"/>
      <c r="C51" s="92" t="s">
        <v>122</v>
      </c>
      <c r="D51" s="93" t="s">
        <v>123</v>
      </c>
      <c r="E51" s="94">
        <v>-440386</v>
      </c>
    </row>
    <row r="52" spans="1:5" ht="15.75" thickBot="1" x14ac:dyDescent="0.25">
      <c r="A52" s="95">
        <v>1</v>
      </c>
      <c r="B52" s="96"/>
      <c r="C52" s="97" t="s">
        <v>124</v>
      </c>
      <c r="D52" s="98" t="s">
        <v>125</v>
      </c>
      <c r="E52" s="99">
        <v>527142</v>
      </c>
    </row>
    <row r="53" spans="1:5" s="31" customFormat="1" ht="16.5" customHeight="1" thickBot="1" x14ac:dyDescent="0.3">
      <c r="A53" s="100"/>
      <c r="B53" s="101"/>
      <c r="C53" s="62" t="s">
        <v>126</v>
      </c>
      <c r="D53" s="102" t="s">
        <v>127</v>
      </c>
      <c r="E53" s="103">
        <f>SUM(E51:E52)</f>
        <v>86756</v>
      </c>
    </row>
    <row r="54" spans="1:5" s="31" customFormat="1" ht="15.75" thickBot="1" x14ac:dyDescent="0.25">
      <c r="A54" s="64"/>
      <c r="B54" s="104"/>
      <c r="C54" s="105"/>
      <c r="D54" s="106"/>
      <c r="E54" s="107"/>
    </row>
    <row r="55" spans="1:5" s="33" customFormat="1" ht="19.5" customHeight="1" thickBot="1" x14ac:dyDescent="0.3">
      <c r="A55" s="108"/>
      <c r="B55" s="109"/>
      <c r="C55" s="110"/>
      <c r="D55" s="111" t="s">
        <v>130</v>
      </c>
      <c r="E55" s="112">
        <f>+E53+E48+E43+E38+E33+E28+E23+E18+E13</f>
        <v>6437919</v>
      </c>
    </row>
  </sheetData>
  <mergeCells count="4">
    <mergeCell ref="A1:E1"/>
    <mergeCell ref="A2:E2"/>
    <mergeCell ref="A3:E3"/>
    <mergeCell ref="A4:E4"/>
  </mergeCells>
  <pageMargins left="0.25" right="0.25" top="0.5" bottom="0.5" header="0.25" footer="0.25"/>
  <pageSetup scale="74" orientation="landscape" horizontalDpi="1200" verticalDpi="1200"/>
  <headerFooter>
    <oddHeader>&amp;LOFFICE OF HEALTH CARE ACCESS&amp;CANNUAL REPORTING&amp;RGRIFFIN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7"/>
  <sheetViews>
    <sheetView workbookViewId="0"/>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3"/>
      <c r="C1" s="453"/>
      <c r="D1" s="453"/>
    </row>
    <row r="2" spans="1:6" x14ac:dyDescent="0.2">
      <c r="A2" s="454" t="s">
        <v>0</v>
      </c>
      <c r="B2" s="454"/>
      <c r="C2" s="454"/>
      <c r="D2" s="454"/>
      <c r="E2" s="454"/>
      <c r="F2" s="454"/>
    </row>
    <row r="3" spans="1:6" x14ac:dyDescent="0.2">
      <c r="A3" s="454" t="s">
        <v>1</v>
      </c>
      <c r="B3" s="454"/>
      <c r="C3" s="454"/>
      <c r="D3" s="454"/>
      <c r="E3" s="454"/>
      <c r="F3" s="454"/>
    </row>
    <row r="4" spans="1:6" x14ac:dyDescent="0.2">
      <c r="A4" s="454" t="s">
        <v>2</v>
      </c>
      <c r="B4" s="454"/>
      <c r="C4" s="454"/>
      <c r="D4" s="454"/>
      <c r="E4" s="454"/>
      <c r="F4" s="454"/>
    </row>
    <row r="5" spans="1:6" x14ac:dyDescent="0.2">
      <c r="A5" s="454" t="s">
        <v>131</v>
      </c>
      <c r="B5" s="454"/>
      <c r="C5" s="454"/>
      <c r="D5" s="454"/>
      <c r="E5" s="454"/>
      <c r="F5" s="454"/>
    </row>
    <row r="6" spans="1:6" ht="13.5" customHeight="1" thickBot="1" x14ac:dyDescent="0.25">
      <c r="B6" s="455"/>
      <c r="C6" s="455"/>
      <c r="D6" s="455"/>
      <c r="E6" s="116"/>
    </row>
    <row r="7" spans="1:6" ht="15.75" x14ac:dyDescent="0.25">
      <c r="A7" s="117">
        <v>-1</v>
      </c>
      <c r="B7" s="118">
        <v>-2</v>
      </c>
      <c r="C7" s="118">
        <v>-3</v>
      </c>
      <c r="D7" s="118">
        <v>-4</v>
      </c>
      <c r="E7" s="118">
        <v>-5</v>
      </c>
      <c r="F7" s="119">
        <v>-6</v>
      </c>
    </row>
    <row r="8" spans="1:6" ht="20.45" customHeight="1" x14ac:dyDescent="0.25">
      <c r="A8" s="87"/>
      <c r="B8" s="76"/>
      <c r="C8" s="76" t="s">
        <v>129</v>
      </c>
      <c r="D8" s="76"/>
      <c r="E8" s="76"/>
      <c r="F8" s="120"/>
    </row>
    <row r="9" spans="1:6" ht="13.5" customHeight="1" thickBot="1" x14ac:dyDescent="0.25">
      <c r="A9" s="121" t="s">
        <v>5</v>
      </c>
      <c r="B9" s="122" t="s">
        <v>132</v>
      </c>
      <c r="C9" s="123" t="s">
        <v>133</v>
      </c>
      <c r="D9" s="123" t="s">
        <v>119</v>
      </c>
      <c r="E9" s="123" t="s">
        <v>120</v>
      </c>
      <c r="F9" s="124" t="s">
        <v>134</v>
      </c>
    </row>
    <row r="10" spans="1:6" s="125" customFormat="1" ht="31.5" x14ac:dyDescent="0.25">
      <c r="A10" s="126"/>
      <c r="B10" s="127"/>
      <c r="C10" s="128"/>
      <c r="D10" s="129" t="s">
        <v>135</v>
      </c>
      <c r="E10" s="130" t="s">
        <v>136</v>
      </c>
      <c r="F10" s="131">
        <v>0</v>
      </c>
    </row>
    <row r="11" spans="1:6" ht="15.75" x14ac:dyDescent="0.25">
      <c r="A11" s="132" t="s">
        <v>97</v>
      </c>
      <c r="B11" s="133" t="s">
        <v>10</v>
      </c>
      <c r="C11" s="134"/>
      <c r="D11" s="135"/>
      <c r="E11" s="135"/>
      <c r="F11" s="136"/>
    </row>
    <row r="12" spans="1:6" ht="15.75" thickBot="1" x14ac:dyDescent="0.25">
      <c r="A12" s="137"/>
      <c r="B12" s="91"/>
      <c r="C12" s="138" t="s">
        <v>129</v>
      </c>
      <c r="D12" s="138" t="s">
        <v>137</v>
      </c>
      <c r="E12" s="139" t="s">
        <v>129</v>
      </c>
      <c r="F12" s="140">
        <v>0</v>
      </c>
    </row>
    <row r="13" spans="1:6" ht="16.5" thickBot="1" x14ac:dyDescent="0.3">
      <c r="A13" s="141"/>
      <c r="B13" s="142"/>
      <c r="C13" s="143"/>
      <c r="D13" s="144" t="s">
        <v>138</v>
      </c>
      <c r="E13" s="145" t="s">
        <v>139</v>
      </c>
      <c r="F13" s="146">
        <v>0</v>
      </c>
    </row>
    <row r="14" spans="1:6" ht="15.75" x14ac:dyDescent="0.25">
      <c r="A14" s="147"/>
      <c r="B14" s="148"/>
      <c r="C14" s="149"/>
      <c r="D14" s="150"/>
      <c r="E14" s="151"/>
      <c r="F14" s="152"/>
    </row>
    <row r="15" spans="1:6" ht="15.75" x14ac:dyDescent="0.25">
      <c r="A15" s="132" t="s">
        <v>104</v>
      </c>
      <c r="B15" s="133" t="s">
        <v>38</v>
      </c>
      <c r="C15" s="134"/>
      <c r="D15" s="135"/>
      <c r="E15" s="135"/>
      <c r="F15" s="136"/>
    </row>
    <row r="16" spans="1:6" ht="15.75" thickBot="1" x14ac:dyDescent="0.25">
      <c r="A16" s="137"/>
      <c r="B16" s="91"/>
      <c r="C16" s="138" t="s">
        <v>129</v>
      </c>
      <c r="D16" s="138" t="s">
        <v>137</v>
      </c>
      <c r="E16" s="139" t="s">
        <v>129</v>
      </c>
      <c r="F16" s="140">
        <v>0</v>
      </c>
    </row>
    <row r="17" spans="1:6" ht="16.5" thickBot="1" x14ac:dyDescent="0.3">
      <c r="A17" s="141"/>
      <c r="B17" s="142"/>
      <c r="C17" s="143"/>
      <c r="D17" s="144" t="s">
        <v>138</v>
      </c>
      <c r="E17" s="145" t="s">
        <v>139</v>
      </c>
      <c r="F17" s="146">
        <v>0</v>
      </c>
    </row>
    <row r="18" spans="1:6" ht="15.75" x14ac:dyDescent="0.25">
      <c r="A18" s="147"/>
      <c r="B18" s="148"/>
      <c r="C18" s="149"/>
      <c r="D18" s="150"/>
      <c r="E18" s="151"/>
      <c r="F18" s="152"/>
    </row>
    <row r="19" spans="1:6" ht="15.75" x14ac:dyDescent="0.25">
      <c r="A19" s="132" t="s">
        <v>105</v>
      </c>
      <c r="B19" s="133" t="s">
        <v>44</v>
      </c>
      <c r="C19" s="134"/>
      <c r="D19" s="135"/>
      <c r="E19" s="135"/>
      <c r="F19" s="136"/>
    </row>
    <row r="20" spans="1:6" ht="15.75" thickBot="1" x14ac:dyDescent="0.25">
      <c r="A20" s="137"/>
      <c r="B20" s="91"/>
      <c r="C20" s="138" t="s">
        <v>129</v>
      </c>
      <c r="D20" s="138" t="s">
        <v>137</v>
      </c>
      <c r="E20" s="139" t="s">
        <v>129</v>
      </c>
      <c r="F20" s="140">
        <v>0</v>
      </c>
    </row>
    <row r="21" spans="1:6" ht="16.5" thickBot="1" x14ac:dyDescent="0.3">
      <c r="A21" s="141"/>
      <c r="B21" s="142"/>
      <c r="C21" s="143"/>
      <c r="D21" s="144" t="s">
        <v>138</v>
      </c>
      <c r="E21" s="145" t="s">
        <v>139</v>
      </c>
      <c r="F21" s="146">
        <v>0</v>
      </c>
    </row>
    <row r="22" spans="1:6" ht="15.75" x14ac:dyDescent="0.25">
      <c r="A22" s="147"/>
      <c r="B22" s="148"/>
      <c r="C22" s="149"/>
      <c r="D22" s="150"/>
      <c r="E22" s="151"/>
      <c r="F22" s="152"/>
    </row>
    <row r="23" spans="1:6" ht="15.75" x14ac:dyDescent="0.25">
      <c r="A23" s="132" t="s">
        <v>106</v>
      </c>
      <c r="B23" s="133" t="s">
        <v>0</v>
      </c>
      <c r="C23" s="134"/>
      <c r="D23" s="135"/>
      <c r="E23" s="135"/>
      <c r="F23" s="136"/>
    </row>
    <row r="24" spans="1:6" ht="15.75" thickBot="1" x14ac:dyDescent="0.25">
      <c r="A24" s="137"/>
      <c r="B24" s="91"/>
      <c r="C24" s="138" t="s">
        <v>129</v>
      </c>
      <c r="D24" s="138" t="s">
        <v>137</v>
      </c>
      <c r="E24" s="139" t="s">
        <v>129</v>
      </c>
      <c r="F24" s="140">
        <v>0</v>
      </c>
    </row>
    <row r="25" spans="1:6" ht="16.5" thickBot="1" x14ac:dyDescent="0.3">
      <c r="A25" s="141"/>
      <c r="B25" s="142"/>
      <c r="C25" s="143"/>
      <c r="D25" s="144" t="s">
        <v>138</v>
      </c>
      <c r="E25" s="145" t="s">
        <v>139</v>
      </c>
      <c r="F25" s="146">
        <v>0</v>
      </c>
    </row>
    <row r="26" spans="1:6" ht="15.75" x14ac:dyDescent="0.25">
      <c r="A26" s="147"/>
      <c r="B26" s="148"/>
      <c r="C26" s="149"/>
      <c r="D26" s="150"/>
      <c r="E26" s="151"/>
      <c r="F26" s="152"/>
    </row>
    <row r="27" spans="1:6" ht="15.75" x14ac:dyDescent="0.25">
      <c r="A27" s="132" t="s">
        <v>107</v>
      </c>
      <c r="B27" s="133" t="s">
        <v>56</v>
      </c>
      <c r="C27" s="134"/>
      <c r="D27" s="135"/>
      <c r="E27" s="135"/>
      <c r="F27" s="136"/>
    </row>
    <row r="28" spans="1:6" ht="15.75" thickBot="1" x14ac:dyDescent="0.25">
      <c r="A28" s="137"/>
      <c r="B28" s="91"/>
      <c r="C28" s="138" t="s">
        <v>129</v>
      </c>
      <c r="D28" s="138" t="s">
        <v>137</v>
      </c>
      <c r="E28" s="139" t="s">
        <v>129</v>
      </c>
      <c r="F28" s="140">
        <v>0</v>
      </c>
    </row>
    <row r="29" spans="1:6" ht="16.5" thickBot="1" x14ac:dyDescent="0.3">
      <c r="A29" s="141"/>
      <c r="B29" s="142"/>
      <c r="C29" s="143"/>
      <c r="D29" s="144" t="s">
        <v>138</v>
      </c>
      <c r="E29" s="145" t="s">
        <v>139</v>
      </c>
      <c r="F29" s="146">
        <v>0</v>
      </c>
    </row>
    <row r="30" spans="1:6" ht="15.75" x14ac:dyDescent="0.25">
      <c r="A30" s="147"/>
      <c r="B30" s="148"/>
      <c r="C30" s="149"/>
      <c r="D30" s="150"/>
      <c r="E30" s="151"/>
      <c r="F30" s="152"/>
    </row>
    <row r="31" spans="1:6" ht="15.75" x14ac:dyDescent="0.25">
      <c r="A31" s="132" t="s">
        <v>108</v>
      </c>
      <c r="B31" s="133" t="s">
        <v>61</v>
      </c>
      <c r="C31" s="134"/>
      <c r="D31" s="135"/>
      <c r="E31" s="135"/>
      <c r="F31" s="136"/>
    </row>
    <row r="32" spans="1:6" ht="15.75" thickBot="1" x14ac:dyDescent="0.25">
      <c r="A32" s="137"/>
      <c r="B32" s="91"/>
      <c r="C32" s="138" t="s">
        <v>129</v>
      </c>
      <c r="D32" s="138" t="s">
        <v>137</v>
      </c>
      <c r="E32" s="139" t="s">
        <v>129</v>
      </c>
      <c r="F32" s="140">
        <v>0</v>
      </c>
    </row>
    <row r="33" spans="1:6" ht="16.5" thickBot="1" x14ac:dyDescent="0.3">
      <c r="A33" s="141"/>
      <c r="B33" s="142"/>
      <c r="C33" s="143"/>
      <c r="D33" s="144" t="s">
        <v>138</v>
      </c>
      <c r="E33" s="145" t="s">
        <v>139</v>
      </c>
      <c r="F33" s="146">
        <v>0</v>
      </c>
    </row>
    <row r="34" spans="1:6" ht="15.75" x14ac:dyDescent="0.25">
      <c r="A34" s="147"/>
      <c r="B34" s="148"/>
      <c r="C34" s="149"/>
      <c r="D34" s="150"/>
      <c r="E34" s="151"/>
      <c r="F34" s="152"/>
    </row>
    <row r="35" spans="1:6" ht="15.75" x14ac:dyDescent="0.25">
      <c r="A35" s="132" t="s">
        <v>109</v>
      </c>
      <c r="B35" s="133" t="s">
        <v>66</v>
      </c>
      <c r="C35" s="134"/>
      <c r="D35" s="135"/>
      <c r="E35" s="135"/>
      <c r="F35" s="136"/>
    </row>
    <row r="36" spans="1:6" ht="15.75" thickBot="1" x14ac:dyDescent="0.25">
      <c r="A36" s="137"/>
      <c r="B36" s="91"/>
      <c r="C36" s="138" t="s">
        <v>129</v>
      </c>
      <c r="D36" s="138" t="s">
        <v>137</v>
      </c>
      <c r="E36" s="139" t="s">
        <v>129</v>
      </c>
      <c r="F36" s="140">
        <v>0</v>
      </c>
    </row>
    <row r="37" spans="1:6" ht="16.5" thickBot="1" x14ac:dyDescent="0.3">
      <c r="A37" s="141"/>
      <c r="B37" s="142"/>
      <c r="C37" s="143"/>
      <c r="D37" s="144" t="s">
        <v>138</v>
      </c>
      <c r="E37" s="145" t="s">
        <v>139</v>
      </c>
      <c r="F37" s="146">
        <v>0</v>
      </c>
    </row>
    <row r="38" spans="1:6" ht="15.75" x14ac:dyDescent="0.25">
      <c r="A38" s="147"/>
      <c r="B38" s="148"/>
      <c r="C38" s="149"/>
      <c r="D38" s="150"/>
      <c r="E38" s="151"/>
      <c r="F38" s="152"/>
    </row>
    <row r="39" spans="1:6" ht="15.75" x14ac:dyDescent="0.25">
      <c r="A39" s="132" t="s">
        <v>110</v>
      </c>
      <c r="B39" s="133" t="s">
        <v>71</v>
      </c>
      <c r="C39" s="134"/>
      <c r="D39" s="135"/>
      <c r="E39" s="135"/>
      <c r="F39" s="136"/>
    </row>
    <row r="40" spans="1:6" ht="15.75" thickBot="1" x14ac:dyDescent="0.25">
      <c r="A40" s="137"/>
      <c r="B40" s="91"/>
      <c r="C40" s="138" t="s">
        <v>129</v>
      </c>
      <c r="D40" s="138" t="s">
        <v>137</v>
      </c>
      <c r="E40" s="139" t="s">
        <v>129</v>
      </c>
      <c r="F40" s="140">
        <v>0</v>
      </c>
    </row>
    <row r="41" spans="1:6" ht="16.5" thickBot="1" x14ac:dyDescent="0.3">
      <c r="A41" s="141"/>
      <c r="B41" s="142"/>
      <c r="C41" s="143"/>
      <c r="D41" s="144" t="s">
        <v>138</v>
      </c>
      <c r="E41" s="145" t="s">
        <v>139</v>
      </c>
      <c r="F41" s="146">
        <v>0</v>
      </c>
    </row>
    <row r="42" spans="1:6" ht="15.75" x14ac:dyDescent="0.25">
      <c r="A42" s="147"/>
      <c r="B42" s="148"/>
      <c r="C42" s="149"/>
      <c r="D42" s="150"/>
      <c r="E42" s="151"/>
      <c r="F42" s="152"/>
    </row>
    <row r="43" spans="1:6" ht="15.75" x14ac:dyDescent="0.25">
      <c r="A43" s="132" t="s">
        <v>111</v>
      </c>
      <c r="B43" s="133" t="s">
        <v>82</v>
      </c>
      <c r="C43" s="134"/>
      <c r="D43" s="135"/>
      <c r="E43" s="135"/>
      <c r="F43" s="136"/>
    </row>
    <row r="44" spans="1:6" ht="15.75" thickBot="1" x14ac:dyDescent="0.25">
      <c r="A44" s="137"/>
      <c r="B44" s="91"/>
      <c r="C44" s="138" t="s">
        <v>129</v>
      </c>
      <c r="D44" s="138" t="s">
        <v>137</v>
      </c>
      <c r="E44" s="139" t="s">
        <v>129</v>
      </c>
      <c r="F44" s="140">
        <v>0</v>
      </c>
    </row>
    <row r="45" spans="1:6" ht="16.5" thickBot="1" x14ac:dyDescent="0.3">
      <c r="A45" s="141"/>
      <c r="B45" s="142"/>
      <c r="C45" s="143"/>
      <c r="D45" s="144" t="s">
        <v>138</v>
      </c>
      <c r="E45" s="145" t="s">
        <v>139</v>
      </c>
      <c r="F45" s="146">
        <v>0</v>
      </c>
    </row>
    <row r="46" spans="1:6" ht="15.75" x14ac:dyDescent="0.25">
      <c r="A46" s="147"/>
      <c r="B46" s="148"/>
      <c r="C46" s="149"/>
      <c r="D46" s="150"/>
      <c r="E46" s="151"/>
      <c r="F46" s="152"/>
    </row>
    <row r="47" spans="1:6" ht="32.25" thickBot="1" x14ac:dyDescent="0.3">
      <c r="A47" s="153"/>
      <c r="B47" s="154"/>
      <c r="C47" s="154"/>
      <c r="D47" s="155" t="s">
        <v>140</v>
      </c>
      <c r="E47" s="156" t="s">
        <v>141</v>
      </c>
      <c r="F47" s="157">
        <f>+F45+F41+F37+F33+F29+F25+F21+F17+F13+F10</f>
        <v>0</v>
      </c>
    </row>
  </sheetData>
  <mergeCells count="6">
    <mergeCell ref="B1:D1"/>
    <mergeCell ref="A2:F2"/>
    <mergeCell ref="A3:F3"/>
    <mergeCell ref="A4:F4"/>
    <mergeCell ref="A5:F5"/>
    <mergeCell ref="B6:D6"/>
  </mergeCells>
  <pageMargins left="0.25" right="0.25" top="0.5" bottom="0.5" header="0.25" footer="0.25"/>
  <pageSetup paperSize="9" scale="74" orientation="landscape" horizontalDpi="1200" verticalDpi="1200"/>
  <headerFooter>
    <oddHeader>&amp;LOFFICE OF HEALTH CARE ACCESS&amp;CANNUAL REPORTING&amp;RGRIFFIN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workbookViewId="0"/>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4" t="s">
        <v>0</v>
      </c>
      <c r="B2" s="454"/>
      <c r="C2" s="454"/>
      <c r="D2" s="454"/>
    </row>
    <row r="3" spans="1:5" x14ac:dyDescent="0.2">
      <c r="A3" s="454" t="s">
        <v>1</v>
      </c>
      <c r="B3" s="454"/>
      <c r="C3" s="454"/>
      <c r="D3" s="454"/>
    </row>
    <row r="4" spans="1:5" x14ac:dyDescent="0.2">
      <c r="A4" s="454" t="s">
        <v>2</v>
      </c>
      <c r="B4" s="454"/>
      <c r="C4" s="454"/>
      <c r="D4" s="454"/>
    </row>
    <row r="5" spans="1:5" x14ac:dyDescent="0.2">
      <c r="A5" s="454" t="s">
        <v>142</v>
      </c>
      <c r="B5" s="454"/>
      <c r="C5" s="454"/>
      <c r="D5" s="454"/>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143</v>
      </c>
      <c r="C8" s="165"/>
      <c r="D8" s="166"/>
    </row>
    <row r="9" spans="1:5" ht="14.25" customHeight="1" thickBot="1" x14ac:dyDescent="0.25">
      <c r="A9" s="167" t="s">
        <v>5</v>
      </c>
      <c r="B9" s="168" t="s">
        <v>144</v>
      </c>
      <c r="C9" s="169" t="s">
        <v>134</v>
      </c>
      <c r="D9" s="170" t="s">
        <v>120</v>
      </c>
    </row>
    <row r="10" spans="1:5" ht="15.75" x14ac:dyDescent="0.25">
      <c r="A10" s="171"/>
      <c r="B10" s="86"/>
      <c r="C10" s="172"/>
      <c r="D10" s="173"/>
    </row>
    <row r="11" spans="1:5" x14ac:dyDescent="0.2">
      <c r="A11" s="174" t="s">
        <v>97</v>
      </c>
      <c r="B11" s="175" t="s">
        <v>10</v>
      </c>
      <c r="C11" s="176"/>
      <c r="D11" s="177"/>
    </row>
    <row r="12" spans="1:5" ht="13.5" thickBot="1" x14ac:dyDescent="0.25">
      <c r="A12" s="178">
        <v>0</v>
      </c>
      <c r="B12" s="179" t="s">
        <v>137</v>
      </c>
      <c r="C12" s="180">
        <v>0</v>
      </c>
      <c r="D12" s="181" t="s">
        <v>129</v>
      </c>
    </row>
    <row r="13" spans="1:5" ht="13.5" customHeight="1" thickBot="1" x14ac:dyDescent="0.25">
      <c r="A13" s="182"/>
      <c r="B13" s="183" t="s">
        <v>145</v>
      </c>
      <c r="C13" s="184">
        <v>0</v>
      </c>
      <c r="D13" s="185" t="s">
        <v>139</v>
      </c>
    </row>
    <row r="14" spans="1:5" ht="14.25" customHeight="1" x14ac:dyDescent="0.2">
      <c r="A14" s="186"/>
      <c r="B14" s="187"/>
      <c r="C14" s="188"/>
      <c r="D14" s="189"/>
    </row>
    <row r="15" spans="1:5" x14ac:dyDescent="0.2">
      <c r="A15" s="174" t="s">
        <v>104</v>
      </c>
      <c r="B15" s="175" t="s">
        <v>38</v>
      </c>
      <c r="C15" s="176"/>
      <c r="D15" s="177"/>
    </row>
    <row r="16" spans="1:5" ht="13.5" thickBot="1" x14ac:dyDescent="0.25">
      <c r="A16" s="178">
        <v>0</v>
      </c>
      <c r="B16" s="179" t="s">
        <v>137</v>
      </c>
      <c r="C16" s="180">
        <v>0</v>
      </c>
      <c r="D16" s="181" t="s">
        <v>129</v>
      </c>
    </row>
    <row r="17" spans="1:4" ht="13.5" customHeight="1" thickBot="1" x14ac:dyDescent="0.25">
      <c r="A17" s="182"/>
      <c r="B17" s="183" t="s">
        <v>145</v>
      </c>
      <c r="C17" s="184">
        <v>0</v>
      </c>
      <c r="D17" s="185" t="s">
        <v>139</v>
      </c>
    </row>
    <row r="18" spans="1:4" ht="14.25" customHeight="1" x14ac:dyDescent="0.2">
      <c r="A18" s="186"/>
      <c r="B18" s="187"/>
      <c r="C18" s="188"/>
      <c r="D18" s="189"/>
    </row>
    <row r="19" spans="1:4" x14ac:dyDescent="0.2">
      <c r="A19" s="174" t="s">
        <v>105</v>
      </c>
      <c r="B19" s="175" t="s">
        <v>44</v>
      </c>
      <c r="C19" s="176"/>
      <c r="D19" s="177"/>
    </row>
    <row r="20" spans="1:4" ht="13.5" thickBot="1" x14ac:dyDescent="0.25">
      <c r="A20" s="178">
        <v>0</v>
      </c>
      <c r="B20" s="179" t="s">
        <v>137</v>
      </c>
      <c r="C20" s="180">
        <v>0</v>
      </c>
      <c r="D20" s="181" t="s">
        <v>129</v>
      </c>
    </row>
    <row r="21" spans="1:4" ht="13.5" customHeight="1" thickBot="1" x14ac:dyDescent="0.25">
      <c r="A21" s="182"/>
      <c r="B21" s="183" t="s">
        <v>145</v>
      </c>
      <c r="C21" s="184">
        <v>0</v>
      </c>
      <c r="D21" s="185" t="s">
        <v>139</v>
      </c>
    </row>
    <row r="22" spans="1:4" ht="14.25" customHeight="1" x14ac:dyDescent="0.2">
      <c r="A22" s="186"/>
      <c r="B22" s="187"/>
      <c r="C22" s="188"/>
      <c r="D22" s="189"/>
    </row>
    <row r="23" spans="1:4" x14ac:dyDescent="0.2">
      <c r="A23" s="174" t="s">
        <v>106</v>
      </c>
      <c r="B23" s="175" t="s">
        <v>0</v>
      </c>
      <c r="C23" s="176"/>
      <c r="D23" s="177"/>
    </row>
    <row r="24" spans="1:4" ht="13.5" thickBot="1" x14ac:dyDescent="0.25">
      <c r="A24" s="178">
        <v>0</v>
      </c>
      <c r="B24" s="179" t="s">
        <v>137</v>
      </c>
      <c r="C24" s="180">
        <v>0</v>
      </c>
      <c r="D24" s="181" t="s">
        <v>129</v>
      </c>
    </row>
    <row r="25" spans="1:4" ht="13.5" customHeight="1" thickBot="1" x14ac:dyDescent="0.25">
      <c r="A25" s="182"/>
      <c r="B25" s="183" t="s">
        <v>145</v>
      </c>
      <c r="C25" s="184">
        <v>0</v>
      </c>
      <c r="D25" s="185" t="s">
        <v>139</v>
      </c>
    </row>
    <row r="26" spans="1:4" ht="14.25" customHeight="1" x14ac:dyDescent="0.2">
      <c r="A26" s="186"/>
      <c r="B26" s="187"/>
      <c r="C26" s="188"/>
      <c r="D26" s="189"/>
    </row>
    <row r="27" spans="1:4" x14ac:dyDescent="0.2">
      <c r="A27" s="174" t="s">
        <v>107</v>
      </c>
      <c r="B27" s="175" t="s">
        <v>56</v>
      </c>
      <c r="C27" s="176"/>
      <c r="D27" s="177"/>
    </row>
    <row r="28" spans="1:4" ht="13.5" thickBot="1" x14ac:dyDescent="0.25">
      <c r="A28" s="178">
        <v>0</v>
      </c>
      <c r="B28" s="179" t="s">
        <v>137</v>
      </c>
      <c r="C28" s="180">
        <v>0</v>
      </c>
      <c r="D28" s="181" t="s">
        <v>129</v>
      </c>
    </row>
    <row r="29" spans="1:4" ht="13.5" customHeight="1" thickBot="1" x14ac:dyDescent="0.25">
      <c r="A29" s="182"/>
      <c r="B29" s="183" t="s">
        <v>145</v>
      </c>
      <c r="C29" s="184">
        <v>0</v>
      </c>
      <c r="D29" s="185" t="s">
        <v>139</v>
      </c>
    </row>
    <row r="30" spans="1:4" ht="14.25" customHeight="1" x14ac:dyDescent="0.2">
      <c r="A30" s="186"/>
      <c r="B30" s="187"/>
      <c r="C30" s="188"/>
      <c r="D30" s="189"/>
    </row>
    <row r="31" spans="1:4" x14ac:dyDescent="0.2">
      <c r="A31" s="174" t="s">
        <v>108</v>
      </c>
      <c r="B31" s="175" t="s">
        <v>61</v>
      </c>
      <c r="C31" s="176"/>
      <c r="D31" s="177"/>
    </row>
    <row r="32" spans="1:4" ht="13.5" thickBot="1" x14ac:dyDescent="0.25">
      <c r="A32" s="178">
        <v>0</v>
      </c>
      <c r="B32" s="179" t="s">
        <v>137</v>
      </c>
      <c r="C32" s="180">
        <v>0</v>
      </c>
      <c r="D32" s="181" t="s">
        <v>129</v>
      </c>
    </row>
    <row r="33" spans="1:4" ht="13.5" customHeight="1" thickBot="1" x14ac:dyDescent="0.25">
      <c r="A33" s="182"/>
      <c r="B33" s="183" t="s">
        <v>145</v>
      </c>
      <c r="C33" s="184">
        <v>0</v>
      </c>
      <c r="D33" s="185" t="s">
        <v>139</v>
      </c>
    </row>
    <row r="34" spans="1:4" ht="14.25" customHeight="1" x14ac:dyDescent="0.2">
      <c r="A34" s="186"/>
      <c r="B34" s="187"/>
      <c r="C34" s="188"/>
      <c r="D34" s="189"/>
    </row>
    <row r="35" spans="1:4" x14ac:dyDescent="0.2">
      <c r="A35" s="174" t="s">
        <v>109</v>
      </c>
      <c r="B35" s="175" t="s">
        <v>66</v>
      </c>
      <c r="C35" s="176"/>
      <c r="D35" s="177"/>
    </row>
    <row r="36" spans="1:4" ht="13.5" thickBot="1" x14ac:dyDescent="0.25">
      <c r="A36" s="178">
        <v>0</v>
      </c>
      <c r="B36" s="179" t="s">
        <v>137</v>
      </c>
      <c r="C36" s="180">
        <v>0</v>
      </c>
      <c r="D36" s="181" t="s">
        <v>129</v>
      </c>
    </row>
    <row r="37" spans="1:4" ht="13.5" customHeight="1" thickBot="1" x14ac:dyDescent="0.25">
      <c r="A37" s="182"/>
      <c r="B37" s="183" t="s">
        <v>145</v>
      </c>
      <c r="C37" s="184">
        <v>0</v>
      </c>
      <c r="D37" s="185" t="s">
        <v>139</v>
      </c>
    </row>
    <row r="38" spans="1:4" ht="14.25" customHeight="1" x14ac:dyDescent="0.2">
      <c r="A38" s="186"/>
      <c r="B38" s="187"/>
      <c r="C38" s="188"/>
      <c r="D38" s="189"/>
    </row>
    <row r="39" spans="1:4" x14ac:dyDescent="0.2">
      <c r="A39" s="174" t="s">
        <v>110</v>
      </c>
      <c r="B39" s="175" t="s">
        <v>71</v>
      </c>
      <c r="C39" s="176"/>
      <c r="D39" s="177"/>
    </row>
    <row r="40" spans="1:4" ht="13.5" thickBot="1" x14ac:dyDescent="0.25">
      <c r="A40" s="178">
        <v>0</v>
      </c>
      <c r="B40" s="179" t="s">
        <v>137</v>
      </c>
      <c r="C40" s="180">
        <v>0</v>
      </c>
      <c r="D40" s="181" t="s">
        <v>129</v>
      </c>
    </row>
    <row r="41" spans="1:4" ht="13.5" customHeight="1" thickBot="1" x14ac:dyDescent="0.25">
      <c r="A41" s="182"/>
      <c r="B41" s="183" t="s">
        <v>145</v>
      </c>
      <c r="C41" s="184">
        <v>0</v>
      </c>
      <c r="D41" s="185" t="s">
        <v>139</v>
      </c>
    </row>
    <row r="42" spans="1:4" ht="14.25" customHeight="1" x14ac:dyDescent="0.2">
      <c r="A42" s="186"/>
      <c r="B42" s="187"/>
      <c r="C42" s="188"/>
      <c r="D42" s="189"/>
    </row>
    <row r="43" spans="1:4" x14ac:dyDescent="0.2">
      <c r="A43" s="174" t="s">
        <v>111</v>
      </c>
      <c r="B43" s="175" t="s">
        <v>82</v>
      </c>
      <c r="C43" s="176"/>
      <c r="D43" s="177"/>
    </row>
    <row r="44" spans="1:4" ht="13.5" thickBot="1" x14ac:dyDescent="0.25">
      <c r="A44" s="178">
        <v>0</v>
      </c>
      <c r="B44" s="179" t="s">
        <v>137</v>
      </c>
      <c r="C44" s="180">
        <v>0</v>
      </c>
      <c r="D44" s="181" t="s">
        <v>129</v>
      </c>
    </row>
    <row r="45" spans="1:4" ht="13.5" customHeight="1" thickBot="1" x14ac:dyDescent="0.25">
      <c r="A45" s="182"/>
      <c r="B45" s="183" t="s">
        <v>145</v>
      </c>
      <c r="C45" s="184">
        <v>0</v>
      </c>
      <c r="D45" s="185" t="s">
        <v>139</v>
      </c>
    </row>
    <row r="46" spans="1:4" ht="14.25" customHeight="1" thickBot="1" x14ac:dyDescent="0.25">
      <c r="A46" s="186"/>
      <c r="B46" s="187"/>
      <c r="C46" s="188"/>
      <c r="D46" s="189"/>
    </row>
    <row r="47" spans="1:4" ht="13.5" customHeight="1" thickBot="1" x14ac:dyDescent="0.25">
      <c r="B47" s="190" t="s">
        <v>146</v>
      </c>
      <c r="C47" s="191">
        <f>+C45+C41+C37+C33+C29+C25+C21+C17+C13</f>
        <v>0</v>
      </c>
      <c r="D47" s="185" t="s">
        <v>141</v>
      </c>
    </row>
  </sheetData>
  <mergeCells count="4">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REPORTING&amp;RGRIFFIN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workbookViewId="0"/>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4" t="s">
        <v>0</v>
      </c>
      <c r="B2" s="454"/>
      <c r="C2" s="454"/>
      <c r="D2" s="454"/>
    </row>
    <row r="3" spans="1:4" x14ac:dyDescent="0.2">
      <c r="A3" s="454" t="s">
        <v>147</v>
      </c>
      <c r="B3" s="454"/>
      <c r="C3" s="454"/>
      <c r="D3" s="454"/>
    </row>
    <row r="4" spans="1:4" x14ac:dyDescent="0.2">
      <c r="A4" s="454" t="s">
        <v>2</v>
      </c>
      <c r="B4" s="454"/>
      <c r="C4" s="454"/>
      <c r="D4" s="454"/>
    </row>
    <row r="5" spans="1:4" x14ac:dyDescent="0.2">
      <c r="A5" s="454" t="s">
        <v>148</v>
      </c>
      <c r="B5" s="454"/>
      <c r="C5" s="454"/>
      <c r="D5" s="454"/>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143</v>
      </c>
      <c r="C8" s="195"/>
      <c r="D8" s="196"/>
    </row>
    <row r="9" spans="1:4" ht="14.25" customHeight="1" thickBot="1" x14ac:dyDescent="0.25">
      <c r="A9" s="121" t="s">
        <v>5</v>
      </c>
      <c r="B9" s="123" t="s">
        <v>149</v>
      </c>
      <c r="C9" s="197" t="s">
        <v>134</v>
      </c>
      <c r="D9" s="124" t="s">
        <v>150</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137</v>
      </c>
      <c r="C12" s="202">
        <v>0</v>
      </c>
      <c r="D12" s="203" t="s">
        <v>151</v>
      </c>
    </row>
    <row r="13" spans="1:4" ht="13.5" customHeight="1" thickBot="1" x14ac:dyDescent="0.25">
      <c r="A13" s="204"/>
      <c r="B13" s="205" t="s">
        <v>103</v>
      </c>
      <c r="C13" s="206">
        <v>0</v>
      </c>
      <c r="D13" s="207"/>
    </row>
    <row r="14" spans="1:4" ht="14.25" customHeight="1" x14ac:dyDescent="0.2">
      <c r="A14" s="208"/>
      <c r="B14" s="209"/>
      <c r="C14" s="210"/>
      <c r="D14" s="211"/>
    </row>
    <row r="15" spans="1:4" ht="15.75" customHeight="1" x14ac:dyDescent="0.2">
      <c r="A15" s="198" t="s">
        <v>37</v>
      </c>
      <c r="B15" s="175" t="s">
        <v>38</v>
      </c>
      <c r="C15" s="173"/>
      <c r="D15" s="199"/>
    </row>
    <row r="16" spans="1:4" ht="13.5" thickBot="1" x14ac:dyDescent="0.25">
      <c r="A16" s="200">
        <v>0</v>
      </c>
      <c r="B16" s="201" t="s">
        <v>137</v>
      </c>
      <c r="C16" s="202">
        <v>0</v>
      </c>
      <c r="D16" s="203" t="s">
        <v>151</v>
      </c>
    </row>
    <row r="17" spans="1:4" ht="13.5" customHeight="1" thickBot="1" x14ac:dyDescent="0.25">
      <c r="A17" s="204"/>
      <c r="B17" s="205" t="s">
        <v>103</v>
      </c>
      <c r="C17" s="206">
        <v>0</v>
      </c>
      <c r="D17" s="207"/>
    </row>
    <row r="18" spans="1:4" ht="14.25" customHeight="1" x14ac:dyDescent="0.2">
      <c r="A18" s="208"/>
      <c r="B18" s="209"/>
      <c r="C18" s="210"/>
      <c r="D18" s="211"/>
    </row>
    <row r="19" spans="1:4" ht="15.75" customHeight="1" x14ac:dyDescent="0.2">
      <c r="A19" s="198" t="s">
        <v>43</v>
      </c>
      <c r="B19" s="175" t="s">
        <v>44</v>
      </c>
      <c r="C19" s="173"/>
      <c r="D19" s="199"/>
    </row>
    <row r="20" spans="1:4" ht="13.5" thickBot="1" x14ac:dyDescent="0.25">
      <c r="A20" s="200">
        <v>0</v>
      </c>
      <c r="B20" s="201" t="s">
        <v>137</v>
      </c>
      <c r="C20" s="202">
        <v>0</v>
      </c>
      <c r="D20" s="203" t="s">
        <v>151</v>
      </c>
    </row>
    <row r="21" spans="1:4" ht="13.5" customHeight="1" thickBot="1" x14ac:dyDescent="0.25">
      <c r="A21" s="204"/>
      <c r="B21" s="205" t="s">
        <v>103</v>
      </c>
      <c r="C21" s="206">
        <v>0</v>
      </c>
      <c r="D21" s="207"/>
    </row>
    <row r="22" spans="1:4" ht="14.25" customHeight="1" x14ac:dyDescent="0.2">
      <c r="A22" s="208"/>
      <c r="B22" s="209"/>
      <c r="C22" s="210"/>
      <c r="D22" s="211"/>
    </row>
    <row r="23" spans="1:4" ht="15.75" customHeight="1" x14ac:dyDescent="0.2">
      <c r="A23" s="198" t="s">
        <v>50</v>
      </c>
      <c r="B23" s="175" t="s">
        <v>0</v>
      </c>
      <c r="C23" s="173"/>
      <c r="D23" s="199"/>
    </row>
    <row r="24" spans="1:4" ht="13.5" thickBot="1" x14ac:dyDescent="0.25">
      <c r="A24" s="200">
        <v>0</v>
      </c>
      <c r="B24" s="201" t="s">
        <v>137</v>
      </c>
      <c r="C24" s="202">
        <v>0</v>
      </c>
      <c r="D24" s="203" t="s">
        <v>151</v>
      </c>
    </row>
    <row r="25" spans="1:4" ht="13.5" customHeight="1" thickBot="1" x14ac:dyDescent="0.25">
      <c r="A25" s="204"/>
      <c r="B25" s="205" t="s">
        <v>103</v>
      </c>
      <c r="C25" s="206">
        <v>0</v>
      </c>
      <c r="D25" s="207"/>
    </row>
    <row r="26" spans="1:4" ht="14.25" customHeight="1" x14ac:dyDescent="0.2">
      <c r="A26" s="208"/>
      <c r="B26" s="209"/>
      <c r="C26" s="210"/>
      <c r="D26" s="211"/>
    </row>
    <row r="27" spans="1:4" ht="15.75" customHeight="1" x14ac:dyDescent="0.2">
      <c r="A27" s="198" t="s">
        <v>55</v>
      </c>
      <c r="B27" s="175" t="s">
        <v>56</v>
      </c>
      <c r="C27" s="173"/>
      <c r="D27" s="199"/>
    </row>
    <row r="28" spans="1:4" ht="13.5" thickBot="1" x14ac:dyDescent="0.25">
      <c r="A28" s="200">
        <v>0</v>
      </c>
      <c r="B28" s="201" t="s">
        <v>137</v>
      </c>
      <c r="C28" s="202">
        <v>0</v>
      </c>
      <c r="D28" s="203" t="s">
        <v>151</v>
      </c>
    </row>
    <row r="29" spans="1:4" ht="13.5" customHeight="1" thickBot="1" x14ac:dyDescent="0.25">
      <c r="A29" s="204"/>
      <c r="B29" s="205" t="s">
        <v>103</v>
      </c>
      <c r="C29" s="206">
        <v>0</v>
      </c>
      <c r="D29" s="207"/>
    </row>
    <row r="30" spans="1:4" ht="14.25" customHeight="1" x14ac:dyDescent="0.2">
      <c r="A30" s="208"/>
      <c r="B30" s="209"/>
      <c r="C30" s="210"/>
      <c r="D30" s="211"/>
    </row>
    <row r="31" spans="1:4" ht="15.75" customHeight="1" x14ac:dyDescent="0.2">
      <c r="A31" s="198" t="s">
        <v>60</v>
      </c>
      <c r="B31" s="175" t="s">
        <v>61</v>
      </c>
      <c r="C31" s="173"/>
      <c r="D31" s="199"/>
    </row>
    <row r="32" spans="1:4" ht="13.5" thickBot="1" x14ac:dyDescent="0.25">
      <c r="A32" s="200">
        <v>0</v>
      </c>
      <c r="B32" s="201" t="s">
        <v>137</v>
      </c>
      <c r="C32" s="202">
        <v>0</v>
      </c>
      <c r="D32" s="203" t="s">
        <v>151</v>
      </c>
    </row>
    <row r="33" spans="1:4" ht="13.5" customHeight="1" thickBot="1" x14ac:dyDescent="0.25">
      <c r="A33" s="204"/>
      <c r="B33" s="205" t="s">
        <v>103</v>
      </c>
      <c r="C33" s="206">
        <v>0</v>
      </c>
      <c r="D33" s="207"/>
    </row>
    <row r="34" spans="1:4" ht="14.25" customHeight="1" x14ac:dyDescent="0.2">
      <c r="A34" s="208"/>
      <c r="B34" s="209"/>
      <c r="C34" s="210"/>
      <c r="D34" s="211"/>
    </row>
    <row r="35" spans="1:4" ht="15.75" customHeight="1" x14ac:dyDescent="0.2">
      <c r="A35" s="198" t="s">
        <v>65</v>
      </c>
      <c r="B35" s="175" t="s">
        <v>66</v>
      </c>
      <c r="C35" s="173"/>
      <c r="D35" s="199"/>
    </row>
    <row r="36" spans="1:4" ht="13.5" thickBot="1" x14ac:dyDescent="0.25">
      <c r="A36" s="200">
        <v>0</v>
      </c>
      <c r="B36" s="201" t="s">
        <v>137</v>
      </c>
      <c r="C36" s="202">
        <v>0</v>
      </c>
      <c r="D36" s="203" t="s">
        <v>151</v>
      </c>
    </row>
    <row r="37" spans="1:4" ht="13.5" customHeight="1" thickBot="1" x14ac:dyDescent="0.25">
      <c r="A37" s="204"/>
      <c r="B37" s="205" t="s">
        <v>103</v>
      </c>
      <c r="C37" s="206">
        <v>0</v>
      </c>
      <c r="D37" s="207"/>
    </row>
    <row r="38" spans="1:4" ht="14.25" customHeight="1" x14ac:dyDescent="0.2">
      <c r="A38" s="208"/>
      <c r="B38" s="209"/>
      <c r="C38" s="210"/>
      <c r="D38" s="211"/>
    </row>
    <row r="39" spans="1:4" ht="15.75" customHeight="1" x14ac:dyDescent="0.2">
      <c r="A39" s="198" t="s">
        <v>70</v>
      </c>
      <c r="B39" s="175" t="s">
        <v>71</v>
      </c>
      <c r="C39" s="173"/>
      <c r="D39" s="199"/>
    </row>
    <row r="40" spans="1:4" ht="13.5" thickBot="1" x14ac:dyDescent="0.25">
      <c r="A40" s="200">
        <v>0</v>
      </c>
      <c r="B40" s="201" t="s">
        <v>137</v>
      </c>
      <c r="C40" s="202">
        <v>0</v>
      </c>
      <c r="D40" s="203" t="s">
        <v>151</v>
      </c>
    </row>
    <row r="41" spans="1:4" ht="13.5" customHeight="1" thickBot="1" x14ac:dyDescent="0.25">
      <c r="A41" s="204"/>
      <c r="B41" s="205" t="s">
        <v>103</v>
      </c>
      <c r="C41" s="206">
        <v>0</v>
      </c>
      <c r="D41" s="207"/>
    </row>
    <row r="42" spans="1:4" ht="14.25" customHeight="1" x14ac:dyDescent="0.2">
      <c r="A42" s="208"/>
      <c r="B42" s="209"/>
      <c r="C42" s="210"/>
      <c r="D42" s="211"/>
    </row>
    <row r="43" spans="1:4" ht="15.75" customHeight="1" x14ac:dyDescent="0.2">
      <c r="A43" s="198" t="s">
        <v>81</v>
      </c>
      <c r="B43" s="175" t="s">
        <v>82</v>
      </c>
      <c r="C43" s="173"/>
      <c r="D43" s="199"/>
    </row>
    <row r="44" spans="1:4" ht="13.5" thickBot="1" x14ac:dyDescent="0.25">
      <c r="A44" s="200">
        <v>0</v>
      </c>
      <c r="B44" s="201" t="s">
        <v>137</v>
      </c>
      <c r="C44" s="202">
        <v>0</v>
      </c>
      <c r="D44" s="203" t="s">
        <v>151</v>
      </c>
    </row>
    <row r="45" spans="1:4" ht="13.5" customHeight="1" thickBot="1" x14ac:dyDescent="0.25">
      <c r="A45" s="204"/>
      <c r="B45" s="205" t="s">
        <v>103</v>
      </c>
      <c r="C45" s="206">
        <v>0</v>
      </c>
      <c r="D45" s="207"/>
    </row>
    <row r="46" spans="1:4" ht="14.25" customHeight="1" x14ac:dyDescent="0.2">
      <c r="A46" s="208"/>
      <c r="B46" s="209"/>
      <c r="C46" s="210"/>
      <c r="D46" s="211"/>
    </row>
    <row r="47" spans="1:4" ht="13.5" customHeight="1" thickBot="1" x14ac:dyDescent="0.25">
      <c r="A47" s="212"/>
      <c r="B47" s="213" t="s">
        <v>130</v>
      </c>
      <c r="C47" s="214">
        <f>+C45+C41+C37+C33+C29+C25+C21+C17+C13</f>
        <v>0</v>
      </c>
      <c r="D47" s="215"/>
    </row>
  </sheetData>
  <mergeCells count="4">
    <mergeCell ref="A2:D2"/>
    <mergeCell ref="A3:D3"/>
    <mergeCell ref="A4:D4"/>
    <mergeCell ref="A5:D5"/>
  </mergeCells>
  <pageMargins left="1" right="1" top="0.5" bottom="0.5" header="0.25" footer="0.25"/>
  <pageSetup paperSize="9" scale="74" orientation="landscape" horizontalDpi="1200" verticalDpi="1200"/>
  <headerFooter>
    <oddHeader>&amp;LOFFICE OF HEALTH CARE ACCESS&amp;CANNUAL REPORTING&amp;RGRIFFIN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workbookViewId="0"/>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7"/>
      <c r="C1" s="457"/>
      <c r="D1" s="457"/>
    </row>
    <row r="2" spans="1:6" s="216" customFormat="1" x14ac:dyDescent="0.2">
      <c r="A2" s="458" t="s">
        <v>0</v>
      </c>
      <c r="B2" s="458"/>
      <c r="C2" s="458"/>
      <c r="D2" s="458"/>
      <c r="E2" s="458"/>
      <c r="F2" s="458"/>
    </row>
    <row r="3" spans="1:6" s="216" customFormat="1" x14ac:dyDescent="0.2">
      <c r="A3" s="458" t="s">
        <v>1</v>
      </c>
      <c r="B3" s="458"/>
      <c r="C3" s="458"/>
      <c r="D3" s="458"/>
      <c r="E3" s="458"/>
      <c r="F3" s="458"/>
    </row>
    <row r="4" spans="1:6" s="216" customFormat="1" x14ac:dyDescent="0.2">
      <c r="A4" s="458" t="s">
        <v>2</v>
      </c>
      <c r="B4" s="458"/>
      <c r="C4" s="458"/>
      <c r="D4" s="458"/>
      <c r="E4" s="458"/>
      <c r="F4" s="458"/>
    </row>
    <row r="5" spans="1:6" s="216" customFormat="1" x14ac:dyDescent="0.2">
      <c r="A5" s="458" t="s">
        <v>152</v>
      </c>
      <c r="B5" s="458"/>
      <c r="C5" s="458"/>
      <c r="D5" s="458"/>
      <c r="E5" s="458"/>
      <c r="F5" s="458"/>
    </row>
    <row r="6" spans="1:6" s="216" customFormat="1" x14ac:dyDescent="0.2">
      <c r="A6" s="458" t="s">
        <v>153</v>
      </c>
      <c r="B6" s="458"/>
      <c r="C6" s="458"/>
      <c r="D6" s="458"/>
      <c r="E6" s="458"/>
      <c r="F6" s="458"/>
    </row>
    <row r="7" spans="1:6" s="216" customFormat="1" ht="13.5" customHeight="1" thickBot="1" x14ac:dyDescent="0.25">
      <c r="B7" s="456"/>
      <c r="C7" s="456"/>
      <c r="D7" s="456"/>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154</v>
      </c>
      <c r="D9" s="227" t="s">
        <v>155</v>
      </c>
      <c r="E9" s="228" t="s">
        <v>156</v>
      </c>
      <c r="F9" s="229" t="s">
        <v>157</v>
      </c>
    </row>
    <row r="10" spans="1:6" x14ac:dyDescent="0.2">
      <c r="A10" s="230"/>
      <c r="B10" s="231"/>
      <c r="C10" s="232"/>
      <c r="D10" s="233"/>
      <c r="E10" s="173"/>
      <c r="F10" s="172"/>
    </row>
    <row r="11" spans="1:6" ht="13.5" customHeight="1" thickBot="1" x14ac:dyDescent="0.25">
      <c r="A11" s="167" t="s">
        <v>8</v>
      </c>
      <c r="B11" s="234" t="s">
        <v>158</v>
      </c>
      <c r="C11" s="235"/>
      <c r="D11" s="235"/>
      <c r="E11" s="235"/>
      <c r="F11" s="236"/>
    </row>
    <row r="12" spans="1:6" ht="15.75" customHeight="1" x14ac:dyDescent="0.2">
      <c r="A12" s="237"/>
      <c r="B12" s="238" t="s">
        <v>159</v>
      </c>
      <c r="C12" s="239">
        <v>0</v>
      </c>
      <c r="D12" s="239">
        <v>0</v>
      </c>
      <c r="E12" s="239">
        <f t="shared" ref="E12:E18" si="0">D12-C12</f>
        <v>0</v>
      </c>
      <c r="F12" s="240">
        <f t="shared" ref="F12:F18" si="1">IF(C12=0,0,E12/C12)</f>
        <v>0</v>
      </c>
    </row>
    <row r="13" spans="1:6" x14ac:dyDescent="0.2">
      <c r="A13" s="241">
        <v>1</v>
      </c>
      <c r="B13" s="242" t="s">
        <v>160</v>
      </c>
      <c r="C13" s="243">
        <v>0</v>
      </c>
      <c r="D13" s="243">
        <v>0</v>
      </c>
      <c r="E13" s="243">
        <f t="shared" si="0"/>
        <v>0</v>
      </c>
      <c r="F13" s="244">
        <f t="shared" si="1"/>
        <v>0</v>
      </c>
    </row>
    <row r="14" spans="1:6" x14ac:dyDescent="0.2">
      <c r="A14" s="241">
        <v>2</v>
      </c>
      <c r="B14" s="242" t="s">
        <v>161</v>
      </c>
      <c r="C14" s="243">
        <v>0</v>
      </c>
      <c r="D14" s="243">
        <v>0</v>
      </c>
      <c r="E14" s="243">
        <f t="shared" si="0"/>
        <v>0</v>
      </c>
      <c r="F14" s="244">
        <f t="shared" si="1"/>
        <v>0</v>
      </c>
    </row>
    <row r="15" spans="1:6" x14ac:dyDescent="0.2">
      <c r="A15" s="241">
        <v>3</v>
      </c>
      <c r="B15" s="242" t="s">
        <v>162</v>
      </c>
      <c r="C15" s="243">
        <v>0</v>
      </c>
      <c r="D15" s="243">
        <v>0</v>
      </c>
      <c r="E15" s="243">
        <f t="shared" si="0"/>
        <v>0</v>
      </c>
      <c r="F15" s="244">
        <f t="shared" si="1"/>
        <v>0</v>
      </c>
    </row>
    <row r="16" spans="1:6" x14ac:dyDescent="0.2">
      <c r="A16" s="241">
        <v>4</v>
      </c>
      <c r="B16" s="242" t="s">
        <v>163</v>
      </c>
      <c r="C16" s="243">
        <v>0</v>
      </c>
      <c r="D16" s="243">
        <v>0</v>
      </c>
      <c r="E16" s="243">
        <f t="shared" si="0"/>
        <v>0</v>
      </c>
      <c r="F16" s="244">
        <f t="shared" si="1"/>
        <v>0</v>
      </c>
    </row>
    <row r="17" spans="1:6" ht="15.75" x14ac:dyDescent="0.25">
      <c r="A17" s="132"/>
      <c r="B17" s="245" t="s">
        <v>164</v>
      </c>
      <c r="C17" s="246">
        <f>C12+(C13+C14-C15+C16)</f>
        <v>0</v>
      </c>
      <c r="D17" s="246">
        <f>D12+(D13+D14-D15+D16)</f>
        <v>0</v>
      </c>
      <c r="E17" s="246">
        <f t="shared" si="0"/>
        <v>0</v>
      </c>
      <c r="F17" s="247">
        <f t="shared" si="1"/>
        <v>0</v>
      </c>
    </row>
    <row r="18" spans="1:6" x14ac:dyDescent="0.2">
      <c r="A18" s="248">
        <v>5</v>
      </c>
      <c r="B18" s="249" t="s">
        <v>165</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37</v>
      </c>
      <c r="B20" s="234" t="s">
        <v>166</v>
      </c>
      <c r="C20" s="235"/>
      <c r="D20" s="235"/>
      <c r="E20" s="235"/>
      <c r="F20" s="236"/>
    </row>
    <row r="21" spans="1:6" ht="15.75" customHeight="1" x14ac:dyDescent="0.2">
      <c r="A21" s="237"/>
      <c r="B21" s="238" t="s">
        <v>159</v>
      </c>
      <c r="C21" s="239">
        <v>182669.51</v>
      </c>
      <c r="D21" s="239">
        <v>230139</v>
      </c>
      <c r="E21" s="239">
        <f t="shared" ref="E21:E27" si="2">D21-C21</f>
        <v>47469.489999999991</v>
      </c>
      <c r="F21" s="240">
        <f t="shared" ref="F21:F27" si="3">IF(C21=0,0,E21/C21)</f>
        <v>0.25986542581736816</v>
      </c>
    </row>
    <row r="22" spans="1:6" x14ac:dyDescent="0.2">
      <c r="A22" s="241">
        <v>1</v>
      </c>
      <c r="B22" s="242" t="s">
        <v>160</v>
      </c>
      <c r="C22" s="243">
        <v>0</v>
      </c>
      <c r="D22" s="243">
        <v>0</v>
      </c>
      <c r="E22" s="243">
        <f t="shared" si="2"/>
        <v>0</v>
      </c>
      <c r="F22" s="244">
        <f t="shared" si="3"/>
        <v>0</v>
      </c>
    </row>
    <row r="23" spans="1:6" x14ac:dyDescent="0.2">
      <c r="A23" s="241">
        <v>2</v>
      </c>
      <c r="B23" s="242" t="s">
        <v>161</v>
      </c>
      <c r="C23" s="243">
        <v>12166.5</v>
      </c>
      <c r="D23" s="243">
        <v>18482</v>
      </c>
      <c r="E23" s="243">
        <f t="shared" si="2"/>
        <v>6315.5</v>
      </c>
      <c r="F23" s="244">
        <f t="shared" si="3"/>
        <v>0.5190893025931862</v>
      </c>
    </row>
    <row r="24" spans="1:6" x14ac:dyDescent="0.2">
      <c r="A24" s="241">
        <v>3</v>
      </c>
      <c r="B24" s="242" t="s">
        <v>162</v>
      </c>
      <c r="C24" s="243">
        <v>1430.5</v>
      </c>
      <c r="D24" s="243">
        <v>10805</v>
      </c>
      <c r="E24" s="243">
        <f t="shared" si="2"/>
        <v>9374.5</v>
      </c>
      <c r="F24" s="244">
        <f t="shared" si="3"/>
        <v>6.5533030408947921</v>
      </c>
    </row>
    <row r="25" spans="1:6" x14ac:dyDescent="0.2">
      <c r="A25" s="241">
        <v>4</v>
      </c>
      <c r="B25" s="242" t="s">
        <v>163</v>
      </c>
      <c r="C25" s="243">
        <v>36733.49</v>
      </c>
      <c r="D25" s="243">
        <v>1678</v>
      </c>
      <c r="E25" s="243">
        <f t="shared" si="2"/>
        <v>-35055.49</v>
      </c>
      <c r="F25" s="244">
        <f t="shared" si="3"/>
        <v>-0.95431961406335197</v>
      </c>
    </row>
    <row r="26" spans="1:6" ht="15.75" x14ac:dyDescent="0.25">
      <c r="A26" s="132"/>
      <c r="B26" s="245" t="s">
        <v>164</v>
      </c>
      <c r="C26" s="246">
        <f>C21+(C22+C23-C24+C25)</f>
        <v>230139</v>
      </c>
      <c r="D26" s="246">
        <f>D21+(D22+D23-D24+D25)</f>
        <v>239494</v>
      </c>
      <c r="E26" s="246">
        <f t="shared" si="2"/>
        <v>9355</v>
      </c>
      <c r="F26" s="247">
        <f t="shared" si="3"/>
        <v>4.064934669916876E-2</v>
      </c>
    </row>
    <row r="27" spans="1:6" x14ac:dyDescent="0.2">
      <c r="A27" s="248">
        <v>5</v>
      </c>
      <c r="B27" s="249" t="s">
        <v>165</v>
      </c>
      <c r="C27" s="250">
        <v>2500</v>
      </c>
      <c r="D27" s="250">
        <v>2500</v>
      </c>
      <c r="E27" s="250">
        <f t="shared" si="2"/>
        <v>0</v>
      </c>
      <c r="F27" s="251">
        <f t="shared" si="3"/>
        <v>0</v>
      </c>
    </row>
    <row r="28" spans="1:6" ht="13.5" customHeight="1" x14ac:dyDescent="0.2">
      <c r="A28" s="252"/>
      <c r="B28" s="253"/>
      <c r="C28" s="254"/>
      <c r="D28" s="254"/>
      <c r="E28" s="254"/>
      <c r="F28" s="255"/>
    </row>
    <row r="29" spans="1:6" ht="13.5" customHeight="1" thickBot="1" x14ac:dyDescent="0.25">
      <c r="A29" s="167" t="s">
        <v>43</v>
      </c>
      <c r="B29" s="234" t="s">
        <v>167</v>
      </c>
      <c r="C29" s="235"/>
      <c r="D29" s="235"/>
      <c r="E29" s="235"/>
      <c r="F29" s="236"/>
    </row>
    <row r="30" spans="1:6" ht="15.75" customHeight="1" x14ac:dyDescent="0.2">
      <c r="A30" s="237"/>
      <c r="B30" s="238" t="s">
        <v>159</v>
      </c>
      <c r="C30" s="239">
        <v>0</v>
      </c>
      <c r="D30" s="239">
        <v>0</v>
      </c>
      <c r="E30" s="239">
        <f t="shared" ref="E30:E36" si="4">D30-C30</f>
        <v>0</v>
      </c>
      <c r="F30" s="240">
        <f t="shared" ref="F30:F36" si="5">IF(C30=0,0,E30/C30)</f>
        <v>0</v>
      </c>
    </row>
    <row r="31" spans="1:6" x14ac:dyDescent="0.2">
      <c r="A31" s="241">
        <v>1</v>
      </c>
      <c r="B31" s="242" t="s">
        <v>160</v>
      </c>
      <c r="C31" s="243">
        <v>0</v>
      </c>
      <c r="D31" s="243">
        <v>0</v>
      </c>
      <c r="E31" s="243">
        <f t="shared" si="4"/>
        <v>0</v>
      </c>
      <c r="F31" s="244">
        <f t="shared" si="5"/>
        <v>0</v>
      </c>
    </row>
    <row r="32" spans="1:6" x14ac:dyDescent="0.2">
      <c r="A32" s="241">
        <v>2</v>
      </c>
      <c r="B32" s="242" t="s">
        <v>161</v>
      </c>
      <c r="C32" s="243">
        <v>0</v>
      </c>
      <c r="D32" s="243">
        <v>0</v>
      </c>
      <c r="E32" s="243">
        <f t="shared" si="4"/>
        <v>0</v>
      </c>
      <c r="F32" s="244">
        <f t="shared" si="5"/>
        <v>0</v>
      </c>
    </row>
    <row r="33" spans="1:6" x14ac:dyDescent="0.2">
      <c r="A33" s="241">
        <v>3</v>
      </c>
      <c r="B33" s="242" t="s">
        <v>162</v>
      </c>
      <c r="C33" s="243">
        <v>0</v>
      </c>
      <c r="D33" s="243">
        <v>0</v>
      </c>
      <c r="E33" s="243">
        <f t="shared" si="4"/>
        <v>0</v>
      </c>
      <c r="F33" s="244">
        <f t="shared" si="5"/>
        <v>0</v>
      </c>
    </row>
    <row r="34" spans="1:6" x14ac:dyDescent="0.2">
      <c r="A34" s="241">
        <v>4</v>
      </c>
      <c r="B34" s="242" t="s">
        <v>163</v>
      </c>
      <c r="C34" s="243">
        <v>0</v>
      </c>
      <c r="D34" s="243">
        <v>0</v>
      </c>
      <c r="E34" s="243">
        <f t="shared" si="4"/>
        <v>0</v>
      </c>
      <c r="F34" s="244">
        <f t="shared" si="5"/>
        <v>0</v>
      </c>
    </row>
    <row r="35" spans="1:6" ht="15.75" x14ac:dyDescent="0.25">
      <c r="A35" s="132"/>
      <c r="B35" s="245" t="s">
        <v>164</v>
      </c>
      <c r="C35" s="246">
        <f>C30+(C31+C32-C33+C34)</f>
        <v>0</v>
      </c>
      <c r="D35" s="246">
        <f>D30+(D31+D32-D33+D34)</f>
        <v>0</v>
      </c>
      <c r="E35" s="246">
        <f t="shared" si="4"/>
        <v>0</v>
      </c>
      <c r="F35" s="247">
        <f t="shared" si="5"/>
        <v>0</v>
      </c>
    </row>
    <row r="36" spans="1:6" x14ac:dyDescent="0.2">
      <c r="A36" s="248">
        <v>5</v>
      </c>
      <c r="B36" s="249" t="s">
        <v>165</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headerFooter>
    <oddHeader>&amp;L&amp;10OFFICE OF HEALTH CARE ACCESS&amp;C&amp;10ANNUAL REPORTING&amp;R&amp;10GRIFFIN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zoomScale="75" zoomScaleSheetLayoutView="75" workbookViewId="0">
      <selection sqref="A1:C1"/>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8" t="s">
        <v>0</v>
      </c>
      <c r="B1" s="469"/>
      <c r="C1" s="470"/>
    </row>
    <row r="2" spans="1:4" ht="16.350000000000001" customHeight="1" x14ac:dyDescent="0.25">
      <c r="A2" s="468" t="s">
        <v>1</v>
      </c>
      <c r="B2" s="469"/>
      <c r="C2" s="470"/>
    </row>
    <row r="3" spans="1:4" ht="16.350000000000001" customHeight="1" x14ac:dyDescent="0.25">
      <c r="A3" s="468" t="s">
        <v>2</v>
      </c>
      <c r="B3" s="469"/>
      <c r="C3" s="470"/>
    </row>
    <row r="4" spans="1:4" ht="16.350000000000001" customHeight="1" x14ac:dyDescent="0.25">
      <c r="A4" s="468" t="s">
        <v>168</v>
      </c>
      <c r="B4" s="469"/>
      <c r="C4" s="470"/>
    </row>
    <row r="5" spans="1:4" ht="16.350000000000001" customHeight="1" thickBot="1" x14ac:dyDescent="0.3">
      <c r="A5" s="471"/>
      <c r="B5" s="472"/>
      <c r="C5" s="473"/>
    </row>
    <row r="6" spans="1:4" ht="16.350000000000001" customHeight="1" thickBot="1" x14ac:dyDescent="0.3">
      <c r="A6" s="474" t="s">
        <v>169</v>
      </c>
      <c r="B6" s="475"/>
      <c r="C6" s="476"/>
    </row>
    <row r="7" spans="1:4" ht="16.350000000000001" customHeight="1" thickBot="1" x14ac:dyDescent="0.3">
      <c r="A7" s="259">
        <v>-1</v>
      </c>
      <c r="B7" s="260">
        <v>-2</v>
      </c>
      <c r="C7" s="260">
        <v>-3</v>
      </c>
    </row>
    <row r="8" spans="1:4" ht="16.350000000000001" customHeight="1" thickBot="1" x14ac:dyDescent="0.3">
      <c r="A8" s="261" t="s">
        <v>170</v>
      </c>
      <c r="B8" s="262" t="s">
        <v>171</v>
      </c>
      <c r="C8" s="263" t="s">
        <v>172</v>
      </c>
    </row>
    <row r="9" spans="1:4" s="264" customFormat="1" ht="16.350000000000001" customHeight="1" x14ac:dyDescent="0.25">
      <c r="A9" s="459" t="s">
        <v>173</v>
      </c>
      <c r="B9" s="460"/>
      <c r="C9" s="265">
        <v>9</v>
      </c>
    </row>
    <row r="10" spans="1:4" s="264" customFormat="1" ht="16.350000000000001" customHeight="1" x14ac:dyDescent="0.25">
      <c r="A10" s="461" t="s">
        <v>174</v>
      </c>
      <c r="B10" s="462"/>
      <c r="C10" s="265">
        <v>9</v>
      </c>
      <c r="D10" s="266"/>
    </row>
    <row r="11" spans="1:4" s="264" customFormat="1" ht="16.350000000000001" customHeight="1" thickBot="1" x14ac:dyDescent="0.3">
      <c r="A11" s="463" t="s">
        <v>175</v>
      </c>
      <c r="B11" s="464"/>
      <c r="C11" s="267">
        <v>10805</v>
      </c>
      <c r="D11" s="266"/>
    </row>
    <row r="12" spans="1:4" s="264" customFormat="1" ht="16.350000000000001" customHeight="1" thickBot="1" x14ac:dyDescent="0.3">
      <c r="A12" s="465"/>
      <c r="B12" s="466"/>
      <c r="C12" s="467"/>
      <c r="D12" s="266"/>
    </row>
    <row r="13" spans="1:4" x14ac:dyDescent="0.25">
      <c r="A13" s="268" t="s">
        <v>176</v>
      </c>
      <c r="B13" s="269" t="s">
        <v>177</v>
      </c>
      <c r="C13" s="270">
        <v>427</v>
      </c>
    </row>
    <row r="14" spans="1:4" x14ac:dyDescent="0.25">
      <c r="A14" s="268" t="s">
        <v>178</v>
      </c>
      <c r="B14" s="269" t="s">
        <v>177</v>
      </c>
      <c r="C14" s="270">
        <v>794</v>
      </c>
    </row>
    <row r="15" spans="1:4" x14ac:dyDescent="0.25">
      <c r="A15" s="268" t="s">
        <v>179</v>
      </c>
      <c r="B15" s="269" t="s">
        <v>177</v>
      </c>
      <c r="C15" s="270">
        <v>1143</v>
      </c>
    </row>
    <row r="16" spans="1:4" x14ac:dyDescent="0.25">
      <c r="A16" s="268" t="s">
        <v>180</v>
      </c>
      <c r="B16" s="269" t="s">
        <v>177</v>
      </c>
      <c r="C16" s="270">
        <v>2286</v>
      </c>
    </row>
    <row r="17" spans="1:3" x14ac:dyDescent="0.25">
      <c r="A17" s="268" t="s">
        <v>181</v>
      </c>
      <c r="B17" s="269" t="s">
        <v>177</v>
      </c>
      <c r="C17" s="270">
        <v>2447</v>
      </c>
    </row>
    <row r="18" spans="1:3" x14ac:dyDescent="0.25">
      <c r="A18" s="268" t="s">
        <v>182</v>
      </c>
      <c r="B18" s="269" t="s">
        <v>177</v>
      </c>
      <c r="C18" s="270">
        <v>123</v>
      </c>
    </row>
    <row r="19" spans="1:3" x14ac:dyDescent="0.25">
      <c r="A19" s="268" t="s">
        <v>183</v>
      </c>
      <c r="B19" s="269" t="s">
        <v>177</v>
      </c>
      <c r="C19" s="270">
        <v>996</v>
      </c>
    </row>
    <row r="20" spans="1:3" x14ac:dyDescent="0.25">
      <c r="A20" s="268" t="s">
        <v>184</v>
      </c>
      <c r="B20" s="269" t="s">
        <v>177</v>
      </c>
      <c r="C20" s="270">
        <v>394</v>
      </c>
    </row>
    <row r="21" spans="1:3" ht="16.5" thickBot="1" x14ac:dyDescent="0.3">
      <c r="A21" s="268" t="s">
        <v>185</v>
      </c>
      <c r="B21" s="269" t="s">
        <v>177</v>
      </c>
      <c r="C21" s="270">
        <v>2195</v>
      </c>
    </row>
    <row r="22" spans="1:3" ht="16.350000000000001" customHeight="1" thickBot="1" x14ac:dyDescent="0.3">
      <c r="A22" s="271"/>
      <c r="B22" s="272" t="s">
        <v>186</v>
      </c>
      <c r="C22" s="273">
        <f>SUM(C$13:C21)</f>
        <v>10805</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headerFooter>
    <oddHeader>&amp;LOFFICE OF HEALTH CARE ACCESS&amp;CANNUAL REPORTING&amp;RGRIFFIN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1"/>
  <sheetViews>
    <sheetView zoomScale="75" zoomScaleSheetLayoutView="75" workbookViewId="0">
      <selection sqref="A1:F1"/>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4" customFormat="1" ht="15" customHeight="1" x14ac:dyDescent="0.25">
      <c r="A1" s="477"/>
      <c r="B1" s="478"/>
      <c r="C1" s="478"/>
      <c r="D1" s="478"/>
      <c r="E1" s="478"/>
      <c r="F1" s="479"/>
    </row>
    <row r="2" spans="1:6" s="274" customFormat="1" ht="15.75" customHeight="1" x14ac:dyDescent="0.25">
      <c r="A2" s="468" t="s">
        <v>0</v>
      </c>
      <c r="B2" s="469"/>
      <c r="C2" s="469"/>
      <c r="D2" s="469"/>
      <c r="E2" s="469"/>
      <c r="F2" s="470"/>
    </row>
    <row r="3" spans="1:6" s="274" customFormat="1" ht="15" customHeight="1" x14ac:dyDescent="0.25">
      <c r="A3" s="468" t="s">
        <v>1</v>
      </c>
      <c r="B3" s="469"/>
      <c r="C3" s="469"/>
      <c r="D3" s="469"/>
      <c r="E3" s="469"/>
      <c r="F3" s="470"/>
    </row>
    <row r="4" spans="1:6" s="274" customFormat="1" ht="15" customHeight="1" x14ac:dyDescent="0.25">
      <c r="A4" s="468" t="s">
        <v>2</v>
      </c>
      <c r="B4" s="469"/>
      <c r="C4" s="469"/>
      <c r="D4" s="469"/>
      <c r="E4" s="469"/>
      <c r="F4" s="470"/>
    </row>
    <row r="5" spans="1:6" ht="15" customHeight="1" x14ac:dyDescent="0.25">
      <c r="A5" s="468" t="s">
        <v>187</v>
      </c>
      <c r="B5" s="469"/>
      <c r="C5" s="469"/>
      <c r="D5" s="469"/>
      <c r="E5" s="469"/>
      <c r="F5" s="470"/>
    </row>
    <row r="6" spans="1:6" ht="16.5" customHeight="1" thickBot="1" x14ac:dyDescent="0.3">
      <c r="A6" s="480"/>
      <c r="B6" s="481"/>
      <c r="C6" s="481"/>
      <c r="D6" s="481"/>
      <c r="E6" s="481"/>
      <c r="F6" s="482"/>
    </row>
    <row r="7" spans="1:6" ht="16.5" customHeight="1" thickBot="1" x14ac:dyDescent="0.3">
      <c r="A7" s="487" t="s">
        <v>188</v>
      </c>
      <c r="B7" s="488"/>
      <c r="C7" s="488"/>
      <c r="D7" s="488"/>
      <c r="E7" s="488"/>
      <c r="F7" s="488"/>
    </row>
    <row r="8" spans="1:6" ht="14.25" customHeight="1" x14ac:dyDescent="0.25">
      <c r="A8" s="275">
        <v>-1</v>
      </c>
      <c r="B8" s="276">
        <v>-2</v>
      </c>
      <c r="C8" s="276">
        <v>-3</v>
      </c>
      <c r="D8" s="276">
        <v>-4</v>
      </c>
      <c r="E8" s="276">
        <v>-5</v>
      </c>
      <c r="F8" s="277">
        <v>-6</v>
      </c>
    </row>
    <row r="9" spans="1:6" ht="30.75" customHeight="1" thickBot="1" x14ac:dyDescent="0.3">
      <c r="A9" s="278" t="s">
        <v>189</v>
      </c>
      <c r="B9" s="279" t="s">
        <v>190</v>
      </c>
      <c r="C9" s="280" t="s">
        <v>191</v>
      </c>
      <c r="D9" s="280" t="s">
        <v>192</v>
      </c>
      <c r="E9" s="280" t="s">
        <v>193</v>
      </c>
      <c r="F9" s="281" t="s">
        <v>194</v>
      </c>
    </row>
    <row r="10" spans="1:6" ht="15" customHeight="1" x14ac:dyDescent="0.25">
      <c r="A10" s="282"/>
      <c r="B10" s="283"/>
      <c r="C10" s="284"/>
      <c r="D10" s="284"/>
      <c r="E10" s="284"/>
      <c r="F10" s="285"/>
    </row>
    <row r="11" spans="1:6" ht="15" customHeight="1" x14ac:dyDescent="0.25">
      <c r="A11" s="286" t="s">
        <v>91</v>
      </c>
      <c r="B11" s="489" t="s">
        <v>195</v>
      </c>
      <c r="C11" s="490"/>
      <c r="D11" s="490"/>
      <c r="E11" s="490"/>
      <c r="F11" s="490"/>
    </row>
    <row r="12" spans="1:6" ht="15" customHeight="1" x14ac:dyDescent="0.25">
      <c r="A12" s="483"/>
      <c r="B12" s="484"/>
      <c r="C12" s="484"/>
      <c r="D12" s="484"/>
      <c r="E12" s="484"/>
      <c r="F12" s="484"/>
    </row>
    <row r="13" spans="1:6" ht="15" customHeight="1" x14ac:dyDescent="0.25">
      <c r="A13" s="286" t="s">
        <v>92</v>
      </c>
      <c r="B13" s="491" t="s">
        <v>196</v>
      </c>
      <c r="C13" s="492"/>
      <c r="D13" s="492"/>
      <c r="E13" s="492"/>
      <c r="F13" s="492"/>
    </row>
    <row r="14" spans="1:6" ht="15" customHeight="1" x14ac:dyDescent="0.25">
      <c r="A14" s="483"/>
      <c r="B14" s="484"/>
      <c r="C14" s="484"/>
      <c r="D14" s="484"/>
      <c r="E14" s="484"/>
      <c r="F14" s="484"/>
    </row>
    <row r="15" spans="1:6" ht="15" customHeight="1" x14ac:dyDescent="0.25">
      <c r="A15" s="286" t="s">
        <v>117</v>
      </c>
      <c r="B15" s="491" t="s">
        <v>197</v>
      </c>
      <c r="C15" s="492"/>
      <c r="D15" s="492"/>
      <c r="E15" s="492"/>
      <c r="F15" s="492"/>
    </row>
    <row r="16" spans="1:6" ht="15" customHeight="1" x14ac:dyDescent="0.25">
      <c r="A16" s="483"/>
      <c r="B16" s="484"/>
      <c r="C16" s="484"/>
      <c r="D16" s="484"/>
      <c r="E16" s="484"/>
      <c r="F16" s="484"/>
    </row>
    <row r="17" spans="1:6" ht="15" customHeight="1" x14ac:dyDescent="0.25">
      <c r="A17" s="286" t="s">
        <v>198</v>
      </c>
      <c r="B17" s="485" t="s">
        <v>199</v>
      </c>
      <c r="C17" s="485"/>
      <c r="D17" s="485"/>
      <c r="E17" s="485"/>
      <c r="F17" s="485"/>
    </row>
    <row r="18" spans="1:6" ht="16.5" customHeight="1" thickBot="1" x14ac:dyDescent="0.3">
      <c r="A18" s="287"/>
      <c r="B18" s="486"/>
      <c r="C18" s="486"/>
      <c r="D18" s="486"/>
      <c r="E18" s="486"/>
      <c r="F18" s="288"/>
    </row>
    <row r="19" spans="1:6" x14ac:dyDescent="0.25">
      <c r="A19" s="289"/>
      <c r="B19" s="290" t="s">
        <v>177</v>
      </c>
      <c r="C19" s="291">
        <v>91607</v>
      </c>
      <c r="D19" s="291">
        <v>3782</v>
      </c>
      <c r="E19" s="291">
        <v>0</v>
      </c>
      <c r="F19" s="292">
        <v>80102</v>
      </c>
    </row>
    <row r="20" spans="1:6" ht="16.5" thickBot="1" x14ac:dyDescent="0.3">
      <c r="A20" s="289"/>
      <c r="B20" s="290" t="s">
        <v>200</v>
      </c>
      <c r="C20" s="291">
        <v>56739</v>
      </c>
      <c r="D20" s="291">
        <v>5573</v>
      </c>
      <c r="E20" s="291">
        <v>0</v>
      </c>
      <c r="F20" s="292">
        <v>11047</v>
      </c>
    </row>
    <row r="21" spans="1:6" ht="16.5" customHeight="1" thickBot="1" x14ac:dyDescent="0.3">
      <c r="A21" s="293"/>
      <c r="B21" s="293" t="s">
        <v>201</v>
      </c>
      <c r="C21" s="294">
        <f>SUM(C$19:C20)</f>
        <v>148346</v>
      </c>
      <c r="D21" s="294">
        <f>SUM(D$19:D20)</f>
        <v>9355</v>
      </c>
      <c r="E21" s="294">
        <f>SUM(E$19:E20)</f>
        <v>0</v>
      </c>
      <c r="F21" s="294">
        <f>SUM(F$19:F20)</f>
        <v>91149</v>
      </c>
    </row>
  </sheetData>
  <mergeCells count="15">
    <mergeCell ref="A16:F16"/>
    <mergeCell ref="B17:F17"/>
    <mergeCell ref="B18:E18"/>
    <mergeCell ref="A7:F7"/>
    <mergeCell ref="B11:F11"/>
    <mergeCell ref="A12:F12"/>
    <mergeCell ref="B13:F13"/>
    <mergeCell ref="A14:F14"/>
    <mergeCell ref="B15:F15"/>
    <mergeCell ref="A1:F1"/>
    <mergeCell ref="A2:F2"/>
    <mergeCell ref="A3:F3"/>
    <mergeCell ref="A4:F4"/>
    <mergeCell ref="A5:F5"/>
    <mergeCell ref="A6:F6"/>
  </mergeCells>
  <printOptions gridLines="1"/>
  <pageMargins left="0.5" right="0.5" top="0.5" bottom="0.5" header="0.25" footer="0.25"/>
  <pageSetup paperSize="9" scale="74" orientation="portrait" horizontalDpi="1200" verticalDpi="1200"/>
  <headerFooter>
    <oddHeader>&amp;LOFFICE OF HEALTH CARE ACCESS&amp;CANNUAL REPORTING&amp;RGRIFFIN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2007-11-09T14:20:07Z</cp:lastPrinted>
  <dcterms:created xsi:type="dcterms:W3CDTF">2005-10-21T18:41:40Z</dcterms:created>
  <dcterms:modified xsi:type="dcterms:W3CDTF">2011-08-05T18:55:17Z</dcterms:modified>
</cp:coreProperties>
</file>