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Report17A!$A$13:$C$82</definedName>
    <definedName name="_xlnm.Print_Area" localSheetId="8">Report17B!$A$10:$F$38</definedName>
    <definedName name="_xlnm.Print_Area" localSheetId="9">Report18!$A$9:$C$23</definedName>
    <definedName name="_xlnm.Print_Area" localSheetId="10">Report19!$A$11:$F$31</definedName>
    <definedName name="_xlnm.Print_Area" localSheetId="11">Report19B!$A$11:$F$31</definedName>
    <definedName name="_xlnm.Print_Area" localSheetId="0">Report20!$A$11:$C$266</definedName>
    <definedName name="_xlnm.Print_Area" localSheetId="12">Report21!$A$11:$E$78</definedName>
    <definedName name="_xlnm.Print_Area" localSheetId="13">Report22!$A$11:$C$20</definedName>
    <definedName name="_xlnm.Print_Area" localSheetId="14">Report23!$A$9:$F$59</definedName>
    <definedName name="_xlnm.Print_Area" localSheetId="1">Report5!$A$10:$D$144</definedName>
    <definedName name="_xlnm.Print_Area" localSheetId="2">Report6!$A$10:$E$107</definedName>
    <definedName name="_xlnm.Print_Area" localSheetId="3">Report6A!$A$10:$F$71</definedName>
    <definedName name="_xlnm.Print_Area" localSheetId="4">Report7!$A$10:$D$71</definedName>
    <definedName name="_xlnm.Print_Area" localSheetId="5">Report8!$A$10:$D$71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8" l="1"/>
  <c r="E56" i="18"/>
  <c r="F55" i="18"/>
  <c r="E55" i="18"/>
  <c r="F54" i="18"/>
  <c r="E54" i="18"/>
  <c r="F53" i="18"/>
  <c r="E53" i="18"/>
  <c r="D51" i="18"/>
  <c r="C51" i="18"/>
  <c r="E50" i="18"/>
  <c r="F50" i="18" s="1"/>
  <c r="F49" i="18"/>
  <c r="E49" i="18"/>
  <c r="F48" i="18"/>
  <c r="E48" i="18"/>
  <c r="E51" i="18" s="1"/>
  <c r="F51" i="18" s="1"/>
  <c r="D45" i="18"/>
  <c r="E45" i="18" s="1"/>
  <c r="F45" i="18" s="1"/>
  <c r="D46" i="18"/>
  <c r="E46" i="18"/>
  <c r="F46" i="18" s="1"/>
  <c r="C45" i="18"/>
  <c r="C46" i="18"/>
  <c r="F44" i="18"/>
  <c r="E44" i="18"/>
  <c r="D42" i="18"/>
  <c r="C42" i="18"/>
  <c r="E41" i="18"/>
  <c r="F41" i="18" s="1"/>
  <c r="F39" i="18"/>
  <c r="E39" i="18"/>
  <c r="E38" i="18"/>
  <c r="F38" i="18" s="1"/>
  <c r="E30" i="18"/>
  <c r="F30" i="18" s="1"/>
  <c r="E29" i="18"/>
  <c r="F29" i="18" s="1"/>
  <c r="F28" i="18"/>
  <c r="E28" i="18"/>
  <c r="E27" i="18"/>
  <c r="F27" i="18" s="1"/>
  <c r="D25" i="18"/>
  <c r="C25" i="18"/>
  <c r="E24" i="18"/>
  <c r="F24" i="18" s="1"/>
  <c r="F23" i="18"/>
  <c r="E23" i="18"/>
  <c r="E22" i="18"/>
  <c r="F22" i="18" s="1"/>
  <c r="E25" i="18"/>
  <c r="F25" i="18"/>
  <c r="D19" i="18"/>
  <c r="D20" i="18"/>
  <c r="C19" i="18"/>
  <c r="C20" i="18" s="1"/>
  <c r="E18" i="18"/>
  <c r="F18" i="18" s="1"/>
  <c r="D16" i="18"/>
  <c r="E16" i="18" s="1"/>
  <c r="C16" i="18"/>
  <c r="F15" i="18"/>
  <c r="E15" i="18"/>
  <c r="E13" i="18"/>
  <c r="F13" i="18" s="1"/>
  <c r="F12" i="18"/>
  <c r="E12" i="18"/>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F31" i="15" s="1"/>
  <c r="D31" i="15"/>
  <c r="F29" i="15"/>
  <c r="F27" i="15"/>
  <c r="F25" i="15"/>
  <c r="F23" i="15"/>
  <c r="F21" i="15"/>
  <c r="F19" i="15"/>
  <c r="F17" i="15"/>
  <c r="F15" i="15"/>
  <c r="F13" i="15"/>
  <c r="F11" i="15"/>
  <c r="E31" i="14"/>
  <c r="D31" i="14"/>
  <c r="F31" i="14"/>
  <c r="F29" i="14"/>
  <c r="F27" i="14"/>
  <c r="F25" i="14"/>
  <c r="F23" i="14"/>
  <c r="F21" i="14"/>
  <c r="F19" i="14"/>
  <c r="F17" i="14"/>
  <c r="F15" i="14"/>
  <c r="F13" i="14"/>
  <c r="F11" i="14"/>
  <c r="F38" i="12"/>
  <c r="E38" i="12"/>
  <c r="D38" i="12"/>
  <c r="C38" i="12"/>
  <c r="C82" i="11"/>
  <c r="F36" i="10"/>
  <c r="E36" i="10"/>
  <c r="D35" i="10"/>
  <c r="E35" i="10"/>
  <c r="C35" i="10"/>
  <c r="F35" i="10" s="1"/>
  <c r="F34" i="10"/>
  <c r="E34" i="10"/>
  <c r="F33" i="10"/>
  <c r="E33" i="10"/>
  <c r="F32" i="10"/>
  <c r="E32" i="10"/>
  <c r="F31" i="10"/>
  <c r="E31" i="10"/>
  <c r="F30" i="10"/>
  <c r="E30" i="10"/>
  <c r="E27" i="10"/>
  <c r="F27" i="10" s="1"/>
  <c r="D26" i="10"/>
  <c r="E26" i="10"/>
  <c r="F26" i="10"/>
  <c r="C26" i="10"/>
  <c r="E25" i="10"/>
  <c r="F25" i="10" s="1"/>
  <c r="E24" i="10"/>
  <c r="F24" i="10" s="1"/>
  <c r="E23" i="10"/>
  <c r="F23" i="10" s="1"/>
  <c r="F22" i="10"/>
  <c r="E22" i="10"/>
  <c r="E21" i="10"/>
  <c r="F21" i="10" s="1"/>
  <c r="F18" i="10"/>
  <c r="E18" i="10"/>
  <c r="D17" i="10"/>
  <c r="E17" i="10"/>
  <c r="C17" i="10"/>
  <c r="F17" i="10" s="1"/>
  <c r="F16" i="10"/>
  <c r="E16" i="10"/>
  <c r="F15" i="10"/>
  <c r="E15" i="10"/>
  <c r="F14" i="10"/>
  <c r="E14" i="10"/>
  <c r="F13" i="10"/>
  <c r="E13" i="10"/>
  <c r="F12" i="10"/>
  <c r="E12" i="10"/>
  <c r="C71" i="9"/>
  <c r="C71" i="8"/>
  <c r="F71" i="7"/>
  <c r="E105" i="6"/>
  <c r="E107" i="6" s="1"/>
  <c r="E87" i="6"/>
  <c r="E80" i="6"/>
  <c r="E70" i="6"/>
  <c r="E65" i="6"/>
  <c r="E60" i="6"/>
  <c r="E55" i="6"/>
  <c r="E50" i="6"/>
  <c r="E45" i="6"/>
  <c r="E40" i="6"/>
  <c r="E35" i="6"/>
  <c r="E30" i="6"/>
  <c r="E25" i="6"/>
  <c r="E20" i="6"/>
  <c r="E15" i="6"/>
  <c r="D140" i="5"/>
  <c r="D137" i="5"/>
  <c r="D139" i="5" s="1"/>
  <c r="D141" i="5" s="1"/>
  <c r="D129" i="5"/>
  <c r="D121" i="5"/>
  <c r="D113" i="5"/>
  <c r="D105" i="5"/>
  <c r="D97" i="5"/>
  <c r="D89" i="5"/>
  <c r="D81" i="5"/>
  <c r="D73" i="5"/>
  <c r="D65" i="5"/>
  <c r="D57" i="5"/>
  <c r="D49" i="5"/>
  <c r="D41" i="5"/>
  <c r="D33" i="5"/>
  <c r="D25" i="5"/>
  <c r="D17" i="5"/>
  <c r="E19" i="18"/>
  <c r="F19" i="18"/>
  <c r="F20" i="18" l="1"/>
  <c r="E20" i="18"/>
  <c r="F16" i="18"/>
  <c r="E42" i="18"/>
  <c r="F42" i="18" s="1"/>
</calcChain>
</file>

<file path=xl/sharedStrings.xml><?xml version="1.0" encoding="utf-8"?>
<sst xmlns="http://schemas.openxmlformats.org/spreadsheetml/2006/main" count="1657" uniqueCount="514">
  <si>
    <t>GREENWICH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</si>
  <si>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</si>
  <si>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</si>
  <si>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</si>
  <si>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</si>
  <si>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</si>
  <si>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</si>
  <si>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</si>
  <si>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</si>
  <si>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</si>
  <si>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GREENWICH HEALTH CARE SERVICES, INC.</t>
  </si>
  <si>
    <t>Affiliate Description</t>
  </si>
  <si>
    <t>TO BENEFIT, PERFORM THE FUNCTIONS OF, CARRY OUT THE PURPOSES OF, AND UPHOLD, PROMOTE AND FURTHER THE WELFARE, PROGRAMS AND ACTIVITIES OF THE GREENWICH HOSPITAL ASSOCIATION, OF GREENWICH, CT.</t>
  </si>
  <si>
    <t xml:space="preserve">Affiliate type of service </t>
  </si>
  <si>
    <t>Parent Corporation</t>
  </si>
  <si>
    <t>Tax Status</t>
  </si>
  <si>
    <t>Not for Profit</t>
  </si>
  <si>
    <t>Street Address</t>
  </si>
  <si>
    <t>5 PERRYRIDGE RD.</t>
  </si>
  <si>
    <t xml:space="preserve">Town </t>
  </si>
  <si>
    <t>Greenwich</t>
  </si>
  <si>
    <t>State</t>
  </si>
  <si>
    <t>Connecticut</t>
  </si>
  <si>
    <t>Zip Code</t>
  </si>
  <si>
    <t xml:space="preserve">06830 - </t>
  </si>
  <si>
    <t>CEO Name</t>
  </si>
  <si>
    <t>Norman G. Roth</t>
  </si>
  <si>
    <t>CEO Title</t>
  </si>
  <si>
    <t>PRESIDENT</t>
  </si>
  <si>
    <t>CT Agent Name</t>
  </si>
  <si>
    <t>Deborah Hodys</t>
  </si>
  <si>
    <t>CT Agent Company</t>
  </si>
  <si>
    <t>Greenwich Hospital</t>
  </si>
  <si>
    <t>CT Agent Company Street Address</t>
  </si>
  <si>
    <t xml:space="preserve">CT Agent Town </t>
  </si>
  <si>
    <t>CT Agent State</t>
  </si>
  <si>
    <t>CT Agent Zip Code</t>
  </si>
  <si>
    <t xml:space="preserve">B.      </t>
  </si>
  <si>
    <t>2015 MAIN STREET LLC</t>
  </si>
  <si>
    <t>2015 MAIN STREET LLC IS A SINGLE MEMBER LIMITED LIABILITY COMPANY. FOR TAX PURPOSES, THIS ENTITY IS NOT RECOGNIZED AND ALL OF ITS FINANCIAL/TAX REPORTING IS DONE BY PERRYRIDGE CORPORATION, ITS SOLE MEMBER(OWNER).</t>
  </si>
  <si>
    <t>Real Estate</t>
  </si>
  <si>
    <t>5 Perryridge Rd.</t>
  </si>
  <si>
    <t>President</t>
  </si>
  <si>
    <t>Frank Corvino</t>
  </si>
  <si>
    <t xml:space="preserve">C.      </t>
  </si>
  <si>
    <t>900 KING STREET ASSOCIATES, LLC</t>
  </si>
  <si>
    <t>Realty Holding Company</t>
  </si>
  <si>
    <t>Affilate Support Services</t>
  </si>
  <si>
    <t>For Profit</t>
  </si>
  <si>
    <t>5 Perryridge Road</t>
  </si>
  <si>
    <t xml:space="preserve">President </t>
  </si>
  <si>
    <t>Greenwich Health Care Services, Inc</t>
  </si>
  <si>
    <t>5 Perryridge Rd</t>
  </si>
  <si>
    <t xml:space="preserve">D.      </t>
  </si>
  <si>
    <t>CVW BODY DESIGN CENTER - STAMFORD, LLC</t>
  </si>
  <si>
    <t xml:space="preserve">A Joint Venture between CVW Body Design Center and Greenwich Hospital.  Greenwich Hospital holds a 15% interest. </t>
  </si>
  <si>
    <t>Ambulatory/OP Surgery Center</t>
  </si>
  <si>
    <t>2001 West Main Street, Suite 155</t>
  </si>
  <si>
    <t>Stamford</t>
  </si>
  <si>
    <t xml:space="preserve">06902 - </t>
  </si>
  <si>
    <t>Timothy R. Estes</t>
  </si>
  <si>
    <t>Cheif Executive Officer &amp; President</t>
  </si>
  <si>
    <t>Leif O. Nordberg, MD</t>
  </si>
  <si>
    <t>CVW Body Design Centers of America</t>
  </si>
  <si>
    <t xml:space="preserve">E.      </t>
  </si>
  <si>
    <t>GH REALTY, LLC</t>
  </si>
  <si>
    <t>GH REALTY IS A SINGLE MEMBER LIMITED LIABILITY COMPANY.  FOR TAX PURPOSES, THIS ENTITY IS NOT RECOGNIZED AND ALL OF ITS FINANCIAL/TAX REPORTING IS DONE BY PERRYRIDGE CORPORATION, ITS SOLE MEMBER (OWNER).</t>
  </si>
  <si>
    <t>Deborah A. Hodys</t>
  </si>
  <si>
    <t>Greenwich Healthcare Services</t>
  </si>
  <si>
    <t xml:space="preserve">Greenwich </t>
  </si>
  <si>
    <t xml:space="preserve">06878 - </t>
  </si>
  <si>
    <t xml:space="preserve">F.      </t>
  </si>
  <si>
    <t>GREENWICH AMBULATORY SURGERY CENTER, LLC</t>
  </si>
  <si>
    <t>Outpatient surgery center.</t>
  </si>
  <si>
    <t>Greenwich Healthcare Services, Inc</t>
  </si>
  <si>
    <t xml:space="preserve">G.      </t>
  </si>
  <si>
    <t>GREENWICH CLINICAL PATHOLOGY ASSOCIATES, LLC</t>
  </si>
  <si>
    <t>Billing for clinical pathology services</t>
  </si>
  <si>
    <t xml:space="preserve">H.      </t>
  </si>
  <si>
    <t>GREENWICH FERTILITY AND IVF CENTER, P.C.</t>
  </si>
  <si>
    <t>Physician Practice - Professional Billing</t>
  </si>
  <si>
    <t>Medical Practices</t>
  </si>
  <si>
    <t>Herbert Archer, MD</t>
  </si>
  <si>
    <t xml:space="preserve">I.      </t>
  </si>
  <si>
    <t>GREENWICH OCCUPATIONAL HEALTH SERVICES OF NEW JERSEY, P.C.</t>
  </si>
  <si>
    <t>Physician practice - serves business and international tavel.  New Jersey  P.C.</t>
  </si>
  <si>
    <t>Physicians Services</t>
  </si>
  <si>
    <t>5 Perryridge Raod</t>
  </si>
  <si>
    <t>06830 - 4697</t>
  </si>
  <si>
    <t>Servando G. De Los Angeles II</t>
  </si>
  <si>
    <t>National Corporate Research LTD</t>
  </si>
  <si>
    <t>National Corporate Research Ltd.</t>
  </si>
  <si>
    <t>14 Scenic Drive</t>
  </si>
  <si>
    <t>Dayton</t>
  </si>
  <si>
    <t>New York</t>
  </si>
  <si>
    <t xml:space="preserve">08810 - </t>
  </si>
  <si>
    <t xml:space="preserve">J.      </t>
  </si>
  <si>
    <t>GREENWICH OCCUPATIONAL HEALTH SERVICES, OF NEW YORK, P.C.</t>
  </si>
  <si>
    <t>Physician practice - serves business and international travel, and employee health. NYS Corporation.</t>
  </si>
  <si>
    <t>Brian Doran MD</t>
  </si>
  <si>
    <t>CEO</t>
  </si>
  <si>
    <t>A. Michael Marino M.D.</t>
  </si>
  <si>
    <t>The Corporation</t>
  </si>
  <si>
    <t>150 Purchase Street, Suite 13</t>
  </si>
  <si>
    <t>Rye</t>
  </si>
  <si>
    <t xml:space="preserve">10580 - </t>
  </si>
  <si>
    <t xml:space="preserve">K.      </t>
  </si>
  <si>
    <t>GREENWICH PATHOLOGY ASSOCIATES, LLC</t>
  </si>
  <si>
    <t>Pathology Physician Group that serves Greenwich Hospital - billing anatomical laboratory services</t>
  </si>
  <si>
    <t xml:space="preserve">L.      </t>
  </si>
  <si>
    <t>ORTHOPAEDIC &amp; NEUROSURGERY CENTER OF GREENWICH, LLC</t>
  </si>
  <si>
    <t>A joint venture with ONS. GHCS has a 35% interest in the LLC.</t>
  </si>
  <si>
    <t xml:space="preserve">M.      </t>
  </si>
  <si>
    <t>PERRYRIDGE CORPORATION</t>
  </si>
  <si>
    <t>REAL ESTATE MANAGEMENT SERVICES.</t>
  </si>
  <si>
    <t xml:space="preserve">N.      </t>
  </si>
  <si>
    <t>THE GREENWICH HOSPITAL ENDOWMENT FUND, INC, FORMERLY GREENWICH FOUNDATION</t>
  </si>
  <si>
    <t>MANAGE AND ADMINISTER ENDOWMENT FUNDS AND DISBURSE TO OR FOR THE BENEFIT OF THE HOSPITAL, GHSI AND ANY OR ALL OF THEIR AFFILIATES.</t>
  </si>
  <si>
    <t>Foundation</t>
  </si>
  <si>
    <t>President &amp; CEO</t>
  </si>
  <si>
    <t xml:space="preserve">O.      </t>
  </si>
  <si>
    <t>YALE-NEW HAVE HEALTH SERVICES CORP (YNHHSC)</t>
  </si>
  <si>
    <t>YNHHSC IS THE PARENT CORPORATION OF YNH NETWORK CORP., YNHHS MSO INC. WHICH ARE AFFILIATED WITH YALE-NEW HAVEN HOSP., AND BRIDGEPORT VERTICAL NETWORK AND GREENWICH VERTICAL NETWORK.</t>
  </si>
  <si>
    <t>789 Howard Avenue</t>
  </si>
  <si>
    <t>New Haven</t>
  </si>
  <si>
    <t xml:space="preserve">06519 - </t>
  </si>
  <si>
    <t>Marna P. Borgstrom</t>
  </si>
  <si>
    <t>President and Chief Executive Officer</t>
  </si>
  <si>
    <t>William J. Aseltyne</t>
  </si>
  <si>
    <t>Yale New Haven Hospital</t>
  </si>
  <si>
    <t>20 York St, CB-230</t>
  </si>
  <si>
    <t xml:space="preserve">06510 - </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</si>
  <si>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</si>
  <si>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</si>
  <si>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</si>
  <si>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</si>
  <si>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</si>
  <si>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</si>
  <si>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</si>
  <si>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</si>
  <si>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</si>
  <si>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</si>
  <si>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</si>
  <si>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</si>
  <si>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</si>
  <si>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</si>
  <si>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</si>
  <si>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</si>
  <si>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</si>
  <si>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</si>
  <si>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</si>
  <si>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</si>
  <si>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</si>
  <si>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</si>
  <si>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</si>
  <si>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</si>
  <si>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</si>
  <si>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</si>
  <si>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</si>
  <si>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</si>
  <si>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</si>
  <si>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</si>
  <si>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</si>
  <si>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</si>
  <si>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</si>
  <si>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</si>
  <si>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</si>
  <si>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</si>
  <si>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</si>
  <si>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</si>
  <si>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</si>
  <si>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</si>
  <si>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</si>
  <si>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</si>
  <si>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</si>
  <si>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</si>
  <si>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</si>
  <si>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</si>
  <si>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</si>
  <si>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Cash Transfer  </t>
  </si>
  <si>
    <t>09/30/2015</t>
  </si>
  <si>
    <t>Fund Balance Transfer  </t>
  </si>
  <si>
    <t>Ending Unconsolidated Intercompany Balance:</t>
  </si>
  <si>
    <t>9/30/2015  </t>
  </si>
  <si>
    <t>B.</t>
  </si>
  <si>
    <t/>
  </si>
  <si>
    <t>Nothing to Report</t>
  </si>
  <si>
    <t>C.</t>
  </si>
  <si>
    <t>D.</t>
  </si>
  <si>
    <t>E.</t>
  </si>
  <si>
    <t>F.</t>
  </si>
  <si>
    <t>G.</t>
  </si>
  <si>
    <t>H.</t>
  </si>
  <si>
    <t>I.</t>
  </si>
  <si>
    <t>J.</t>
  </si>
  <si>
    <t>K.</t>
  </si>
  <si>
    <t>L.</t>
  </si>
  <si>
    <t>M.</t>
  </si>
  <si>
    <t>Management Fee  </t>
  </si>
  <si>
    <t>Insurance  </t>
  </si>
  <si>
    <t>Rent  </t>
  </si>
  <si>
    <t>General Expenses  </t>
  </si>
  <si>
    <t>Tranfer of Funds  </t>
  </si>
  <si>
    <t>Miscellaneous Cash  </t>
  </si>
  <si>
    <t>N.</t>
  </si>
  <si>
    <t>Distribution from Endowment Fund  </t>
  </si>
  <si>
    <t>Investment Income  </t>
  </si>
  <si>
    <t>Unrealized Gains and Losses  </t>
  </si>
  <si>
    <t>O.</t>
  </si>
  <si>
    <t>System Support Fee  </t>
  </si>
  <si>
    <t>Management Fees  </t>
  </si>
  <si>
    <t>Information services  </t>
  </si>
  <si>
    <t>Malpractice Insurance  </t>
  </si>
  <si>
    <t>EPIC  Shared Projects  </t>
  </si>
  <si>
    <t>VEBA Premiums  </t>
  </si>
  <si>
    <t>Vendor Rebates  </t>
  </si>
  <si>
    <t>Accounts payable charges to hospital  </t>
  </si>
  <si>
    <t>Payments  </t>
  </si>
  <si>
    <t>Voluntary Employee Benefits Association  </t>
  </si>
  <si>
    <t>ADP Fees  </t>
  </si>
  <si>
    <t>Marsh USA Refund  </t>
  </si>
  <si>
    <t>Paid Time Off (PTO) Transfer  </t>
  </si>
  <si>
    <t>Performance Management Patient Safety Position  </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</si>
  <si>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</si>
  <si>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</si>
  <si>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</si>
  <si>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</si>
  <si>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</si>
  <si>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</si>
  <si>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</si>
  <si>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</si>
  <si>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</si>
  <si>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</si>
  <si>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</si>
  <si>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</si>
  <si>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</si>
  <si>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</si>
  <si>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</si>
  <si>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</si>
  <si>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</si>
  <si>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</si>
  <si>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</si>
  <si>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</si>
  <si>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</si>
  <si>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</si>
  <si>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</si>
  <si>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</si>
  <si>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</si>
  <si>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</si>
  <si>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</si>
  <si>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</si>
  <si>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</si>
  <si>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</si>
  <si>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</si>
  <si>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</si>
  <si>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</si>
  <si>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</si>
  <si>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</si>
  <si>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</si>
  <si>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</si>
  <si>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</si>
  <si>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</si>
  <si>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</si>
  <si>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</si>
  <si>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</si>
  <si>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</si>
  <si>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</si>
  <si>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Belding &amp; Blackford Fund</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</si>
  <si>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</si>
  <si>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</si>
  <si>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</si>
  <si>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</si>
  <si>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</si>
  <si>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</si>
  <si>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</si>
  <si>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</si>
  <si>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</si>
  <si>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</si>
  <si>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</si>
  <si>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</si>
  <si>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</si>
  <si>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</si>
  <si>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</si>
  <si>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</si>
  <si>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</si>
  <si>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</si>
  <si>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</si>
  <si>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</si>
  <si>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</si>
  <si>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</si>
  <si>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</si>
  <si>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</si>
  <si>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</si>
  <si>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</si>
  <si>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</si>
  <si>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</si>
  <si>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</si>
  <si>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</si>
  <si>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</si>
  <si>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</si>
  <si>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</si>
  <si>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</si>
  <si>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</si>
  <si>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</si>
  <si>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</si>
  <si>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</si>
  <si>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</si>
  <si>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</si>
  <si>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</si>
  <si>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</si>
  <si>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</si>
  <si>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</si>
  <si>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</si>
  <si>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</si>
  <si>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</si>
  <si>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</si>
  <si>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</si>
  <si>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</si>
  <si>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</si>
  <si>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</si>
  <si>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</si>
  <si>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</si>
  <si>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</si>
  <si>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</si>
  <si>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</si>
  <si>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</si>
  <si>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</si>
  <si>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</si>
  <si>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</si>
  <si>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</si>
  <si>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</si>
  <si>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</si>
  <si>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</si>
  <si>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</si>
  <si>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</si>
  <si>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</si>
  <si>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</si>
  <si>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</si>
  <si>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</si>
  <si>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</si>
  <si>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</si>
  <si>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</si>
  <si>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</si>
  <si>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</si>
  <si>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</si>
  <si>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</si>
  <si>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</si>
  <si>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</si>
  <si>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</si>
  <si>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</si>
  <si>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Adolescent Medicine Free Care Fund</t>
  </si>
  <si>
    <t>Free Bed Fund</t>
  </si>
  <si>
    <t>Endowed Bed &amp; Room Endowment</t>
  </si>
  <si>
    <t>Homecare Fund</t>
  </si>
  <si>
    <t>Mary Fund for Cancer</t>
  </si>
  <si>
    <t>Pediatric Fund</t>
  </si>
  <si>
    <t>The May Day Fund</t>
  </si>
  <si>
    <t>Genevieve &amp; George Funston Endowment</t>
  </si>
  <si>
    <t>Kennedy-Duncan Fund</t>
  </si>
  <si>
    <t>Margaret Yeager Fund</t>
  </si>
  <si>
    <t>Mary &amp; Martin Weinmann Endowment</t>
  </si>
  <si>
    <t>Munitalp Foundation Endowment</t>
  </si>
  <si>
    <t>Wood Fund for Hospice Endowment</t>
  </si>
  <si>
    <t>Aids Fund</t>
  </si>
  <si>
    <t>Arthritis Fund</t>
  </si>
  <si>
    <t>Financial Assistance Fund</t>
  </si>
  <si>
    <t>Outpatient Department Fund</t>
  </si>
  <si>
    <t>Outpatient Clinic Free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</si>
  <si>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</si>
  <si>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</si>
  <si>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</si>
  <si>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</si>
  <si>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</si>
  <si>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When each self-pay account reaches the end of an 120 day billing cycle, and a payment arrangement has not been established, and the account is not being considered for Free Care Bed Funds, it is referred to an outside collection agency.</t>
  </si>
  <si>
    <t>Hospital's processes and policies for compensating a Collection Agent for services rendered</t>
  </si>
  <si>
    <t xml:space="preserve"> Monthly or bi-monthly statements are received from the collection agency.  Each account is listed that was collected with the % amount owed the agency.</t>
  </si>
  <si>
    <t>Total Recovery Rate on accounts assigned (excluding Medicare accounts) to Collection Agents</t>
  </si>
  <si>
    <t>II.</t>
  </si>
  <si>
    <t>SPECIFIC COLLECTION AGENT INFORMATION</t>
  </si>
  <si>
    <t>A</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</si>
  <si>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</si>
  <si>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</si>
  <si>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</si>
  <si>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</si>
  <si>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</si>
  <si>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</si>
  <si>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</si>
  <si>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</si>
  <si>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</si>
  <si>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Monthly or bi-monthly statements are received from the collection agency.  Each account is listed that was collected with the % amount owed the agency.</t>
  </si>
  <si>
    <t>Recovery Rate on Accounts Assigned (excluding Medicare accounts) to Collection Agent.</t>
  </si>
  <si>
    <t>ANNUAL REPORTING</t>
  </si>
  <si>
    <t>REPORT 19 - SALARIES AND FRINGE BENEFITS OF THE TEN HIGHEST PAID HOSPITAL EMPLOYEES</t>
  </si>
  <si>
    <t>POSITION TITLE</t>
  </si>
  <si>
    <t>EMPLOYEE NAME</t>
  </si>
  <si>
    <t>SALARY</t>
  </si>
  <si>
    <t>FRINGE BENEFITS</t>
  </si>
  <si>
    <t>TOTAL</t>
  </si>
  <si>
    <t xml:space="preserve">1.         </t>
  </si>
  <si>
    <t>Pathologist</t>
  </si>
  <si>
    <t>Vicky Altemeyer</t>
  </si>
  <si>
    <t xml:space="preserve">2.         </t>
  </si>
  <si>
    <t>Richard Eisen</t>
  </si>
  <si>
    <t xml:space="preserve">3.         </t>
  </si>
  <si>
    <t>Sr. VP. Medical Services/CMO</t>
  </si>
  <si>
    <t>Marvin Lipschutz</t>
  </si>
  <si>
    <t xml:space="preserve">4.         </t>
  </si>
  <si>
    <t>Dorothy Blackmun</t>
  </si>
  <si>
    <t xml:space="preserve">5.         </t>
  </si>
  <si>
    <t>Director, Infectious Diseases</t>
  </si>
  <si>
    <t>James Sabetta</t>
  </si>
  <si>
    <t xml:space="preserve">6.         </t>
  </si>
  <si>
    <t>Ileana Green</t>
  </si>
  <si>
    <t xml:space="preserve">7.         </t>
  </si>
  <si>
    <t>Chief Safety Officer</t>
  </si>
  <si>
    <t>Stephen Jones</t>
  </si>
  <si>
    <t xml:space="preserve">8.         </t>
  </si>
  <si>
    <t>Sr. VP, Patient Services</t>
  </si>
  <si>
    <t>Susan Brown</t>
  </si>
  <si>
    <t xml:space="preserve">9.         </t>
  </si>
  <si>
    <t>Director, Neonatology</t>
  </si>
  <si>
    <t>Stylianos Theofanidis</t>
  </si>
  <si>
    <t xml:space="preserve">10.         </t>
  </si>
  <si>
    <t>Director, Medical Education</t>
  </si>
  <si>
    <t>Charles Seelig</t>
  </si>
  <si>
    <t>REPORT 19B - SALARIES AND FRINGE BENEFITS OF THE TEN HIGHEST PAID HEALTH SYSTEM EMPLOYEES</t>
  </si>
  <si>
    <t>EMPLOYEE NAME AND COMPANY</t>
  </si>
  <si>
    <t>Marna Borgstrom - Yale-New Haven Hospital &amp; Yale New Haven Health Srvc Corp.</t>
  </si>
  <si>
    <t>Exec. VP, YNHHSC; President, GH; &amp; COO BH</t>
  </si>
  <si>
    <t>Norman Roth - Greenwich &amp; Bridgeport Hospitals &amp; Yale New Haven Health Srvc Corp.</t>
  </si>
  <si>
    <t>Exec. VP, YNHHSC &amp; President, YNHH</t>
  </si>
  <si>
    <t>Richard DAquila - Yale-New Haven Hospital &amp; Yale New Haven Health Srvc Corp.</t>
  </si>
  <si>
    <t>VP, Corporate Business Office</t>
  </si>
  <si>
    <t>David Wurcel - Yale New Haven Health Srvc Corp.</t>
  </si>
  <si>
    <t>Exec. VP, Coporate &amp; Financial Services</t>
  </si>
  <si>
    <t>James Staten - Yale-New Haven Hospital &amp; Yale New Haven Health Srvc Corp.</t>
  </si>
  <si>
    <t>Exec. VP, COO</t>
  </si>
  <si>
    <t>Christopher OConnor - Yale New Haven Health Srvc Corp.</t>
  </si>
  <si>
    <t>Exec. VP, YNHHSC &amp; President, BH</t>
  </si>
  <si>
    <t>William Jennings - Bridgeport Hospital &amp; Yale New Haven Health Srvc Corp.</t>
  </si>
  <si>
    <t>Exec. VP, Strategy &amp; System Development</t>
  </si>
  <si>
    <t>Gayle Capozzalo - Yale New Haven Health Srvc. Corp.</t>
  </si>
  <si>
    <t>Sr. VP, Information Systems &amp; CIO</t>
  </si>
  <si>
    <t>Daniel Barchi - Yale New Haven Health Srvc. Corp.</t>
  </si>
  <si>
    <t>Sr. VP, General Counsel</t>
  </si>
  <si>
    <t>William Aseltyne - Yale-New Haven Hospital &amp; Yale New Haven Health Srvc. Corp.</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</si>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</sst>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5">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6"/>
  <sheetViews>
    <sheetView tabSelected="1" zoomScale="75" workbookViewId="0">
      <selection activeCell="A3" sqref="A3:C3"/>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42</v>
      </c>
    </row>
    <row r="39" spans="1:3" ht="14.25" customHeight="1" x14ac:dyDescent="0.2">
      <c r="A39" s="19">
        <v>10</v>
      </c>
      <c r="B39" s="20" t="s">
        <v>29</v>
      </c>
      <c r="C39" s="21" t="s">
        <v>43</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44</v>
      </c>
      <c r="B46" s="17" t="s">
        <v>9</v>
      </c>
      <c r="C46" s="18" t="s">
        <v>45</v>
      </c>
    </row>
    <row r="47" spans="1:3" ht="38.25" customHeight="1"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49</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51</v>
      </c>
    </row>
    <row r="58" spans="1:3" ht="14.25" customHeight="1" x14ac:dyDescent="0.2">
      <c r="A58" s="19">
        <v>12</v>
      </c>
      <c r="B58" s="20" t="s">
        <v>33</v>
      </c>
      <c r="C58" s="21" t="s">
        <v>52</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53</v>
      </c>
      <c r="B63" s="17" t="s">
        <v>9</v>
      </c>
      <c r="C63" s="18" t="s">
        <v>54</v>
      </c>
    </row>
    <row r="64" spans="1:3" ht="38.25" customHeight="1" x14ac:dyDescent="0.2">
      <c r="A64" s="19">
        <v>1</v>
      </c>
      <c r="B64" s="20" t="s">
        <v>11</v>
      </c>
      <c r="C64" s="21" t="s">
        <v>55</v>
      </c>
    </row>
    <row r="65" spans="1:3" ht="14.25" customHeight="1" x14ac:dyDescent="0.2">
      <c r="A65" s="19">
        <v>2</v>
      </c>
      <c r="B65" s="22" t="s">
        <v>13</v>
      </c>
      <c r="C65" s="21" t="s">
        <v>56</v>
      </c>
    </row>
    <row r="66" spans="1:3" ht="14.25" customHeight="1" x14ac:dyDescent="0.2">
      <c r="A66" s="19">
        <v>3</v>
      </c>
      <c r="B66" s="22" t="s">
        <v>15</v>
      </c>
      <c r="C66" s="23" t="s">
        <v>48</v>
      </c>
    </row>
    <row r="67" spans="1:3" ht="14.25" customHeight="1" x14ac:dyDescent="0.2">
      <c r="A67" s="19">
        <v>4</v>
      </c>
      <c r="B67" s="20" t="s">
        <v>17</v>
      </c>
      <c r="C67" s="21" t="s">
        <v>57</v>
      </c>
    </row>
    <row r="68" spans="1:3" ht="14.25" customHeight="1" x14ac:dyDescent="0.2">
      <c r="A68" s="19">
        <v>5</v>
      </c>
      <c r="B68" s="20" t="s">
        <v>19</v>
      </c>
      <c r="C68" s="21" t="s">
        <v>58</v>
      </c>
    </row>
    <row r="69" spans="1:3" ht="14.25" customHeight="1" x14ac:dyDescent="0.2">
      <c r="A69" s="19">
        <v>6</v>
      </c>
      <c r="B69" s="20" t="s">
        <v>21</v>
      </c>
      <c r="C69" s="24" t="s">
        <v>22</v>
      </c>
    </row>
    <row r="70" spans="1:3" ht="14.25" customHeight="1" x14ac:dyDescent="0.2">
      <c r="A70" s="19">
        <v>7</v>
      </c>
      <c r="B70" s="20" t="s">
        <v>23</v>
      </c>
      <c r="C70" s="21" t="s">
        <v>59</v>
      </c>
    </row>
    <row r="71" spans="1:3" ht="14.25" customHeight="1" x14ac:dyDescent="0.2">
      <c r="A71" s="19">
        <v>8</v>
      </c>
      <c r="B71" s="20" t="s">
        <v>25</v>
      </c>
      <c r="C71" s="21" t="s">
        <v>60</v>
      </c>
    </row>
    <row r="72" spans="1:3" ht="14.25" customHeight="1" x14ac:dyDescent="0.2">
      <c r="A72" s="19">
        <v>9</v>
      </c>
      <c r="B72" s="20" t="s">
        <v>27</v>
      </c>
      <c r="C72" s="21" t="s">
        <v>61</v>
      </c>
    </row>
    <row r="73" spans="1:3" ht="14.25" customHeight="1" x14ac:dyDescent="0.2">
      <c r="A73" s="19">
        <v>10</v>
      </c>
      <c r="B73" s="20" t="s">
        <v>29</v>
      </c>
      <c r="C73" s="21" t="s">
        <v>62</v>
      </c>
    </row>
    <row r="74" spans="1:3" ht="14.25" customHeight="1" x14ac:dyDescent="0.2">
      <c r="A74" s="19">
        <v>11</v>
      </c>
      <c r="B74" s="20" t="s">
        <v>31</v>
      </c>
      <c r="C74" s="21" t="s">
        <v>63</v>
      </c>
    </row>
    <row r="75" spans="1:3" ht="14.25" customHeight="1" x14ac:dyDescent="0.2">
      <c r="A75" s="19">
        <v>12</v>
      </c>
      <c r="B75" s="20" t="s">
        <v>33</v>
      </c>
      <c r="C75" s="21" t="s">
        <v>57</v>
      </c>
    </row>
    <row r="76" spans="1:3" ht="14.25" customHeight="1" x14ac:dyDescent="0.2">
      <c r="A76" s="19">
        <v>13</v>
      </c>
      <c r="B76" s="20" t="s">
        <v>34</v>
      </c>
      <c r="C76" s="21" t="s">
        <v>58</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40</v>
      </c>
    </row>
    <row r="83" spans="1:3" ht="14.25" customHeight="1" x14ac:dyDescent="0.2">
      <c r="A83" s="19">
        <v>3</v>
      </c>
      <c r="B83" s="22" t="s">
        <v>15</v>
      </c>
      <c r="C83" s="23" t="s">
        <v>16</v>
      </c>
    </row>
    <row r="84" spans="1:3" ht="14.25" customHeight="1" x14ac:dyDescent="0.2">
      <c r="A84" s="19">
        <v>4</v>
      </c>
      <c r="B84" s="20" t="s">
        <v>17</v>
      </c>
      <c r="C84" s="21" t="s">
        <v>41</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42</v>
      </c>
    </row>
    <row r="90" spans="1:3" ht="14.25" customHeight="1" x14ac:dyDescent="0.2">
      <c r="A90" s="19">
        <v>10</v>
      </c>
      <c r="B90" s="20" t="s">
        <v>29</v>
      </c>
      <c r="C90" s="21" t="s">
        <v>67</v>
      </c>
    </row>
    <row r="91" spans="1:3" ht="14.25" customHeight="1" x14ac:dyDescent="0.2">
      <c r="A91" s="19">
        <v>11</v>
      </c>
      <c r="B91" s="20" t="s">
        <v>31</v>
      </c>
      <c r="C91" s="21" t="s">
        <v>68</v>
      </c>
    </row>
    <row r="92" spans="1:3" ht="14.25" customHeight="1" x14ac:dyDescent="0.2">
      <c r="A92" s="19">
        <v>12</v>
      </c>
      <c r="B92" s="20" t="s">
        <v>33</v>
      </c>
      <c r="C92" s="21" t="s">
        <v>52</v>
      </c>
    </row>
    <row r="93" spans="1:3" ht="14.25" customHeight="1" x14ac:dyDescent="0.2">
      <c r="A93" s="19">
        <v>13</v>
      </c>
      <c r="B93" s="20" t="s">
        <v>34</v>
      </c>
      <c r="C93" s="21" t="s">
        <v>69</v>
      </c>
    </row>
    <row r="94" spans="1:3" ht="14.25" customHeight="1" x14ac:dyDescent="0.2">
      <c r="A94" s="19">
        <v>14</v>
      </c>
      <c r="B94" s="20" t="s">
        <v>35</v>
      </c>
      <c r="C94" s="24" t="s">
        <v>22</v>
      </c>
    </row>
    <row r="95" spans="1:3" ht="15" customHeight="1" thickBot="1" x14ac:dyDescent="0.25">
      <c r="A95" s="25">
        <v>15</v>
      </c>
      <c r="B95" s="26" t="s">
        <v>36</v>
      </c>
      <c r="C95" s="27" t="s">
        <v>70</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56</v>
      </c>
    </row>
    <row r="100" spans="1:3" ht="14.25" customHeight="1" x14ac:dyDescent="0.2">
      <c r="A100" s="19">
        <v>3</v>
      </c>
      <c r="B100" s="22" t="s">
        <v>15</v>
      </c>
      <c r="C100" s="23" t="s">
        <v>48</v>
      </c>
    </row>
    <row r="101" spans="1:3" ht="14.25" customHeight="1" x14ac:dyDescent="0.2">
      <c r="A101" s="19">
        <v>4</v>
      </c>
      <c r="B101" s="20" t="s">
        <v>17</v>
      </c>
      <c r="C101" s="21" t="s">
        <v>49</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42</v>
      </c>
    </row>
    <row r="107" spans="1:3" ht="14.25" customHeight="1" x14ac:dyDescent="0.2">
      <c r="A107" s="19">
        <v>10</v>
      </c>
      <c r="B107" s="20" t="s">
        <v>29</v>
      </c>
      <c r="C107" s="21" t="s">
        <v>30</v>
      </c>
    </row>
    <row r="108" spans="1:3" ht="14.25" customHeight="1" x14ac:dyDescent="0.2">
      <c r="A108" s="19">
        <v>11</v>
      </c>
      <c r="B108" s="20" t="s">
        <v>31</v>
      </c>
      <c r="C108" s="21" t="s">
        <v>74</v>
      </c>
    </row>
    <row r="109" spans="1:3" ht="14.25" customHeight="1" x14ac:dyDescent="0.2">
      <c r="A109" s="19">
        <v>12</v>
      </c>
      <c r="B109" s="20" t="s">
        <v>33</v>
      </c>
      <c r="C109" s="21" t="s">
        <v>49</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75</v>
      </c>
      <c r="B114" s="17" t="s">
        <v>9</v>
      </c>
      <c r="C114" s="18" t="s">
        <v>76</v>
      </c>
    </row>
    <row r="115" spans="1:3" ht="38.25" customHeight="1" x14ac:dyDescent="0.2">
      <c r="A115" s="19">
        <v>1</v>
      </c>
      <c r="B115" s="20" t="s">
        <v>11</v>
      </c>
      <c r="C115" s="21" t="s">
        <v>77</v>
      </c>
    </row>
    <row r="116" spans="1:3" ht="14.25" customHeight="1" x14ac:dyDescent="0.2">
      <c r="A116" s="19">
        <v>2</v>
      </c>
      <c r="B116" s="22" t="s">
        <v>13</v>
      </c>
      <c r="C116" s="21" t="s">
        <v>47</v>
      </c>
    </row>
    <row r="117" spans="1:3" ht="14.25" customHeight="1" x14ac:dyDescent="0.2">
      <c r="A117" s="19">
        <v>3</v>
      </c>
      <c r="B117" s="22" t="s">
        <v>15</v>
      </c>
      <c r="C117" s="23" t="s">
        <v>16</v>
      </c>
    </row>
    <row r="118" spans="1:3" ht="14.25" customHeight="1" x14ac:dyDescent="0.2">
      <c r="A118" s="19">
        <v>4</v>
      </c>
      <c r="B118" s="20" t="s">
        <v>17</v>
      </c>
      <c r="C118" s="21" t="s">
        <v>52</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42</v>
      </c>
    </row>
    <row r="124" spans="1:3" ht="14.25" customHeight="1" x14ac:dyDescent="0.2">
      <c r="A124" s="19">
        <v>10</v>
      </c>
      <c r="B124" s="20" t="s">
        <v>29</v>
      </c>
      <c r="C124" s="21" t="s">
        <v>30</v>
      </c>
    </row>
    <row r="125" spans="1:3" ht="14.25" customHeight="1" x14ac:dyDescent="0.2">
      <c r="A125" s="19">
        <v>11</v>
      </c>
      <c r="B125" s="20" t="s">
        <v>31</v>
      </c>
      <c r="C125" s="21" t="s">
        <v>74</v>
      </c>
    </row>
    <row r="126" spans="1:3" ht="14.25" customHeight="1" x14ac:dyDescent="0.2">
      <c r="A126" s="19">
        <v>12</v>
      </c>
      <c r="B126" s="20" t="s">
        <v>33</v>
      </c>
      <c r="C126" s="21" t="s">
        <v>52</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78</v>
      </c>
      <c r="B131" s="17" t="s">
        <v>9</v>
      </c>
      <c r="C131" s="18" t="s">
        <v>79</v>
      </c>
    </row>
    <row r="132" spans="1:3" ht="38.25" customHeight="1" x14ac:dyDescent="0.2">
      <c r="A132" s="19">
        <v>1</v>
      </c>
      <c r="B132" s="20" t="s">
        <v>11</v>
      </c>
      <c r="C132" s="21" t="s">
        <v>80</v>
      </c>
    </row>
    <row r="133" spans="1:3" ht="14.25" customHeight="1" x14ac:dyDescent="0.2">
      <c r="A133" s="19">
        <v>2</v>
      </c>
      <c r="B133" s="22" t="s">
        <v>13</v>
      </c>
      <c r="C133" s="21" t="s">
        <v>81</v>
      </c>
    </row>
    <row r="134" spans="1:3" ht="14.25" customHeight="1" x14ac:dyDescent="0.2">
      <c r="A134" s="19">
        <v>3</v>
      </c>
      <c r="B134" s="22" t="s">
        <v>15</v>
      </c>
      <c r="C134" s="23" t="s">
        <v>48</v>
      </c>
    </row>
    <row r="135" spans="1:3" ht="14.25" customHeight="1" x14ac:dyDescent="0.2">
      <c r="A135" s="19">
        <v>4</v>
      </c>
      <c r="B135" s="20" t="s">
        <v>17</v>
      </c>
      <c r="C135" s="21" t="s">
        <v>49</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82</v>
      </c>
    </row>
    <row r="140" spans="1:3" ht="14.25" customHeight="1" x14ac:dyDescent="0.2">
      <c r="A140" s="19">
        <v>9</v>
      </c>
      <c r="B140" s="20" t="s">
        <v>27</v>
      </c>
      <c r="C140" s="21" t="s">
        <v>42</v>
      </c>
    </row>
    <row r="141" spans="1:3" ht="14.25" customHeight="1" x14ac:dyDescent="0.2">
      <c r="A141" s="19">
        <v>10</v>
      </c>
      <c r="B141" s="20" t="s">
        <v>29</v>
      </c>
      <c r="C141" s="21" t="s">
        <v>30</v>
      </c>
    </row>
    <row r="142" spans="1:3" ht="14.25" customHeight="1" x14ac:dyDescent="0.2">
      <c r="A142" s="19">
        <v>11</v>
      </c>
      <c r="B142" s="20" t="s">
        <v>31</v>
      </c>
      <c r="C142" s="21" t="s">
        <v>74</v>
      </c>
    </row>
    <row r="143" spans="1:3" ht="14.25" customHeight="1" x14ac:dyDescent="0.2">
      <c r="A143" s="19">
        <v>12</v>
      </c>
      <c r="B143" s="20" t="s">
        <v>33</v>
      </c>
      <c r="C143" s="21" t="s">
        <v>49</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83</v>
      </c>
      <c r="B148" s="17" t="s">
        <v>9</v>
      </c>
      <c r="C148" s="18" t="s">
        <v>84</v>
      </c>
    </row>
    <row r="149" spans="1:3" ht="38.25" customHeight="1" x14ac:dyDescent="0.2">
      <c r="A149" s="19">
        <v>1</v>
      </c>
      <c r="B149" s="20" t="s">
        <v>11</v>
      </c>
      <c r="C149" s="21" t="s">
        <v>85</v>
      </c>
    </row>
    <row r="150" spans="1:3" ht="14.25" customHeight="1" x14ac:dyDescent="0.2">
      <c r="A150" s="19">
        <v>2</v>
      </c>
      <c r="B150" s="22" t="s">
        <v>13</v>
      </c>
      <c r="C150" s="21" t="s">
        <v>86</v>
      </c>
    </row>
    <row r="151" spans="1:3" ht="14.25" customHeight="1" x14ac:dyDescent="0.2">
      <c r="A151" s="19">
        <v>3</v>
      </c>
      <c r="B151" s="22" t="s">
        <v>15</v>
      </c>
      <c r="C151" s="23" t="s">
        <v>48</v>
      </c>
    </row>
    <row r="152" spans="1:3" ht="14.25" customHeight="1" x14ac:dyDescent="0.2">
      <c r="A152" s="19">
        <v>4</v>
      </c>
      <c r="B152" s="20" t="s">
        <v>17</v>
      </c>
      <c r="C152" s="21" t="s">
        <v>87</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88</v>
      </c>
    </row>
    <row r="156" spans="1:3" ht="14.25" customHeight="1" x14ac:dyDescent="0.2">
      <c r="A156" s="19">
        <v>8</v>
      </c>
      <c r="B156" s="20" t="s">
        <v>25</v>
      </c>
      <c r="C156" s="21" t="s">
        <v>89</v>
      </c>
    </row>
    <row r="157" spans="1:3" ht="14.25" customHeight="1" x14ac:dyDescent="0.2">
      <c r="A157" s="19">
        <v>9</v>
      </c>
      <c r="B157" s="20" t="s">
        <v>27</v>
      </c>
      <c r="C157" s="21" t="s">
        <v>42</v>
      </c>
    </row>
    <row r="158" spans="1:3" ht="14.25" customHeight="1" x14ac:dyDescent="0.2">
      <c r="A158" s="19">
        <v>10</v>
      </c>
      <c r="B158" s="20" t="s">
        <v>29</v>
      </c>
      <c r="C158" s="21" t="s">
        <v>90</v>
      </c>
    </row>
    <row r="159" spans="1:3" ht="14.25" customHeight="1" x14ac:dyDescent="0.2">
      <c r="A159" s="19">
        <v>11</v>
      </c>
      <c r="B159" s="20" t="s">
        <v>31</v>
      </c>
      <c r="C159" s="21" t="s">
        <v>91</v>
      </c>
    </row>
    <row r="160" spans="1:3" ht="14.25" customHeight="1" x14ac:dyDescent="0.2">
      <c r="A160" s="19">
        <v>12</v>
      </c>
      <c r="B160" s="20" t="s">
        <v>33</v>
      </c>
      <c r="C160" s="21" t="s">
        <v>92</v>
      </c>
    </row>
    <row r="161" spans="1:3" ht="14.25" customHeight="1" x14ac:dyDescent="0.2">
      <c r="A161" s="19">
        <v>13</v>
      </c>
      <c r="B161" s="20" t="s">
        <v>34</v>
      </c>
      <c r="C161" s="21" t="s">
        <v>93</v>
      </c>
    </row>
    <row r="162" spans="1:3" ht="14.25" customHeight="1" x14ac:dyDescent="0.2">
      <c r="A162" s="19">
        <v>14</v>
      </c>
      <c r="B162" s="20" t="s">
        <v>35</v>
      </c>
      <c r="C162" s="24" t="s">
        <v>94</v>
      </c>
    </row>
    <row r="163" spans="1:3" ht="15" customHeight="1" thickBot="1" x14ac:dyDescent="0.25">
      <c r="A163" s="25">
        <v>15</v>
      </c>
      <c r="B163" s="26" t="s">
        <v>36</v>
      </c>
      <c r="C163" s="27" t="s">
        <v>95</v>
      </c>
    </row>
    <row r="164" spans="1:3" ht="15.75" customHeight="1" x14ac:dyDescent="0.25">
      <c r="A164" s="13"/>
      <c r="B164" s="14"/>
      <c r="C164" s="15"/>
    </row>
    <row r="165" spans="1:3" ht="27.2" customHeight="1" x14ac:dyDescent="0.25">
      <c r="A165" s="16" t="s">
        <v>96</v>
      </c>
      <c r="B165" s="17" t="s">
        <v>9</v>
      </c>
      <c r="C165" s="18" t="s">
        <v>97</v>
      </c>
    </row>
    <row r="166" spans="1:3" ht="38.25" customHeight="1" x14ac:dyDescent="0.2">
      <c r="A166" s="19">
        <v>1</v>
      </c>
      <c r="B166" s="20" t="s">
        <v>11</v>
      </c>
      <c r="C166" s="21" t="s">
        <v>98</v>
      </c>
    </row>
    <row r="167" spans="1:3" ht="14.25" customHeight="1" x14ac:dyDescent="0.2">
      <c r="A167" s="19">
        <v>2</v>
      </c>
      <c r="B167" s="22" t="s">
        <v>13</v>
      </c>
      <c r="C167" s="21" t="s">
        <v>81</v>
      </c>
    </row>
    <row r="168" spans="1:3" ht="14.25" customHeight="1" x14ac:dyDescent="0.2">
      <c r="A168" s="19">
        <v>3</v>
      </c>
      <c r="B168" s="22" t="s">
        <v>15</v>
      </c>
      <c r="C168" s="23" t="s">
        <v>48</v>
      </c>
    </row>
    <row r="169" spans="1:3" ht="14.25" customHeight="1" x14ac:dyDescent="0.2">
      <c r="A169" s="19">
        <v>4</v>
      </c>
      <c r="B169" s="20" t="s">
        <v>17</v>
      </c>
      <c r="C169" s="21" t="s">
        <v>49</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99</v>
      </c>
    </row>
    <row r="174" spans="1:3" ht="14.25" customHeight="1" x14ac:dyDescent="0.2">
      <c r="A174" s="19">
        <v>9</v>
      </c>
      <c r="B174" s="20" t="s">
        <v>27</v>
      </c>
      <c r="C174" s="21" t="s">
        <v>100</v>
      </c>
    </row>
    <row r="175" spans="1:3" ht="14.25" customHeight="1" x14ac:dyDescent="0.2">
      <c r="A175" s="19">
        <v>10</v>
      </c>
      <c r="B175" s="20" t="s">
        <v>29</v>
      </c>
      <c r="C175" s="21" t="s">
        <v>101</v>
      </c>
    </row>
    <row r="176" spans="1:3" ht="14.25" customHeight="1" x14ac:dyDescent="0.2">
      <c r="A176" s="19">
        <v>11</v>
      </c>
      <c r="B176" s="20" t="s">
        <v>31</v>
      </c>
      <c r="C176" s="21" t="s">
        <v>102</v>
      </c>
    </row>
    <row r="177" spans="1:3" ht="14.25" customHeight="1" x14ac:dyDescent="0.2">
      <c r="A177" s="19">
        <v>12</v>
      </c>
      <c r="B177" s="20" t="s">
        <v>33</v>
      </c>
      <c r="C177" s="21" t="s">
        <v>103</v>
      </c>
    </row>
    <row r="178" spans="1:3" ht="14.25" customHeight="1" x14ac:dyDescent="0.2">
      <c r="A178" s="19">
        <v>13</v>
      </c>
      <c r="B178" s="20" t="s">
        <v>34</v>
      </c>
      <c r="C178" s="21" t="s">
        <v>104</v>
      </c>
    </row>
    <row r="179" spans="1:3" ht="14.25" customHeight="1" x14ac:dyDescent="0.2">
      <c r="A179" s="19">
        <v>14</v>
      </c>
      <c r="B179" s="20" t="s">
        <v>35</v>
      </c>
      <c r="C179" s="24" t="s">
        <v>94</v>
      </c>
    </row>
    <row r="180" spans="1:3" ht="15" customHeight="1" thickBot="1" x14ac:dyDescent="0.25">
      <c r="A180" s="25">
        <v>15</v>
      </c>
      <c r="B180" s="26" t="s">
        <v>36</v>
      </c>
      <c r="C180" s="27" t="s">
        <v>105</v>
      </c>
    </row>
    <row r="181" spans="1:3" ht="15.75" customHeight="1" x14ac:dyDescent="0.25">
      <c r="A181" s="13"/>
      <c r="B181" s="14"/>
      <c r="C181" s="15"/>
    </row>
    <row r="182" spans="1:3" ht="27.2" customHeight="1" x14ac:dyDescent="0.25">
      <c r="A182" s="16" t="s">
        <v>106</v>
      </c>
      <c r="B182" s="17" t="s">
        <v>9</v>
      </c>
      <c r="C182" s="18" t="s">
        <v>107</v>
      </c>
    </row>
    <row r="183" spans="1:3" ht="38.25" customHeight="1" x14ac:dyDescent="0.2">
      <c r="A183" s="19">
        <v>1</v>
      </c>
      <c r="B183" s="20" t="s">
        <v>11</v>
      </c>
      <c r="C183" s="21" t="s">
        <v>108</v>
      </c>
    </row>
    <row r="184" spans="1:3" ht="14.25" customHeight="1" x14ac:dyDescent="0.2">
      <c r="A184" s="19">
        <v>2</v>
      </c>
      <c r="B184" s="22" t="s">
        <v>13</v>
      </c>
      <c r="C184" s="21" t="s">
        <v>81</v>
      </c>
    </row>
    <row r="185" spans="1:3" ht="14.25" customHeight="1" x14ac:dyDescent="0.2">
      <c r="A185" s="19">
        <v>3</v>
      </c>
      <c r="B185" s="22" t="s">
        <v>15</v>
      </c>
      <c r="C185" s="23" t="s">
        <v>16</v>
      </c>
    </row>
    <row r="186" spans="1:3" ht="14.25" customHeight="1" x14ac:dyDescent="0.2">
      <c r="A186" s="19">
        <v>4</v>
      </c>
      <c r="B186" s="20" t="s">
        <v>17</v>
      </c>
      <c r="C186" s="21" t="s">
        <v>49</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42</v>
      </c>
    </row>
    <row r="192" spans="1:3" ht="14.25" customHeight="1" x14ac:dyDescent="0.2">
      <c r="A192" s="19">
        <v>10</v>
      </c>
      <c r="B192" s="20" t="s">
        <v>29</v>
      </c>
      <c r="C192" s="21" t="s">
        <v>67</v>
      </c>
    </row>
    <row r="193" spans="1:3" ht="14.25" customHeight="1" x14ac:dyDescent="0.2">
      <c r="A193" s="19">
        <v>11</v>
      </c>
      <c r="B193" s="20" t="s">
        <v>31</v>
      </c>
      <c r="C193" s="21" t="s">
        <v>74</v>
      </c>
    </row>
    <row r="194" spans="1:3" ht="14.25" customHeight="1" x14ac:dyDescent="0.2">
      <c r="A194" s="19">
        <v>12</v>
      </c>
      <c r="B194" s="20" t="s">
        <v>33</v>
      </c>
      <c r="C194" s="21" t="s">
        <v>87</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109</v>
      </c>
      <c r="B199" s="17" t="s">
        <v>9</v>
      </c>
      <c r="C199" s="18" t="s">
        <v>110</v>
      </c>
    </row>
    <row r="200" spans="1:3" ht="38.25" customHeight="1" x14ac:dyDescent="0.2">
      <c r="A200" s="19">
        <v>1</v>
      </c>
      <c r="B200" s="20" t="s">
        <v>11</v>
      </c>
      <c r="C200" s="21" t="s">
        <v>111</v>
      </c>
    </row>
    <row r="201" spans="1:3" ht="14.25" customHeight="1" x14ac:dyDescent="0.2">
      <c r="A201" s="19">
        <v>2</v>
      </c>
      <c r="B201" s="22" t="s">
        <v>13</v>
      </c>
      <c r="C201" s="21" t="s">
        <v>56</v>
      </c>
    </row>
    <row r="202" spans="1:3" ht="14.25" customHeight="1" x14ac:dyDescent="0.2">
      <c r="A202" s="19">
        <v>3</v>
      </c>
      <c r="B202" s="22" t="s">
        <v>15</v>
      </c>
      <c r="C202" s="23" t="s">
        <v>48</v>
      </c>
    </row>
    <row r="203" spans="1:3" ht="14.25" customHeight="1" x14ac:dyDescent="0.2">
      <c r="A203" s="19">
        <v>4</v>
      </c>
      <c r="B203" s="20" t="s">
        <v>17</v>
      </c>
      <c r="C203" s="21" t="s">
        <v>49</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42</v>
      </c>
    </row>
    <row r="209" spans="1:3" ht="14.25" customHeight="1" x14ac:dyDescent="0.2">
      <c r="A209" s="19">
        <v>10</v>
      </c>
      <c r="B209" s="20" t="s">
        <v>29</v>
      </c>
      <c r="C209" s="21" t="s">
        <v>30</v>
      </c>
    </row>
    <row r="210" spans="1:3" ht="14.25" customHeight="1" x14ac:dyDescent="0.2">
      <c r="A210" s="19">
        <v>11</v>
      </c>
      <c r="B210" s="20" t="s">
        <v>31</v>
      </c>
      <c r="C210" s="21" t="s">
        <v>32</v>
      </c>
    </row>
    <row r="211" spans="1:3" ht="14.25" customHeight="1" x14ac:dyDescent="0.2">
      <c r="A211" s="19">
        <v>12</v>
      </c>
      <c r="B211" s="20" t="s">
        <v>33</v>
      </c>
      <c r="C211" s="21" t="s">
        <v>49</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112</v>
      </c>
      <c r="B216" s="17" t="s">
        <v>9</v>
      </c>
      <c r="C216" s="18" t="s">
        <v>113</v>
      </c>
    </row>
    <row r="217" spans="1:3" ht="38.25" customHeight="1" x14ac:dyDescent="0.2">
      <c r="A217" s="19">
        <v>1</v>
      </c>
      <c r="B217" s="20" t="s">
        <v>11</v>
      </c>
      <c r="C217" s="21" t="s">
        <v>114</v>
      </c>
    </row>
    <row r="218" spans="1:3" ht="14.25" customHeight="1" x14ac:dyDescent="0.2">
      <c r="A218" s="19">
        <v>2</v>
      </c>
      <c r="B218" s="22" t="s">
        <v>13</v>
      </c>
      <c r="C218" s="21" t="s">
        <v>40</v>
      </c>
    </row>
    <row r="219" spans="1:3" ht="14.25" customHeight="1" x14ac:dyDescent="0.2">
      <c r="A219" s="19">
        <v>3</v>
      </c>
      <c r="B219" s="22" t="s">
        <v>15</v>
      </c>
      <c r="C219" s="23" t="s">
        <v>16</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30</v>
      </c>
    </row>
    <row r="227" spans="1:3" ht="14.25" customHeight="1" x14ac:dyDescent="0.2">
      <c r="A227" s="19">
        <v>11</v>
      </c>
      <c r="B227" s="20" t="s">
        <v>31</v>
      </c>
      <c r="C227" s="21" t="s">
        <v>74</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115</v>
      </c>
      <c r="B233" s="17" t="s">
        <v>9</v>
      </c>
      <c r="C233" s="18" t="s">
        <v>116</v>
      </c>
    </row>
    <row r="234" spans="1:3" ht="38.25" customHeight="1" x14ac:dyDescent="0.2">
      <c r="A234" s="19">
        <v>1</v>
      </c>
      <c r="B234" s="20" t="s">
        <v>11</v>
      </c>
      <c r="C234" s="21" t="s">
        <v>117</v>
      </c>
    </row>
    <row r="235" spans="1:3" ht="14.25" customHeight="1" x14ac:dyDescent="0.2">
      <c r="A235" s="19">
        <v>2</v>
      </c>
      <c r="B235" s="22" t="s">
        <v>13</v>
      </c>
      <c r="C235" s="21" t="s">
        <v>118</v>
      </c>
    </row>
    <row r="236" spans="1:3" ht="14.25" customHeight="1" x14ac:dyDescent="0.2">
      <c r="A236" s="19">
        <v>3</v>
      </c>
      <c r="B236" s="22" t="s">
        <v>15</v>
      </c>
      <c r="C236" s="23" t="s">
        <v>16</v>
      </c>
    </row>
    <row r="237" spans="1:3" ht="14.25" customHeight="1" x14ac:dyDescent="0.2">
      <c r="A237" s="19">
        <v>4</v>
      </c>
      <c r="B237" s="20" t="s">
        <v>17</v>
      </c>
      <c r="C237" s="21" t="s">
        <v>49</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26</v>
      </c>
    </row>
    <row r="242" spans="1:3" ht="14.25" customHeight="1" x14ac:dyDescent="0.2">
      <c r="A242" s="19">
        <v>9</v>
      </c>
      <c r="B242" s="20" t="s">
        <v>27</v>
      </c>
      <c r="C242" s="21" t="s">
        <v>119</v>
      </c>
    </row>
    <row r="243" spans="1:3" ht="14.25" customHeight="1" x14ac:dyDescent="0.2">
      <c r="A243" s="19">
        <v>10</v>
      </c>
      <c r="B243" s="20" t="s">
        <v>29</v>
      </c>
      <c r="C243" s="21" t="s">
        <v>30</v>
      </c>
    </row>
    <row r="244" spans="1:3" ht="14.25" customHeight="1" x14ac:dyDescent="0.2">
      <c r="A244" s="19">
        <v>11</v>
      </c>
      <c r="B244" s="20" t="s">
        <v>31</v>
      </c>
      <c r="C244" s="21" t="s">
        <v>74</v>
      </c>
    </row>
    <row r="245" spans="1:3" ht="14.25" customHeight="1" x14ac:dyDescent="0.2">
      <c r="A245" s="19">
        <v>12</v>
      </c>
      <c r="B245" s="20" t="s">
        <v>33</v>
      </c>
      <c r="C245" s="21" t="s">
        <v>49</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120</v>
      </c>
      <c r="B250" s="17" t="s">
        <v>9</v>
      </c>
      <c r="C250" s="18" t="s">
        <v>121</v>
      </c>
    </row>
    <row r="251" spans="1:3" ht="38.25" customHeight="1" x14ac:dyDescent="0.2">
      <c r="A251" s="19">
        <v>1</v>
      </c>
      <c r="B251" s="20" t="s">
        <v>11</v>
      </c>
      <c r="C251" s="21" t="s">
        <v>122</v>
      </c>
    </row>
    <row r="252" spans="1:3" ht="14.25" customHeight="1" x14ac:dyDescent="0.2">
      <c r="A252" s="19">
        <v>2</v>
      </c>
      <c r="B252" s="22" t="s">
        <v>13</v>
      </c>
      <c r="C252" s="21" t="s">
        <v>14</v>
      </c>
    </row>
    <row r="253" spans="1:3" ht="14.25" customHeight="1" x14ac:dyDescent="0.2">
      <c r="A253" s="19">
        <v>3</v>
      </c>
      <c r="B253" s="22" t="s">
        <v>15</v>
      </c>
      <c r="C253" s="23" t="s">
        <v>16</v>
      </c>
    </row>
    <row r="254" spans="1:3" ht="14.25" customHeight="1" x14ac:dyDescent="0.2">
      <c r="A254" s="19">
        <v>4</v>
      </c>
      <c r="B254" s="20" t="s">
        <v>17</v>
      </c>
      <c r="C254" s="21" t="s">
        <v>123</v>
      </c>
    </row>
    <row r="255" spans="1:3" ht="14.25" customHeight="1" x14ac:dyDescent="0.2">
      <c r="A255" s="19">
        <v>5</v>
      </c>
      <c r="B255" s="20" t="s">
        <v>19</v>
      </c>
      <c r="C255" s="21" t="s">
        <v>124</v>
      </c>
    </row>
    <row r="256" spans="1:3" ht="14.25" customHeight="1" x14ac:dyDescent="0.2">
      <c r="A256" s="19">
        <v>6</v>
      </c>
      <c r="B256" s="20" t="s">
        <v>21</v>
      </c>
      <c r="C256" s="24" t="s">
        <v>22</v>
      </c>
    </row>
    <row r="257" spans="1:4" ht="14.25" customHeight="1" x14ac:dyDescent="0.2">
      <c r="A257" s="19">
        <v>7</v>
      </c>
      <c r="B257" s="20" t="s">
        <v>23</v>
      </c>
      <c r="C257" s="21" t="s">
        <v>125</v>
      </c>
    </row>
    <row r="258" spans="1:4" ht="14.25" customHeight="1" x14ac:dyDescent="0.2">
      <c r="A258" s="19">
        <v>8</v>
      </c>
      <c r="B258" s="20" t="s">
        <v>25</v>
      </c>
      <c r="C258" s="21" t="s">
        <v>126</v>
      </c>
    </row>
    <row r="259" spans="1:4" ht="14.25" customHeight="1" x14ac:dyDescent="0.2">
      <c r="A259" s="19">
        <v>9</v>
      </c>
      <c r="B259" s="20" t="s">
        <v>27</v>
      </c>
      <c r="C259" s="21" t="s">
        <v>127</v>
      </c>
    </row>
    <row r="260" spans="1:4" ht="14.25" customHeight="1" x14ac:dyDescent="0.2">
      <c r="A260" s="19">
        <v>10</v>
      </c>
      <c r="B260" s="20" t="s">
        <v>29</v>
      </c>
      <c r="C260" s="21" t="s">
        <v>128</v>
      </c>
    </row>
    <row r="261" spans="1:4" ht="14.25" customHeight="1" x14ac:dyDescent="0.2">
      <c r="A261" s="19">
        <v>11</v>
      </c>
      <c r="B261" s="20" t="s">
        <v>31</v>
      </c>
      <c r="C261" s="21" t="s">
        <v>129</v>
      </c>
    </row>
    <row r="262" spans="1:4" ht="14.25" customHeight="1" x14ac:dyDescent="0.2">
      <c r="A262" s="19">
        <v>12</v>
      </c>
      <c r="B262" s="20" t="s">
        <v>33</v>
      </c>
      <c r="C262" s="21" t="s">
        <v>130</v>
      </c>
    </row>
    <row r="263" spans="1:4" ht="14.25" customHeight="1" x14ac:dyDescent="0.2">
      <c r="A263" s="19">
        <v>13</v>
      </c>
      <c r="B263" s="20" t="s">
        <v>34</v>
      </c>
      <c r="C263" s="21" t="s">
        <v>124</v>
      </c>
    </row>
    <row r="264" spans="1:4" ht="14.25" customHeight="1" x14ac:dyDescent="0.2">
      <c r="A264" s="19">
        <v>14</v>
      </c>
      <c r="B264" s="20" t="s">
        <v>35</v>
      </c>
      <c r="C264" s="24" t="s">
        <v>22</v>
      </c>
    </row>
    <row r="265" spans="1:4" ht="15" customHeight="1" thickBot="1" x14ac:dyDescent="0.25">
      <c r="A265" s="25">
        <v>15</v>
      </c>
      <c r="B265" s="26" t="s">
        <v>36</v>
      </c>
      <c r="C265" s="27" t="s">
        <v>131</v>
      </c>
    </row>
    <row r="266" spans="1:4" ht="15.75" x14ac:dyDescent="0.25">
      <c r="A266" s="28" t="s">
        <v>132</v>
      </c>
      <c r="B266" s="28"/>
      <c r="C266" s="28" t="s">
        <v>133</v>
      </c>
      <c r="D266"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REPORTING&amp;RGREENWICH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3"/>
      <c r="C1" s="513"/>
    </row>
    <row r="2" spans="1:3" ht="15.75" x14ac:dyDescent="0.25">
      <c r="A2" s="513" t="s">
        <v>0</v>
      </c>
      <c r="B2" s="513"/>
      <c r="C2" s="513"/>
    </row>
    <row r="3" spans="1:3" ht="15.75" x14ac:dyDescent="0.25">
      <c r="A3" s="513" t="s">
        <v>1</v>
      </c>
      <c r="B3" s="513"/>
      <c r="C3" s="513"/>
    </row>
    <row r="4" spans="1:3" ht="15.75" x14ac:dyDescent="0.25">
      <c r="A4" s="513" t="s">
        <v>134</v>
      </c>
      <c r="B4" s="513"/>
      <c r="C4" s="513"/>
    </row>
    <row r="5" spans="1:3" ht="15.75" x14ac:dyDescent="0.25">
      <c r="A5" s="513" t="s">
        <v>369</v>
      </c>
      <c r="B5" s="513"/>
      <c r="C5" s="513"/>
    </row>
    <row r="6" spans="1:3" ht="13.5" customHeight="1" thickBot="1" x14ac:dyDescent="0.3">
      <c r="A6" s="310"/>
      <c r="B6" s="514"/>
      <c r="C6" s="514"/>
    </row>
    <row r="7" spans="1:3" ht="15.75" x14ac:dyDescent="0.25">
      <c r="A7" s="311">
        <v>-1</v>
      </c>
      <c r="B7" s="312">
        <v>-2</v>
      </c>
      <c r="C7" s="313">
        <v>-3</v>
      </c>
    </row>
    <row r="8" spans="1:3" ht="15.6" customHeight="1" thickBot="1" x14ac:dyDescent="0.25">
      <c r="A8" s="314" t="s">
        <v>5</v>
      </c>
      <c r="B8" s="315" t="s">
        <v>6</v>
      </c>
      <c r="C8" s="315" t="s">
        <v>370</v>
      </c>
    </row>
    <row r="9" spans="1:3" ht="15.75" customHeight="1" x14ac:dyDescent="0.25">
      <c r="A9" s="316"/>
      <c r="B9" s="317"/>
      <c r="C9" s="318"/>
    </row>
    <row r="10" spans="1:3" ht="15.75" customHeight="1" thickBot="1" x14ac:dyDescent="0.25">
      <c r="A10" s="319" t="s">
        <v>193</v>
      </c>
      <c r="B10" s="320" t="s">
        <v>371</v>
      </c>
      <c r="C10" s="315"/>
    </row>
    <row r="11" spans="1:3" s="324" customFormat="1" ht="75" customHeight="1" x14ac:dyDescent="0.2">
      <c r="A11" s="321" t="s">
        <v>176</v>
      </c>
      <c r="B11" s="322" t="s">
        <v>372</v>
      </c>
      <c r="C11" s="323" t="s">
        <v>373</v>
      </c>
    </row>
    <row r="12" spans="1:3" s="324" customFormat="1" ht="45" x14ac:dyDescent="0.2">
      <c r="A12" s="325" t="s">
        <v>184</v>
      </c>
      <c r="B12" s="322" t="s">
        <v>374</v>
      </c>
      <c r="C12" s="326" t="s">
        <v>375</v>
      </c>
    </row>
    <row r="13" spans="1:3" s="324" customFormat="1" ht="30" x14ac:dyDescent="0.2">
      <c r="A13" s="327" t="s">
        <v>187</v>
      </c>
      <c r="B13" s="328" t="s">
        <v>376</v>
      </c>
      <c r="C13" s="329">
        <v>0.16700000000000001</v>
      </c>
    </row>
    <row r="14" spans="1:3" ht="13.5" customHeight="1" thickBot="1" x14ac:dyDescent="0.25">
      <c r="A14" s="330"/>
      <c r="B14" s="331"/>
      <c r="C14" s="332"/>
    </row>
    <row r="15" spans="1:3" s="324" customFormat="1" ht="16.5" customHeight="1" thickBot="1" x14ac:dyDescent="0.25">
      <c r="A15" s="333" t="s">
        <v>377</v>
      </c>
      <c r="B15" s="334" t="s">
        <v>378</v>
      </c>
      <c r="C15" s="335"/>
    </row>
    <row r="16" spans="1:3" s="324" customFormat="1" ht="15.75" x14ac:dyDescent="0.2">
      <c r="A16" s="336" t="s">
        <v>379</v>
      </c>
      <c r="B16" s="337" t="s">
        <v>380</v>
      </c>
      <c r="C16" s="338"/>
    </row>
    <row r="17" spans="1:3" s="324" customFormat="1" x14ac:dyDescent="0.2">
      <c r="A17" s="339">
        <v>1</v>
      </c>
      <c r="B17" s="322" t="s">
        <v>381</v>
      </c>
      <c r="C17" s="340" t="s">
        <v>382</v>
      </c>
    </row>
    <row r="18" spans="1:3" s="324" customFormat="1" x14ac:dyDescent="0.2">
      <c r="A18" s="339">
        <v>2</v>
      </c>
      <c r="B18" s="341" t="s">
        <v>383</v>
      </c>
      <c r="C18" s="340" t="s">
        <v>384</v>
      </c>
    </row>
    <row r="19" spans="1:3" s="324" customFormat="1" x14ac:dyDescent="0.2">
      <c r="A19" s="339">
        <v>3</v>
      </c>
      <c r="B19" s="341" t="s">
        <v>385</v>
      </c>
      <c r="C19" s="340" t="s">
        <v>386</v>
      </c>
    </row>
    <row r="20" spans="1:3" s="324" customFormat="1" ht="75" customHeight="1" x14ac:dyDescent="0.2">
      <c r="A20" s="339">
        <v>4</v>
      </c>
      <c r="B20" s="341" t="s">
        <v>387</v>
      </c>
      <c r="C20" s="340" t="s">
        <v>373</v>
      </c>
    </row>
    <row r="21" spans="1:3" s="324" customFormat="1" ht="75" customHeight="1" x14ac:dyDescent="0.2">
      <c r="A21" s="339">
        <v>5</v>
      </c>
      <c r="B21" s="341" t="s">
        <v>388</v>
      </c>
      <c r="C21" s="340" t="s">
        <v>389</v>
      </c>
    </row>
    <row r="22" spans="1:3" s="324" customFormat="1" ht="30" x14ac:dyDescent="0.2">
      <c r="A22" s="342">
        <v>6</v>
      </c>
      <c r="B22" s="341" t="s">
        <v>390</v>
      </c>
      <c r="C22" s="343">
        <v>0.16699999999999998</v>
      </c>
    </row>
    <row r="23" spans="1:3" ht="15.75" customHeight="1" thickBot="1" x14ac:dyDescent="0.25">
      <c r="A23" s="319"/>
      <c r="B23" s="320"/>
      <c r="C23"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REPORTING&amp;R&amp;10GREENWICH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32.7109375" style="347" bestFit="1" customWidth="1"/>
    <col min="3" max="3" width="24.140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3" t="s">
        <v>0</v>
      </c>
      <c r="B4" s="513"/>
      <c r="C4" s="513"/>
      <c r="D4" s="513"/>
      <c r="E4" s="513"/>
      <c r="F4" s="513"/>
    </row>
    <row r="5" spans="1:8" ht="15.75" customHeight="1" x14ac:dyDescent="0.25">
      <c r="A5" s="513" t="s">
        <v>391</v>
      </c>
      <c r="B5" s="513"/>
      <c r="C5" s="513"/>
      <c r="D5" s="513"/>
      <c r="E5" s="513"/>
      <c r="F5" s="513"/>
    </row>
    <row r="6" spans="1:8" ht="15.75" customHeight="1" x14ac:dyDescent="0.25">
      <c r="A6" s="513" t="s">
        <v>134</v>
      </c>
      <c r="B6" s="513"/>
      <c r="C6" s="513"/>
      <c r="D6" s="513"/>
      <c r="E6" s="513"/>
      <c r="F6" s="513"/>
    </row>
    <row r="7" spans="1:8" ht="15.75" customHeight="1" x14ac:dyDescent="0.25">
      <c r="A7" s="513" t="s">
        <v>392</v>
      </c>
      <c r="B7" s="513"/>
      <c r="C7" s="513"/>
      <c r="D7" s="513"/>
      <c r="E7" s="513"/>
      <c r="F7" s="513"/>
    </row>
    <row r="8" spans="1:8" ht="16.5" customHeight="1" thickBot="1" x14ac:dyDescent="0.3">
      <c r="A8" s="344"/>
      <c r="B8" s="344"/>
      <c r="C8" s="344"/>
      <c r="D8" s="348"/>
      <c r="E8" s="345"/>
      <c r="F8" s="346"/>
      <c r="G8" s="346"/>
      <c r="H8" s="346"/>
    </row>
    <row r="9" spans="1:8" ht="16.5" customHeight="1" thickBot="1" x14ac:dyDescent="0.3">
      <c r="A9" s="349" t="s">
        <v>5</v>
      </c>
      <c r="B9" s="350" t="s">
        <v>393</v>
      </c>
      <c r="C9" s="350" t="s">
        <v>394</v>
      </c>
      <c r="D9" s="351" t="s">
        <v>395</v>
      </c>
      <c r="E9" s="351" t="s">
        <v>396</v>
      </c>
      <c r="F9" s="352" t="s">
        <v>397</v>
      </c>
      <c r="G9" s="353"/>
      <c r="H9" s="353"/>
    </row>
    <row r="10" spans="1:8" ht="15.75" customHeight="1" x14ac:dyDescent="0.25">
      <c r="A10" s="354"/>
      <c r="B10" s="355"/>
      <c r="C10" s="355"/>
      <c r="D10" s="356"/>
      <c r="E10" s="356"/>
      <c r="F10" s="357"/>
      <c r="G10" s="353"/>
      <c r="H10" s="353"/>
    </row>
    <row r="11" spans="1:8" ht="15.75" customHeight="1" x14ac:dyDescent="0.25">
      <c r="A11" s="358" t="s">
        <v>398</v>
      </c>
      <c r="B11" s="359" t="s">
        <v>399</v>
      </c>
      <c r="C11" s="359" t="s">
        <v>400</v>
      </c>
      <c r="D11" s="360">
        <v>581590</v>
      </c>
      <c r="E11" s="360">
        <v>58219</v>
      </c>
      <c r="F11" s="361">
        <f>D11+E11</f>
        <v>639809</v>
      </c>
      <c r="G11" s="362"/>
      <c r="H11" s="363"/>
    </row>
    <row r="12" spans="1:8" ht="15.75" customHeight="1" x14ac:dyDescent="0.25">
      <c r="A12" s="515"/>
      <c r="B12" s="516"/>
      <c r="C12" s="516"/>
      <c r="D12" s="516"/>
      <c r="E12" s="516"/>
      <c r="F12" s="517"/>
      <c r="G12" s="362"/>
      <c r="H12" s="363"/>
    </row>
    <row r="13" spans="1:8" ht="15.75" customHeight="1" x14ac:dyDescent="0.25">
      <c r="A13" s="358" t="s">
        <v>401</v>
      </c>
      <c r="B13" s="359" t="s">
        <v>399</v>
      </c>
      <c r="C13" s="359" t="s">
        <v>402</v>
      </c>
      <c r="D13" s="360">
        <v>528894</v>
      </c>
      <c r="E13" s="360">
        <v>88300</v>
      </c>
      <c r="F13" s="361">
        <f>D13+E13</f>
        <v>617194</v>
      </c>
      <c r="G13" s="362"/>
      <c r="H13" s="363"/>
    </row>
    <row r="14" spans="1:8" ht="15.75" customHeight="1" x14ac:dyDescent="0.25">
      <c r="A14" s="515"/>
      <c r="B14" s="516"/>
      <c r="C14" s="516"/>
      <c r="D14" s="516"/>
      <c r="E14" s="516"/>
      <c r="F14" s="517"/>
      <c r="G14" s="362"/>
      <c r="H14" s="363"/>
    </row>
    <row r="15" spans="1:8" ht="15.75" customHeight="1" x14ac:dyDescent="0.25">
      <c r="A15" s="358" t="s">
        <v>403</v>
      </c>
      <c r="B15" s="359" t="s">
        <v>404</v>
      </c>
      <c r="C15" s="359" t="s">
        <v>405</v>
      </c>
      <c r="D15" s="360">
        <v>490480</v>
      </c>
      <c r="E15" s="360">
        <v>33802</v>
      </c>
      <c r="F15" s="361">
        <f>D15+E15</f>
        <v>524282</v>
      </c>
      <c r="G15" s="362"/>
      <c r="H15" s="363"/>
    </row>
    <row r="16" spans="1:8" ht="15.75" customHeight="1" x14ac:dyDescent="0.25">
      <c r="A16" s="515"/>
      <c r="B16" s="516"/>
      <c r="C16" s="516"/>
      <c r="D16" s="516"/>
      <c r="E16" s="516"/>
      <c r="F16" s="517"/>
      <c r="G16" s="362"/>
      <c r="H16" s="363"/>
    </row>
    <row r="17" spans="1:8" ht="15.75" customHeight="1" x14ac:dyDescent="0.25">
      <c r="A17" s="358" t="s">
        <v>406</v>
      </c>
      <c r="B17" s="359" t="s">
        <v>399</v>
      </c>
      <c r="C17" s="359" t="s">
        <v>407</v>
      </c>
      <c r="D17" s="360">
        <v>462346</v>
      </c>
      <c r="E17" s="360">
        <v>32687</v>
      </c>
      <c r="F17" s="361">
        <f>D17+E17</f>
        <v>495033</v>
      </c>
      <c r="G17" s="362"/>
      <c r="H17" s="363"/>
    </row>
    <row r="18" spans="1:8" ht="15.75" customHeight="1" x14ac:dyDescent="0.25">
      <c r="A18" s="515"/>
      <c r="B18" s="516"/>
      <c r="C18" s="516"/>
      <c r="D18" s="516"/>
      <c r="E18" s="516"/>
      <c r="F18" s="517"/>
      <c r="G18" s="362"/>
      <c r="H18" s="363"/>
    </row>
    <row r="19" spans="1:8" ht="15.75" customHeight="1" x14ac:dyDescent="0.25">
      <c r="A19" s="358" t="s">
        <v>408</v>
      </c>
      <c r="B19" s="359" t="s">
        <v>409</v>
      </c>
      <c r="C19" s="359" t="s">
        <v>410</v>
      </c>
      <c r="D19" s="360">
        <v>382535</v>
      </c>
      <c r="E19" s="360">
        <v>90893</v>
      </c>
      <c r="F19" s="361">
        <f>D19+E19</f>
        <v>473428</v>
      </c>
      <c r="G19" s="362"/>
      <c r="H19" s="363"/>
    </row>
    <row r="20" spans="1:8" ht="15.75" customHeight="1" x14ac:dyDescent="0.25">
      <c r="A20" s="515"/>
      <c r="B20" s="516"/>
      <c r="C20" s="516"/>
      <c r="D20" s="516"/>
      <c r="E20" s="516"/>
      <c r="F20" s="517"/>
      <c r="G20" s="362"/>
      <c r="H20" s="363"/>
    </row>
    <row r="21" spans="1:8" ht="15.75" customHeight="1" x14ac:dyDescent="0.25">
      <c r="A21" s="358" t="s">
        <v>411</v>
      </c>
      <c r="B21" s="359" t="s">
        <v>399</v>
      </c>
      <c r="C21" s="359" t="s">
        <v>412</v>
      </c>
      <c r="D21" s="360">
        <v>438451</v>
      </c>
      <c r="E21" s="360">
        <v>16703</v>
      </c>
      <c r="F21" s="361">
        <f>D21+E21</f>
        <v>455154</v>
      </c>
      <c r="G21" s="362"/>
      <c r="H21" s="363"/>
    </row>
    <row r="22" spans="1:8" ht="15.75" customHeight="1" x14ac:dyDescent="0.25">
      <c r="A22" s="515"/>
      <c r="B22" s="516"/>
      <c r="C22" s="516"/>
      <c r="D22" s="516"/>
      <c r="E22" s="516"/>
      <c r="F22" s="517"/>
      <c r="G22" s="362"/>
      <c r="H22" s="363"/>
    </row>
    <row r="23" spans="1:8" ht="15.75" customHeight="1" x14ac:dyDescent="0.25">
      <c r="A23" s="358" t="s">
        <v>413</v>
      </c>
      <c r="B23" s="359" t="s">
        <v>414</v>
      </c>
      <c r="C23" s="359" t="s">
        <v>415</v>
      </c>
      <c r="D23" s="360">
        <v>383754</v>
      </c>
      <c r="E23" s="360">
        <v>69626</v>
      </c>
      <c r="F23" s="361">
        <f>D23+E23</f>
        <v>453380</v>
      </c>
      <c r="G23" s="362"/>
      <c r="H23" s="363"/>
    </row>
    <row r="24" spans="1:8" ht="15.75" customHeight="1" x14ac:dyDescent="0.25">
      <c r="A24" s="515"/>
      <c r="B24" s="516"/>
      <c r="C24" s="516"/>
      <c r="D24" s="516"/>
      <c r="E24" s="516"/>
      <c r="F24" s="517"/>
      <c r="G24" s="362"/>
      <c r="H24" s="363"/>
    </row>
    <row r="25" spans="1:8" ht="15.75" customHeight="1" x14ac:dyDescent="0.25">
      <c r="A25" s="358" t="s">
        <v>416</v>
      </c>
      <c r="B25" s="359" t="s">
        <v>417</v>
      </c>
      <c r="C25" s="359" t="s">
        <v>418</v>
      </c>
      <c r="D25" s="360">
        <v>374090</v>
      </c>
      <c r="E25" s="360">
        <v>59821</v>
      </c>
      <c r="F25" s="361">
        <f>D25+E25</f>
        <v>433911</v>
      </c>
      <c r="G25" s="362"/>
      <c r="H25" s="363"/>
    </row>
    <row r="26" spans="1:8" ht="15.75" customHeight="1" x14ac:dyDescent="0.25">
      <c r="A26" s="515"/>
      <c r="B26" s="516"/>
      <c r="C26" s="516"/>
      <c r="D26" s="516"/>
      <c r="E26" s="516"/>
      <c r="F26" s="517"/>
      <c r="G26" s="362"/>
      <c r="H26" s="363"/>
    </row>
    <row r="27" spans="1:8" ht="15.75" customHeight="1" x14ac:dyDescent="0.25">
      <c r="A27" s="358" t="s">
        <v>419</v>
      </c>
      <c r="B27" s="359" t="s">
        <v>420</v>
      </c>
      <c r="C27" s="359" t="s">
        <v>421</v>
      </c>
      <c r="D27" s="360">
        <v>362234</v>
      </c>
      <c r="E27" s="360">
        <v>20063</v>
      </c>
      <c r="F27" s="361">
        <f>D27+E27</f>
        <v>382297</v>
      </c>
      <c r="G27" s="362"/>
      <c r="H27" s="363"/>
    </row>
    <row r="28" spans="1:8" ht="15.75" customHeight="1" x14ac:dyDescent="0.25">
      <c r="A28" s="515"/>
      <c r="B28" s="516"/>
      <c r="C28" s="516"/>
      <c r="D28" s="516"/>
      <c r="E28" s="516"/>
      <c r="F28" s="517"/>
      <c r="G28" s="362"/>
      <c r="H28" s="363"/>
    </row>
    <row r="29" spans="1:8" ht="15.75" customHeight="1" x14ac:dyDescent="0.25">
      <c r="A29" s="358" t="s">
        <v>422</v>
      </c>
      <c r="B29" s="359" t="s">
        <v>423</v>
      </c>
      <c r="C29" s="359" t="s">
        <v>424</v>
      </c>
      <c r="D29" s="360">
        <v>348261</v>
      </c>
      <c r="E29" s="360">
        <v>23288</v>
      </c>
      <c r="F29" s="361">
        <f>D29+E29</f>
        <v>371549</v>
      </c>
      <c r="G29" s="362"/>
      <c r="H29" s="363"/>
    </row>
    <row r="30" spans="1:8" ht="15.75" customHeight="1" thickBot="1" x14ac:dyDescent="0.3">
      <c r="A30" s="515"/>
      <c r="B30" s="516"/>
      <c r="C30" s="516"/>
      <c r="D30" s="516"/>
      <c r="E30" s="516"/>
      <c r="F30" s="517"/>
      <c r="G30" s="362"/>
      <c r="H30" s="363"/>
    </row>
    <row r="31" spans="1:8" ht="18.75" customHeight="1" thickBot="1" x14ac:dyDescent="0.3">
      <c r="A31" s="364"/>
      <c r="B31" s="365"/>
      <c r="C31" s="365" t="s">
        <v>223</v>
      </c>
      <c r="D31" s="366">
        <f>SUM(D11+D13+D15+D17+D19+D21+D23+D25+D27+D29)</f>
        <v>4352635</v>
      </c>
      <c r="E31" s="366">
        <f>SUM(E11+E13+E15+E17+E19+E21+E23+E25+E27+E29)</f>
        <v>493402</v>
      </c>
      <c r="F31" s="367">
        <f>D31+E31</f>
        <v>4846037</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fitToHeight="0" orientation="landscape" horizontalDpi="1200" verticalDpi="1200" r:id="rId1"/>
  <headerFooter>
    <oddHeader>_x000D_
                &amp;L&amp;10OFFICE OF HEALTH CARE ACCESS&amp;C&amp;10ANNUAL REPORTING&amp;R&amp;10GREENWICH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50.5703125" style="347" bestFit="1" customWidth="1"/>
    <col min="3" max="3" width="94.425781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3" t="s">
        <v>10</v>
      </c>
      <c r="B4" s="513"/>
      <c r="C4" s="513"/>
      <c r="D4" s="513"/>
      <c r="E4" s="513"/>
      <c r="F4" s="513"/>
    </row>
    <row r="5" spans="1:8" ht="15.75" customHeight="1" x14ac:dyDescent="0.25">
      <c r="A5" s="513" t="s">
        <v>391</v>
      </c>
      <c r="B5" s="513"/>
      <c r="C5" s="513"/>
      <c r="D5" s="513"/>
      <c r="E5" s="513"/>
      <c r="F5" s="513"/>
    </row>
    <row r="6" spans="1:8" ht="15.75" customHeight="1" x14ac:dyDescent="0.25">
      <c r="A6" s="513" t="s">
        <v>134</v>
      </c>
      <c r="B6" s="513"/>
      <c r="C6" s="513"/>
      <c r="D6" s="513"/>
      <c r="E6" s="513"/>
      <c r="F6" s="513"/>
    </row>
    <row r="7" spans="1:8" ht="15.75" customHeight="1" x14ac:dyDescent="0.25">
      <c r="A7" s="513" t="s">
        <v>425</v>
      </c>
      <c r="B7" s="513"/>
      <c r="C7" s="513"/>
      <c r="D7" s="513"/>
      <c r="E7" s="513"/>
      <c r="F7" s="513"/>
    </row>
    <row r="8" spans="1:8" ht="16.5" customHeight="1" thickBot="1" x14ac:dyDescent="0.3">
      <c r="A8" s="344"/>
      <c r="B8" s="344"/>
      <c r="C8" s="344"/>
      <c r="D8" s="348"/>
      <c r="E8" s="345"/>
      <c r="F8" s="346"/>
      <c r="G8" s="346"/>
      <c r="H8" s="346"/>
    </row>
    <row r="9" spans="1:8" ht="16.5" customHeight="1" thickBot="1" x14ac:dyDescent="0.3">
      <c r="A9" s="349" t="s">
        <v>5</v>
      </c>
      <c r="B9" s="350" t="s">
        <v>393</v>
      </c>
      <c r="C9" s="350" t="s">
        <v>426</v>
      </c>
      <c r="D9" s="351" t="s">
        <v>395</v>
      </c>
      <c r="E9" s="351" t="s">
        <v>396</v>
      </c>
      <c r="F9" s="352" t="s">
        <v>397</v>
      </c>
      <c r="G9" s="353"/>
      <c r="H9" s="353"/>
    </row>
    <row r="10" spans="1:8" ht="15.75" customHeight="1" x14ac:dyDescent="0.25">
      <c r="A10" s="354"/>
      <c r="B10" s="355"/>
      <c r="C10" s="355"/>
      <c r="D10" s="356"/>
      <c r="E10" s="356"/>
      <c r="F10" s="357"/>
      <c r="G10" s="353"/>
      <c r="H10" s="353"/>
    </row>
    <row r="11" spans="1:8" ht="15.75" customHeight="1" x14ac:dyDescent="0.25">
      <c r="A11" s="358" t="s">
        <v>398</v>
      </c>
      <c r="B11" s="359" t="s">
        <v>119</v>
      </c>
      <c r="C11" s="359" t="s">
        <v>427</v>
      </c>
      <c r="D11" s="360">
        <v>2749681</v>
      </c>
      <c r="E11" s="360">
        <v>860669</v>
      </c>
      <c r="F11" s="361">
        <f>D11+E11</f>
        <v>3610350</v>
      </c>
      <c r="G11" s="362"/>
      <c r="H11" s="363"/>
    </row>
    <row r="12" spans="1:8" ht="15.75" customHeight="1" x14ac:dyDescent="0.25">
      <c r="A12" s="515"/>
      <c r="B12" s="516"/>
      <c r="C12" s="516"/>
      <c r="D12" s="516"/>
      <c r="E12" s="516"/>
      <c r="F12" s="517"/>
      <c r="G12" s="362"/>
      <c r="H12" s="363"/>
    </row>
    <row r="13" spans="1:8" ht="15.75" customHeight="1" x14ac:dyDescent="0.25">
      <c r="A13" s="358" t="s">
        <v>401</v>
      </c>
      <c r="B13" s="359" t="s">
        <v>428</v>
      </c>
      <c r="C13" s="359" t="s">
        <v>429</v>
      </c>
      <c r="D13" s="360">
        <v>2716866</v>
      </c>
      <c r="E13" s="360">
        <v>136478</v>
      </c>
      <c r="F13" s="361">
        <f>D13+E13</f>
        <v>2853344</v>
      </c>
      <c r="G13" s="362"/>
      <c r="H13" s="363"/>
    </row>
    <row r="14" spans="1:8" ht="15.75" customHeight="1" x14ac:dyDescent="0.25">
      <c r="A14" s="515"/>
      <c r="B14" s="516"/>
      <c r="C14" s="516"/>
      <c r="D14" s="516"/>
      <c r="E14" s="516"/>
      <c r="F14" s="517"/>
      <c r="G14" s="362"/>
      <c r="H14" s="363"/>
    </row>
    <row r="15" spans="1:8" ht="15.75" customHeight="1" x14ac:dyDescent="0.25">
      <c r="A15" s="358" t="s">
        <v>403</v>
      </c>
      <c r="B15" s="359" t="s">
        <v>430</v>
      </c>
      <c r="C15" s="359" t="s">
        <v>431</v>
      </c>
      <c r="D15" s="360">
        <v>1800904</v>
      </c>
      <c r="E15" s="360">
        <v>447095</v>
      </c>
      <c r="F15" s="361">
        <f>D15+E15</f>
        <v>2247999</v>
      </c>
      <c r="G15" s="362"/>
      <c r="H15" s="363"/>
    </row>
    <row r="16" spans="1:8" ht="15.75" customHeight="1" x14ac:dyDescent="0.25">
      <c r="A16" s="515"/>
      <c r="B16" s="516"/>
      <c r="C16" s="516"/>
      <c r="D16" s="516"/>
      <c r="E16" s="516"/>
      <c r="F16" s="517"/>
      <c r="G16" s="362"/>
      <c r="H16" s="363"/>
    </row>
    <row r="17" spans="1:8" ht="15.75" customHeight="1" x14ac:dyDescent="0.25">
      <c r="A17" s="358" t="s">
        <v>406</v>
      </c>
      <c r="B17" s="359" t="s">
        <v>432</v>
      </c>
      <c r="C17" s="359" t="s">
        <v>433</v>
      </c>
      <c r="D17" s="360">
        <v>2037031</v>
      </c>
      <c r="E17" s="360">
        <v>108962</v>
      </c>
      <c r="F17" s="361">
        <f>D17+E17</f>
        <v>2145993</v>
      </c>
      <c r="G17" s="362"/>
      <c r="H17" s="363"/>
    </row>
    <row r="18" spans="1:8" ht="15.75" customHeight="1" x14ac:dyDescent="0.25">
      <c r="A18" s="515"/>
      <c r="B18" s="516"/>
      <c r="C18" s="516"/>
      <c r="D18" s="516"/>
      <c r="E18" s="516"/>
      <c r="F18" s="517"/>
      <c r="G18" s="362"/>
      <c r="H18" s="363"/>
    </row>
    <row r="19" spans="1:8" ht="15.75" customHeight="1" x14ac:dyDescent="0.25">
      <c r="A19" s="358" t="s">
        <v>408</v>
      </c>
      <c r="B19" s="359" t="s">
        <v>434</v>
      </c>
      <c r="C19" s="359" t="s">
        <v>435</v>
      </c>
      <c r="D19" s="360">
        <v>1402979</v>
      </c>
      <c r="E19" s="360">
        <v>412372</v>
      </c>
      <c r="F19" s="361">
        <f>D19+E19</f>
        <v>1815351</v>
      </c>
      <c r="G19" s="362"/>
      <c r="H19" s="363"/>
    </row>
    <row r="20" spans="1:8" ht="15.75" customHeight="1" x14ac:dyDescent="0.25">
      <c r="A20" s="515"/>
      <c r="B20" s="516"/>
      <c r="C20" s="516"/>
      <c r="D20" s="516"/>
      <c r="E20" s="516"/>
      <c r="F20" s="517"/>
      <c r="G20" s="362"/>
      <c r="H20" s="363"/>
    </row>
    <row r="21" spans="1:8" ht="15.75" customHeight="1" x14ac:dyDescent="0.25">
      <c r="A21" s="358" t="s">
        <v>411</v>
      </c>
      <c r="B21" s="359" t="s">
        <v>436</v>
      </c>
      <c r="C21" s="359" t="s">
        <v>437</v>
      </c>
      <c r="D21" s="360">
        <v>1193994</v>
      </c>
      <c r="E21" s="360">
        <v>405048</v>
      </c>
      <c r="F21" s="361">
        <f>D21+E21</f>
        <v>1599042</v>
      </c>
      <c r="G21" s="362"/>
      <c r="H21" s="363"/>
    </row>
    <row r="22" spans="1:8" ht="15.75" customHeight="1" x14ac:dyDescent="0.25">
      <c r="A22" s="515"/>
      <c r="B22" s="516"/>
      <c r="C22" s="516"/>
      <c r="D22" s="516"/>
      <c r="E22" s="516"/>
      <c r="F22" s="517"/>
      <c r="G22" s="362"/>
      <c r="H22" s="363"/>
    </row>
    <row r="23" spans="1:8" ht="15.75" customHeight="1" x14ac:dyDescent="0.25">
      <c r="A23" s="358" t="s">
        <v>413</v>
      </c>
      <c r="B23" s="359" t="s">
        <v>438</v>
      </c>
      <c r="C23" s="359" t="s">
        <v>439</v>
      </c>
      <c r="D23" s="360">
        <v>1067175</v>
      </c>
      <c r="E23" s="360">
        <v>337633</v>
      </c>
      <c r="F23" s="361">
        <f>D23+E23</f>
        <v>1404808</v>
      </c>
      <c r="G23" s="362"/>
      <c r="H23" s="363"/>
    </row>
    <row r="24" spans="1:8" ht="15.75" customHeight="1" x14ac:dyDescent="0.25">
      <c r="A24" s="515"/>
      <c r="B24" s="516"/>
      <c r="C24" s="516"/>
      <c r="D24" s="516"/>
      <c r="E24" s="516"/>
      <c r="F24" s="517"/>
      <c r="G24" s="362"/>
      <c r="H24" s="363"/>
    </row>
    <row r="25" spans="1:8" ht="15.75" customHeight="1" x14ac:dyDescent="0.25">
      <c r="A25" s="358" t="s">
        <v>416</v>
      </c>
      <c r="B25" s="359" t="s">
        <v>440</v>
      </c>
      <c r="C25" s="359" t="s">
        <v>441</v>
      </c>
      <c r="D25" s="360">
        <v>1184276</v>
      </c>
      <c r="E25" s="360">
        <v>83476</v>
      </c>
      <c r="F25" s="361">
        <f>D25+E25</f>
        <v>1267752</v>
      </c>
      <c r="G25" s="362"/>
      <c r="H25" s="363"/>
    </row>
    <row r="26" spans="1:8" ht="15.75" customHeight="1" x14ac:dyDescent="0.25">
      <c r="A26" s="515"/>
      <c r="B26" s="516"/>
      <c r="C26" s="516"/>
      <c r="D26" s="516"/>
      <c r="E26" s="516"/>
      <c r="F26" s="517"/>
      <c r="G26" s="362"/>
      <c r="H26" s="363"/>
    </row>
    <row r="27" spans="1:8" ht="15.75" customHeight="1" x14ac:dyDescent="0.25">
      <c r="A27" s="358" t="s">
        <v>419</v>
      </c>
      <c r="B27" s="359" t="s">
        <v>442</v>
      </c>
      <c r="C27" s="359" t="s">
        <v>443</v>
      </c>
      <c r="D27" s="360">
        <v>864218</v>
      </c>
      <c r="E27" s="360">
        <v>301075</v>
      </c>
      <c r="F27" s="361">
        <f>D27+E27</f>
        <v>1165293</v>
      </c>
      <c r="G27" s="362"/>
      <c r="H27" s="363"/>
    </row>
    <row r="28" spans="1:8" ht="15.75" customHeight="1" x14ac:dyDescent="0.25">
      <c r="A28" s="515"/>
      <c r="B28" s="516"/>
      <c r="C28" s="516"/>
      <c r="D28" s="516"/>
      <c r="E28" s="516"/>
      <c r="F28" s="517"/>
      <c r="G28" s="362"/>
      <c r="H28" s="363"/>
    </row>
    <row r="29" spans="1:8" ht="15.75" customHeight="1" x14ac:dyDescent="0.25">
      <c r="A29" s="358" t="s">
        <v>422</v>
      </c>
      <c r="B29" s="359" t="s">
        <v>444</v>
      </c>
      <c r="C29" s="359" t="s">
        <v>445</v>
      </c>
      <c r="D29" s="360">
        <v>850187</v>
      </c>
      <c r="E29" s="360">
        <v>312124</v>
      </c>
      <c r="F29" s="361">
        <f>D29+E29</f>
        <v>1162311</v>
      </c>
      <c r="G29" s="362"/>
      <c r="H29" s="363"/>
    </row>
    <row r="30" spans="1:8" ht="15.75" customHeight="1" thickBot="1" x14ac:dyDescent="0.3">
      <c r="A30" s="515"/>
      <c r="B30" s="516"/>
      <c r="C30" s="516"/>
      <c r="D30" s="516"/>
      <c r="E30" s="516"/>
      <c r="F30" s="517"/>
      <c r="G30" s="362"/>
      <c r="H30" s="363"/>
    </row>
    <row r="31" spans="1:8" ht="18.75" customHeight="1" thickBot="1" x14ac:dyDescent="0.3">
      <c r="A31" s="364"/>
      <c r="B31" s="365"/>
      <c r="C31" s="365" t="s">
        <v>223</v>
      </c>
      <c r="D31" s="366">
        <f>SUM(D11+D13+D15+D17+D19+D21+D23+D25+D27+D29)</f>
        <v>15867311</v>
      </c>
      <c r="E31" s="366">
        <f>SUM(E11+E13+E15+E17+E19+E21+E23+E25+E27+E29)</f>
        <v>3404932</v>
      </c>
      <c r="F31" s="367">
        <f>D31+E31</f>
        <v>19272243</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61" fitToHeight="0" orientation="landscape" horizontalDpi="1200" verticalDpi="1200" r:id="rId1"/>
  <headerFooter>
    <oddHeader>_x000D_
                &amp;L&amp;10OFFICE OF HEALTH CARE ACCESS&amp;C&amp;10ANNUAL REPORTING&amp;R&amp;10GREENWICH HEALTH CARE SERVICES,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7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9" t="s">
        <v>0</v>
      </c>
      <c r="B2" s="519"/>
      <c r="C2" s="519"/>
      <c r="D2" s="519"/>
      <c r="E2" s="519"/>
    </row>
    <row r="3" spans="1:5" ht="15.75" x14ac:dyDescent="0.25">
      <c r="A3" s="519" t="s">
        <v>391</v>
      </c>
      <c r="B3" s="519"/>
      <c r="C3" s="519"/>
      <c r="D3" s="519"/>
      <c r="E3" s="519"/>
    </row>
    <row r="4" spans="1:5" ht="15" customHeight="1" x14ac:dyDescent="0.25">
      <c r="A4" s="519" t="s">
        <v>134</v>
      </c>
      <c r="B4" s="519"/>
      <c r="C4" s="519"/>
      <c r="D4" s="519"/>
      <c r="E4" s="519"/>
    </row>
    <row r="5" spans="1:5" ht="15" customHeight="1" x14ac:dyDescent="0.25">
      <c r="A5" s="520" t="s">
        <v>446</v>
      </c>
      <c r="B5" s="520"/>
      <c r="C5" s="520"/>
      <c r="D5" s="520"/>
      <c r="E5" s="520"/>
    </row>
    <row r="6" spans="1:5" ht="25.5" customHeight="1" x14ac:dyDescent="0.25">
      <c r="A6" s="520" t="s">
        <v>447</v>
      </c>
      <c r="B6" s="520"/>
      <c r="C6" s="520"/>
      <c r="D6" s="520"/>
      <c r="E6" s="520"/>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448</v>
      </c>
      <c r="D9" s="376" t="s">
        <v>449</v>
      </c>
      <c r="E9" s="377" t="s">
        <v>397</v>
      </c>
    </row>
    <row r="10" spans="1:5" s="378" customFormat="1" ht="15.75" x14ac:dyDescent="0.25">
      <c r="A10" s="379"/>
      <c r="B10" s="380"/>
      <c r="C10" s="381"/>
      <c r="D10" s="381"/>
      <c r="E10" s="382"/>
    </row>
    <row r="11" spans="1:5" s="378" customFormat="1" ht="15.75" x14ac:dyDescent="0.25">
      <c r="A11" s="383" t="s">
        <v>145</v>
      </c>
      <c r="B11" s="384" t="s">
        <v>10</v>
      </c>
      <c r="C11" s="385"/>
      <c r="D11" s="385"/>
      <c r="E11" s="386"/>
    </row>
    <row r="12" spans="1:5" ht="14.25" customHeight="1" x14ac:dyDescent="0.2">
      <c r="A12" s="387">
        <v>1</v>
      </c>
      <c r="B12" s="388" t="s">
        <v>450</v>
      </c>
      <c r="C12" s="389">
        <v>0</v>
      </c>
      <c r="D12" s="389">
        <v>0</v>
      </c>
      <c r="E12" s="389">
        <f>D12+ C12</f>
        <v>0</v>
      </c>
    </row>
    <row r="13" spans="1:5" ht="14.25" customHeight="1" x14ac:dyDescent="0.2">
      <c r="A13" s="387">
        <v>2</v>
      </c>
      <c r="B13" s="388" t="s">
        <v>451</v>
      </c>
      <c r="C13" s="389">
        <v>0</v>
      </c>
      <c r="D13" s="389">
        <v>0</v>
      </c>
      <c r="E13" s="389">
        <f>D13+ C13</f>
        <v>0</v>
      </c>
    </row>
    <row r="14" spans="1:5" ht="15.75" x14ac:dyDescent="0.25">
      <c r="A14" s="379"/>
      <c r="B14" s="380"/>
      <c r="C14" s="381"/>
      <c r="D14" s="381"/>
      <c r="E14" s="390"/>
    </row>
    <row r="15" spans="1:5" s="378" customFormat="1" ht="15.75" x14ac:dyDescent="0.25">
      <c r="A15" s="383" t="s">
        <v>152</v>
      </c>
      <c r="B15" s="384" t="s">
        <v>38</v>
      </c>
      <c r="C15" s="385"/>
      <c r="D15" s="385"/>
      <c r="E15" s="386"/>
    </row>
    <row r="16" spans="1:5" ht="14.25" customHeight="1" x14ac:dyDescent="0.2">
      <c r="A16" s="387">
        <v>1</v>
      </c>
      <c r="B16" s="388" t="s">
        <v>450</v>
      </c>
      <c r="C16" s="389">
        <v>0</v>
      </c>
      <c r="D16" s="389">
        <v>0</v>
      </c>
      <c r="E16" s="389">
        <f>D16+ C16</f>
        <v>0</v>
      </c>
    </row>
    <row r="17" spans="1:5" ht="14.25" customHeight="1" x14ac:dyDescent="0.2">
      <c r="A17" s="387">
        <v>2</v>
      </c>
      <c r="B17" s="388" t="s">
        <v>451</v>
      </c>
      <c r="C17" s="389">
        <v>0</v>
      </c>
      <c r="D17" s="389">
        <v>0</v>
      </c>
      <c r="E17" s="389">
        <f>D17+ C17</f>
        <v>0</v>
      </c>
    </row>
    <row r="18" spans="1:5" ht="15.75" x14ac:dyDescent="0.25">
      <c r="A18" s="379"/>
      <c r="B18" s="380"/>
      <c r="C18" s="381"/>
      <c r="D18" s="381"/>
      <c r="E18" s="390"/>
    </row>
    <row r="19" spans="1:5" s="378" customFormat="1" ht="15.75" x14ac:dyDescent="0.25">
      <c r="A19" s="383" t="s">
        <v>153</v>
      </c>
      <c r="B19" s="384" t="s">
        <v>45</v>
      </c>
      <c r="C19" s="385"/>
      <c r="D19" s="385"/>
      <c r="E19" s="386"/>
    </row>
    <row r="20" spans="1:5" ht="14.25" customHeight="1" x14ac:dyDescent="0.2">
      <c r="A20" s="387">
        <v>1</v>
      </c>
      <c r="B20" s="388" t="s">
        <v>450</v>
      </c>
      <c r="C20" s="389">
        <v>0</v>
      </c>
      <c r="D20" s="389">
        <v>0</v>
      </c>
      <c r="E20" s="389">
        <f>D20+ C20</f>
        <v>0</v>
      </c>
    </row>
    <row r="21" spans="1:5" ht="14.25" customHeight="1" x14ac:dyDescent="0.2">
      <c r="A21" s="387">
        <v>2</v>
      </c>
      <c r="B21" s="388" t="s">
        <v>451</v>
      </c>
      <c r="C21" s="389">
        <v>0</v>
      </c>
      <c r="D21" s="389">
        <v>0</v>
      </c>
      <c r="E21" s="389">
        <f>D21+ C21</f>
        <v>0</v>
      </c>
    </row>
    <row r="22" spans="1:5" ht="15.75" x14ac:dyDescent="0.25">
      <c r="A22" s="379"/>
      <c r="B22" s="380"/>
      <c r="C22" s="381"/>
      <c r="D22" s="381"/>
      <c r="E22" s="390"/>
    </row>
    <row r="23" spans="1:5" s="378" customFormat="1" ht="15.75" x14ac:dyDescent="0.25">
      <c r="A23" s="383" t="s">
        <v>154</v>
      </c>
      <c r="B23" s="384" t="s">
        <v>54</v>
      </c>
      <c r="C23" s="385"/>
      <c r="D23" s="385"/>
      <c r="E23" s="386"/>
    </row>
    <row r="24" spans="1:5" ht="14.25" customHeight="1" x14ac:dyDescent="0.2">
      <c r="A24" s="387">
        <v>1</v>
      </c>
      <c r="B24" s="388" t="s">
        <v>450</v>
      </c>
      <c r="C24" s="389">
        <v>0</v>
      </c>
      <c r="D24" s="389">
        <v>0</v>
      </c>
      <c r="E24" s="389">
        <f>D24+ C24</f>
        <v>0</v>
      </c>
    </row>
    <row r="25" spans="1:5" ht="14.25" customHeight="1" x14ac:dyDescent="0.2">
      <c r="A25" s="387">
        <v>2</v>
      </c>
      <c r="B25" s="388" t="s">
        <v>451</v>
      </c>
      <c r="C25" s="389">
        <v>0</v>
      </c>
      <c r="D25" s="389">
        <v>0</v>
      </c>
      <c r="E25" s="389">
        <f>D25+ C25</f>
        <v>0</v>
      </c>
    </row>
    <row r="26" spans="1:5" ht="15.75" x14ac:dyDescent="0.25">
      <c r="A26" s="379"/>
      <c r="B26" s="380"/>
      <c r="C26" s="381"/>
      <c r="D26" s="381"/>
      <c r="E26" s="390"/>
    </row>
    <row r="27" spans="1:5" s="378" customFormat="1" ht="15.75" x14ac:dyDescent="0.25">
      <c r="A27" s="383" t="s">
        <v>155</v>
      </c>
      <c r="B27" s="384" t="s">
        <v>65</v>
      </c>
      <c r="C27" s="385"/>
      <c r="D27" s="385"/>
      <c r="E27" s="386"/>
    </row>
    <row r="28" spans="1:5" ht="14.25" customHeight="1" x14ac:dyDescent="0.2">
      <c r="A28" s="387">
        <v>1</v>
      </c>
      <c r="B28" s="388" t="s">
        <v>450</v>
      </c>
      <c r="C28" s="389">
        <v>0</v>
      </c>
      <c r="D28" s="389">
        <v>0</v>
      </c>
      <c r="E28" s="389">
        <f>D28+ C28</f>
        <v>0</v>
      </c>
    </row>
    <row r="29" spans="1:5" ht="14.25" customHeight="1" x14ac:dyDescent="0.2">
      <c r="A29" s="387">
        <v>2</v>
      </c>
      <c r="B29" s="388" t="s">
        <v>451</v>
      </c>
      <c r="C29" s="389">
        <v>0</v>
      </c>
      <c r="D29" s="389">
        <v>0</v>
      </c>
      <c r="E29" s="389">
        <f>D29+ C29</f>
        <v>0</v>
      </c>
    </row>
    <row r="30" spans="1:5" ht="15.75" x14ac:dyDescent="0.25">
      <c r="A30" s="379"/>
      <c r="B30" s="380"/>
      <c r="C30" s="381"/>
      <c r="D30" s="381"/>
      <c r="E30" s="390"/>
    </row>
    <row r="31" spans="1:5" s="378" customFormat="1" ht="15.75" x14ac:dyDescent="0.25">
      <c r="A31" s="383" t="s">
        <v>156</v>
      </c>
      <c r="B31" s="384" t="s">
        <v>72</v>
      </c>
      <c r="C31" s="385"/>
      <c r="D31" s="385"/>
      <c r="E31" s="386"/>
    </row>
    <row r="32" spans="1:5" ht="14.25" customHeight="1" x14ac:dyDescent="0.2">
      <c r="A32" s="387">
        <v>1</v>
      </c>
      <c r="B32" s="388" t="s">
        <v>450</v>
      </c>
      <c r="C32" s="389">
        <v>0</v>
      </c>
      <c r="D32" s="389">
        <v>0</v>
      </c>
      <c r="E32" s="389">
        <f>D32+ C32</f>
        <v>0</v>
      </c>
    </row>
    <row r="33" spans="1:5" ht="14.25" customHeight="1" x14ac:dyDescent="0.2">
      <c r="A33" s="387">
        <v>2</v>
      </c>
      <c r="B33" s="388" t="s">
        <v>451</v>
      </c>
      <c r="C33" s="389">
        <v>0</v>
      </c>
      <c r="D33" s="389">
        <v>0</v>
      </c>
      <c r="E33" s="389">
        <f>D33+ C33</f>
        <v>0</v>
      </c>
    </row>
    <row r="34" spans="1:5" ht="15.75" x14ac:dyDescent="0.25">
      <c r="A34" s="379"/>
      <c r="B34" s="380"/>
      <c r="C34" s="381"/>
      <c r="D34" s="381"/>
      <c r="E34" s="390"/>
    </row>
    <row r="35" spans="1:5" s="378" customFormat="1" ht="15.75" x14ac:dyDescent="0.25">
      <c r="A35" s="383" t="s">
        <v>157</v>
      </c>
      <c r="B35" s="384" t="s">
        <v>76</v>
      </c>
      <c r="C35" s="385"/>
      <c r="D35" s="385"/>
      <c r="E35" s="386"/>
    </row>
    <row r="36" spans="1:5" ht="14.25" customHeight="1" x14ac:dyDescent="0.2">
      <c r="A36" s="387">
        <v>1</v>
      </c>
      <c r="B36" s="388" t="s">
        <v>450</v>
      </c>
      <c r="C36" s="389">
        <v>0</v>
      </c>
      <c r="D36" s="389">
        <v>0</v>
      </c>
      <c r="E36" s="389">
        <f>D36+ C36</f>
        <v>0</v>
      </c>
    </row>
    <row r="37" spans="1:5" ht="14.25" customHeight="1" x14ac:dyDescent="0.2">
      <c r="A37" s="387">
        <v>2</v>
      </c>
      <c r="B37" s="388" t="s">
        <v>451</v>
      </c>
      <c r="C37" s="389">
        <v>0</v>
      </c>
      <c r="D37" s="389">
        <v>0</v>
      </c>
      <c r="E37" s="389">
        <f>D37+ C37</f>
        <v>0</v>
      </c>
    </row>
    <row r="38" spans="1:5" ht="15.75" x14ac:dyDescent="0.25">
      <c r="A38" s="379"/>
      <c r="B38" s="380"/>
      <c r="C38" s="381"/>
      <c r="D38" s="381"/>
      <c r="E38" s="390"/>
    </row>
    <row r="39" spans="1:5" s="378" customFormat="1" ht="15.75" x14ac:dyDescent="0.25">
      <c r="A39" s="383" t="s">
        <v>158</v>
      </c>
      <c r="B39" s="384" t="s">
        <v>79</v>
      </c>
      <c r="C39" s="385"/>
      <c r="D39" s="385"/>
      <c r="E39" s="386"/>
    </row>
    <row r="40" spans="1:5" ht="14.25" customHeight="1" x14ac:dyDescent="0.2">
      <c r="A40" s="387">
        <v>1</v>
      </c>
      <c r="B40" s="388" t="s">
        <v>450</v>
      </c>
      <c r="C40" s="389">
        <v>0</v>
      </c>
      <c r="D40" s="389">
        <v>0</v>
      </c>
      <c r="E40" s="389">
        <f>D40+ C40</f>
        <v>0</v>
      </c>
    </row>
    <row r="41" spans="1:5" ht="14.25" customHeight="1" x14ac:dyDescent="0.2">
      <c r="A41" s="387">
        <v>2</v>
      </c>
      <c r="B41" s="388" t="s">
        <v>451</v>
      </c>
      <c r="C41" s="389">
        <v>0</v>
      </c>
      <c r="D41" s="389">
        <v>0</v>
      </c>
      <c r="E41" s="389">
        <f>D41+ C41</f>
        <v>0</v>
      </c>
    </row>
    <row r="42" spans="1:5" ht="15.75" x14ac:dyDescent="0.25">
      <c r="A42" s="379"/>
      <c r="B42" s="380"/>
      <c r="C42" s="381"/>
      <c r="D42" s="381"/>
      <c r="E42" s="390"/>
    </row>
    <row r="43" spans="1:5" s="378" customFormat="1" ht="31.5" x14ac:dyDescent="0.25">
      <c r="A43" s="383" t="s">
        <v>159</v>
      </c>
      <c r="B43" s="384" t="s">
        <v>84</v>
      </c>
      <c r="C43" s="385"/>
      <c r="D43" s="385"/>
      <c r="E43" s="386"/>
    </row>
    <row r="44" spans="1:5" ht="14.25" customHeight="1" x14ac:dyDescent="0.2">
      <c r="A44" s="387">
        <v>1</v>
      </c>
      <c r="B44" s="388" t="s">
        <v>450</v>
      </c>
      <c r="C44" s="389">
        <v>0</v>
      </c>
      <c r="D44" s="389">
        <v>0</v>
      </c>
      <c r="E44" s="389">
        <f>D44+ C44</f>
        <v>0</v>
      </c>
    </row>
    <row r="45" spans="1:5" ht="14.25" customHeight="1" x14ac:dyDescent="0.2">
      <c r="A45" s="387">
        <v>2</v>
      </c>
      <c r="B45" s="388" t="s">
        <v>451</v>
      </c>
      <c r="C45" s="389">
        <v>0</v>
      </c>
      <c r="D45" s="389">
        <v>0</v>
      </c>
      <c r="E45" s="389">
        <f>D45+ C45</f>
        <v>0</v>
      </c>
    </row>
    <row r="46" spans="1:5" ht="15.75" x14ac:dyDescent="0.25">
      <c r="A46" s="379"/>
      <c r="B46" s="380"/>
      <c r="C46" s="381"/>
      <c r="D46" s="381"/>
      <c r="E46" s="390"/>
    </row>
    <row r="47" spans="1:5" s="378" customFormat="1" ht="31.5" x14ac:dyDescent="0.25">
      <c r="A47" s="383" t="s">
        <v>160</v>
      </c>
      <c r="B47" s="384" t="s">
        <v>97</v>
      </c>
      <c r="C47" s="385"/>
      <c r="D47" s="385"/>
      <c r="E47" s="386"/>
    </row>
    <row r="48" spans="1:5" ht="14.25" customHeight="1" x14ac:dyDescent="0.2">
      <c r="A48" s="387">
        <v>1</v>
      </c>
      <c r="B48" s="388" t="s">
        <v>450</v>
      </c>
      <c r="C48" s="389">
        <v>0</v>
      </c>
      <c r="D48" s="389">
        <v>0</v>
      </c>
      <c r="E48" s="389">
        <f>D48+ C48</f>
        <v>0</v>
      </c>
    </row>
    <row r="49" spans="1:5" ht="14.25" customHeight="1" x14ac:dyDescent="0.2">
      <c r="A49" s="387">
        <v>2</v>
      </c>
      <c r="B49" s="388" t="s">
        <v>451</v>
      </c>
      <c r="C49" s="389">
        <v>0</v>
      </c>
      <c r="D49" s="389">
        <v>0</v>
      </c>
      <c r="E49" s="389">
        <f>D49+ C49</f>
        <v>0</v>
      </c>
    </row>
    <row r="50" spans="1:5" ht="15.75" x14ac:dyDescent="0.25">
      <c r="A50" s="379"/>
      <c r="B50" s="380"/>
      <c r="C50" s="381"/>
      <c r="D50" s="381"/>
      <c r="E50" s="390"/>
    </row>
    <row r="51" spans="1:5" s="378" customFormat="1" ht="15.75" x14ac:dyDescent="0.25">
      <c r="A51" s="383" t="s">
        <v>161</v>
      </c>
      <c r="B51" s="384" t="s">
        <v>107</v>
      </c>
      <c r="C51" s="385"/>
      <c r="D51" s="385"/>
      <c r="E51" s="386"/>
    </row>
    <row r="52" spans="1:5" ht="14.25" customHeight="1" x14ac:dyDescent="0.2">
      <c r="A52" s="387">
        <v>1</v>
      </c>
      <c r="B52" s="388" t="s">
        <v>450</v>
      </c>
      <c r="C52" s="389">
        <v>0</v>
      </c>
      <c r="D52" s="389">
        <v>0</v>
      </c>
      <c r="E52" s="389">
        <f>D52+ C52</f>
        <v>0</v>
      </c>
    </row>
    <row r="53" spans="1:5" ht="14.25" customHeight="1" x14ac:dyDescent="0.2">
      <c r="A53" s="387">
        <v>2</v>
      </c>
      <c r="B53" s="388" t="s">
        <v>451</v>
      </c>
      <c r="C53" s="389">
        <v>0</v>
      </c>
      <c r="D53" s="389">
        <v>0</v>
      </c>
      <c r="E53" s="389">
        <f>D53+ C53</f>
        <v>0</v>
      </c>
    </row>
    <row r="54" spans="1:5" ht="15.75" x14ac:dyDescent="0.25">
      <c r="A54" s="379"/>
      <c r="B54" s="380"/>
      <c r="C54" s="381"/>
      <c r="D54" s="381"/>
      <c r="E54" s="390"/>
    </row>
    <row r="55" spans="1:5" s="378" customFormat="1" ht="31.5" x14ac:dyDescent="0.25">
      <c r="A55" s="383" t="s">
        <v>162</v>
      </c>
      <c r="B55" s="384" t="s">
        <v>110</v>
      </c>
      <c r="C55" s="385"/>
      <c r="D55" s="385"/>
      <c r="E55" s="386"/>
    </row>
    <row r="56" spans="1:5" ht="14.25" customHeight="1" x14ac:dyDescent="0.2">
      <c r="A56" s="387">
        <v>1</v>
      </c>
      <c r="B56" s="388" t="s">
        <v>450</v>
      </c>
      <c r="C56" s="389">
        <v>0</v>
      </c>
      <c r="D56" s="389">
        <v>0</v>
      </c>
      <c r="E56" s="389">
        <f>D56+ C56</f>
        <v>0</v>
      </c>
    </row>
    <row r="57" spans="1:5" ht="14.25" customHeight="1" x14ac:dyDescent="0.2">
      <c r="A57" s="387">
        <v>2</v>
      </c>
      <c r="B57" s="388" t="s">
        <v>451</v>
      </c>
      <c r="C57" s="389">
        <v>0</v>
      </c>
      <c r="D57" s="389">
        <v>0</v>
      </c>
      <c r="E57" s="389">
        <f>D57+ C57</f>
        <v>0</v>
      </c>
    </row>
    <row r="58" spans="1:5" ht="15.75" x14ac:dyDescent="0.25">
      <c r="A58" s="379"/>
      <c r="B58" s="380"/>
      <c r="C58" s="381"/>
      <c r="D58" s="381"/>
      <c r="E58" s="390"/>
    </row>
    <row r="59" spans="1:5" s="378" customFormat="1" ht="15.75" x14ac:dyDescent="0.25">
      <c r="A59" s="383" t="s">
        <v>163</v>
      </c>
      <c r="B59" s="384" t="s">
        <v>113</v>
      </c>
      <c r="C59" s="385"/>
      <c r="D59" s="385"/>
      <c r="E59" s="386"/>
    </row>
    <row r="60" spans="1:5" ht="14.25" customHeight="1" x14ac:dyDescent="0.2">
      <c r="A60" s="387">
        <v>1</v>
      </c>
      <c r="B60" s="388" t="s">
        <v>450</v>
      </c>
      <c r="C60" s="389">
        <v>0</v>
      </c>
      <c r="D60" s="389">
        <v>0</v>
      </c>
      <c r="E60" s="389">
        <f>D60+ C60</f>
        <v>0</v>
      </c>
    </row>
    <row r="61" spans="1:5" ht="14.25" customHeight="1" x14ac:dyDescent="0.2">
      <c r="A61" s="387">
        <v>2</v>
      </c>
      <c r="B61" s="388" t="s">
        <v>451</v>
      </c>
      <c r="C61" s="389">
        <v>0</v>
      </c>
      <c r="D61" s="389">
        <v>0</v>
      </c>
      <c r="E61" s="389">
        <f>D61+ C61</f>
        <v>0</v>
      </c>
    </row>
    <row r="62" spans="1:5" ht="15.75" x14ac:dyDescent="0.25">
      <c r="A62" s="379"/>
      <c r="B62" s="380"/>
      <c r="C62" s="381"/>
      <c r="D62" s="381"/>
      <c r="E62" s="390"/>
    </row>
    <row r="63" spans="1:5" s="378" customFormat="1" ht="31.5" x14ac:dyDescent="0.25">
      <c r="A63" s="383" t="s">
        <v>164</v>
      </c>
      <c r="B63" s="384" t="s">
        <v>116</v>
      </c>
      <c r="C63" s="385"/>
      <c r="D63" s="385"/>
      <c r="E63" s="386"/>
    </row>
    <row r="64" spans="1:5" ht="14.25" customHeight="1" x14ac:dyDescent="0.2">
      <c r="A64" s="387">
        <v>1</v>
      </c>
      <c r="B64" s="388" t="s">
        <v>450</v>
      </c>
      <c r="C64" s="389">
        <v>0</v>
      </c>
      <c r="D64" s="389">
        <v>0</v>
      </c>
      <c r="E64" s="389">
        <f>D64+ C64</f>
        <v>0</v>
      </c>
    </row>
    <row r="65" spans="1:6" ht="14.25" customHeight="1" x14ac:dyDescent="0.2">
      <c r="A65" s="387">
        <v>2</v>
      </c>
      <c r="B65" s="388" t="s">
        <v>451</v>
      </c>
      <c r="C65" s="389">
        <v>0</v>
      </c>
      <c r="D65" s="389">
        <v>0</v>
      </c>
      <c r="E65" s="389">
        <f>D65+ C65</f>
        <v>0</v>
      </c>
    </row>
    <row r="66" spans="1:6" ht="15.75" x14ac:dyDescent="0.25">
      <c r="A66" s="379"/>
      <c r="B66" s="380"/>
      <c r="C66" s="381"/>
      <c r="D66" s="381"/>
      <c r="E66" s="390"/>
    </row>
    <row r="67" spans="1:6" s="378" customFormat="1" ht="15.75" x14ac:dyDescent="0.25">
      <c r="A67" s="383" t="s">
        <v>165</v>
      </c>
      <c r="B67" s="384" t="s">
        <v>121</v>
      </c>
      <c r="C67" s="385"/>
      <c r="D67" s="385"/>
      <c r="E67" s="386"/>
    </row>
    <row r="68" spans="1:6" ht="14.25" customHeight="1" x14ac:dyDescent="0.2">
      <c r="A68" s="387">
        <v>1</v>
      </c>
      <c r="B68" s="388" t="s">
        <v>450</v>
      </c>
      <c r="C68" s="389">
        <v>0</v>
      </c>
      <c r="D68" s="389">
        <v>0</v>
      </c>
      <c r="E68" s="389">
        <f>D68+ C68</f>
        <v>0</v>
      </c>
    </row>
    <row r="69" spans="1:6" ht="14.25" customHeight="1" x14ac:dyDescent="0.2">
      <c r="A69" s="387">
        <v>2</v>
      </c>
      <c r="B69" s="388" t="s">
        <v>451</v>
      </c>
      <c r="C69" s="389">
        <v>0</v>
      </c>
      <c r="D69" s="389">
        <v>0</v>
      </c>
      <c r="E69" s="389">
        <f>D69+ C69</f>
        <v>0</v>
      </c>
    </row>
    <row r="70" spans="1:6" ht="15.75" x14ac:dyDescent="0.25">
      <c r="A70" s="379"/>
      <c r="B70" s="380"/>
      <c r="C70" s="381"/>
      <c r="D70" s="381"/>
      <c r="E70" s="390"/>
    </row>
    <row r="71" spans="1:6" ht="13.5" customHeight="1" x14ac:dyDescent="0.2">
      <c r="A71" s="391"/>
      <c r="B71" s="521"/>
      <c r="C71" s="521"/>
      <c r="D71" s="521"/>
      <c r="E71" s="392"/>
    </row>
    <row r="72" spans="1:6" ht="15" customHeight="1" x14ac:dyDescent="0.2">
      <c r="A72" s="393"/>
      <c r="B72" s="518" t="s">
        <v>452</v>
      </c>
      <c r="C72" s="518"/>
      <c r="D72" s="518"/>
      <c r="E72" s="518"/>
      <c r="F72" s="391"/>
    </row>
    <row r="73" spans="1:6" ht="13.5" customHeight="1" x14ac:dyDescent="0.2">
      <c r="A73" s="393"/>
      <c r="B73" s="394"/>
      <c r="C73" s="394"/>
      <c r="D73" s="394"/>
      <c r="E73" s="394"/>
      <c r="F73" s="391"/>
    </row>
    <row r="74" spans="1:6" ht="32.1" customHeight="1" x14ac:dyDescent="0.2">
      <c r="A74" s="393"/>
      <c r="B74" s="518" t="s">
        <v>453</v>
      </c>
      <c r="C74" s="518"/>
      <c r="D74" s="518"/>
      <c r="E74" s="518"/>
      <c r="F74" s="391"/>
    </row>
    <row r="75" spans="1:6" ht="15" customHeight="1" x14ac:dyDescent="0.2">
      <c r="A75" s="391"/>
      <c r="B75" s="518" t="s">
        <v>454</v>
      </c>
      <c r="C75" s="518"/>
      <c r="D75" s="518"/>
      <c r="E75" s="518"/>
      <c r="F75" s="391"/>
    </row>
    <row r="76" spans="1:6" ht="15" customHeight="1" x14ac:dyDescent="0.2">
      <c r="A76" s="391"/>
      <c r="B76" s="518" t="s">
        <v>455</v>
      </c>
      <c r="C76" s="518"/>
      <c r="D76" s="518"/>
      <c r="E76" s="518"/>
      <c r="F76" s="391"/>
    </row>
  </sheetData>
  <mergeCells count="10">
    <mergeCell ref="B72:E72"/>
    <mergeCell ref="B74:E74"/>
    <mergeCell ref="B75:E75"/>
    <mergeCell ref="B76:E76"/>
    <mergeCell ref="A2:E2"/>
    <mergeCell ref="A3:E3"/>
    <mergeCell ref="A4:E4"/>
    <mergeCell ref="A5:E5"/>
    <mergeCell ref="A6:E6"/>
    <mergeCell ref="B71:D71"/>
  </mergeCells>
  <pageMargins left="0.25" right="0.25" top="0.5" bottom="0.5" header="0.25" footer="0.25"/>
  <pageSetup paperSize="9" scale="72" fitToHeight="0" orientation="portrait" horizontalDpi="1200" verticalDpi="1200" r:id="rId1"/>
  <headerFooter>
    <oddHeader>&amp;LOFFICE OF HEALTH CARE ACCESS&amp;CANNUAL REPORTING&amp;RGREENWICH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134</v>
      </c>
      <c r="B4" s="471"/>
      <c r="C4" s="471"/>
    </row>
    <row r="5" spans="1:4" ht="15.75" customHeight="1" x14ac:dyDescent="0.25">
      <c r="A5" s="471" t="s">
        <v>456</v>
      </c>
      <c r="B5" s="471"/>
      <c r="C5" s="471"/>
    </row>
    <row r="6" spans="1:4" ht="15.75" customHeight="1" x14ac:dyDescent="0.25">
      <c r="A6" s="471" t="s">
        <v>457</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458</v>
      </c>
    </row>
    <row r="10" spans="1:4" ht="15.75" customHeight="1" x14ac:dyDescent="0.25">
      <c r="A10" s="404"/>
      <c r="B10" s="405"/>
      <c r="C10" s="406"/>
    </row>
    <row r="11" spans="1:4" ht="30" customHeight="1" x14ac:dyDescent="0.25">
      <c r="A11" s="407" t="s">
        <v>379</v>
      </c>
      <c r="B11" s="408" t="s">
        <v>459</v>
      </c>
      <c r="C11" s="409"/>
    </row>
    <row r="12" spans="1:4" ht="45" customHeight="1" x14ac:dyDescent="0.2">
      <c r="A12" s="410" t="s">
        <v>460</v>
      </c>
      <c r="B12" s="411" t="s">
        <v>461</v>
      </c>
      <c r="C12" s="412" t="s">
        <v>462</v>
      </c>
    </row>
    <row r="13" spans="1:4" ht="15" customHeight="1" x14ac:dyDescent="0.2">
      <c r="A13" s="413"/>
      <c r="B13" s="414"/>
      <c r="C13" s="415"/>
    </row>
    <row r="14" spans="1:4" ht="30" customHeight="1" x14ac:dyDescent="0.2">
      <c r="A14" s="416" t="s">
        <v>463</v>
      </c>
      <c r="B14" s="417" t="s">
        <v>464</v>
      </c>
      <c r="C14" s="418" t="s">
        <v>462</v>
      </c>
    </row>
    <row r="15" spans="1:4" ht="15" customHeight="1" x14ac:dyDescent="0.2">
      <c r="A15" s="419"/>
      <c r="B15" s="414"/>
      <c r="C15" s="415"/>
    </row>
    <row r="16" spans="1:4" ht="30" customHeight="1" x14ac:dyDescent="0.2">
      <c r="A16" s="416" t="s">
        <v>465</v>
      </c>
      <c r="B16" s="417" t="s">
        <v>466</v>
      </c>
      <c r="C16" s="418" t="s">
        <v>462</v>
      </c>
    </row>
    <row r="17" spans="1:3" ht="15" customHeight="1" x14ac:dyDescent="0.2">
      <c r="A17" s="419"/>
      <c r="B17" s="414"/>
      <c r="C17" s="415"/>
    </row>
    <row r="18" spans="1:3" ht="30" customHeight="1" x14ac:dyDescent="0.2">
      <c r="A18" s="416" t="s">
        <v>467</v>
      </c>
      <c r="B18" s="417" t="s">
        <v>468</v>
      </c>
      <c r="C18" s="418" t="s">
        <v>462</v>
      </c>
    </row>
    <row r="19" spans="1:3" ht="15" customHeight="1" x14ac:dyDescent="0.2">
      <c r="A19" s="420"/>
      <c r="B19" s="421"/>
      <c r="C19" s="415"/>
    </row>
    <row r="20" spans="1:3" ht="30" customHeight="1" x14ac:dyDescent="0.2">
      <c r="A20" s="422" t="s">
        <v>469</v>
      </c>
      <c r="B20" s="423" t="s">
        <v>470</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REPORTING&amp;RGREENWICH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22" t="s">
        <v>0</v>
      </c>
      <c r="B1" s="523"/>
      <c r="C1" s="523"/>
      <c r="D1" s="523"/>
      <c r="E1" s="523"/>
      <c r="F1" s="524"/>
    </row>
    <row r="2" spans="1:6" ht="15" customHeight="1" x14ac:dyDescent="0.25">
      <c r="A2" s="522" t="s">
        <v>391</v>
      </c>
      <c r="B2" s="523"/>
      <c r="C2" s="523"/>
      <c r="D2" s="523"/>
      <c r="E2" s="523"/>
      <c r="F2" s="524"/>
    </row>
    <row r="3" spans="1:6" ht="15" customHeight="1" x14ac:dyDescent="0.25">
      <c r="A3" s="465" t="s">
        <v>471</v>
      </c>
      <c r="B3" s="465"/>
      <c r="C3" s="465"/>
      <c r="D3" s="465"/>
      <c r="E3" s="465"/>
      <c r="F3" s="465"/>
    </row>
    <row r="4" spans="1:6" ht="15" customHeight="1" x14ac:dyDescent="0.25">
      <c r="A4" s="465" t="s">
        <v>472</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473</v>
      </c>
      <c r="D7" s="2" t="s">
        <v>474</v>
      </c>
      <c r="E7" s="428" t="s">
        <v>227</v>
      </c>
      <c r="F7" s="428" t="s">
        <v>475</v>
      </c>
    </row>
    <row r="8" spans="1:6" ht="15" customHeight="1" x14ac:dyDescent="0.25">
      <c r="A8" s="430" t="s">
        <v>5</v>
      </c>
      <c r="B8" s="431" t="s">
        <v>6</v>
      </c>
      <c r="C8" s="430" t="s">
        <v>227</v>
      </c>
      <c r="D8" s="430" t="s">
        <v>227</v>
      </c>
      <c r="E8" s="430" t="s">
        <v>476</v>
      </c>
      <c r="F8" s="430" t="s">
        <v>476</v>
      </c>
    </row>
    <row r="9" spans="1:6" ht="15" customHeight="1" x14ac:dyDescent="0.25">
      <c r="A9" s="429"/>
      <c r="B9" s="429"/>
      <c r="C9" s="429"/>
      <c r="D9" s="429"/>
      <c r="E9" s="429"/>
      <c r="F9" s="429"/>
    </row>
    <row r="10" spans="1:6" ht="15" customHeight="1" x14ac:dyDescent="0.25">
      <c r="A10" s="430" t="s">
        <v>176</v>
      </c>
      <c r="B10" s="432" t="s">
        <v>477</v>
      </c>
      <c r="C10" s="432"/>
      <c r="D10" s="432"/>
      <c r="E10" s="432"/>
      <c r="F10" s="433"/>
    </row>
    <row r="11" spans="1:6" ht="15" customHeight="1" x14ac:dyDescent="0.25">
      <c r="A11" s="430"/>
      <c r="B11" s="432"/>
      <c r="C11" s="432"/>
      <c r="D11" s="432"/>
      <c r="E11" s="432"/>
      <c r="F11" s="433"/>
    </row>
    <row r="12" spans="1:6" x14ac:dyDescent="0.2">
      <c r="A12" s="434" t="s">
        <v>478</v>
      </c>
      <c r="B12" s="435" t="s">
        <v>479</v>
      </c>
      <c r="C12" s="436">
        <v>3183</v>
      </c>
      <c r="D12" s="436">
        <v>3884</v>
      </c>
      <c r="E12" s="436">
        <f>+D12-C12</f>
        <v>701</v>
      </c>
      <c r="F12" s="433">
        <f>IF(C12=0,0,E12/C12)</f>
        <v>0.22023248507697141</v>
      </c>
    </row>
    <row r="13" spans="1:6" ht="15" customHeight="1" x14ac:dyDescent="0.25">
      <c r="A13" s="434" t="s">
        <v>480</v>
      </c>
      <c r="B13" s="435" t="s">
        <v>481</v>
      </c>
      <c r="C13" s="436">
        <v>3183</v>
      </c>
      <c r="D13" s="436">
        <v>3884</v>
      </c>
      <c r="E13" s="436">
        <f>+D13-C13</f>
        <v>701</v>
      </c>
      <c r="F13" s="437">
        <f>IF(C13=0,0,E13/C13)</f>
        <v>0.22023248507697141</v>
      </c>
    </row>
    <row r="14" spans="1:6" ht="15" customHeight="1" x14ac:dyDescent="0.25">
      <c r="A14" s="438"/>
      <c r="B14" s="438"/>
      <c r="C14" s="438"/>
      <c r="D14" s="438"/>
      <c r="E14" s="438"/>
    </row>
    <row r="15" spans="1:6" x14ac:dyDescent="0.2">
      <c r="A15" s="434" t="s">
        <v>482</v>
      </c>
      <c r="B15" s="435" t="s">
        <v>483</v>
      </c>
      <c r="C15" s="439">
        <v>19751377</v>
      </c>
      <c r="D15" s="439">
        <v>19643151</v>
      </c>
      <c r="E15" s="439">
        <f>+D15-C15</f>
        <v>-108226</v>
      </c>
      <c r="F15" s="433">
        <f>IF(C15=0,0,E15/C15)</f>
        <v>-5.4794154351871264E-3</v>
      </c>
    </row>
    <row r="16" spans="1:6" ht="15" customHeight="1" x14ac:dyDescent="0.25">
      <c r="A16" s="440"/>
      <c r="B16" s="438" t="s">
        <v>484</v>
      </c>
      <c r="C16" s="441">
        <f>IF(C13=0,0,C15/C13)</f>
        <v>6205.270813697769</v>
      </c>
      <c r="D16" s="441">
        <f>IF(D13=0,0,D15/D13)</f>
        <v>5057.4539134912466</v>
      </c>
      <c r="E16" s="441">
        <f>+D16-C16</f>
        <v>-1147.8169002065224</v>
      </c>
      <c r="F16" s="437">
        <f>IF(C16=0,0,E16/C16)</f>
        <v>-0.1849745054918126</v>
      </c>
    </row>
    <row r="17" spans="1:6" ht="15" customHeight="1" x14ac:dyDescent="0.25">
      <c r="A17" s="438"/>
      <c r="B17" s="438"/>
      <c r="C17" s="438"/>
      <c r="D17" s="438"/>
      <c r="E17" s="438"/>
      <c r="F17" s="433"/>
    </row>
    <row r="18" spans="1:6" x14ac:dyDescent="0.2">
      <c r="A18" s="434" t="s">
        <v>485</v>
      </c>
      <c r="B18" s="435" t="s">
        <v>486</v>
      </c>
      <c r="C18" s="435">
        <v>0.28178900000000001</v>
      </c>
      <c r="D18" s="435">
        <v>0.27193099999999998</v>
      </c>
      <c r="E18" s="442">
        <f>+D18-C18</f>
        <v>-9.8580000000000334E-3</v>
      </c>
      <c r="F18" s="433">
        <f>IF(C18=0,0,E18/C18)</f>
        <v>-3.4983622497684552E-2</v>
      </c>
    </row>
    <row r="19" spans="1:6" ht="15" customHeight="1" x14ac:dyDescent="0.25">
      <c r="A19" s="440"/>
      <c r="B19" s="438" t="s">
        <v>487</v>
      </c>
      <c r="C19" s="441">
        <f>+C15*C18</f>
        <v>5565720.773453</v>
      </c>
      <c r="D19" s="441">
        <f>+D15*D18</f>
        <v>5341581.6945809992</v>
      </c>
      <c r="E19" s="441">
        <f>+D19-C19</f>
        <v>-224139.0788720008</v>
      </c>
      <c r="F19" s="437">
        <f>IF(C19=0,0,E19/C19)</f>
        <v>-4.0271348131779135E-2</v>
      </c>
    </row>
    <row r="20" spans="1:6" ht="15" customHeight="1" x14ac:dyDescent="0.25">
      <c r="A20" s="440"/>
      <c r="B20" s="438" t="s">
        <v>488</v>
      </c>
      <c r="C20" s="441">
        <f>IF(C13=0,0,C19/C13)</f>
        <v>1748.5770573210807</v>
      </c>
      <c r="D20" s="441">
        <f>IF(D13=0,0,D19/D13)</f>
        <v>1375.2785001495879</v>
      </c>
      <c r="E20" s="441">
        <f>+D20-C20</f>
        <v>-373.2985571714928</v>
      </c>
      <c r="F20" s="437">
        <f>IF(C20=0,0,E20/C20)</f>
        <v>-0.21348704971767579</v>
      </c>
    </row>
    <row r="21" spans="1:6" ht="15" customHeight="1" x14ac:dyDescent="0.25">
      <c r="A21" s="429"/>
      <c r="B21" s="438"/>
      <c r="C21" s="443"/>
      <c r="D21" s="443"/>
      <c r="E21" s="443"/>
      <c r="F21" s="433"/>
    </row>
    <row r="22" spans="1:6" x14ac:dyDescent="0.2">
      <c r="A22" s="434" t="s">
        <v>489</v>
      </c>
      <c r="B22" s="435" t="s">
        <v>490</v>
      </c>
      <c r="C22" s="439">
        <v>3000703</v>
      </c>
      <c r="D22" s="439">
        <v>3632478</v>
      </c>
      <c r="E22" s="439">
        <f>+D22-C22</f>
        <v>631775</v>
      </c>
      <c r="F22" s="433">
        <f>IF(C22=0,0,E22/C22)</f>
        <v>0.21054232958076824</v>
      </c>
    </row>
    <row r="23" spans="1:6" ht="30" x14ac:dyDescent="0.2">
      <c r="A23" s="434" t="s">
        <v>491</v>
      </c>
      <c r="B23" s="435" t="s">
        <v>492</v>
      </c>
      <c r="C23" s="444">
        <v>7591409</v>
      </c>
      <c r="D23" s="444">
        <v>6879146</v>
      </c>
      <c r="E23" s="444">
        <f>+D23-C23</f>
        <v>-712263</v>
      </c>
      <c r="F23" s="433">
        <f>IF(C23=0,0,E23/C23)</f>
        <v>-9.3824874934284264E-2</v>
      </c>
    </row>
    <row r="24" spans="1:6" ht="30" x14ac:dyDescent="0.2">
      <c r="A24" s="434" t="s">
        <v>493</v>
      </c>
      <c r="B24" s="435" t="s">
        <v>494</v>
      </c>
      <c r="C24" s="444">
        <v>9159265</v>
      </c>
      <c r="D24" s="444">
        <v>9131527</v>
      </c>
      <c r="E24" s="444">
        <f>+D24-C24</f>
        <v>-27738</v>
      </c>
      <c r="F24" s="433">
        <f>IF(C24=0,0,E24/C24)</f>
        <v>-3.0284089389268679E-3</v>
      </c>
    </row>
    <row r="25" spans="1:6" ht="15" customHeight="1" x14ac:dyDescent="0.25">
      <c r="A25" s="429"/>
      <c r="B25" s="438" t="s">
        <v>483</v>
      </c>
      <c r="C25" s="441">
        <f>+C22+C23+C24</f>
        <v>19751377</v>
      </c>
      <c r="D25" s="441">
        <f>+D22+D23+D24</f>
        <v>19643151</v>
      </c>
      <c r="E25" s="441">
        <f>+E22+E23+E24</f>
        <v>-108226</v>
      </c>
      <c r="F25" s="437">
        <f>IF(C25=0,0,E25/C25)</f>
        <v>-5.4794154351871264E-3</v>
      </c>
    </row>
    <row r="26" spans="1:6" ht="15" customHeight="1" x14ac:dyDescent="0.25">
      <c r="A26" s="430"/>
      <c r="B26" s="438"/>
      <c r="C26" s="445"/>
      <c r="D26" s="445"/>
      <c r="E26" s="445"/>
      <c r="F26" s="433"/>
    </row>
    <row r="27" spans="1:6" x14ac:dyDescent="0.2">
      <c r="A27" s="434" t="s">
        <v>495</v>
      </c>
      <c r="B27" s="435" t="s">
        <v>496</v>
      </c>
      <c r="C27" s="444">
        <v>1191</v>
      </c>
      <c r="D27" s="444">
        <v>918</v>
      </c>
      <c r="E27" s="444">
        <f>+D27-C27</f>
        <v>-273</v>
      </c>
      <c r="F27" s="433">
        <f>IF(C27=0,0,E27/C27)</f>
        <v>-0.22921914357682618</v>
      </c>
    </row>
    <row r="28" spans="1:6" x14ac:dyDescent="0.2">
      <c r="A28" s="434" t="s">
        <v>497</v>
      </c>
      <c r="B28" s="435" t="s">
        <v>498</v>
      </c>
      <c r="C28" s="444">
        <v>353</v>
      </c>
      <c r="D28" s="444">
        <v>331</v>
      </c>
      <c r="E28" s="444">
        <f>+D28-C28</f>
        <v>-22</v>
      </c>
      <c r="F28" s="433">
        <f>IF(C28=0,0,E28/C28)</f>
        <v>-6.2322946175637391E-2</v>
      </c>
    </row>
    <row r="29" spans="1:6" x14ac:dyDescent="0.2">
      <c r="A29" s="434" t="s">
        <v>499</v>
      </c>
      <c r="B29" s="435" t="s">
        <v>500</v>
      </c>
      <c r="C29" s="444">
        <v>4301</v>
      </c>
      <c r="D29" s="444">
        <v>3254</v>
      </c>
      <c r="E29" s="444">
        <f>+D29-C29</f>
        <v>-1047</v>
      </c>
      <c r="F29" s="433">
        <f>IF(C29=0,0,E29/C29)</f>
        <v>-0.24343176005580097</v>
      </c>
    </row>
    <row r="30" spans="1:6" ht="30" x14ac:dyDescent="0.2">
      <c r="A30" s="434" t="s">
        <v>501</v>
      </c>
      <c r="B30" s="435" t="s">
        <v>502</v>
      </c>
      <c r="C30" s="444">
        <v>11821</v>
      </c>
      <c r="D30" s="444">
        <v>9721</v>
      </c>
      <c r="E30" s="444">
        <f>+D30-C30</f>
        <v>-2100</v>
      </c>
      <c r="F30" s="433">
        <f>IF(C30=0,0,E30/C30)</f>
        <v>-0.17764994501311226</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503</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184</v>
      </c>
      <c r="B36" s="432" t="s">
        <v>504</v>
      </c>
      <c r="C36" s="429"/>
      <c r="D36" s="429"/>
      <c r="E36" s="429"/>
      <c r="F36" s="429"/>
    </row>
    <row r="37" spans="1:6" ht="15" customHeight="1" x14ac:dyDescent="0.25">
      <c r="A37" s="430"/>
      <c r="B37" s="446"/>
      <c r="C37" s="429"/>
      <c r="D37" s="429"/>
      <c r="E37" s="429"/>
      <c r="F37" s="429"/>
    </row>
    <row r="38" spans="1:6" x14ac:dyDescent="0.2">
      <c r="A38" s="434" t="s">
        <v>478</v>
      </c>
      <c r="B38" s="435" t="s">
        <v>479</v>
      </c>
      <c r="C38" s="436">
        <v>436</v>
      </c>
      <c r="D38" s="436">
        <v>69</v>
      </c>
      <c r="E38" s="436">
        <f>+D38-C38</f>
        <v>-367</v>
      </c>
      <c r="F38" s="433">
        <f>IF(C38=0,0,E38/C38)</f>
        <v>-0.84174311926605505</v>
      </c>
    </row>
    <row r="39" spans="1:6" ht="15" customHeight="1" x14ac:dyDescent="0.25">
      <c r="A39" s="434" t="s">
        <v>480</v>
      </c>
      <c r="B39" s="435" t="s">
        <v>481</v>
      </c>
      <c r="C39" s="436">
        <v>2</v>
      </c>
      <c r="D39" s="436">
        <v>69</v>
      </c>
      <c r="E39" s="436">
        <f>+D39-C39</f>
        <v>67</v>
      </c>
      <c r="F39" s="437">
        <f>IF(C39=0,0,E39/C39)</f>
        <v>33.5</v>
      </c>
    </row>
    <row r="40" spans="1:6" ht="15" customHeight="1" x14ac:dyDescent="0.25">
      <c r="A40" s="435"/>
      <c r="B40" s="435"/>
      <c r="C40" s="438"/>
      <c r="D40" s="438"/>
      <c r="E40" s="438"/>
    </row>
    <row r="41" spans="1:6" x14ac:dyDescent="0.2">
      <c r="A41" s="434" t="s">
        <v>482</v>
      </c>
      <c r="B41" s="435" t="s">
        <v>505</v>
      </c>
      <c r="C41" s="439">
        <v>2121</v>
      </c>
      <c r="D41" s="439">
        <v>920000</v>
      </c>
      <c r="E41" s="439">
        <f>+D41-C41</f>
        <v>917879</v>
      </c>
      <c r="F41" s="433">
        <f>IF(C41=0,0,E41/C41)</f>
        <v>432.75766148043374</v>
      </c>
    </row>
    <row r="42" spans="1:6" ht="15" customHeight="1" x14ac:dyDescent="0.25">
      <c r="A42" s="429"/>
      <c r="B42" s="438" t="s">
        <v>484</v>
      </c>
      <c r="C42" s="441">
        <f>IF(C39=0,0,C41/C39)</f>
        <v>1060.5</v>
      </c>
      <c r="D42" s="441">
        <f>IF(D39=0,0,D41/D39)</f>
        <v>13333.333333333334</v>
      </c>
      <c r="E42" s="441">
        <f>+D42-C42</f>
        <v>12272.833333333334</v>
      </c>
      <c r="F42" s="437">
        <f>IF(C42=0,0,E42/C42)</f>
        <v>11.572685840012573</v>
      </c>
    </row>
    <row r="43" spans="1:6" ht="15" customHeight="1" x14ac:dyDescent="0.25">
      <c r="A43" s="438"/>
      <c r="B43" s="438"/>
      <c r="C43" s="438"/>
      <c r="D43" s="438"/>
      <c r="E43" s="438"/>
      <c r="F43" s="433"/>
    </row>
    <row r="44" spans="1:6" x14ac:dyDescent="0.2">
      <c r="A44" s="434" t="s">
        <v>485</v>
      </c>
      <c r="B44" s="435" t="s">
        <v>486</v>
      </c>
      <c r="C44" s="435">
        <v>0.28178900000000001</v>
      </c>
      <c r="D44" s="435">
        <v>0.27193099999999998</v>
      </c>
      <c r="E44" s="442">
        <f>+D44-C44</f>
        <v>-9.8580000000000334E-3</v>
      </c>
      <c r="F44" s="433">
        <f>IF(C44=0,0,E44/C44)</f>
        <v>-3.4983622497684552E-2</v>
      </c>
    </row>
    <row r="45" spans="1:6" ht="15" customHeight="1" x14ac:dyDescent="0.25">
      <c r="A45" s="429"/>
      <c r="B45" s="438" t="s">
        <v>487</v>
      </c>
      <c r="C45" s="441">
        <f>+C41*C44</f>
        <v>597.67446900000004</v>
      </c>
      <c r="D45" s="441">
        <f>+D41*D44</f>
        <v>250176.52</v>
      </c>
      <c r="E45" s="441">
        <f>+D45-C45</f>
        <v>249578.845531</v>
      </c>
      <c r="F45" s="437">
        <f>IF(C45=0,0,E45/C45)</f>
        <v>417.58324719572386</v>
      </c>
    </row>
    <row r="46" spans="1:6" ht="15" customHeight="1" x14ac:dyDescent="0.25">
      <c r="A46" s="429"/>
      <c r="B46" s="438" t="s">
        <v>488</v>
      </c>
      <c r="C46" s="441">
        <f>IF(C39=0,0,C45/C39)</f>
        <v>298.83723450000002</v>
      </c>
      <c r="D46" s="441">
        <f>IF(D39=0,0,D45/D39)</f>
        <v>3625.7466666666664</v>
      </c>
      <c r="E46" s="441">
        <f>+D46-C46</f>
        <v>3326.9094321666662</v>
      </c>
      <c r="F46" s="437">
        <f>IF(C46=0,0,E46/C46)</f>
        <v>11.132847744803588</v>
      </c>
    </row>
    <row r="47" spans="1:6" ht="15" customHeight="1" x14ac:dyDescent="0.25">
      <c r="A47" s="429"/>
      <c r="B47" s="438"/>
      <c r="C47" s="443"/>
      <c r="D47" s="443"/>
      <c r="E47" s="443"/>
      <c r="F47" s="437"/>
    </row>
    <row r="48" spans="1:6" x14ac:dyDescent="0.2">
      <c r="A48" s="434" t="s">
        <v>489</v>
      </c>
      <c r="B48" s="435" t="s">
        <v>506</v>
      </c>
      <c r="C48" s="439">
        <v>0</v>
      </c>
      <c r="D48" s="439">
        <v>386648</v>
      </c>
      <c r="E48" s="439">
        <f>+D48-C48</f>
        <v>386648</v>
      </c>
      <c r="F48" s="433">
        <f>IF(C48=0,0,E48/C48)</f>
        <v>0</v>
      </c>
    </row>
    <row r="49" spans="1:7" ht="30" x14ac:dyDescent="0.2">
      <c r="A49" s="434" t="s">
        <v>491</v>
      </c>
      <c r="B49" s="435" t="s">
        <v>507</v>
      </c>
      <c r="C49" s="444">
        <v>0</v>
      </c>
      <c r="D49" s="444">
        <v>226421</v>
      </c>
      <c r="E49" s="444">
        <f>+D49-C49</f>
        <v>226421</v>
      </c>
      <c r="F49" s="433">
        <f>IF(C49=0,0,E49/C49)</f>
        <v>0</v>
      </c>
    </row>
    <row r="50" spans="1:7" ht="30" x14ac:dyDescent="0.2">
      <c r="A50" s="434" t="s">
        <v>493</v>
      </c>
      <c r="B50" s="435" t="s">
        <v>508</v>
      </c>
      <c r="C50" s="444">
        <v>2121</v>
      </c>
      <c r="D50" s="444">
        <v>306931</v>
      </c>
      <c r="E50" s="444">
        <f>+D50-C50</f>
        <v>304810</v>
      </c>
      <c r="F50" s="433">
        <f>IF(C50=0,0,E50/C50)</f>
        <v>143.7105139085337</v>
      </c>
    </row>
    <row r="51" spans="1:7" ht="15" customHeight="1" x14ac:dyDescent="0.25">
      <c r="A51" s="429"/>
      <c r="B51" s="438" t="s">
        <v>505</v>
      </c>
      <c r="C51" s="441">
        <f>+C48+C49+C50</f>
        <v>2121</v>
      </c>
      <c r="D51" s="441">
        <f>+D48+D49+D50</f>
        <v>920000</v>
      </c>
      <c r="E51" s="441">
        <f>+E48+E49+E50</f>
        <v>917879</v>
      </c>
      <c r="F51" s="437">
        <f>IF(C51=0,0,E51/C51)</f>
        <v>432.75766148043374</v>
      </c>
    </row>
    <row r="52" spans="1:7" ht="15" customHeight="1" x14ac:dyDescent="0.25">
      <c r="A52" s="430"/>
      <c r="B52" s="438"/>
      <c r="C52" s="445"/>
      <c r="D52" s="445"/>
      <c r="E52" s="445"/>
      <c r="F52" s="433"/>
    </row>
    <row r="53" spans="1:7" x14ac:dyDescent="0.2">
      <c r="A53" s="434" t="s">
        <v>495</v>
      </c>
      <c r="B53" s="435" t="s">
        <v>509</v>
      </c>
      <c r="C53" s="444">
        <v>0</v>
      </c>
      <c r="D53" s="444">
        <v>158</v>
      </c>
      <c r="E53" s="444">
        <f>+D53-C53</f>
        <v>158</v>
      </c>
      <c r="F53" s="433">
        <f>IF(C53=0,0,E53/C53)</f>
        <v>0</v>
      </c>
    </row>
    <row r="54" spans="1:7" x14ac:dyDescent="0.2">
      <c r="A54" s="434" t="s">
        <v>497</v>
      </c>
      <c r="B54" s="435" t="s">
        <v>510</v>
      </c>
      <c r="C54" s="444">
        <v>0</v>
      </c>
      <c r="D54" s="444">
        <v>45</v>
      </c>
      <c r="E54" s="444">
        <f>+D54-C54</f>
        <v>45</v>
      </c>
      <c r="F54" s="433">
        <f>IF(C54=0,0,E54/C54)</f>
        <v>0</v>
      </c>
    </row>
    <row r="55" spans="1:7" x14ac:dyDescent="0.2">
      <c r="A55" s="434" t="s">
        <v>499</v>
      </c>
      <c r="B55" s="435" t="s">
        <v>511</v>
      </c>
      <c r="C55" s="444">
        <v>0</v>
      </c>
      <c r="D55" s="444">
        <v>198</v>
      </c>
      <c r="E55" s="444">
        <f>+D55-C55</f>
        <v>198</v>
      </c>
      <c r="F55" s="433">
        <f>IF(C55=0,0,E55/C55)</f>
        <v>0</v>
      </c>
    </row>
    <row r="56" spans="1:7" ht="30" x14ac:dyDescent="0.2">
      <c r="A56" s="434" t="s">
        <v>501</v>
      </c>
      <c r="B56" s="435" t="s">
        <v>512</v>
      </c>
      <c r="C56" s="444">
        <v>2</v>
      </c>
      <c r="D56" s="444">
        <v>335</v>
      </c>
      <c r="E56" s="444">
        <f>+D56-C56</f>
        <v>333</v>
      </c>
      <c r="F56" s="433">
        <f>IF(C56=0,0,E56/C56)</f>
        <v>166.5</v>
      </c>
    </row>
    <row r="57" spans="1:7" ht="15" customHeight="1" x14ac:dyDescent="0.25">
      <c r="A57" s="448"/>
      <c r="B57" s="2"/>
      <c r="C57" s="2"/>
      <c r="D57" s="2"/>
      <c r="E57" s="2"/>
      <c r="F57" s="449"/>
    </row>
    <row r="58" spans="1:7" ht="15" customHeight="1" x14ac:dyDescent="0.25">
      <c r="A58" s="446" t="s">
        <v>513</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REPORTING&amp;RGREENWICH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134</v>
      </c>
      <c r="B4" s="471"/>
      <c r="C4" s="471"/>
      <c r="D4" s="471"/>
    </row>
    <row r="5" spans="1:8" s="30" customFormat="1" ht="15.75" customHeight="1" x14ac:dyDescent="0.25">
      <c r="A5" s="471" t="s">
        <v>135</v>
      </c>
      <c r="B5" s="471"/>
      <c r="C5" s="471"/>
      <c r="D5" s="471"/>
    </row>
    <row r="6" spans="1:8" s="30" customFormat="1" ht="16.5" customHeight="1" thickBot="1" x14ac:dyDescent="0.3">
      <c r="A6" s="32"/>
      <c r="B6" s="468"/>
      <c r="C6" s="468"/>
    </row>
    <row r="7" spans="1:8" ht="15.75" customHeight="1" x14ac:dyDescent="0.25">
      <c r="A7" s="33" t="s">
        <v>136</v>
      </c>
      <c r="B7" s="34" t="s">
        <v>137</v>
      </c>
      <c r="C7" s="35" t="s">
        <v>138</v>
      </c>
      <c r="D7" s="36" t="s">
        <v>139</v>
      </c>
      <c r="E7" s="37"/>
      <c r="F7" s="37"/>
      <c r="G7" s="37"/>
      <c r="H7" s="38"/>
    </row>
    <row r="8" spans="1:8" ht="15.75" customHeight="1" x14ac:dyDescent="0.25">
      <c r="A8" s="40"/>
      <c r="B8" s="41"/>
      <c r="C8" s="42" t="s">
        <v>140</v>
      </c>
      <c r="D8" s="43" t="s">
        <v>141</v>
      </c>
    </row>
    <row r="9" spans="1:8" ht="16.5" customHeight="1" thickBot="1" x14ac:dyDescent="0.3">
      <c r="A9" s="44" t="s">
        <v>5</v>
      </c>
      <c r="B9" s="45" t="s">
        <v>142</v>
      </c>
      <c r="C9" s="46" t="s">
        <v>143</v>
      </c>
      <c r="D9" s="47" t="s">
        <v>144</v>
      </c>
    </row>
    <row r="10" spans="1:8" ht="15.75" customHeight="1" x14ac:dyDescent="0.25">
      <c r="A10" s="48"/>
      <c r="B10" s="49"/>
      <c r="C10" s="49"/>
      <c r="D10" s="50"/>
    </row>
    <row r="11" spans="1:8" ht="15.75" x14ac:dyDescent="0.25">
      <c r="A11" s="51" t="s">
        <v>145</v>
      </c>
      <c r="B11" s="52" t="s">
        <v>0</v>
      </c>
      <c r="C11" s="53"/>
      <c r="D11" s="54"/>
    </row>
    <row r="12" spans="1:8" x14ac:dyDescent="0.2">
      <c r="A12" s="55">
        <v>1</v>
      </c>
      <c r="B12" s="38"/>
      <c r="C12" s="56" t="s">
        <v>146</v>
      </c>
      <c r="D12" s="57">
        <v>341118000</v>
      </c>
    </row>
    <row r="13" spans="1:8" x14ac:dyDescent="0.2">
      <c r="A13" s="55">
        <v>2</v>
      </c>
      <c r="B13" s="38"/>
      <c r="C13" s="56" t="s">
        <v>147</v>
      </c>
      <c r="D13" s="57">
        <v>41782000</v>
      </c>
    </row>
    <row r="14" spans="1:8" x14ac:dyDescent="0.2">
      <c r="A14" s="55">
        <v>3</v>
      </c>
      <c r="B14" s="38"/>
      <c r="C14" s="56" t="s">
        <v>148</v>
      </c>
      <c r="D14" s="57">
        <v>0</v>
      </c>
    </row>
    <row r="15" spans="1:8" x14ac:dyDescent="0.2">
      <c r="A15" s="55">
        <v>4</v>
      </c>
      <c r="B15" s="38"/>
      <c r="C15" s="56" t="s">
        <v>149</v>
      </c>
      <c r="D15" s="57">
        <v>23594000</v>
      </c>
    </row>
    <row r="16" spans="1:8" ht="15.75" thickBot="1" x14ac:dyDescent="0.25">
      <c r="A16" s="55">
        <v>5</v>
      </c>
      <c r="B16" s="38"/>
      <c r="C16" s="56" t="s">
        <v>150</v>
      </c>
      <c r="D16" s="57">
        <v>0</v>
      </c>
    </row>
    <row r="17" spans="1:4" ht="16.5" customHeight="1" thickBot="1" x14ac:dyDescent="0.25">
      <c r="A17" s="58"/>
      <c r="B17" s="59"/>
      <c r="C17" s="60" t="s">
        <v>151</v>
      </c>
      <c r="D17" s="61">
        <f>+D16+D15+D14+D13+D12</f>
        <v>406494000</v>
      </c>
    </row>
    <row r="18" spans="1:4" ht="16.5" customHeight="1" x14ac:dyDescent="0.25">
      <c r="A18" s="62"/>
      <c r="B18" s="63"/>
      <c r="C18" s="64"/>
      <c r="D18" s="65"/>
    </row>
    <row r="19" spans="1:4" ht="15.75" x14ac:dyDescent="0.25">
      <c r="A19" s="51" t="s">
        <v>152</v>
      </c>
      <c r="B19" s="52" t="s">
        <v>10</v>
      </c>
      <c r="C19" s="53"/>
      <c r="D19" s="54"/>
    </row>
    <row r="20" spans="1:4" x14ac:dyDescent="0.2">
      <c r="A20" s="55">
        <v>1</v>
      </c>
      <c r="B20" s="38"/>
      <c r="C20" s="56" t="s">
        <v>146</v>
      </c>
      <c r="D20" s="57">
        <v>-1878000</v>
      </c>
    </row>
    <row r="21" spans="1:4" x14ac:dyDescent="0.2">
      <c r="A21" s="55">
        <v>2</v>
      </c>
      <c r="B21" s="38"/>
      <c r="C21" s="56" t="s">
        <v>147</v>
      </c>
      <c r="D21" s="57">
        <v>0</v>
      </c>
    </row>
    <row r="22" spans="1:4" x14ac:dyDescent="0.2">
      <c r="A22" s="55">
        <v>3</v>
      </c>
      <c r="B22" s="38"/>
      <c r="C22" s="56" t="s">
        <v>148</v>
      </c>
      <c r="D22" s="57">
        <v>0</v>
      </c>
    </row>
    <row r="23" spans="1:4" x14ac:dyDescent="0.2">
      <c r="A23" s="55">
        <v>4</v>
      </c>
      <c r="B23" s="38"/>
      <c r="C23" s="56" t="s">
        <v>149</v>
      </c>
      <c r="D23" s="57">
        <v>0</v>
      </c>
    </row>
    <row r="24" spans="1:4" ht="15.75" thickBot="1" x14ac:dyDescent="0.25">
      <c r="A24" s="55">
        <v>5</v>
      </c>
      <c r="B24" s="38"/>
      <c r="C24" s="56" t="s">
        <v>150</v>
      </c>
      <c r="D24" s="57">
        <v>0</v>
      </c>
    </row>
    <row r="25" spans="1:4" ht="16.5" customHeight="1" thickBot="1" x14ac:dyDescent="0.25">
      <c r="A25" s="58"/>
      <c r="B25" s="59"/>
      <c r="C25" s="60" t="s">
        <v>151</v>
      </c>
      <c r="D25" s="61">
        <f>+D24+D23+D22+D21+D20</f>
        <v>-1878000</v>
      </c>
    </row>
    <row r="26" spans="1:4" ht="16.5" customHeight="1" x14ac:dyDescent="0.25">
      <c r="A26" s="62"/>
      <c r="B26" s="63"/>
      <c r="C26" s="64"/>
      <c r="D26" s="65"/>
    </row>
    <row r="27" spans="1:4" ht="15.75" x14ac:dyDescent="0.25">
      <c r="A27" s="51" t="s">
        <v>153</v>
      </c>
      <c r="B27" s="52" t="s">
        <v>38</v>
      </c>
      <c r="C27" s="53"/>
      <c r="D27" s="54"/>
    </row>
    <row r="28" spans="1:4" x14ac:dyDescent="0.2">
      <c r="A28" s="55">
        <v>1</v>
      </c>
      <c r="B28" s="38"/>
      <c r="C28" s="56" t="s">
        <v>146</v>
      </c>
      <c r="D28" s="57">
        <v>0</v>
      </c>
    </row>
    <row r="29" spans="1:4" x14ac:dyDescent="0.2">
      <c r="A29" s="55">
        <v>2</v>
      </c>
      <c r="B29" s="38"/>
      <c r="C29" s="56" t="s">
        <v>147</v>
      </c>
      <c r="D29" s="57">
        <v>0</v>
      </c>
    </row>
    <row r="30" spans="1:4" x14ac:dyDescent="0.2">
      <c r="A30" s="55">
        <v>3</v>
      </c>
      <c r="B30" s="38"/>
      <c r="C30" s="56" t="s">
        <v>148</v>
      </c>
      <c r="D30" s="57">
        <v>0</v>
      </c>
    </row>
    <row r="31" spans="1:4" x14ac:dyDescent="0.2">
      <c r="A31" s="55">
        <v>4</v>
      </c>
      <c r="B31" s="38"/>
      <c r="C31" s="56" t="s">
        <v>149</v>
      </c>
      <c r="D31" s="57">
        <v>0</v>
      </c>
    </row>
    <row r="32" spans="1:4" ht="15.75" thickBot="1" x14ac:dyDescent="0.25">
      <c r="A32" s="55">
        <v>5</v>
      </c>
      <c r="B32" s="38"/>
      <c r="C32" s="56" t="s">
        <v>150</v>
      </c>
      <c r="D32" s="57">
        <v>0</v>
      </c>
    </row>
    <row r="33" spans="1:4" ht="16.5" customHeight="1" thickBot="1" x14ac:dyDescent="0.25">
      <c r="A33" s="58"/>
      <c r="B33" s="59"/>
      <c r="C33" s="60" t="s">
        <v>151</v>
      </c>
      <c r="D33" s="61">
        <f>+D32+D31+D30+D29+D28</f>
        <v>0</v>
      </c>
    </row>
    <row r="34" spans="1:4" ht="16.5" customHeight="1" x14ac:dyDescent="0.25">
      <c r="A34" s="62"/>
      <c r="B34" s="63"/>
      <c r="C34" s="64"/>
      <c r="D34" s="65"/>
    </row>
    <row r="35" spans="1:4" ht="15.75" x14ac:dyDescent="0.25">
      <c r="A35" s="51" t="s">
        <v>154</v>
      </c>
      <c r="B35" s="52" t="s">
        <v>45</v>
      </c>
      <c r="C35" s="53"/>
      <c r="D35" s="54"/>
    </row>
    <row r="36" spans="1:4" x14ac:dyDescent="0.2">
      <c r="A36" s="55">
        <v>1</v>
      </c>
      <c r="B36" s="38"/>
      <c r="C36" s="56" t="s">
        <v>146</v>
      </c>
      <c r="D36" s="57">
        <v>0</v>
      </c>
    </row>
    <row r="37" spans="1:4" x14ac:dyDescent="0.2">
      <c r="A37" s="55">
        <v>2</v>
      </c>
      <c r="B37" s="38"/>
      <c r="C37" s="56" t="s">
        <v>147</v>
      </c>
      <c r="D37" s="57">
        <v>0</v>
      </c>
    </row>
    <row r="38" spans="1:4" x14ac:dyDescent="0.2">
      <c r="A38" s="55">
        <v>3</v>
      </c>
      <c r="B38" s="38"/>
      <c r="C38" s="56" t="s">
        <v>148</v>
      </c>
      <c r="D38" s="57">
        <v>0</v>
      </c>
    </row>
    <row r="39" spans="1:4" x14ac:dyDescent="0.2">
      <c r="A39" s="55">
        <v>4</v>
      </c>
      <c r="B39" s="38"/>
      <c r="C39" s="56" t="s">
        <v>149</v>
      </c>
      <c r="D39" s="57">
        <v>0</v>
      </c>
    </row>
    <row r="40" spans="1:4" ht="15.75" thickBot="1" x14ac:dyDescent="0.25">
      <c r="A40" s="55">
        <v>5</v>
      </c>
      <c r="B40" s="38"/>
      <c r="C40" s="56" t="s">
        <v>150</v>
      </c>
      <c r="D40" s="57">
        <v>0</v>
      </c>
    </row>
    <row r="41" spans="1:4" ht="16.5" customHeight="1" thickBot="1" x14ac:dyDescent="0.25">
      <c r="A41" s="58"/>
      <c r="B41" s="59"/>
      <c r="C41" s="60" t="s">
        <v>151</v>
      </c>
      <c r="D41" s="61">
        <f>+D40+D39+D38+D37+D36</f>
        <v>0</v>
      </c>
    </row>
    <row r="42" spans="1:4" ht="16.5" customHeight="1" x14ac:dyDescent="0.25">
      <c r="A42" s="62"/>
      <c r="B42" s="63"/>
      <c r="C42" s="64"/>
      <c r="D42" s="65"/>
    </row>
    <row r="43" spans="1:4" ht="15.75" x14ac:dyDescent="0.25">
      <c r="A43" s="51" t="s">
        <v>155</v>
      </c>
      <c r="B43" s="52" t="s">
        <v>54</v>
      </c>
      <c r="C43" s="53"/>
      <c r="D43" s="54"/>
    </row>
    <row r="44" spans="1:4" x14ac:dyDescent="0.2">
      <c r="A44" s="55">
        <v>1</v>
      </c>
      <c r="B44" s="38"/>
      <c r="C44" s="56" t="s">
        <v>146</v>
      </c>
      <c r="D44" s="57">
        <v>0</v>
      </c>
    </row>
    <row r="45" spans="1:4" x14ac:dyDescent="0.2">
      <c r="A45" s="55">
        <v>2</v>
      </c>
      <c r="B45" s="38"/>
      <c r="C45" s="56" t="s">
        <v>147</v>
      </c>
      <c r="D45" s="57">
        <v>0</v>
      </c>
    </row>
    <row r="46" spans="1:4" x14ac:dyDescent="0.2">
      <c r="A46" s="55">
        <v>3</v>
      </c>
      <c r="B46" s="38"/>
      <c r="C46" s="56" t="s">
        <v>148</v>
      </c>
      <c r="D46" s="57">
        <v>0</v>
      </c>
    </row>
    <row r="47" spans="1:4" x14ac:dyDescent="0.2">
      <c r="A47" s="55">
        <v>4</v>
      </c>
      <c r="B47" s="38"/>
      <c r="C47" s="56" t="s">
        <v>149</v>
      </c>
      <c r="D47" s="57">
        <v>0</v>
      </c>
    </row>
    <row r="48" spans="1:4" ht="15.75" thickBot="1" x14ac:dyDescent="0.25">
      <c r="A48" s="55">
        <v>5</v>
      </c>
      <c r="B48" s="38"/>
      <c r="C48" s="56" t="s">
        <v>150</v>
      </c>
      <c r="D48" s="57">
        <v>0</v>
      </c>
    </row>
    <row r="49" spans="1:4" ht="16.5" customHeight="1" thickBot="1" x14ac:dyDescent="0.25">
      <c r="A49" s="58"/>
      <c r="B49" s="59"/>
      <c r="C49" s="60" t="s">
        <v>151</v>
      </c>
      <c r="D49" s="61">
        <f>+D48+D47+D46+D45+D44</f>
        <v>0</v>
      </c>
    </row>
    <row r="50" spans="1:4" ht="16.5" customHeight="1" x14ac:dyDescent="0.25">
      <c r="A50" s="62"/>
      <c r="B50" s="63"/>
      <c r="C50" s="64"/>
      <c r="D50" s="65"/>
    </row>
    <row r="51" spans="1:4" ht="15.75" x14ac:dyDescent="0.25">
      <c r="A51" s="51" t="s">
        <v>156</v>
      </c>
      <c r="B51" s="52" t="s">
        <v>65</v>
      </c>
      <c r="C51" s="53"/>
      <c r="D51" s="54"/>
    </row>
    <row r="52" spans="1:4" x14ac:dyDescent="0.2">
      <c r="A52" s="55">
        <v>1</v>
      </c>
      <c r="B52" s="38"/>
      <c r="C52" s="56" t="s">
        <v>146</v>
      </c>
      <c r="D52" s="57">
        <v>0</v>
      </c>
    </row>
    <row r="53" spans="1:4" x14ac:dyDescent="0.2">
      <c r="A53" s="55">
        <v>2</v>
      </c>
      <c r="B53" s="38"/>
      <c r="C53" s="56" t="s">
        <v>147</v>
      </c>
      <c r="D53" s="57">
        <v>0</v>
      </c>
    </row>
    <row r="54" spans="1:4" x14ac:dyDescent="0.2">
      <c r="A54" s="55">
        <v>3</v>
      </c>
      <c r="B54" s="38"/>
      <c r="C54" s="56" t="s">
        <v>148</v>
      </c>
      <c r="D54" s="57">
        <v>0</v>
      </c>
    </row>
    <row r="55" spans="1:4" x14ac:dyDescent="0.2">
      <c r="A55" s="55">
        <v>4</v>
      </c>
      <c r="B55" s="38"/>
      <c r="C55" s="56" t="s">
        <v>149</v>
      </c>
      <c r="D55" s="57">
        <v>0</v>
      </c>
    </row>
    <row r="56" spans="1:4" ht="15.75" thickBot="1" x14ac:dyDescent="0.25">
      <c r="A56" s="55">
        <v>5</v>
      </c>
      <c r="B56" s="38"/>
      <c r="C56" s="56" t="s">
        <v>150</v>
      </c>
      <c r="D56" s="57">
        <v>0</v>
      </c>
    </row>
    <row r="57" spans="1:4" ht="16.5" customHeight="1" thickBot="1" x14ac:dyDescent="0.25">
      <c r="A57" s="58"/>
      <c r="B57" s="59"/>
      <c r="C57" s="60" t="s">
        <v>151</v>
      </c>
      <c r="D57" s="61">
        <f>+D56+D55+D54+D53+D52</f>
        <v>0</v>
      </c>
    </row>
    <row r="58" spans="1:4" ht="16.5" customHeight="1" x14ac:dyDescent="0.25">
      <c r="A58" s="62"/>
      <c r="B58" s="63"/>
      <c r="C58" s="64"/>
      <c r="D58" s="65"/>
    </row>
    <row r="59" spans="1:4" ht="15.75" x14ac:dyDescent="0.25">
      <c r="A59" s="51" t="s">
        <v>157</v>
      </c>
      <c r="B59" s="52" t="s">
        <v>72</v>
      </c>
      <c r="C59" s="53"/>
      <c r="D59" s="54"/>
    </row>
    <row r="60" spans="1:4" x14ac:dyDescent="0.2">
      <c r="A60" s="55">
        <v>1</v>
      </c>
      <c r="B60" s="38"/>
      <c r="C60" s="56" t="s">
        <v>146</v>
      </c>
      <c r="D60" s="57">
        <v>703000</v>
      </c>
    </row>
    <row r="61" spans="1:4" x14ac:dyDescent="0.2">
      <c r="A61" s="55">
        <v>2</v>
      </c>
      <c r="B61" s="38"/>
      <c r="C61" s="56" t="s">
        <v>147</v>
      </c>
      <c r="D61" s="57">
        <v>0</v>
      </c>
    </row>
    <row r="62" spans="1:4" x14ac:dyDescent="0.2">
      <c r="A62" s="55">
        <v>3</v>
      </c>
      <c r="B62" s="38"/>
      <c r="C62" s="56" t="s">
        <v>148</v>
      </c>
      <c r="D62" s="57">
        <v>0</v>
      </c>
    </row>
    <row r="63" spans="1:4" x14ac:dyDescent="0.2">
      <c r="A63" s="55">
        <v>4</v>
      </c>
      <c r="B63" s="38"/>
      <c r="C63" s="56" t="s">
        <v>149</v>
      </c>
      <c r="D63" s="57">
        <v>0</v>
      </c>
    </row>
    <row r="64" spans="1:4" ht="15.75" thickBot="1" x14ac:dyDescent="0.25">
      <c r="A64" s="55">
        <v>5</v>
      </c>
      <c r="B64" s="38"/>
      <c r="C64" s="56" t="s">
        <v>150</v>
      </c>
      <c r="D64" s="57">
        <v>-703000</v>
      </c>
    </row>
    <row r="65" spans="1:4" ht="16.5" customHeight="1" thickBot="1" x14ac:dyDescent="0.25">
      <c r="A65" s="58"/>
      <c r="B65" s="59"/>
      <c r="C65" s="60" t="s">
        <v>151</v>
      </c>
      <c r="D65" s="61">
        <f>+D64+D63+D62+D61+D60</f>
        <v>0</v>
      </c>
    </row>
    <row r="66" spans="1:4" ht="16.5" customHeight="1" x14ac:dyDescent="0.25">
      <c r="A66" s="62"/>
      <c r="B66" s="63"/>
      <c r="C66" s="64"/>
      <c r="D66" s="65"/>
    </row>
    <row r="67" spans="1:4" ht="15.75" x14ac:dyDescent="0.25">
      <c r="A67" s="51" t="s">
        <v>158</v>
      </c>
      <c r="B67" s="52" t="s">
        <v>76</v>
      </c>
      <c r="C67" s="53"/>
      <c r="D67" s="54"/>
    </row>
    <row r="68" spans="1:4" x14ac:dyDescent="0.2">
      <c r="A68" s="55">
        <v>1</v>
      </c>
      <c r="B68" s="38"/>
      <c r="C68" s="56" t="s">
        <v>146</v>
      </c>
      <c r="D68" s="57">
        <v>0</v>
      </c>
    </row>
    <row r="69" spans="1:4" x14ac:dyDescent="0.2">
      <c r="A69" s="55">
        <v>2</v>
      </c>
      <c r="B69" s="38"/>
      <c r="C69" s="56" t="s">
        <v>147</v>
      </c>
      <c r="D69" s="57">
        <v>0</v>
      </c>
    </row>
    <row r="70" spans="1:4" x14ac:dyDescent="0.2">
      <c r="A70" s="55">
        <v>3</v>
      </c>
      <c r="B70" s="38"/>
      <c r="C70" s="56" t="s">
        <v>148</v>
      </c>
      <c r="D70" s="57">
        <v>0</v>
      </c>
    </row>
    <row r="71" spans="1:4" x14ac:dyDescent="0.2">
      <c r="A71" s="55">
        <v>4</v>
      </c>
      <c r="B71" s="38"/>
      <c r="C71" s="56" t="s">
        <v>149</v>
      </c>
      <c r="D71" s="57">
        <v>0</v>
      </c>
    </row>
    <row r="72" spans="1:4" ht="15.75" thickBot="1" x14ac:dyDescent="0.25">
      <c r="A72" s="55">
        <v>5</v>
      </c>
      <c r="B72" s="38"/>
      <c r="C72" s="56" t="s">
        <v>150</v>
      </c>
      <c r="D72" s="57">
        <v>0</v>
      </c>
    </row>
    <row r="73" spans="1:4" ht="16.5" customHeight="1" thickBot="1" x14ac:dyDescent="0.25">
      <c r="A73" s="58"/>
      <c r="B73" s="59"/>
      <c r="C73" s="60" t="s">
        <v>151</v>
      </c>
      <c r="D73" s="61">
        <f>+D72+D71+D70+D69+D68</f>
        <v>0</v>
      </c>
    </row>
    <row r="74" spans="1:4" ht="16.5" customHeight="1" x14ac:dyDescent="0.25">
      <c r="A74" s="62"/>
      <c r="B74" s="63"/>
      <c r="C74" s="64"/>
      <c r="D74" s="65"/>
    </row>
    <row r="75" spans="1:4" ht="15.75" x14ac:dyDescent="0.25">
      <c r="A75" s="51" t="s">
        <v>159</v>
      </c>
      <c r="B75" s="52" t="s">
        <v>79</v>
      </c>
      <c r="C75" s="53"/>
      <c r="D75" s="54"/>
    </row>
    <row r="76" spans="1:4" x14ac:dyDescent="0.2">
      <c r="A76" s="55">
        <v>1</v>
      </c>
      <c r="B76" s="38"/>
      <c r="C76" s="56" t="s">
        <v>146</v>
      </c>
      <c r="D76" s="57">
        <v>0</v>
      </c>
    </row>
    <row r="77" spans="1:4" x14ac:dyDescent="0.2">
      <c r="A77" s="55">
        <v>2</v>
      </c>
      <c r="B77" s="38"/>
      <c r="C77" s="56" t="s">
        <v>147</v>
      </c>
      <c r="D77" s="57">
        <v>0</v>
      </c>
    </row>
    <row r="78" spans="1:4" x14ac:dyDescent="0.2">
      <c r="A78" s="55">
        <v>3</v>
      </c>
      <c r="B78" s="38"/>
      <c r="C78" s="56" t="s">
        <v>148</v>
      </c>
      <c r="D78" s="57">
        <v>0</v>
      </c>
    </row>
    <row r="79" spans="1:4" x14ac:dyDescent="0.2">
      <c r="A79" s="55">
        <v>4</v>
      </c>
      <c r="B79" s="38"/>
      <c r="C79" s="56" t="s">
        <v>149</v>
      </c>
      <c r="D79" s="57">
        <v>0</v>
      </c>
    </row>
    <row r="80" spans="1:4" ht="15.75" thickBot="1" x14ac:dyDescent="0.25">
      <c r="A80" s="55">
        <v>5</v>
      </c>
      <c r="B80" s="38"/>
      <c r="C80" s="56" t="s">
        <v>150</v>
      </c>
      <c r="D80" s="57">
        <v>0</v>
      </c>
    </row>
    <row r="81" spans="1:4" ht="16.5" customHeight="1" thickBot="1" x14ac:dyDescent="0.25">
      <c r="A81" s="58"/>
      <c r="B81" s="59"/>
      <c r="C81" s="60" t="s">
        <v>151</v>
      </c>
      <c r="D81" s="61">
        <f>+D80+D79+D78+D77+D76</f>
        <v>0</v>
      </c>
    </row>
    <row r="82" spans="1:4" ht="16.5" customHeight="1" x14ac:dyDescent="0.25">
      <c r="A82" s="62"/>
      <c r="B82" s="63"/>
      <c r="C82" s="64"/>
      <c r="D82" s="65"/>
    </row>
    <row r="83" spans="1:4" ht="31.5" x14ac:dyDescent="0.25">
      <c r="A83" s="51" t="s">
        <v>160</v>
      </c>
      <c r="B83" s="52" t="s">
        <v>84</v>
      </c>
      <c r="C83" s="53"/>
      <c r="D83" s="54"/>
    </row>
    <row r="84" spans="1:4" x14ac:dyDescent="0.2">
      <c r="A84" s="55">
        <v>1</v>
      </c>
      <c r="B84" s="38"/>
      <c r="C84" s="56" t="s">
        <v>146</v>
      </c>
      <c r="D84" s="57">
        <v>0</v>
      </c>
    </row>
    <row r="85" spans="1:4" x14ac:dyDescent="0.2">
      <c r="A85" s="55">
        <v>2</v>
      </c>
      <c r="B85" s="38"/>
      <c r="C85" s="56" t="s">
        <v>147</v>
      </c>
      <c r="D85" s="57">
        <v>0</v>
      </c>
    </row>
    <row r="86" spans="1:4" x14ac:dyDescent="0.2">
      <c r="A86" s="55">
        <v>3</v>
      </c>
      <c r="B86" s="38"/>
      <c r="C86" s="56" t="s">
        <v>148</v>
      </c>
      <c r="D86" s="57">
        <v>0</v>
      </c>
    </row>
    <row r="87" spans="1:4" x14ac:dyDescent="0.2">
      <c r="A87" s="55">
        <v>4</v>
      </c>
      <c r="B87" s="38"/>
      <c r="C87" s="56" t="s">
        <v>149</v>
      </c>
      <c r="D87" s="57">
        <v>0</v>
      </c>
    </row>
    <row r="88" spans="1:4" ht="15.75" thickBot="1" x14ac:dyDescent="0.25">
      <c r="A88" s="55">
        <v>5</v>
      </c>
      <c r="B88" s="38"/>
      <c r="C88" s="56" t="s">
        <v>150</v>
      </c>
      <c r="D88" s="57">
        <v>0</v>
      </c>
    </row>
    <row r="89" spans="1:4" ht="16.5" customHeight="1" thickBot="1" x14ac:dyDescent="0.25">
      <c r="A89" s="58"/>
      <c r="B89" s="59"/>
      <c r="C89" s="60" t="s">
        <v>151</v>
      </c>
      <c r="D89" s="61">
        <f>+D88+D87+D86+D85+D84</f>
        <v>0</v>
      </c>
    </row>
    <row r="90" spans="1:4" ht="16.5" customHeight="1" x14ac:dyDescent="0.25">
      <c r="A90" s="62"/>
      <c r="B90" s="63"/>
      <c r="C90" s="64"/>
      <c r="D90" s="65"/>
    </row>
    <row r="91" spans="1:4" ht="31.5" x14ac:dyDescent="0.25">
      <c r="A91" s="51" t="s">
        <v>161</v>
      </c>
      <c r="B91" s="52" t="s">
        <v>97</v>
      </c>
      <c r="C91" s="53"/>
      <c r="D91" s="54"/>
    </row>
    <row r="92" spans="1:4" x14ac:dyDescent="0.2">
      <c r="A92" s="55">
        <v>1</v>
      </c>
      <c r="B92" s="38"/>
      <c r="C92" s="56" t="s">
        <v>146</v>
      </c>
      <c r="D92" s="57">
        <v>0</v>
      </c>
    </row>
    <row r="93" spans="1:4" x14ac:dyDescent="0.2">
      <c r="A93" s="55">
        <v>2</v>
      </c>
      <c r="B93" s="38"/>
      <c r="C93" s="56" t="s">
        <v>147</v>
      </c>
      <c r="D93" s="57">
        <v>0</v>
      </c>
    </row>
    <row r="94" spans="1:4" x14ac:dyDescent="0.2">
      <c r="A94" s="55">
        <v>3</v>
      </c>
      <c r="B94" s="38"/>
      <c r="C94" s="56" t="s">
        <v>148</v>
      </c>
      <c r="D94" s="57">
        <v>0</v>
      </c>
    </row>
    <row r="95" spans="1:4" x14ac:dyDescent="0.2">
      <c r="A95" s="55">
        <v>4</v>
      </c>
      <c r="B95" s="38"/>
      <c r="C95" s="56" t="s">
        <v>149</v>
      </c>
      <c r="D95" s="57">
        <v>0</v>
      </c>
    </row>
    <row r="96" spans="1:4" ht="15.75" thickBot="1" x14ac:dyDescent="0.25">
      <c r="A96" s="55">
        <v>5</v>
      </c>
      <c r="B96" s="38"/>
      <c r="C96" s="56" t="s">
        <v>150</v>
      </c>
      <c r="D96" s="57">
        <v>0</v>
      </c>
    </row>
    <row r="97" spans="1:4" ht="16.5" customHeight="1" thickBot="1" x14ac:dyDescent="0.25">
      <c r="A97" s="58"/>
      <c r="B97" s="59"/>
      <c r="C97" s="60" t="s">
        <v>151</v>
      </c>
      <c r="D97" s="61">
        <f>+D96+D95+D94+D93+D92</f>
        <v>0</v>
      </c>
    </row>
    <row r="98" spans="1:4" ht="16.5" customHeight="1" x14ac:dyDescent="0.25">
      <c r="A98" s="62"/>
      <c r="B98" s="63"/>
      <c r="C98" s="64"/>
      <c r="D98" s="65"/>
    </row>
    <row r="99" spans="1:4" ht="15.75" x14ac:dyDescent="0.25">
      <c r="A99" s="51" t="s">
        <v>162</v>
      </c>
      <c r="B99" s="52" t="s">
        <v>107</v>
      </c>
      <c r="C99" s="53"/>
      <c r="D99" s="54"/>
    </row>
    <row r="100" spans="1:4" x14ac:dyDescent="0.2">
      <c r="A100" s="55">
        <v>1</v>
      </c>
      <c r="B100" s="38"/>
      <c r="C100" s="56" t="s">
        <v>146</v>
      </c>
      <c r="D100" s="57">
        <v>0</v>
      </c>
    </row>
    <row r="101" spans="1:4" x14ac:dyDescent="0.2">
      <c r="A101" s="55">
        <v>2</v>
      </c>
      <c r="B101" s="38"/>
      <c r="C101" s="56" t="s">
        <v>147</v>
      </c>
      <c r="D101" s="57">
        <v>0</v>
      </c>
    </row>
    <row r="102" spans="1:4" x14ac:dyDescent="0.2">
      <c r="A102" s="55">
        <v>3</v>
      </c>
      <c r="B102" s="38"/>
      <c r="C102" s="56" t="s">
        <v>148</v>
      </c>
      <c r="D102" s="57">
        <v>0</v>
      </c>
    </row>
    <row r="103" spans="1:4" x14ac:dyDescent="0.2">
      <c r="A103" s="55">
        <v>4</v>
      </c>
      <c r="B103" s="38"/>
      <c r="C103" s="56" t="s">
        <v>149</v>
      </c>
      <c r="D103" s="57">
        <v>0</v>
      </c>
    </row>
    <row r="104" spans="1:4" ht="15.75" thickBot="1" x14ac:dyDescent="0.25">
      <c r="A104" s="55">
        <v>5</v>
      </c>
      <c r="B104" s="38"/>
      <c r="C104" s="56" t="s">
        <v>150</v>
      </c>
      <c r="D104" s="57">
        <v>0</v>
      </c>
    </row>
    <row r="105" spans="1:4" ht="16.5" customHeight="1" thickBot="1" x14ac:dyDescent="0.25">
      <c r="A105" s="58"/>
      <c r="B105" s="59"/>
      <c r="C105" s="60" t="s">
        <v>151</v>
      </c>
      <c r="D105" s="61">
        <f>+D104+D103+D102+D101+D100</f>
        <v>0</v>
      </c>
    </row>
    <row r="106" spans="1:4" ht="16.5" customHeight="1" x14ac:dyDescent="0.25">
      <c r="A106" s="62"/>
      <c r="B106" s="63"/>
      <c r="C106" s="64"/>
      <c r="D106" s="65"/>
    </row>
    <row r="107" spans="1:4" ht="31.5" x14ac:dyDescent="0.25">
      <c r="A107" s="51" t="s">
        <v>163</v>
      </c>
      <c r="B107" s="52" t="s">
        <v>110</v>
      </c>
      <c r="C107" s="53"/>
      <c r="D107" s="54"/>
    </row>
    <row r="108" spans="1:4" x14ac:dyDescent="0.2">
      <c r="A108" s="55">
        <v>1</v>
      </c>
      <c r="B108" s="38"/>
      <c r="C108" s="56" t="s">
        <v>146</v>
      </c>
      <c r="D108" s="57">
        <v>0</v>
      </c>
    </row>
    <row r="109" spans="1:4" x14ac:dyDescent="0.2">
      <c r="A109" s="55">
        <v>2</v>
      </c>
      <c r="B109" s="38"/>
      <c r="C109" s="56" t="s">
        <v>147</v>
      </c>
      <c r="D109" s="57">
        <v>0</v>
      </c>
    </row>
    <row r="110" spans="1:4" x14ac:dyDescent="0.2">
      <c r="A110" s="55">
        <v>3</v>
      </c>
      <c r="B110" s="38"/>
      <c r="C110" s="56" t="s">
        <v>148</v>
      </c>
      <c r="D110" s="57">
        <v>0</v>
      </c>
    </row>
    <row r="111" spans="1:4" x14ac:dyDescent="0.2">
      <c r="A111" s="55">
        <v>4</v>
      </c>
      <c r="B111" s="38"/>
      <c r="C111" s="56" t="s">
        <v>149</v>
      </c>
      <c r="D111" s="57">
        <v>0</v>
      </c>
    </row>
    <row r="112" spans="1:4" ht="15.75" thickBot="1" x14ac:dyDescent="0.25">
      <c r="A112" s="55">
        <v>5</v>
      </c>
      <c r="B112" s="38"/>
      <c r="C112" s="56" t="s">
        <v>150</v>
      </c>
      <c r="D112" s="57">
        <v>0</v>
      </c>
    </row>
    <row r="113" spans="1:4" ht="16.5" customHeight="1" thickBot="1" x14ac:dyDescent="0.25">
      <c r="A113" s="58"/>
      <c r="B113" s="59"/>
      <c r="C113" s="60" t="s">
        <v>151</v>
      </c>
      <c r="D113" s="61">
        <f>+D112+D111+D110+D109+D108</f>
        <v>0</v>
      </c>
    </row>
    <row r="114" spans="1:4" ht="16.5" customHeight="1" x14ac:dyDescent="0.25">
      <c r="A114" s="62"/>
      <c r="B114" s="63"/>
      <c r="C114" s="64"/>
      <c r="D114" s="65"/>
    </row>
    <row r="115" spans="1:4" ht="15.75" x14ac:dyDescent="0.25">
      <c r="A115" s="51" t="s">
        <v>164</v>
      </c>
      <c r="B115" s="52" t="s">
        <v>113</v>
      </c>
      <c r="C115" s="53"/>
      <c r="D115" s="54"/>
    </row>
    <row r="116" spans="1:4" x14ac:dyDescent="0.2">
      <c r="A116" s="55">
        <v>1</v>
      </c>
      <c r="B116" s="38"/>
      <c r="C116" s="56" t="s">
        <v>146</v>
      </c>
      <c r="D116" s="57">
        <v>34078000</v>
      </c>
    </row>
    <row r="117" spans="1:4" x14ac:dyDescent="0.2">
      <c r="A117" s="55">
        <v>2</v>
      </c>
      <c r="B117" s="38"/>
      <c r="C117" s="56" t="s">
        <v>147</v>
      </c>
      <c r="D117" s="57">
        <v>0</v>
      </c>
    </row>
    <row r="118" spans="1:4" x14ac:dyDescent="0.2">
      <c r="A118" s="55">
        <v>3</v>
      </c>
      <c r="B118" s="38"/>
      <c r="C118" s="56" t="s">
        <v>148</v>
      </c>
      <c r="D118" s="57">
        <v>0</v>
      </c>
    </row>
    <row r="119" spans="1:4" x14ac:dyDescent="0.2">
      <c r="A119" s="55">
        <v>4</v>
      </c>
      <c r="B119" s="38"/>
      <c r="C119" s="56" t="s">
        <v>149</v>
      </c>
      <c r="D119" s="57">
        <v>0</v>
      </c>
    </row>
    <row r="120" spans="1:4" ht="15.75" thickBot="1" x14ac:dyDescent="0.25">
      <c r="A120" s="55">
        <v>5</v>
      </c>
      <c r="B120" s="38"/>
      <c r="C120" s="56" t="s">
        <v>150</v>
      </c>
      <c r="D120" s="57">
        <v>0</v>
      </c>
    </row>
    <row r="121" spans="1:4" ht="16.5" customHeight="1" thickBot="1" x14ac:dyDescent="0.25">
      <c r="A121" s="58"/>
      <c r="B121" s="59"/>
      <c r="C121" s="60" t="s">
        <v>151</v>
      </c>
      <c r="D121" s="61">
        <f>+D120+D119+D118+D117+D116</f>
        <v>34078000</v>
      </c>
    </row>
    <row r="122" spans="1:4" ht="16.5" customHeight="1" x14ac:dyDescent="0.25">
      <c r="A122" s="62"/>
      <c r="B122" s="63"/>
      <c r="C122" s="64"/>
      <c r="D122" s="65"/>
    </row>
    <row r="123" spans="1:4" ht="31.5" x14ac:dyDescent="0.25">
      <c r="A123" s="51" t="s">
        <v>165</v>
      </c>
      <c r="B123" s="52" t="s">
        <v>116</v>
      </c>
      <c r="C123" s="53"/>
      <c r="D123" s="54"/>
    </row>
    <row r="124" spans="1:4" x14ac:dyDescent="0.2">
      <c r="A124" s="55">
        <v>1</v>
      </c>
      <c r="B124" s="38"/>
      <c r="C124" s="56" t="s">
        <v>146</v>
      </c>
      <c r="D124" s="57">
        <v>43436000</v>
      </c>
    </row>
    <row r="125" spans="1:4" x14ac:dyDescent="0.2">
      <c r="A125" s="55">
        <v>2</v>
      </c>
      <c r="B125" s="38"/>
      <c r="C125" s="56" t="s">
        <v>147</v>
      </c>
      <c r="D125" s="57">
        <v>0</v>
      </c>
    </row>
    <row r="126" spans="1:4" x14ac:dyDescent="0.2">
      <c r="A126" s="55">
        <v>3</v>
      </c>
      <c r="B126" s="38"/>
      <c r="C126" s="56" t="s">
        <v>148</v>
      </c>
      <c r="D126" s="57">
        <v>0</v>
      </c>
    </row>
    <row r="127" spans="1:4" x14ac:dyDescent="0.2">
      <c r="A127" s="55">
        <v>4</v>
      </c>
      <c r="B127" s="38"/>
      <c r="C127" s="56" t="s">
        <v>149</v>
      </c>
      <c r="D127" s="57">
        <v>13443000</v>
      </c>
    </row>
    <row r="128" spans="1:4" ht="15.75" thickBot="1" x14ac:dyDescent="0.25">
      <c r="A128" s="55">
        <v>5</v>
      </c>
      <c r="B128" s="38"/>
      <c r="C128" s="56" t="s">
        <v>150</v>
      </c>
      <c r="D128" s="57">
        <v>-56879000</v>
      </c>
    </row>
    <row r="129" spans="1:4" ht="16.5" customHeight="1" thickBot="1" x14ac:dyDescent="0.25">
      <c r="A129" s="58"/>
      <c r="B129" s="59"/>
      <c r="C129" s="60" t="s">
        <v>151</v>
      </c>
      <c r="D129" s="61">
        <f>+D128+D127+D126+D125+D124</f>
        <v>0</v>
      </c>
    </row>
    <row r="130" spans="1:4" ht="16.5" customHeight="1" x14ac:dyDescent="0.25">
      <c r="A130" s="62"/>
      <c r="B130" s="63"/>
      <c r="C130" s="64"/>
      <c r="D130" s="65"/>
    </row>
    <row r="131" spans="1:4" ht="15.75" x14ac:dyDescent="0.25">
      <c r="A131" s="51" t="s">
        <v>166</v>
      </c>
      <c r="B131" s="52" t="s">
        <v>121</v>
      </c>
      <c r="C131" s="53"/>
      <c r="D131" s="54"/>
    </row>
    <row r="132" spans="1:4" x14ac:dyDescent="0.2">
      <c r="A132" s="55">
        <v>1</v>
      </c>
      <c r="B132" s="38"/>
      <c r="C132" s="56" t="s">
        <v>146</v>
      </c>
      <c r="D132" s="57">
        <v>0</v>
      </c>
    </row>
    <row r="133" spans="1:4" x14ac:dyDescent="0.2">
      <c r="A133" s="55">
        <v>2</v>
      </c>
      <c r="B133" s="38"/>
      <c r="C133" s="56" t="s">
        <v>147</v>
      </c>
      <c r="D133" s="57">
        <v>0</v>
      </c>
    </row>
    <row r="134" spans="1:4" x14ac:dyDescent="0.2">
      <c r="A134" s="55">
        <v>3</v>
      </c>
      <c r="B134" s="38"/>
      <c r="C134" s="56" t="s">
        <v>148</v>
      </c>
      <c r="D134" s="57">
        <v>0</v>
      </c>
    </row>
    <row r="135" spans="1:4" x14ac:dyDescent="0.2">
      <c r="A135" s="55">
        <v>4</v>
      </c>
      <c r="B135" s="38"/>
      <c r="C135" s="56" t="s">
        <v>149</v>
      </c>
      <c r="D135" s="57">
        <v>0</v>
      </c>
    </row>
    <row r="136" spans="1:4" ht="15.75" thickBot="1" x14ac:dyDescent="0.25">
      <c r="A136" s="55">
        <v>5</v>
      </c>
      <c r="B136" s="38"/>
      <c r="C136" s="56" t="s">
        <v>150</v>
      </c>
      <c r="D136" s="57">
        <v>0</v>
      </c>
    </row>
    <row r="137" spans="1:4" ht="16.5" customHeight="1" thickBot="1" x14ac:dyDescent="0.25">
      <c r="A137" s="58"/>
      <c r="B137" s="59"/>
      <c r="C137" s="60" t="s">
        <v>151</v>
      </c>
      <c r="D137" s="61">
        <f>+D136+D135+D134+D133+D132</f>
        <v>0</v>
      </c>
    </row>
    <row r="138" spans="1:4" ht="16.5" customHeight="1" thickBot="1" x14ac:dyDescent="0.3">
      <c r="A138" s="62"/>
      <c r="B138" s="63"/>
      <c r="C138" s="64"/>
      <c r="D138" s="65"/>
    </row>
    <row r="139" spans="1:4" ht="16.5" customHeight="1" thickBot="1" x14ac:dyDescent="0.3">
      <c r="A139" s="66"/>
      <c r="B139" s="67" t="s">
        <v>167</v>
      </c>
      <c r="C139" s="60" t="s">
        <v>168</v>
      </c>
      <c r="D139" s="61">
        <f>+D137-D136+D129-D128+D121-D120+D113-D112+D105-D104+D97-D96+D89-D88+D81-D80+D73-D72+D65-D64+D57-D56+D49-D48+D41-D40+D33-D32+D25-D24+D17-D16</f>
        <v>496276000</v>
      </c>
    </row>
    <row r="140" spans="1:4" ht="16.5" customHeight="1" thickBot="1" x14ac:dyDescent="0.3">
      <c r="A140" s="66"/>
      <c r="B140" s="67" t="s">
        <v>150</v>
      </c>
      <c r="C140" s="60"/>
      <c r="D140" s="61">
        <f>+D136+D128+D120+D112+D104+D96+D88+D80+D72+D64+D56+D48+D40+D32+D24+D16</f>
        <v>-57582000</v>
      </c>
    </row>
    <row r="141" spans="1:4" ht="16.5" customHeight="1" thickBot="1" x14ac:dyDescent="0.3">
      <c r="A141" s="66"/>
      <c r="B141" s="67" t="s">
        <v>169</v>
      </c>
      <c r="C141" s="60" t="s">
        <v>168</v>
      </c>
      <c r="D141" s="61">
        <f>SUM(D139:D140)</f>
        <v>438694000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REPORTING&amp;RGREENWICH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0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134</v>
      </c>
      <c r="B4" s="471"/>
      <c r="C4" s="471"/>
      <c r="D4" s="471"/>
      <c r="E4" s="471"/>
    </row>
    <row r="5" spans="1:5" ht="15.75" customHeight="1" x14ac:dyDescent="0.25">
      <c r="A5" s="471" t="s">
        <v>170</v>
      </c>
      <c r="B5" s="471"/>
      <c r="C5" s="471"/>
      <c r="D5" s="471"/>
      <c r="E5" s="471"/>
    </row>
    <row r="6" spans="1:5" ht="16.5" customHeight="1" thickBot="1" x14ac:dyDescent="0.3">
      <c r="A6" s="69"/>
      <c r="B6" s="69"/>
      <c r="C6" s="31"/>
    </row>
    <row r="7" spans="1:5" ht="15.75" customHeight="1" x14ac:dyDescent="0.25">
      <c r="A7" s="70" t="s">
        <v>136</v>
      </c>
      <c r="B7" s="71" t="s">
        <v>137</v>
      </c>
      <c r="C7" s="72" t="s">
        <v>138</v>
      </c>
      <c r="D7" s="72" t="s">
        <v>139</v>
      </c>
      <c r="E7" s="72" t="s">
        <v>171</v>
      </c>
    </row>
    <row r="8" spans="1:5" ht="31.5" customHeight="1" x14ac:dyDescent="0.25">
      <c r="A8" s="73"/>
      <c r="B8" s="74"/>
      <c r="C8" s="75"/>
      <c r="D8" s="76"/>
      <c r="E8" s="77" t="s">
        <v>172</v>
      </c>
    </row>
    <row r="9" spans="1:5" ht="16.5" customHeight="1" thickBot="1" x14ac:dyDescent="0.3">
      <c r="A9" s="78" t="s">
        <v>5</v>
      </c>
      <c r="B9" s="79" t="s">
        <v>142</v>
      </c>
      <c r="C9" s="80" t="s">
        <v>173</v>
      </c>
      <c r="D9" s="80" t="s">
        <v>174</v>
      </c>
      <c r="E9" s="81" t="s">
        <v>175</v>
      </c>
    </row>
    <row r="10" spans="1:5" ht="15.75" customHeight="1" x14ac:dyDescent="0.25">
      <c r="A10" s="82"/>
      <c r="B10" s="83"/>
      <c r="C10" s="84"/>
      <c r="D10" s="83"/>
      <c r="E10" s="85"/>
    </row>
    <row r="11" spans="1:5" ht="15.75" x14ac:dyDescent="0.25">
      <c r="A11" s="86" t="s">
        <v>176</v>
      </c>
      <c r="B11" s="87" t="s">
        <v>10</v>
      </c>
      <c r="C11" s="53"/>
      <c r="D11" s="53"/>
      <c r="E11" s="88"/>
    </row>
    <row r="12" spans="1:5" ht="31.5" x14ac:dyDescent="0.25">
      <c r="A12" s="89"/>
      <c r="B12" s="90"/>
      <c r="C12" s="91" t="s">
        <v>177</v>
      </c>
      <c r="D12" s="92" t="s">
        <v>178</v>
      </c>
      <c r="E12" s="93">
        <v>0</v>
      </c>
    </row>
    <row r="13" spans="1:5" x14ac:dyDescent="0.2">
      <c r="A13" s="94">
        <v>1</v>
      </c>
      <c r="B13" s="95"/>
      <c r="C13" s="96" t="s">
        <v>179</v>
      </c>
      <c r="D13" s="97" t="s">
        <v>180</v>
      </c>
      <c r="E13" s="98">
        <v>8910519</v>
      </c>
    </row>
    <row r="14" spans="1:5" ht="15.75" thickBot="1" x14ac:dyDescent="0.25">
      <c r="A14" s="94">
        <v>2</v>
      </c>
      <c r="B14" s="95"/>
      <c r="C14" s="96" t="s">
        <v>181</v>
      </c>
      <c r="D14" s="97" t="s">
        <v>180</v>
      </c>
      <c r="E14" s="98">
        <v>-8910519</v>
      </c>
    </row>
    <row r="15" spans="1:5" s="68" customFormat="1" ht="16.5" customHeight="1" thickBot="1" x14ac:dyDescent="0.3">
      <c r="A15" s="99"/>
      <c r="B15" s="100"/>
      <c r="C15" s="101" t="s">
        <v>182</v>
      </c>
      <c r="D15" s="92" t="s">
        <v>183</v>
      </c>
      <c r="E15" s="102">
        <f>SUM(E12:E14)</f>
        <v>0</v>
      </c>
    </row>
    <row r="16" spans="1:5" s="68" customFormat="1" ht="15.75" customHeight="1" x14ac:dyDescent="0.2">
      <c r="A16" s="103"/>
      <c r="B16" s="104"/>
      <c r="C16" s="105"/>
      <c r="D16" s="106"/>
      <c r="E16" s="107"/>
    </row>
    <row r="17" spans="1:5" ht="15.75" x14ac:dyDescent="0.25">
      <c r="A17" s="86" t="s">
        <v>184</v>
      </c>
      <c r="B17" s="87" t="s">
        <v>38</v>
      </c>
      <c r="C17" s="53"/>
      <c r="D17" s="53"/>
      <c r="E17" s="88"/>
    </row>
    <row r="18" spans="1:5" ht="31.5" x14ac:dyDescent="0.25">
      <c r="A18" s="89"/>
      <c r="B18" s="90"/>
      <c r="C18" s="91" t="s">
        <v>177</v>
      </c>
      <c r="D18" s="92" t="s">
        <v>178</v>
      </c>
      <c r="E18" s="93">
        <v>0</v>
      </c>
    </row>
    <row r="19" spans="1:5" ht="15.75" thickBot="1" x14ac:dyDescent="0.25">
      <c r="A19" s="94" t="s">
        <v>185</v>
      </c>
      <c r="B19" s="95"/>
      <c r="C19" s="96" t="s">
        <v>186</v>
      </c>
      <c r="D19" s="97" t="s">
        <v>185</v>
      </c>
      <c r="E19" s="98">
        <v>0</v>
      </c>
    </row>
    <row r="20" spans="1:5" s="68" customFormat="1" ht="16.5" customHeight="1" thickBot="1" x14ac:dyDescent="0.3">
      <c r="A20" s="99"/>
      <c r="B20" s="100"/>
      <c r="C20" s="101" t="s">
        <v>182</v>
      </c>
      <c r="D20" s="92" t="s">
        <v>183</v>
      </c>
      <c r="E20" s="102">
        <f>SUM(E18)</f>
        <v>0</v>
      </c>
    </row>
    <row r="21" spans="1:5" s="68" customFormat="1" ht="15.75" customHeight="1" x14ac:dyDescent="0.2">
      <c r="A21" s="103"/>
      <c r="B21" s="104"/>
      <c r="C21" s="105"/>
      <c r="D21" s="106"/>
      <c r="E21" s="107"/>
    </row>
    <row r="22" spans="1:5" ht="15.75" x14ac:dyDescent="0.25">
      <c r="A22" s="86" t="s">
        <v>187</v>
      </c>
      <c r="B22" s="87" t="s">
        <v>45</v>
      </c>
      <c r="C22" s="53"/>
      <c r="D22" s="53"/>
      <c r="E22" s="88"/>
    </row>
    <row r="23" spans="1:5" ht="31.5" x14ac:dyDescent="0.25">
      <c r="A23" s="89"/>
      <c r="B23" s="90"/>
      <c r="C23" s="91" t="s">
        <v>177</v>
      </c>
      <c r="D23" s="92" t="s">
        <v>178</v>
      </c>
      <c r="E23" s="93">
        <v>0</v>
      </c>
    </row>
    <row r="24" spans="1:5" ht="15.75" thickBot="1" x14ac:dyDescent="0.25">
      <c r="A24" s="94" t="s">
        <v>185</v>
      </c>
      <c r="B24" s="95"/>
      <c r="C24" s="96" t="s">
        <v>186</v>
      </c>
      <c r="D24" s="97" t="s">
        <v>185</v>
      </c>
      <c r="E24" s="98">
        <v>0</v>
      </c>
    </row>
    <row r="25" spans="1:5" s="68" customFormat="1" ht="16.5" customHeight="1" thickBot="1" x14ac:dyDescent="0.3">
      <c r="A25" s="99"/>
      <c r="B25" s="100"/>
      <c r="C25" s="101" t="s">
        <v>182</v>
      </c>
      <c r="D25" s="92" t="s">
        <v>183</v>
      </c>
      <c r="E25" s="102">
        <f>SUM(E23)</f>
        <v>0</v>
      </c>
    </row>
    <row r="26" spans="1:5" s="68" customFormat="1" ht="15.75" customHeight="1" x14ac:dyDescent="0.2">
      <c r="A26" s="103"/>
      <c r="B26" s="104"/>
      <c r="C26" s="105"/>
      <c r="D26" s="106"/>
      <c r="E26" s="107"/>
    </row>
    <row r="27" spans="1:5" ht="15.75" x14ac:dyDescent="0.25">
      <c r="A27" s="86" t="s">
        <v>188</v>
      </c>
      <c r="B27" s="87" t="s">
        <v>54</v>
      </c>
      <c r="C27" s="53"/>
      <c r="D27" s="53"/>
      <c r="E27" s="88"/>
    </row>
    <row r="28" spans="1:5" ht="31.5" x14ac:dyDescent="0.25">
      <c r="A28" s="89"/>
      <c r="B28" s="90"/>
      <c r="C28" s="91" t="s">
        <v>177</v>
      </c>
      <c r="D28" s="92" t="s">
        <v>178</v>
      </c>
      <c r="E28" s="93">
        <v>0</v>
      </c>
    </row>
    <row r="29" spans="1:5" ht="15.75" thickBot="1" x14ac:dyDescent="0.25">
      <c r="A29" s="94" t="s">
        <v>185</v>
      </c>
      <c r="B29" s="95"/>
      <c r="C29" s="96" t="s">
        <v>186</v>
      </c>
      <c r="D29" s="97" t="s">
        <v>185</v>
      </c>
      <c r="E29" s="98">
        <v>0</v>
      </c>
    </row>
    <row r="30" spans="1:5" s="68" customFormat="1" ht="16.5" customHeight="1" thickBot="1" x14ac:dyDescent="0.3">
      <c r="A30" s="99"/>
      <c r="B30" s="100"/>
      <c r="C30" s="101" t="s">
        <v>182</v>
      </c>
      <c r="D30" s="92" t="s">
        <v>183</v>
      </c>
      <c r="E30" s="102">
        <f>SUM(E28)</f>
        <v>0</v>
      </c>
    </row>
    <row r="31" spans="1:5" s="68" customFormat="1" ht="15.75" customHeight="1" x14ac:dyDescent="0.2">
      <c r="A31" s="103"/>
      <c r="B31" s="104"/>
      <c r="C31" s="105"/>
      <c r="D31" s="106"/>
      <c r="E31" s="107"/>
    </row>
    <row r="32" spans="1:5" ht="15.75" x14ac:dyDescent="0.25">
      <c r="A32" s="86" t="s">
        <v>189</v>
      </c>
      <c r="B32" s="87" t="s">
        <v>65</v>
      </c>
      <c r="C32" s="53"/>
      <c r="D32" s="53"/>
      <c r="E32" s="88"/>
    </row>
    <row r="33" spans="1:5" ht="31.5" x14ac:dyDescent="0.25">
      <c r="A33" s="89"/>
      <c r="B33" s="90"/>
      <c r="C33" s="91" t="s">
        <v>177</v>
      </c>
      <c r="D33" s="92" t="s">
        <v>178</v>
      </c>
      <c r="E33" s="93">
        <v>0</v>
      </c>
    </row>
    <row r="34" spans="1:5" ht="15.75" thickBot="1" x14ac:dyDescent="0.25">
      <c r="A34" s="94" t="s">
        <v>185</v>
      </c>
      <c r="B34" s="95"/>
      <c r="C34" s="96" t="s">
        <v>186</v>
      </c>
      <c r="D34" s="97" t="s">
        <v>185</v>
      </c>
      <c r="E34" s="98">
        <v>0</v>
      </c>
    </row>
    <row r="35" spans="1:5" s="68" customFormat="1" ht="16.5" customHeight="1" thickBot="1" x14ac:dyDescent="0.3">
      <c r="A35" s="99"/>
      <c r="B35" s="100"/>
      <c r="C35" s="101" t="s">
        <v>182</v>
      </c>
      <c r="D35" s="92" t="s">
        <v>183</v>
      </c>
      <c r="E35" s="102">
        <f>SUM(E33)</f>
        <v>0</v>
      </c>
    </row>
    <row r="36" spans="1:5" s="68" customFormat="1" ht="15.75" customHeight="1" x14ac:dyDescent="0.2">
      <c r="A36" s="103"/>
      <c r="B36" s="104"/>
      <c r="C36" s="105"/>
      <c r="D36" s="106"/>
      <c r="E36" s="107"/>
    </row>
    <row r="37" spans="1:5" ht="15.75" x14ac:dyDescent="0.25">
      <c r="A37" s="86" t="s">
        <v>190</v>
      </c>
      <c r="B37" s="87" t="s">
        <v>72</v>
      </c>
      <c r="C37" s="53"/>
      <c r="D37" s="53"/>
      <c r="E37" s="88"/>
    </row>
    <row r="38" spans="1:5" ht="31.5" x14ac:dyDescent="0.25">
      <c r="A38" s="89"/>
      <c r="B38" s="90"/>
      <c r="C38" s="91" t="s">
        <v>177</v>
      </c>
      <c r="D38" s="92" t="s">
        <v>178</v>
      </c>
      <c r="E38" s="93">
        <v>0</v>
      </c>
    </row>
    <row r="39" spans="1:5" ht="15.75" thickBot="1" x14ac:dyDescent="0.25">
      <c r="A39" s="94" t="s">
        <v>185</v>
      </c>
      <c r="B39" s="95"/>
      <c r="C39" s="96" t="s">
        <v>186</v>
      </c>
      <c r="D39" s="97" t="s">
        <v>185</v>
      </c>
      <c r="E39" s="98">
        <v>0</v>
      </c>
    </row>
    <row r="40" spans="1:5" s="68" customFormat="1" ht="16.5" customHeight="1" thickBot="1" x14ac:dyDescent="0.3">
      <c r="A40" s="99"/>
      <c r="B40" s="100"/>
      <c r="C40" s="101" t="s">
        <v>182</v>
      </c>
      <c r="D40" s="92" t="s">
        <v>183</v>
      </c>
      <c r="E40" s="102">
        <f>SUM(E38)</f>
        <v>0</v>
      </c>
    </row>
    <row r="41" spans="1:5" s="68" customFormat="1" ht="15.75" customHeight="1" x14ac:dyDescent="0.2">
      <c r="A41" s="103"/>
      <c r="B41" s="104"/>
      <c r="C41" s="105"/>
      <c r="D41" s="106"/>
      <c r="E41" s="107"/>
    </row>
    <row r="42" spans="1:5" ht="15.75" x14ac:dyDescent="0.25">
      <c r="A42" s="86" t="s">
        <v>191</v>
      </c>
      <c r="B42" s="87" t="s">
        <v>76</v>
      </c>
      <c r="C42" s="53"/>
      <c r="D42" s="53"/>
      <c r="E42" s="88"/>
    </row>
    <row r="43" spans="1:5" ht="31.5" x14ac:dyDescent="0.25">
      <c r="A43" s="89"/>
      <c r="B43" s="90"/>
      <c r="C43" s="91" t="s">
        <v>177</v>
      </c>
      <c r="D43" s="92" t="s">
        <v>178</v>
      </c>
      <c r="E43" s="93">
        <v>0</v>
      </c>
    </row>
    <row r="44" spans="1:5" ht="15.75" thickBot="1" x14ac:dyDescent="0.25">
      <c r="A44" s="94" t="s">
        <v>185</v>
      </c>
      <c r="B44" s="95"/>
      <c r="C44" s="96" t="s">
        <v>186</v>
      </c>
      <c r="D44" s="97" t="s">
        <v>185</v>
      </c>
      <c r="E44" s="98">
        <v>0</v>
      </c>
    </row>
    <row r="45" spans="1:5" s="68" customFormat="1" ht="16.5" customHeight="1" thickBot="1" x14ac:dyDescent="0.3">
      <c r="A45" s="99"/>
      <c r="B45" s="100"/>
      <c r="C45" s="101" t="s">
        <v>182</v>
      </c>
      <c r="D45" s="92" t="s">
        <v>183</v>
      </c>
      <c r="E45" s="102">
        <f>SUM(E43)</f>
        <v>0</v>
      </c>
    </row>
    <row r="46" spans="1:5" s="68" customFormat="1" ht="15.75" customHeight="1" x14ac:dyDescent="0.2">
      <c r="A46" s="103"/>
      <c r="B46" s="104"/>
      <c r="C46" s="105"/>
      <c r="D46" s="106"/>
      <c r="E46" s="107"/>
    </row>
    <row r="47" spans="1:5" ht="15.75" x14ac:dyDescent="0.25">
      <c r="A47" s="86" t="s">
        <v>192</v>
      </c>
      <c r="B47" s="87" t="s">
        <v>79</v>
      </c>
      <c r="C47" s="53"/>
      <c r="D47" s="53"/>
      <c r="E47" s="88"/>
    </row>
    <row r="48" spans="1:5" ht="31.5" x14ac:dyDescent="0.25">
      <c r="A48" s="89"/>
      <c r="B48" s="90"/>
      <c r="C48" s="91" t="s">
        <v>177</v>
      </c>
      <c r="D48" s="92" t="s">
        <v>178</v>
      </c>
      <c r="E48" s="93">
        <v>0</v>
      </c>
    </row>
    <row r="49" spans="1:5" ht="15.75" thickBot="1" x14ac:dyDescent="0.25">
      <c r="A49" s="94" t="s">
        <v>185</v>
      </c>
      <c r="B49" s="95"/>
      <c r="C49" s="96" t="s">
        <v>186</v>
      </c>
      <c r="D49" s="97" t="s">
        <v>185</v>
      </c>
      <c r="E49" s="98">
        <v>0</v>
      </c>
    </row>
    <row r="50" spans="1:5" s="68" customFormat="1" ht="16.5" customHeight="1" thickBot="1" x14ac:dyDescent="0.3">
      <c r="A50" s="99"/>
      <c r="B50" s="100"/>
      <c r="C50" s="101" t="s">
        <v>182</v>
      </c>
      <c r="D50" s="92" t="s">
        <v>183</v>
      </c>
      <c r="E50" s="102">
        <f>SUM(E48)</f>
        <v>0</v>
      </c>
    </row>
    <row r="51" spans="1:5" s="68" customFormat="1" ht="15.75" customHeight="1" x14ac:dyDescent="0.2">
      <c r="A51" s="103"/>
      <c r="B51" s="104"/>
      <c r="C51" s="105"/>
      <c r="D51" s="106"/>
      <c r="E51" s="107"/>
    </row>
    <row r="52" spans="1:5" ht="31.5" x14ac:dyDescent="0.25">
      <c r="A52" s="86" t="s">
        <v>193</v>
      </c>
      <c r="B52" s="87" t="s">
        <v>84</v>
      </c>
      <c r="C52" s="53"/>
      <c r="D52" s="53"/>
      <c r="E52" s="88"/>
    </row>
    <row r="53" spans="1:5" ht="31.5" x14ac:dyDescent="0.25">
      <c r="A53" s="89"/>
      <c r="B53" s="90"/>
      <c r="C53" s="91" t="s">
        <v>177</v>
      </c>
      <c r="D53" s="92" t="s">
        <v>178</v>
      </c>
      <c r="E53" s="93">
        <v>0</v>
      </c>
    </row>
    <row r="54" spans="1:5" ht="15.75" thickBot="1" x14ac:dyDescent="0.25">
      <c r="A54" s="94" t="s">
        <v>185</v>
      </c>
      <c r="B54" s="95"/>
      <c r="C54" s="96" t="s">
        <v>186</v>
      </c>
      <c r="D54" s="97" t="s">
        <v>185</v>
      </c>
      <c r="E54" s="98">
        <v>0</v>
      </c>
    </row>
    <row r="55" spans="1:5" s="68" customFormat="1" ht="16.5" customHeight="1" thickBot="1" x14ac:dyDescent="0.3">
      <c r="A55" s="99"/>
      <c r="B55" s="100"/>
      <c r="C55" s="101" t="s">
        <v>182</v>
      </c>
      <c r="D55" s="92" t="s">
        <v>183</v>
      </c>
      <c r="E55" s="102">
        <f>SUM(E53)</f>
        <v>0</v>
      </c>
    </row>
    <row r="56" spans="1:5" s="68" customFormat="1" ht="15.75" customHeight="1" x14ac:dyDescent="0.2">
      <c r="A56" s="103"/>
      <c r="B56" s="104"/>
      <c r="C56" s="105"/>
      <c r="D56" s="106"/>
      <c r="E56" s="107"/>
    </row>
    <row r="57" spans="1:5" ht="31.5" x14ac:dyDescent="0.25">
      <c r="A57" s="86" t="s">
        <v>194</v>
      </c>
      <c r="B57" s="87" t="s">
        <v>97</v>
      </c>
      <c r="C57" s="53"/>
      <c r="D57" s="53"/>
      <c r="E57" s="88"/>
    </row>
    <row r="58" spans="1:5" ht="31.5" x14ac:dyDescent="0.25">
      <c r="A58" s="89"/>
      <c r="B58" s="90"/>
      <c r="C58" s="91" t="s">
        <v>177</v>
      </c>
      <c r="D58" s="92" t="s">
        <v>178</v>
      </c>
      <c r="E58" s="93">
        <v>0</v>
      </c>
    </row>
    <row r="59" spans="1:5" ht="15.75" thickBot="1" x14ac:dyDescent="0.25">
      <c r="A59" s="94" t="s">
        <v>185</v>
      </c>
      <c r="B59" s="95"/>
      <c r="C59" s="96" t="s">
        <v>186</v>
      </c>
      <c r="D59" s="97" t="s">
        <v>185</v>
      </c>
      <c r="E59" s="98">
        <v>0</v>
      </c>
    </row>
    <row r="60" spans="1:5" s="68" customFormat="1" ht="16.5" customHeight="1" thickBot="1" x14ac:dyDescent="0.3">
      <c r="A60" s="99"/>
      <c r="B60" s="100"/>
      <c r="C60" s="101" t="s">
        <v>182</v>
      </c>
      <c r="D60" s="92" t="s">
        <v>183</v>
      </c>
      <c r="E60" s="102">
        <f>SUM(E58)</f>
        <v>0</v>
      </c>
    </row>
    <row r="61" spans="1:5" s="68" customFormat="1" ht="15.75" customHeight="1" x14ac:dyDescent="0.2">
      <c r="A61" s="103"/>
      <c r="B61" s="104"/>
      <c r="C61" s="105"/>
      <c r="D61" s="106"/>
      <c r="E61" s="107"/>
    </row>
    <row r="62" spans="1:5" ht="15.75" x14ac:dyDescent="0.25">
      <c r="A62" s="86" t="s">
        <v>195</v>
      </c>
      <c r="B62" s="87" t="s">
        <v>107</v>
      </c>
      <c r="C62" s="53"/>
      <c r="D62" s="53"/>
      <c r="E62" s="88"/>
    </row>
    <row r="63" spans="1:5" ht="31.5" x14ac:dyDescent="0.25">
      <c r="A63" s="89"/>
      <c r="B63" s="90"/>
      <c r="C63" s="91" t="s">
        <v>177</v>
      </c>
      <c r="D63" s="92" t="s">
        <v>178</v>
      </c>
      <c r="E63" s="93">
        <v>0</v>
      </c>
    </row>
    <row r="64" spans="1:5" ht="15.75" thickBot="1" x14ac:dyDescent="0.25">
      <c r="A64" s="94" t="s">
        <v>185</v>
      </c>
      <c r="B64" s="95"/>
      <c r="C64" s="96" t="s">
        <v>186</v>
      </c>
      <c r="D64" s="97" t="s">
        <v>185</v>
      </c>
      <c r="E64" s="98">
        <v>0</v>
      </c>
    </row>
    <row r="65" spans="1:5" s="68" customFormat="1" ht="16.5" customHeight="1" thickBot="1" x14ac:dyDescent="0.3">
      <c r="A65" s="99"/>
      <c r="B65" s="100"/>
      <c r="C65" s="101" t="s">
        <v>182</v>
      </c>
      <c r="D65" s="92" t="s">
        <v>183</v>
      </c>
      <c r="E65" s="102">
        <f>SUM(E63)</f>
        <v>0</v>
      </c>
    </row>
    <row r="66" spans="1:5" s="68" customFormat="1" ht="15.75" customHeight="1" x14ac:dyDescent="0.2">
      <c r="A66" s="103"/>
      <c r="B66" s="104"/>
      <c r="C66" s="105"/>
      <c r="D66" s="106"/>
      <c r="E66" s="107"/>
    </row>
    <row r="67" spans="1:5" ht="15.75" x14ac:dyDescent="0.25">
      <c r="A67" s="86" t="s">
        <v>196</v>
      </c>
      <c r="B67" s="87" t="s">
        <v>110</v>
      </c>
      <c r="C67" s="53"/>
      <c r="D67" s="53"/>
      <c r="E67" s="88"/>
    </row>
    <row r="68" spans="1:5" ht="31.5" x14ac:dyDescent="0.25">
      <c r="A68" s="89"/>
      <c r="B68" s="90"/>
      <c r="C68" s="91" t="s">
        <v>177</v>
      </c>
      <c r="D68" s="92" t="s">
        <v>178</v>
      </c>
      <c r="E68" s="93">
        <v>0</v>
      </c>
    </row>
    <row r="69" spans="1:5" ht="15.75" thickBot="1" x14ac:dyDescent="0.25">
      <c r="A69" s="94" t="s">
        <v>185</v>
      </c>
      <c r="B69" s="95"/>
      <c r="C69" s="96" t="s">
        <v>186</v>
      </c>
      <c r="D69" s="97" t="s">
        <v>185</v>
      </c>
      <c r="E69" s="98">
        <v>0</v>
      </c>
    </row>
    <row r="70" spans="1:5" s="68" customFormat="1" ht="16.5" customHeight="1" thickBot="1" x14ac:dyDescent="0.3">
      <c r="A70" s="99"/>
      <c r="B70" s="100"/>
      <c r="C70" s="101" t="s">
        <v>182</v>
      </c>
      <c r="D70" s="92" t="s">
        <v>183</v>
      </c>
      <c r="E70" s="102">
        <f>SUM(E68)</f>
        <v>0</v>
      </c>
    </row>
    <row r="71" spans="1:5" s="68" customFormat="1" ht="15.75" customHeight="1" x14ac:dyDescent="0.2">
      <c r="A71" s="103"/>
      <c r="B71" s="104"/>
      <c r="C71" s="105"/>
      <c r="D71" s="106"/>
      <c r="E71" s="107"/>
    </row>
    <row r="72" spans="1:5" ht="15.75" x14ac:dyDescent="0.25">
      <c r="A72" s="86" t="s">
        <v>197</v>
      </c>
      <c r="B72" s="87" t="s">
        <v>113</v>
      </c>
      <c r="C72" s="53"/>
      <c r="D72" s="53"/>
      <c r="E72" s="88"/>
    </row>
    <row r="73" spans="1:5" ht="31.5" x14ac:dyDescent="0.25">
      <c r="A73" s="89"/>
      <c r="B73" s="90"/>
      <c r="C73" s="91" t="s">
        <v>177</v>
      </c>
      <c r="D73" s="92" t="s">
        <v>178</v>
      </c>
      <c r="E73" s="93">
        <v>-181013.09</v>
      </c>
    </row>
    <row r="74" spans="1:5" x14ac:dyDescent="0.2">
      <c r="A74" s="94">
        <v>1</v>
      </c>
      <c r="B74" s="95"/>
      <c r="C74" s="96" t="s">
        <v>198</v>
      </c>
      <c r="D74" s="97" t="s">
        <v>180</v>
      </c>
      <c r="E74" s="98">
        <v>37440</v>
      </c>
    </row>
    <row r="75" spans="1:5" x14ac:dyDescent="0.2">
      <c r="A75" s="94">
        <v>2</v>
      </c>
      <c r="B75" s="95"/>
      <c r="C75" s="96" t="s">
        <v>199</v>
      </c>
      <c r="D75" s="97" t="s">
        <v>180</v>
      </c>
      <c r="E75" s="98">
        <v>49980</v>
      </c>
    </row>
    <row r="76" spans="1:5" x14ac:dyDescent="0.2">
      <c r="A76" s="94">
        <v>3</v>
      </c>
      <c r="B76" s="95"/>
      <c r="C76" s="96" t="s">
        <v>200</v>
      </c>
      <c r="D76" s="97" t="s">
        <v>180</v>
      </c>
      <c r="E76" s="98">
        <v>-783384</v>
      </c>
    </row>
    <row r="77" spans="1:5" x14ac:dyDescent="0.2">
      <c r="A77" s="94">
        <v>4</v>
      </c>
      <c r="B77" s="95"/>
      <c r="C77" s="96" t="s">
        <v>201</v>
      </c>
      <c r="D77" s="97" t="s">
        <v>180</v>
      </c>
      <c r="E77" s="98">
        <v>227349</v>
      </c>
    </row>
    <row r="78" spans="1:5" x14ac:dyDescent="0.2">
      <c r="A78" s="94">
        <v>5</v>
      </c>
      <c r="B78" s="95"/>
      <c r="C78" s="96" t="s">
        <v>202</v>
      </c>
      <c r="D78" s="97" t="s">
        <v>180</v>
      </c>
      <c r="E78" s="98">
        <v>478811</v>
      </c>
    </row>
    <row r="79" spans="1:5" ht="15.75" thickBot="1" x14ac:dyDescent="0.25">
      <c r="A79" s="94">
        <v>6</v>
      </c>
      <c r="B79" s="95"/>
      <c r="C79" s="96" t="s">
        <v>203</v>
      </c>
      <c r="D79" s="97" t="s">
        <v>180</v>
      </c>
      <c r="E79" s="98">
        <v>-8414</v>
      </c>
    </row>
    <row r="80" spans="1:5" s="68" customFormat="1" ht="16.5" customHeight="1" thickBot="1" x14ac:dyDescent="0.3">
      <c r="A80" s="99"/>
      <c r="B80" s="100"/>
      <c r="C80" s="101" t="s">
        <v>182</v>
      </c>
      <c r="D80" s="92" t="s">
        <v>183</v>
      </c>
      <c r="E80" s="102">
        <f>SUM(E73:E79)</f>
        <v>-179231.08999999997</v>
      </c>
    </row>
    <row r="81" spans="1:5" s="68" customFormat="1" ht="15.75" customHeight="1" x14ac:dyDescent="0.2">
      <c r="A81" s="103"/>
      <c r="B81" s="104"/>
      <c r="C81" s="105"/>
      <c r="D81" s="106"/>
      <c r="E81" s="107"/>
    </row>
    <row r="82" spans="1:5" ht="31.5" x14ac:dyDescent="0.25">
      <c r="A82" s="86" t="s">
        <v>204</v>
      </c>
      <c r="B82" s="87" t="s">
        <v>116</v>
      </c>
      <c r="C82" s="53"/>
      <c r="D82" s="53"/>
      <c r="E82" s="88"/>
    </row>
    <row r="83" spans="1:5" ht="31.5" x14ac:dyDescent="0.25">
      <c r="A83" s="89"/>
      <c r="B83" s="90"/>
      <c r="C83" s="91" t="s">
        <v>177</v>
      </c>
      <c r="D83" s="92" t="s">
        <v>178</v>
      </c>
      <c r="E83" s="93">
        <v>18089164</v>
      </c>
    </row>
    <row r="84" spans="1:5" x14ac:dyDescent="0.2">
      <c r="A84" s="94">
        <v>1</v>
      </c>
      <c r="B84" s="95"/>
      <c r="C84" s="96" t="s">
        <v>205</v>
      </c>
      <c r="D84" s="97" t="s">
        <v>180</v>
      </c>
      <c r="E84" s="98">
        <v>2820000</v>
      </c>
    </row>
    <row r="85" spans="1:5" x14ac:dyDescent="0.2">
      <c r="A85" s="94">
        <v>2</v>
      </c>
      <c r="B85" s="95"/>
      <c r="C85" s="96" t="s">
        <v>206</v>
      </c>
      <c r="D85" s="97" t="s">
        <v>180</v>
      </c>
      <c r="E85" s="98">
        <v>1432052</v>
      </c>
    </row>
    <row r="86" spans="1:5" ht="15.75" thickBot="1" x14ac:dyDescent="0.25">
      <c r="A86" s="94">
        <v>3</v>
      </c>
      <c r="B86" s="95"/>
      <c r="C86" s="96" t="s">
        <v>207</v>
      </c>
      <c r="D86" s="97" t="s">
        <v>180</v>
      </c>
      <c r="E86" s="98">
        <v>-1741631</v>
      </c>
    </row>
    <row r="87" spans="1:5" s="68" customFormat="1" ht="16.5" customHeight="1" thickBot="1" x14ac:dyDescent="0.3">
      <c r="A87" s="99"/>
      <c r="B87" s="100"/>
      <c r="C87" s="101" t="s">
        <v>182</v>
      </c>
      <c r="D87" s="92" t="s">
        <v>183</v>
      </c>
      <c r="E87" s="102">
        <f>SUM(E83:E86)</f>
        <v>20599585</v>
      </c>
    </row>
    <row r="88" spans="1:5" s="68" customFormat="1" ht="15.75" customHeight="1" x14ac:dyDescent="0.2">
      <c r="A88" s="103"/>
      <c r="B88" s="104"/>
      <c r="C88" s="105"/>
      <c r="D88" s="106"/>
      <c r="E88" s="107"/>
    </row>
    <row r="89" spans="1:5" ht="15.75" x14ac:dyDescent="0.25">
      <c r="A89" s="86" t="s">
        <v>208</v>
      </c>
      <c r="B89" s="87" t="s">
        <v>121</v>
      </c>
      <c r="C89" s="53"/>
      <c r="D89" s="53"/>
      <c r="E89" s="88"/>
    </row>
    <row r="90" spans="1:5" ht="31.5" x14ac:dyDescent="0.25">
      <c r="A90" s="89"/>
      <c r="B90" s="90"/>
      <c r="C90" s="91" t="s">
        <v>177</v>
      </c>
      <c r="D90" s="92" t="s">
        <v>178</v>
      </c>
      <c r="E90" s="93">
        <v>6171937</v>
      </c>
    </row>
    <row r="91" spans="1:5" x14ac:dyDescent="0.2">
      <c r="A91" s="94">
        <v>1</v>
      </c>
      <c r="B91" s="95"/>
      <c r="C91" s="96" t="s">
        <v>209</v>
      </c>
      <c r="D91" s="97" t="s">
        <v>180</v>
      </c>
      <c r="E91" s="98">
        <v>4295045</v>
      </c>
    </row>
    <row r="92" spans="1:5" x14ac:dyDescent="0.2">
      <c r="A92" s="94">
        <v>2</v>
      </c>
      <c r="B92" s="95"/>
      <c r="C92" s="96" t="s">
        <v>210</v>
      </c>
      <c r="D92" s="97" t="s">
        <v>180</v>
      </c>
      <c r="E92" s="98">
        <v>23218879</v>
      </c>
    </row>
    <row r="93" spans="1:5" x14ac:dyDescent="0.2">
      <c r="A93" s="94">
        <v>3</v>
      </c>
      <c r="B93" s="95"/>
      <c r="C93" s="96" t="s">
        <v>211</v>
      </c>
      <c r="D93" s="97" t="s">
        <v>180</v>
      </c>
      <c r="E93" s="98">
        <v>13638000</v>
      </c>
    </row>
    <row r="94" spans="1:5" x14ac:dyDescent="0.2">
      <c r="A94" s="94">
        <v>4</v>
      </c>
      <c r="B94" s="95"/>
      <c r="C94" s="96" t="s">
        <v>212</v>
      </c>
      <c r="D94" s="97" t="s">
        <v>180</v>
      </c>
      <c r="E94" s="98">
        <v>5198783</v>
      </c>
    </row>
    <row r="95" spans="1:5" x14ac:dyDescent="0.2">
      <c r="A95" s="94">
        <v>5</v>
      </c>
      <c r="B95" s="95"/>
      <c r="C95" s="96" t="s">
        <v>213</v>
      </c>
      <c r="D95" s="97" t="s">
        <v>180</v>
      </c>
      <c r="E95" s="98">
        <v>1442707</v>
      </c>
    </row>
    <row r="96" spans="1:5" x14ac:dyDescent="0.2">
      <c r="A96" s="94">
        <v>6</v>
      </c>
      <c r="B96" s="95"/>
      <c r="C96" s="96" t="s">
        <v>214</v>
      </c>
      <c r="D96" s="97" t="s">
        <v>180</v>
      </c>
      <c r="E96" s="98">
        <v>850031</v>
      </c>
    </row>
    <row r="97" spans="1:5" x14ac:dyDescent="0.2">
      <c r="A97" s="94">
        <v>7</v>
      </c>
      <c r="B97" s="95"/>
      <c r="C97" s="96" t="s">
        <v>215</v>
      </c>
      <c r="D97" s="97" t="s">
        <v>180</v>
      </c>
      <c r="E97" s="98">
        <v>-989805</v>
      </c>
    </row>
    <row r="98" spans="1:5" x14ac:dyDescent="0.2">
      <c r="A98" s="94">
        <v>8</v>
      </c>
      <c r="B98" s="95"/>
      <c r="C98" s="96" t="s">
        <v>216</v>
      </c>
      <c r="D98" s="97" t="s">
        <v>180</v>
      </c>
      <c r="E98" s="98">
        <v>2793712</v>
      </c>
    </row>
    <row r="99" spans="1:5" x14ac:dyDescent="0.2">
      <c r="A99" s="94">
        <v>9</v>
      </c>
      <c r="B99" s="95"/>
      <c r="C99" s="96" t="s">
        <v>217</v>
      </c>
      <c r="D99" s="97" t="s">
        <v>180</v>
      </c>
      <c r="E99" s="98">
        <v>-52663482</v>
      </c>
    </row>
    <row r="100" spans="1:5" x14ac:dyDescent="0.2">
      <c r="A100" s="94">
        <v>10</v>
      </c>
      <c r="B100" s="95"/>
      <c r="C100" s="96" t="s">
        <v>218</v>
      </c>
      <c r="D100" s="97" t="s">
        <v>180</v>
      </c>
      <c r="E100" s="98">
        <v>-203500</v>
      </c>
    </row>
    <row r="101" spans="1:5" x14ac:dyDescent="0.2">
      <c r="A101" s="94">
        <v>11</v>
      </c>
      <c r="B101" s="95"/>
      <c r="C101" s="96" t="s">
        <v>219</v>
      </c>
      <c r="D101" s="97" t="s">
        <v>180</v>
      </c>
      <c r="E101" s="98">
        <v>3774</v>
      </c>
    </row>
    <row r="102" spans="1:5" x14ac:dyDescent="0.2">
      <c r="A102" s="94">
        <v>12</v>
      </c>
      <c r="B102" s="95"/>
      <c r="C102" s="96" t="s">
        <v>220</v>
      </c>
      <c r="D102" s="97" t="s">
        <v>180</v>
      </c>
      <c r="E102" s="98">
        <v>-16875</v>
      </c>
    </row>
    <row r="103" spans="1:5" x14ac:dyDescent="0.2">
      <c r="A103" s="94">
        <v>13</v>
      </c>
      <c r="B103" s="95"/>
      <c r="C103" s="96" t="s">
        <v>221</v>
      </c>
      <c r="D103" s="97" t="s">
        <v>180</v>
      </c>
      <c r="E103" s="98">
        <v>38272</v>
      </c>
    </row>
    <row r="104" spans="1:5" ht="15.75" thickBot="1" x14ac:dyDescent="0.25">
      <c r="A104" s="94">
        <v>14</v>
      </c>
      <c r="B104" s="95"/>
      <c r="C104" s="96" t="s">
        <v>222</v>
      </c>
      <c r="D104" s="97" t="s">
        <v>180</v>
      </c>
      <c r="E104" s="98">
        <v>-94445</v>
      </c>
    </row>
    <row r="105" spans="1:5" s="68" customFormat="1" ht="16.5" customHeight="1" thickBot="1" x14ac:dyDescent="0.3">
      <c r="A105" s="99"/>
      <c r="B105" s="100"/>
      <c r="C105" s="101" t="s">
        <v>182</v>
      </c>
      <c r="D105" s="92" t="s">
        <v>183</v>
      </c>
      <c r="E105" s="102">
        <f>SUM(E90:E104)</f>
        <v>3683033</v>
      </c>
    </row>
    <row r="106" spans="1:5" s="68" customFormat="1" ht="15.75" customHeight="1" thickBot="1" x14ac:dyDescent="0.25">
      <c r="A106" s="103"/>
      <c r="B106" s="104"/>
      <c r="C106" s="105"/>
      <c r="D106" s="106"/>
      <c r="E106" s="107"/>
    </row>
    <row r="107" spans="1:5" s="113" customFormat="1" ht="19.5" customHeight="1" thickBot="1" x14ac:dyDescent="0.3">
      <c r="A107" s="108"/>
      <c r="B107" s="109"/>
      <c r="C107" s="110"/>
      <c r="D107" s="111" t="s">
        <v>223</v>
      </c>
      <c r="E107" s="112">
        <f>+E105+E87+E80+E70+E65+E60+E55+E50+E45+E40+E35+E30+E25+E20+E15</f>
        <v>24103386.91</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REPORTING&amp;RGREENWICH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workbookViewId="0">
      <selection activeCell="B9" sqref="B9"/>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134</v>
      </c>
      <c r="B4" s="473"/>
      <c r="C4" s="473"/>
      <c r="D4" s="473"/>
      <c r="E4" s="473"/>
      <c r="F4" s="473"/>
    </row>
    <row r="5" spans="1:6" ht="15.75" x14ac:dyDescent="0.25">
      <c r="A5" s="473" t="s">
        <v>224</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225</v>
      </c>
      <c r="C9" s="124" t="s">
        <v>226</v>
      </c>
      <c r="D9" s="124" t="s">
        <v>173</v>
      </c>
      <c r="E9" s="124" t="s">
        <v>174</v>
      </c>
      <c r="F9" s="125" t="s">
        <v>227</v>
      </c>
    </row>
    <row r="10" spans="1:6" s="132" customFormat="1" ht="31.5" x14ac:dyDescent="0.25">
      <c r="A10" s="126"/>
      <c r="B10" s="127"/>
      <c r="C10" s="128"/>
      <c r="D10" s="129" t="s">
        <v>228</v>
      </c>
      <c r="E10" s="130" t="s">
        <v>229</v>
      </c>
      <c r="F10" s="131">
        <v>0</v>
      </c>
    </row>
    <row r="11" spans="1:6" ht="15.75" x14ac:dyDescent="0.25">
      <c r="A11" s="133" t="s">
        <v>176</v>
      </c>
      <c r="B11" s="134" t="s">
        <v>10</v>
      </c>
      <c r="C11" s="135"/>
      <c r="D11" s="136"/>
      <c r="E11" s="136"/>
      <c r="F11" s="137"/>
    </row>
    <row r="12" spans="1:6" ht="15.75" thickBot="1" x14ac:dyDescent="0.25">
      <c r="A12" s="138"/>
      <c r="B12" s="139"/>
      <c r="C12" s="140" t="s">
        <v>185</v>
      </c>
      <c r="D12" s="140" t="s">
        <v>186</v>
      </c>
      <c r="E12" s="141" t="s">
        <v>185</v>
      </c>
      <c r="F12" s="142">
        <v>0</v>
      </c>
    </row>
    <row r="13" spans="1:6" ht="16.5" thickBot="1" x14ac:dyDescent="0.3">
      <c r="A13" s="143"/>
      <c r="B13" s="144"/>
      <c r="C13" s="145"/>
      <c r="D13" s="146" t="s">
        <v>230</v>
      </c>
      <c r="E13" s="147" t="s">
        <v>231</v>
      </c>
      <c r="F13" s="148">
        <v>0</v>
      </c>
    </row>
    <row r="14" spans="1:6" ht="15.75" x14ac:dyDescent="0.25">
      <c r="A14" s="149"/>
      <c r="B14" s="150"/>
      <c r="C14" s="151"/>
      <c r="D14" s="152"/>
      <c r="E14" s="153"/>
      <c r="F14" s="154"/>
    </row>
    <row r="15" spans="1:6" ht="15.75" x14ac:dyDescent="0.25">
      <c r="A15" s="133" t="s">
        <v>184</v>
      </c>
      <c r="B15" s="134" t="s">
        <v>38</v>
      </c>
      <c r="C15" s="135"/>
      <c r="D15" s="136"/>
      <c r="E15" s="136"/>
      <c r="F15" s="137"/>
    </row>
    <row r="16" spans="1:6" ht="15.75" thickBot="1" x14ac:dyDescent="0.25">
      <c r="A16" s="138"/>
      <c r="B16" s="139"/>
      <c r="C16" s="140" t="s">
        <v>185</v>
      </c>
      <c r="D16" s="140" t="s">
        <v>186</v>
      </c>
      <c r="E16" s="141" t="s">
        <v>185</v>
      </c>
      <c r="F16" s="142">
        <v>0</v>
      </c>
    </row>
    <row r="17" spans="1:6" ht="16.5" thickBot="1" x14ac:dyDescent="0.3">
      <c r="A17" s="143"/>
      <c r="B17" s="144"/>
      <c r="C17" s="145"/>
      <c r="D17" s="146" t="s">
        <v>230</v>
      </c>
      <c r="E17" s="147" t="s">
        <v>231</v>
      </c>
      <c r="F17" s="148">
        <v>0</v>
      </c>
    </row>
    <row r="18" spans="1:6" ht="15.75" x14ac:dyDescent="0.25">
      <c r="A18" s="149"/>
      <c r="B18" s="150"/>
      <c r="C18" s="151"/>
      <c r="D18" s="152"/>
      <c r="E18" s="153"/>
      <c r="F18" s="154"/>
    </row>
    <row r="19" spans="1:6" ht="15.75" x14ac:dyDescent="0.25">
      <c r="A19" s="133" t="s">
        <v>187</v>
      </c>
      <c r="B19" s="134" t="s">
        <v>45</v>
      </c>
      <c r="C19" s="135"/>
      <c r="D19" s="136"/>
      <c r="E19" s="136"/>
      <c r="F19" s="137"/>
    </row>
    <row r="20" spans="1:6" ht="15.75" thickBot="1" x14ac:dyDescent="0.25">
      <c r="A20" s="138"/>
      <c r="B20" s="139"/>
      <c r="C20" s="140" t="s">
        <v>185</v>
      </c>
      <c r="D20" s="140" t="s">
        <v>186</v>
      </c>
      <c r="E20" s="141" t="s">
        <v>185</v>
      </c>
      <c r="F20" s="142">
        <v>0</v>
      </c>
    </row>
    <row r="21" spans="1:6" ht="16.5" thickBot="1" x14ac:dyDescent="0.3">
      <c r="A21" s="143"/>
      <c r="B21" s="144"/>
      <c r="C21" s="145"/>
      <c r="D21" s="146" t="s">
        <v>230</v>
      </c>
      <c r="E21" s="147" t="s">
        <v>231</v>
      </c>
      <c r="F21" s="148">
        <v>0</v>
      </c>
    </row>
    <row r="22" spans="1:6" ht="15.75" x14ac:dyDescent="0.25">
      <c r="A22" s="149"/>
      <c r="B22" s="150"/>
      <c r="C22" s="151"/>
      <c r="D22" s="152"/>
      <c r="E22" s="153"/>
      <c r="F22" s="154"/>
    </row>
    <row r="23" spans="1:6" ht="15.75" x14ac:dyDescent="0.25">
      <c r="A23" s="133" t="s">
        <v>188</v>
      </c>
      <c r="B23" s="134" t="s">
        <v>54</v>
      </c>
      <c r="C23" s="135"/>
      <c r="D23" s="136"/>
      <c r="E23" s="136"/>
      <c r="F23" s="137"/>
    </row>
    <row r="24" spans="1:6" ht="15.75" thickBot="1" x14ac:dyDescent="0.25">
      <c r="A24" s="138"/>
      <c r="B24" s="139"/>
      <c r="C24" s="140" t="s">
        <v>185</v>
      </c>
      <c r="D24" s="140" t="s">
        <v>186</v>
      </c>
      <c r="E24" s="141" t="s">
        <v>185</v>
      </c>
      <c r="F24" s="142">
        <v>0</v>
      </c>
    </row>
    <row r="25" spans="1:6" ht="16.5" thickBot="1" x14ac:dyDescent="0.3">
      <c r="A25" s="143"/>
      <c r="B25" s="144"/>
      <c r="C25" s="145"/>
      <c r="D25" s="146" t="s">
        <v>230</v>
      </c>
      <c r="E25" s="147" t="s">
        <v>231</v>
      </c>
      <c r="F25" s="148">
        <v>0</v>
      </c>
    </row>
    <row r="26" spans="1:6" ht="15.75" x14ac:dyDescent="0.25">
      <c r="A26" s="149"/>
      <c r="B26" s="150"/>
      <c r="C26" s="151"/>
      <c r="D26" s="152"/>
      <c r="E26" s="153"/>
      <c r="F26" s="154"/>
    </row>
    <row r="27" spans="1:6" ht="15.75" x14ac:dyDescent="0.25">
      <c r="A27" s="133" t="s">
        <v>189</v>
      </c>
      <c r="B27" s="134" t="s">
        <v>65</v>
      </c>
      <c r="C27" s="135"/>
      <c r="D27" s="136"/>
      <c r="E27" s="136"/>
      <c r="F27" s="137"/>
    </row>
    <row r="28" spans="1:6" ht="15.75" thickBot="1" x14ac:dyDescent="0.25">
      <c r="A28" s="138"/>
      <c r="B28" s="139"/>
      <c r="C28" s="140" t="s">
        <v>185</v>
      </c>
      <c r="D28" s="140" t="s">
        <v>186</v>
      </c>
      <c r="E28" s="141" t="s">
        <v>185</v>
      </c>
      <c r="F28" s="142">
        <v>0</v>
      </c>
    </row>
    <row r="29" spans="1:6" ht="16.5" thickBot="1" x14ac:dyDescent="0.3">
      <c r="A29" s="143"/>
      <c r="B29" s="144"/>
      <c r="C29" s="145"/>
      <c r="D29" s="146" t="s">
        <v>230</v>
      </c>
      <c r="E29" s="147" t="s">
        <v>231</v>
      </c>
      <c r="F29" s="148">
        <v>0</v>
      </c>
    </row>
    <row r="30" spans="1:6" ht="15.75" x14ac:dyDescent="0.25">
      <c r="A30" s="149"/>
      <c r="B30" s="150"/>
      <c r="C30" s="151"/>
      <c r="D30" s="152"/>
      <c r="E30" s="153"/>
      <c r="F30" s="154"/>
    </row>
    <row r="31" spans="1:6" ht="15.75" x14ac:dyDescent="0.25">
      <c r="A31" s="133" t="s">
        <v>190</v>
      </c>
      <c r="B31" s="134" t="s">
        <v>72</v>
      </c>
      <c r="C31" s="135"/>
      <c r="D31" s="136"/>
      <c r="E31" s="136"/>
      <c r="F31" s="137"/>
    </row>
    <row r="32" spans="1:6" ht="15.75" thickBot="1" x14ac:dyDescent="0.25">
      <c r="A32" s="138"/>
      <c r="B32" s="139"/>
      <c r="C32" s="140" t="s">
        <v>185</v>
      </c>
      <c r="D32" s="140" t="s">
        <v>186</v>
      </c>
      <c r="E32" s="141" t="s">
        <v>185</v>
      </c>
      <c r="F32" s="142">
        <v>0</v>
      </c>
    </row>
    <row r="33" spans="1:6" ht="16.5" thickBot="1" x14ac:dyDescent="0.3">
      <c r="A33" s="143"/>
      <c r="B33" s="144"/>
      <c r="C33" s="145"/>
      <c r="D33" s="146" t="s">
        <v>230</v>
      </c>
      <c r="E33" s="147" t="s">
        <v>231</v>
      </c>
      <c r="F33" s="148">
        <v>0</v>
      </c>
    </row>
    <row r="34" spans="1:6" ht="15.75" x14ac:dyDescent="0.25">
      <c r="A34" s="149"/>
      <c r="B34" s="150"/>
      <c r="C34" s="151"/>
      <c r="D34" s="152"/>
      <c r="E34" s="153"/>
      <c r="F34" s="154"/>
    </row>
    <row r="35" spans="1:6" ht="15.75" x14ac:dyDescent="0.25">
      <c r="A35" s="133" t="s">
        <v>191</v>
      </c>
      <c r="B35" s="134" t="s">
        <v>76</v>
      </c>
      <c r="C35" s="135"/>
      <c r="D35" s="136"/>
      <c r="E35" s="136"/>
      <c r="F35" s="137"/>
    </row>
    <row r="36" spans="1:6" ht="15.75" thickBot="1" x14ac:dyDescent="0.25">
      <c r="A36" s="138"/>
      <c r="B36" s="139"/>
      <c r="C36" s="140" t="s">
        <v>185</v>
      </c>
      <c r="D36" s="140" t="s">
        <v>186</v>
      </c>
      <c r="E36" s="141" t="s">
        <v>185</v>
      </c>
      <c r="F36" s="142">
        <v>0</v>
      </c>
    </row>
    <row r="37" spans="1:6" ht="16.5" thickBot="1" x14ac:dyDescent="0.3">
      <c r="A37" s="143"/>
      <c r="B37" s="144"/>
      <c r="C37" s="145"/>
      <c r="D37" s="146" t="s">
        <v>230</v>
      </c>
      <c r="E37" s="147" t="s">
        <v>231</v>
      </c>
      <c r="F37" s="148">
        <v>0</v>
      </c>
    </row>
    <row r="38" spans="1:6" ht="15.75" x14ac:dyDescent="0.25">
      <c r="A38" s="149"/>
      <c r="B38" s="150"/>
      <c r="C38" s="151"/>
      <c r="D38" s="152"/>
      <c r="E38" s="153"/>
      <c r="F38" s="154"/>
    </row>
    <row r="39" spans="1:6" ht="15.75" x14ac:dyDescent="0.25">
      <c r="A39" s="133" t="s">
        <v>192</v>
      </c>
      <c r="B39" s="134" t="s">
        <v>79</v>
      </c>
      <c r="C39" s="135"/>
      <c r="D39" s="136"/>
      <c r="E39" s="136"/>
      <c r="F39" s="137"/>
    </row>
    <row r="40" spans="1:6" ht="15.75" thickBot="1" x14ac:dyDescent="0.25">
      <c r="A40" s="138"/>
      <c r="B40" s="139"/>
      <c r="C40" s="140" t="s">
        <v>185</v>
      </c>
      <c r="D40" s="140" t="s">
        <v>186</v>
      </c>
      <c r="E40" s="141" t="s">
        <v>185</v>
      </c>
      <c r="F40" s="142">
        <v>0</v>
      </c>
    </row>
    <row r="41" spans="1:6" ht="16.5" thickBot="1" x14ac:dyDescent="0.3">
      <c r="A41" s="143"/>
      <c r="B41" s="144"/>
      <c r="C41" s="145"/>
      <c r="D41" s="146" t="s">
        <v>230</v>
      </c>
      <c r="E41" s="147" t="s">
        <v>231</v>
      </c>
      <c r="F41" s="148">
        <v>0</v>
      </c>
    </row>
    <row r="42" spans="1:6" ht="15.75" x14ac:dyDescent="0.25">
      <c r="A42" s="149"/>
      <c r="B42" s="150"/>
      <c r="C42" s="151"/>
      <c r="D42" s="152"/>
      <c r="E42" s="153"/>
      <c r="F42" s="154"/>
    </row>
    <row r="43" spans="1:6" ht="31.5" x14ac:dyDescent="0.25">
      <c r="A43" s="133" t="s">
        <v>193</v>
      </c>
      <c r="B43" s="134" t="s">
        <v>84</v>
      </c>
      <c r="C43" s="135"/>
      <c r="D43" s="136"/>
      <c r="E43" s="136"/>
      <c r="F43" s="137"/>
    </row>
    <row r="44" spans="1:6" ht="15.75" thickBot="1" x14ac:dyDescent="0.25">
      <c r="A44" s="138"/>
      <c r="B44" s="139"/>
      <c r="C44" s="140" t="s">
        <v>185</v>
      </c>
      <c r="D44" s="140" t="s">
        <v>186</v>
      </c>
      <c r="E44" s="141" t="s">
        <v>185</v>
      </c>
      <c r="F44" s="142">
        <v>0</v>
      </c>
    </row>
    <row r="45" spans="1:6" ht="16.5" thickBot="1" x14ac:dyDescent="0.3">
      <c r="A45" s="143"/>
      <c r="B45" s="144"/>
      <c r="C45" s="145"/>
      <c r="D45" s="146" t="s">
        <v>230</v>
      </c>
      <c r="E45" s="147" t="s">
        <v>231</v>
      </c>
      <c r="F45" s="148">
        <v>0</v>
      </c>
    </row>
    <row r="46" spans="1:6" ht="15.75" x14ac:dyDescent="0.25">
      <c r="A46" s="149"/>
      <c r="B46" s="150"/>
      <c r="C46" s="151"/>
      <c r="D46" s="152"/>
      <c r="E46" s="153"/>
      <c r="F46" s="154"/>
    </row>
    <row r="47" spans="1:6" ht="31.5" x14ac:dyDescent="0.25">
      <c r="A47" s="133" t="s">
        <v>194</v>
      </c>
      <c r="B47" s="134" t="s">
        <v>97</v>
      </c>
      <c r="C47" s="135"/>
      <c r="D47" s="136"/>
      <c r="E47" s="136"/>
      <c r="F47" s="137"/>
    </row>
    <row r="48" spans="1:6" ht="15.75" thickBot="1" x14ac:dyDescent="0.25">
      <c r="A48" s="138"/>
      <c r="B48" s="139"/>
      <c r="C48" s="140" t="s">
        <v>185</v>
      </c>
      <c r="D48" s="140" t="s">
        <v>186</v>
      </c>
      <c r="E48" s="141" t="s">
        <v>185</v>
      </c>
      <c r="F48" s="142">
        <v>0</v>
      </c>
    </row>
    <row r="49" spans="1:6" ht="16.5" thickBot="1" x14ac:dyDescent="0.3">
      <c r="A49" s="143"/>
      <c r="B49" s="144"/>
      <c r="C49" s="145"/>
      <c r="D49" s="146" t="s">
        <v>230</v>
      </c>
      <c r="E49" s="147" t="s">
        <v>231</v>
      </c>
      <c r="F49" s="148">
        <v>0</v>
      </c>
    </row>
    <row r="50" spans="1:6" ht="15.75" x14ac:dyDescent="0.25">
      <c r="A50" s="149"/>
      <c r="B50" s="150"/>
      <c r="C50" s="151"/>
      <c r="D50" s="152"/>
      <c r="E50" s="153"/>
      <c r="F50" s="154"/>
    </row>
    <row r="51" spans="1:6" ht="15.75" x14ac:dyDescent="0.25">
      <c r="A51" s="133" t="s">
        <v>195</v>
      </c>
      <c r="B51" s="134" t="s">
        <v>107</v>
      </c>
      <c r="C51" s="135"/>
      <c r="D51" s="136"/>
      <c r="E51" s="136"/>
      <c r="F51" s="137"/>
    </row>
    <row r="52" spans="1:6" ht="15.75" thickBot="1" x14ac:dyDescent="0.25">
      <c r="A52" s="138"/>
      <c r="B52" s="139"/>
      <c r="C52" s="140" t="s">
        <v>185</v>
      </c>
      <c r="D52" s="140" t="s">
        <v>186</v>
      </c>
      <c r="E52" s="141" t="s">
        <v>185</v>
      </c>
      <c r="F52" s="142">
        <v>0</v>
      </c>
    </row>
    <row r="53" spans="1:6" ht="16.5" thickBot="1" x14ac:dyDescent="0.3">
      <c r="A53" s="143"/>
      <c r="B53" s="144"/>
      <c r="C53" s="145"/>
      <c r="D53" s="146" t="s">
        <v>230</v>
      </c>
      <c r="E53" s="147" t="s">
        <v>231</v>
      </c>
      <c r="F53" s="148">
        <v>0</v>
      </c>
    </row>
    <row r="54" spans="1:6" ht="15.75" x14ac:dyDescent="0.25">
      <c r="A54" s="149"/>
      <c r="B54" s="150"/>
      <c r="C54" s="151"/>
      <c r="D54" s="152"/>
      <c r="E54" s="153"/>
      <c r="F54" s="154"/>
    </row>
    <row r="55" spans="1:6" ht="15.75" x14ac:dyDescent="0.25">
      <c r="A55" s="133" t="s">
        <v>196</v>
      </c>
      <c r="B55" s="134" t="s">
        <v>110</v>
      </c>
      <c r="C55" s="135"/>
      <c r="D55" s="136"/>
      <c r="E55" s="136"/>
      <c r="F55" s="137"/>
    </row>
    <row r="56" spans="1:6" ht="15.75" thickBot="1" x14ac:dyDescent="0.25">
      <c r="A56" s="138"/>
      <c r="B56" s="139"/>
      <c r="C56" s="140" t="s">
        <v>185</v>
      </c>
      <c r="D56" s="140" t="s">
        <v>186</v>
      </c>
      <c r="E56" s="141" t="s">
        <v>185</v>
      </c>
      <c r="F56" s="142">
        <v>0</v>
      </c>
    </row>
    <row r="57" spans="1:6" ht="16.5" thickBot="1" x14ac:dyDescent="0.3">
      <c r="A57" s="143"/>
      <c r="B57" s="144"/>
      <c r="C57" s="145"/>
      <c r="D57" s="146" t="s">
        <v>230</v>
      </c>
      <c r="E57" s="147" t="s">
        <v>231</v>
      </c>
      <c r="F57" s="148">
        <v>0</v>
      </c>
    </row>
    <row r="58" spans="1:6" ht="15.75" x14ac:dyDescent="0.25">
      <c r="A58" s="149"/>
      <c r="B58" s="150"/>
      <c r="C58" s="151"/>
      <c r="D58" s="152"/>
      <c r="E58" s="153"/>
      <c r="F58" s="154"/>
    </row>
    <row r="59" spans="1:6" ht="15.75" x14ac:dyDescent="0.25">
      <c r="A59" s="133" t="s">
        <v>197</v>
      </c>
      <c r="B59" s="134" t="s">
        <v>113</v>
      </c>
      <c r="C59" s="135"/>
      <c r="D59" s="136"/>
      <c r="E59" s="136"/>
      <c r="F59" s="137"/>
    </row>
    <row r="60" spans="1:6" ht="15.75" thickBot="1" x14ac:dyDescent="0.25">
      <c r="A60" s="138"/>
      <c r="B60" s="139"/>
      <c r="C60" s="140" t="s">
        <v>185</v>
      </c>
      <c r="D60" s="140" t="s">
        <v>186</v>
      </c>
      <c r="E60" s="141" t="s">
        <v>185</v>
      </c>
      <c r="F60" s="142">
        <v>0</v>
      </c>
    </row>
    <row r="61" spans="1:6" ht="16.5" thickBot="1" x14ac:dyDescent="0.3">
      <c r="A61" s="143"/>
      <c r="B61" s="144"/>
      <c r="C61" s="145"/>
      <c r="D61" s="146" t="s">
        <v>230</v>
      </c>
      <c r="E61" s="147" t="s">
        <v>231</v>
      </c>
      <c r="F61" s="148">
        <v>0</v>
      </c>
    </row>
    <row r="62" spans="1:6" ht="15.75" x14ac:dyDescent="0.25">
      <c r="A62" s="149"/>
      <c r="B62" s="150"/>
      <c r="C62" s="151"/>
      <c r="D62" s="152"/>
      <c r="E62" s="153"/>
      <c r="F62" s="154"/>
    </row>
    <row r="63" spans="1:6" ht="31.5" x14ac:dyDescent="0.25">
      <c r="A63" s="133" t="s">
        <v>204</v>
      </c>
      <c r="B63" s="134" t="s">
        <v>116</v>
      </c>
      <c r="C63" s="135"/>
      <c r="D63" s="136"/>
      <c r="E63" s="136"/>
      <c r="F63" s="137"/>
    </row>
    <row r="64" spans="1:6" ht="15.75" thickBot="1" x14ac:dyDescent="0.25">
      <c r="A64" s="138"/>
      <c r="B64" s="139"/>
      <c r="C64" s="140" t="s">
        <v>185</v>
      </c>
      <c r="D64" s="140" t="s">
        <v>186</v>
      </c>
      <c r="E64" s="141" t="s">
        <v>185</v>
      </c>
      <c r="F64" s="142">
        <v>0</v>
      </c>
    </row>
    <row r="65" spans="1:6" ht="16.5" thickBot="1" x14ac:dyDescent="0.3">
      <c r="A65" s="143"/>
      <c r="B65" s="144"/>
      <c r="C65" s="145"/>
      <c r="D65" s="146" t="s">
        <v>230</v>
      </c>
      <c r="E65" s="147" t="s">
        <v>231</v>
      </c>
      <c r="F65" s="148">
        <v>0</v>
      </c>
    </row>
    <row r="66" spans="1:6" ht="15.75" x14ac:dyDescent="0.25">
      <c r="A66" s="149"/>
      <c r="B66" s="150"/>
      <c r="C66" s="151"/>
      <c r="D66" s="152"/>
      <c r="E66" s="153"/>
      <c r="F66" s="154"/>
    </row>
    <row r="67" spans="1:6" ht="15.75" x14ac:dyDescent="0.25">
      <c r="A67" s="133" t="s">
        <v>208</v>
      </c>
      <c r="B67" s="134" t="s">
        <v>121</v>
      </c>
      <c r="C67" s="135"/>
      <c r="D67" s="136"/>
      <c r="E67" s="136"/>
      <c r="F67" s="137"/>
    </row>
    <row r="68" spans="1:6" ht="15.75" thickBot="1" x14ac:dyDescent="0.25">
      <c r="A68" s="138"/>
      <c r="B68" s="139"/>
      <c r="C68" s="140" t="s">
        <v>185</v>
      </c>
      <c r="D68" s="140" t="s">
        <v>186</v>
      </c>
      <c r="E68" s="141" t="s">
        <v>185</v>
      </c>
      <c r="F68" s="142">
        <v>0</v>
      </c>
    </row>
    <row r="69" spans="1:6" ht="16.5" thickBot="1" x14ac:dyDescent="0.3">
      <c r="A69" s="143"/>
      <c r="B69" s="144"/>
      <c r="C69" s="145"/>
      <c r="D69" s="146" t="s">
        <v>230</v>
      </c>
      <c r="E69" s="147" t="s">
        <v>231</v>
      </c>
      <c r="F69" s="148">
        <v>0</v>
      </c>
    </row>
    <row r="70" spans="1:6" ht="15.75" x14ac:dyDescent="0.25">
      <c r="A70" s="149"/>
      <c r="B70" s="150"/>
      <c r="C70" s="151"/>
      <c r="D70" s="152"/>
      <c r="E70" s="153"/>
      <c r="F70" s="154"/>
    </row>
    <row r="71" spans="1:6" ht="32.25" thickBot="1" x14ac:dyDescent="0.3">
      <c r="A71" s="155"/>
      <c r="B71" s="156"/>
      <c r="C71" s="156"/>
      <c r="D71" s="157" t="s">
        <v>232</v>
      </c>
      <c r="E71" s="158" t="s">
        <v>231</v>
      </c>
      <c r="F71" s="159">
        <f>+F69+F65+F61+F57+F53+F49+F45+F41+F37+F33+F29+F25+F21+F17+F13+F10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REPORTING&amp;RGREENWICH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134</v>
      </c>
      <c r="B4" s="475"/>
      <c r="C4" s="475"/>
      <c r="D4" s="475"/>
    </row>
    <row r="5" spans="1:5" x14ac:dyDescent="0.2">
      <c r="A5" s="475" t="s">
        <v>233</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234</v>
      </c>
      <c r="C8" s="169"/>
      <c r="D8" s="170"/>
    </row>
    <row r="9" spans="1:5" ht="14.25" customHeight="1" thickBot="1" x14ac:dyDescent="0.25">
      <c r="A9" s="172" t="s">
        <v>5</v>
      </c>
      <c r="B9" s="173" t="s">
        <v>235</v>
      </c>
      <c r="C9" s="174" t="s">
        <v>227</v>
      </c>
      <c r="D9" s="175" t="s">
        <v>174</v>
      </c>
    </row>
    <row r="10" spans="1:5" x14ac:dyDescent="0.2">
      <c r="A10" s="176"/>
      <c r="B10" s="177"/>
      <c r="C10" s="178"/>
      <c r="D10" s="179"/>
    </row>
    <row r="11" spans="1:5" x14ac:dyDescent="0.2">
      <c r="A11" s="180" t="s">
        <v>176</v>
      </c>
      <c r="B11" s="181" t="s">
        <v>10</v>
      </c>
      <c r="C11" s="182"/>
      <c r="D11" s="183"/>
    </row>
    <row r="12" spans="1:5" ht="15.75" thickBot="1" x14ac:dyDescent="0.25">
      <c r="A12" s="184">
        <v>0</v>
      </c>
      <c r="B12" s="185" t="s">
        <v>186</v>
      </c>
      <c r="C12" s="186">
        <v>0</v>
      </c>
      <c r="D12" s="187" t="s">
        <v>185</v>
      </c>
    </row>
    <row r="13" spans="1:5" ht="13.5" customHeight="1" thickBot="1" x14ac:dyDescent="0.25">
      <c r="A13" s="188"/>
      <c r="B13" s="189" t="s">
        <v>236</v>
      </c>
      <c r="C13" s="190">
        <v>0</v>
      </c>
      <c r="D13" s="191" t="s">
        <v>231</v>
      </c>
    </row>
    <row r="14" spans="1:5" ht="14.25" customHeight="1" x14ac:dyDescent="0.2">
      <c r="A14" s="192"/>
      <c r="B14" s="193"/>
      <c r="C14" s="194"/>
      <c r="D14" s="195"/>
    </row>
    <row r="15" spans="1:5" x14ac:dyDescent="0.2">
      <c r="A15" s="180" t="s">
        <v>184</v>
      </c>
      <c r="B15" s="181" t="s">
        <v>38</v>
      </c>
      <c r="C15" s="182"/>
      <c r="D15" s="183"/>
    </row>
    <row r="16" spans="1:5" ht="15.75" thickBot="1" x14ac:dyDescent="0.25">
      <c r="A16" s="184">
        <v>0</v>
      </c>
      <c r="B16" s="185" t="s">
        <v>186</v>
      </c>
      <c r="C16" s="186">
        <v>0</v>
      </c>
      <c r="D16" s="187" t="s">
        <v>185</v>
      </c>
    </row>
    <row r="17" spans="1:4" ht="13.5" customHeight="1" thickBot="1" x14ac:dyDescent="0.25">
      <c r="A17" s="188"/>
      <c r="B17" s="189" t="s">
        <v>236</v>
      </c>
      <c r="C17" s="190">
        <v>0</v>
      </c>
      <c r="D17" s="191" t="s">
        <v>231</v>
      </c>
    </row>
    <row r="18" spans="1:4" ht="14.25" customHeight="1" x14ac:dyDescent="0.2">
      <c r="A18" s="192"/>
      <c r="B18" s="193"/>
      <c r="C18" s="194"/>
      <c r="D18" s="195"/>
    </row>
    <row r="19" spans="1:4" x14ac:dyDescent="0.2">
      <c r="A19" s="180" t="s">
        <v>187</v>
      </c>
      <c r="B19" s="181" t="s">
        <v>45</v>
      </c>
      <c r="C19" s="182"/>
      <c r="D19" s="183"/>
    </row>
    <row r="20" spans="1:4" ht="15.75" thickBot="1" x14ac:dyDescent="0.25">
      <c r="A20" s="184">
        <v>0</v>
      </c>
      <c r="B20" s="185" t="s">
        <v>186</v>
      </c>
      <c r="C20" s="186">
        <v>0</v>
      </c>
      <c r="D20" s="187" t="s">
        <v>185</v>
      </c>
    </row>
    <row r="21" spans="1:4" ht="13.5" customHeight="1" thickBot="1" x14ac:dyDescent="0.25">
      <c r="A21" s="188"/>
      <c r="B21" s="189" t="s">
        <v>236</v>
      </c>
      <c r="C21" s="190">
        <v>0</v>
      </c>
      <c r="D21" s="191" t="s">
        <v>231</v>
      </c>
    </row>
    <row r="22" spans="1:4" ht="14.25" customHeight="1" x14ac:dyDescent="0.2">
      <c r="A22" s="192"/>
      <c r="B22" s="193"/>
      <c r="C22" s="194"/>
      <c r="D22" s="195"/>
    </row>
    <row r="23" spans="1:4" x14ac:dyDescent="0.2">
      <c r="A23" s="180" t="s">
        <v>188</v>
      </c>
      <c r="B23" s="181" t="s">
        <v>54</v>
      </c>
      <c r="C23" s="182"/>
      <c r="D23" s="183"/>
    </row>
    <row r="24" spans="1:4" ht="15.75" thickBot="1" x14ac:dyDescent="0.25">
      <c r="A24" s="184">
        <v>0</v>
      </c>
      <c r="B24" s="185" t="s">
        <v>186</v>
      </c>
      <c r="C24" s="186">
        <v>0</v>
      </c>
      <c r="D24" s="187" t="s">
        <v>185</v>
      </c>
    </row>
    <row r="25" spans="1:4" ht="13.5" customHeight="1" thickBot="1" x14ac:dyDescent="0.25">
      <c r="A25" s="188"/>
      <c r="B25" s="189" t="s">
        <v>236</v>
      </c>
      <c r="C25" s="190">
        <v>0</v>
      </c>
      <c r="D25" s="191" t="s">
        <v>231</v>
      </c>
    </row>
    <row r="26" spans="1:4" ht="14.25" customHeight="1" x14ac:dyDescent="0.2">
      <c r="A26" s="192"/>
      <c r="B26" s="193"/>
      <c r="C26" s="194"/>
      <c r="D26" s="195"/>
    </row>
    <row r="27" spans="1:4" x14ac:dyDescent="0.2">
      <c r="A27" s="180" t="s">
        <v>189</v>
      </c>
      <c r="B27" s="181" t="s">
        <v>65</v>
      </c>
      <c r="C27" s="182"/>
      <c r="D27" s="183"/>
    </row>
    <row r="28" spans="1:4" ht="15.75" thickBot="1" x14ac:dyDescent="0.25">
      <c r="A28" s="184">
        <v>0</v>
      </c>
      <c r="B28" s="185" t="s">
        <v>186</v>
      </c>
      <c r="C28" s="186">
        <v>0</v>
      </c>
      <c r="D28" s="187" t="s">
        <v>185</v>
      </c>
    </row>
    <row r="29" spans="1:4" ht="13.5" customHeight="1" thickBot="1" x14ac:dyDescent="0.25">
      <c r="A29" s="188"/>
      <c r="B29" s="189" t="s">
        <v>236</v>
      </c>
      <c r="C29" s="190">
        <v>0</v>
      </c>
      <c r="D29" s="191" t="s">
        <v>231</v>
      </c>
    </row>
    <row r="30" spans="1:4" ht="14.25" customHeight="1" x14ac:dyDescent="0.2">
      <c r="A30" s="192"/>
      <c r="B30" s="193"/>
      <c r="C30" s="194"/>
      <c r="D30" s="195"/>
    </row>
    <row r="31" spans="1:4" x14ac:dyDescent="0.2">
      <c r="A31" s="180" t="s">
        <v>190</v>
      </c>
      <c r="B31" s="181" t="s">
        <v>72</v>
      </c>
      <c r="C31" s="182"/>
      <c r="D31" s="183"/>
    </row>
    <row r="32" spans="1:4" ht="15.75" thickBot="1" x14ac:dyDescent="0.25">
      <c r="A32" s="184">
        <v>0</v>
      </c>
      <c r="B32" s="185" t="s">
        <v>186</v>
      </c>
      <c r="C32" s="186">
        <v>0</v>
      </c>
      <c r="D32" s="187" t="s">
        <v>185</v>
      </c>
    </row>
    <row r="33" spans="1:4" ht="13.5" customHeight="1" thickBot="1" x14ac:dyDescent="0.25">
      <c r="A33" s="188"/>
      <c r="B33" s="189" t="s">
        <v>236</v>
      </c>
      <c r="C33" s="190">
        <v>0</v>
      </c>
      <c r="D33" s="191" t="s">
        <v>231</v>
      </c>
    </row>
    <row r="34" spans="1:4" ht="14.25" customHeight="1" x14ac:dyDescent="0.2">
      <c r="A34" s="192"/>
      <c r="B34" s="193"/>
      <c r="C34" s="194"/>
      <c r="D34" s="195"/>
    </row>
    <row r="35" spans="1:4" x14ac:dyDescent="0.2">
      <c r="A35" s="180" t="s">
        <v>191</v>
      </c>
      <c r="B35" s="181" t="s">
        <v>76</v>
      </c>
      <c r="C35" s="182"/>
      <c r="D35" s="183"/>
    </row>
    <row r="36" spans="1:4" ht="15.75" thickBot="1" x14ac:dyDescent="0.25">
      <c r="A36" s="184">
        <v>0</v>
      </c>
      <c r="B36" s="185" t="s">
        <v>186</v>
      </c>
      <c r="C36" s="186">
        <v>0</v>
      </c>
      <c r="D36" s="187" t="s">
        <v>185</v>
      </c>
    </row>
    <row r="37" spans="1:4" ht="13.5" customHeight="1" thickBot="1" x14ac:dyDescent="0.25">
      <c r="A37" s="188"/>
      <c r="B37" s="189" t="s">
        <v>236</v>
      </c>
      <c r="C37" s="190">
        <v>0</v>
      </c>
      <c r="D37" s="191" t="s">
        <v>231</v>
      </c>
    </row>
    <row r="38" spans="1:4" ht="14.25" customHeight="1" x14ac:dyDescent="0.2">
      <c r="A38" s="192"/>
      <c r="B38" s="193"/>
      <c r="C38" s="194"/>
      <c r="D38" s="195"/>
    </row>
    <row r="39" spans="1:4" x14ac:dyDescent="0.2">
      <c r="A39" s="180" t="s">
        <v>192</v>
      </c>
      <c r="B39" s="181" t="s">
        <v>79</v>
      </c>
      <c r="C39" s="182"/>
      <c r="D39" s="183"/>
    </row>
    <row r="40" spans="1:4" ht="15.75" thickBot="1" x14ac:dyDescent="0.25">
      <c r="A40" s="184">
        <v>0</v>
      </c>
      <c r="B40" s="185" t="s">
        <v>186</v>
      </c>
      <c r="C40" s="186">
        <v>0</v>
      </c>
      <c r="D40" s="187" t="s">
        <v>185</v>
      </c>
    </row>
    <row r="41" spans="1:4" ht="13.5" customHeight="1" thickBot="1" x14ac:dyDescent="0.25">
      <c r="A41" s="188"/>
      <c r="B41" s="189" t="s">
        <v>236</v>
      </c>
      <c r="C41" s="190">
        <v>0</v>
      </c>
      <c r="D41" s="191" t="s">
        <v>231</v>
      </c>
    </row>
    <row r="42" spans="1:4" ht="14.25" customHeight="1" x14ac:dyDescent="0.2">
      <c r="A42" s="192"/>
      <c r="B42" s="193"/>
      <c r="C42" s="194"/>
      <c r="D42" s="195"/>
    </row>
    <row r="43" spans="1:4" x14ac:dyDescent="0.2">
      <c r="A43" s="180" t="s">
        <v>193</v>
      </c>
      <c r="B43" s="181" t="s">
        <v>84</v>
      </c>
      <c r="C43" s="182"/>
      <c r="D43" s="183"/>
    </row>
    <row r="44" spans="1:4" ht="15.75" thickBot="1" x14ac:dyDescent="0.25">
      <c r="A44" s="184">
        <v>0</v>
      </c>
      <c r="B44" s="185" t="s">
        <v>186</v>
      </c>
      <c r="C44" s="186">
        <v>0</v>
      </c>
      <c r="D44" s="187" t="s">
        <v>185</v>
      </c>
    </row>
    <row r="45" spans="1:4" ht="13.5" customHeight="1" thickBot="1" x14ac:dyDescent="0.25">
      <c r="A45" s="188"/>
      <c r="B45" s="189" t="s">
        <v>236</v>
      </c>
      <c r="C45" s="190">
        <v>0</v>
      </c>
      <c r="D45" s="191" t="s">
        <v>231</v>
      </c>
    </row>
    <row r="46" spans="1:4" ht="14.25" customHeight="1" x14ac:dyDescent="0.2">
      <c r="A46" s="192"/>
      <c r="B46" s="193"/>
      <c r="C46" s="194"/>
      <c r="D46" s="195"/>
    </row>
    <row r="47" spans="1:4" x14ac:dyDescent="0.2">
      <c r="A47" s="180" t="s">
        <v>194</v>
      </c>
      <c r="B47" s="181" t="s">
        <v>97</v>
      </c>
      <c r="C47" s="182"/>
      <c r="D47" s="183"/>
    </row>
    <row r="48" spans="1:4" ht="15.75" thickBot="1" x14ac:dyDescent="0.25">
      <c r="A48" s="184">
        <v>0</v>
      </c>
      <c r="B48" s="185" t="s">
        <v>186</v>
      </c>
      <c r="C48" s="186">
        <v>0</v>
      </c>
      <c r="D48" s="187" t="s">
        <v>185</v>
      </c>
    </row>
    <row r="49" spans="1:4" ht="13.5" customHeight="1" thickBot="1" x14ac:dyDescent="0.25">
      <c r="A49" s="188"/>
      <c r="B49" s="189" t="s">
        <v>236</v>
      </c>
      <c r="C49" s="190">
        <v>0</v>
      </c>
      <c r="D49" s="191" t="s">
        <v>231</v>
      </c>
    </row>
    <row r="50" spans="1:4" ht="14.25" customHeight="1" x14ac:dyDescent="0.2">
      <c r="A50" s="192"/>
      <c r="B50" s="193"/>
      <c r="C50" s="194"/>
      <c r="D50" s="195"/>
    </row>
    <row r="51" spans="1:4" x14ac:dyDescent="0.2">
      <c r="A51" s="180" t="s">
        <v>195</v>
      </c>
      <c r="B51" s="181" t="s">
        <v>107</v>
      </c>
      <c r="C51" s="182"/>
      <c r="D51" s="183"/>
    </row>
    <row r="52" spans="1:4" ht="15.75" thickBot="1" x14ac:dyDescent="0.25">
      <c r="A52" s="184">
        <v>0</v>
      </c>
      <c r="B52" s="185" t="s">
        <v>186</v>
      </c>
      <c r="C52" s="186">
        <v>0</v>
      </c>
      <c r="D52" s="187" t="s">
        <v>185</v>
      </c>
    </row>
    <row r="53" spans="1:4" ht="13.5" customHeight="1" thickBot="1" x14ac:dyDescent="0.25">
      <c r="A53" s="188"/>
      <c r="B53" s="189" t="s">
        <v>236</v>
      </c>
      <c r="C53" s="190">
        <v>0</v>
      </c>
      <c r="D53" s="191" t="s">
        <v>231</v>
      </c>
    </row>
    <row r="54" spans="1:4" ht="14.25" customHeight="1" x14ac:dyDescent="0.2">
      <c r="A54" s="192"/>
      <c r="B54" s="193"/>
      <c r="C54" s="194"/>
      <c r="D54" s="195"/>
    </row>
    <row r="55" spans="1:4" x14ac:dyDescent="0.2">
      <c r="A55" s="180" t="s">
        <v>196</v>
      </c>
      <c r="B55" s="181" t="s">
        <v>110</v>
      </c>
      <c r="C55" s="182"/>
      <c r="D55" s="183"/>
    </row>
    <row r="56" spans="1:4" ht="15.75" thickBot="1" x14ac:dyDescent="0.25">
      <c r="A56" s="184">
        <v>0</v>
      </c>
      <c r="B56" s="185" t="s">
        <v>186</v>
      </c>
      <c r="C56" s="186">
        <v>0</v>
      </c>
      <c r="D56" s="187" t="s">
        <v>185</v>
      </c>
    </row>
    <row r="57" spans="1:4" ht="13.5" customHeight="1" thickBot="1" x14ac:dyDescent="0.25">
      <c r="A57" s="188"/>
      <c r="B57" s="189" t="s">
        <v>236</v>
      </c>
      <c r="C57" s="190">
        <v>0</v>
      </c>
      <c r="D57" s="191" t="s">
        <v>231</v>
      </c>
    </row>
    <row r="58" spans="1:4" ht="14.25" customHeight="1" x14ac:dyDescent="0.2">
      <c r="A58" s="192"/>
      <c r="B58" s="193"/>
      <c r="C58" s="194"/>
      <c r="D58" s="195"/>
    </row>
    <row r="59" spans="1:4" x14ac:dyDescent="0.2">
      <c r="A59" s="180" t="s">
        <v>197</v>
      </c>
      <c r="B59" s="181" t="s">
        <v>113</v>
      </c>
      <c r="C59" s="182"/>
      <c r="D59" s="183"/>
    </row>
    <row r="60" spans="1:4" ht="15.75" thickBot="1" x14ac:dyDescent="0.25">
      <c r="A60" s="184">
        <v>0</v>
      </c>
      <c r="B60" s="185" t="s">
        <v>186</v>
      </c>
      <c r="C60" s="186">
        <v>0</v>
      </c>
      <c r="D60" s="187" t="s">
        <v>185</v>
      </c>
    </row>
    <row r="61" spans="1:4" ht="13.5" customHeight="1" thickBot="1" x14ac:dyDescent="0.25">
      <c r="A61" s="188"/>
      <c r="B61" s="189" t="s">
        <v>236</v>
      </c>
      <c r="C61" s="190">
        <v>0</v>
      </c>
      <c r="D61" s="191" t="s">
        <v>231</v>
      </c>
    </row>
    <row r="62" spans="1:4" ht="14.25" customHeight="1" x14ac:dyDescent="0.2">
      <c r="A62" s="192"/>
      <c r="B62" s="193"/>
      <c r="C62" s="194"/>
      <c r="D62" s="195"/>
    </row>
    <row r="63" spans="1:4" ht="25.5" x14ac:dyDescent="0.2">
      <c r="A63" s="180" t="s">
        <v>204</v>
      </c>
      <c r="B63" s="181" t="s">
        <v>116</v>
      </c>
      <c r="C63" s="182"/>
      <c r="D63" s="183"/>
    </row>
    <row r="64" spans="1:4" ht="15.75" thickBot="1" x14ac:dyDescent="0.25">
      <c r="A64" s="184">
        <v>0</v>
      </c>
      <c r="B64" s="185" t="s">
        <v>186</v>
      </c>
      <c r="C64" s="186">
        <v>0</v>
      </c>
      <c r="D64" s="187" t="s">
        <v>185</v>
      </c>
    </row>
    <row r="65" spans="1:4" ht="13.5" customHeight="1" thickBot="1" x14ac:dyDescent="0.25">
      <c r="A65" s="188"/>
      <c r="B65" s="189" t="s">
        <v>236</v>
      </c>
      <c r="C65" s="190">
        <v>0</v>
      </c>
      <c r="D65" s="191" t="s">
        <v>231</v>
      </c>
    </row>
    <row r="66" spans="1:4" ht="14.25" customHeight="1" x14ac:dyDescent="0.2">
      <c r="A66" s="192"/>
      <c r="B66" s="193"/>
      <c r="C66" s="194"/>
      <c r="D66" s="195"/>
    </row>
    <row r="67" spans="1:4" x14ac:dyDescent="0.2">
      <c r="A67" s="180" t="s">
        <v>208</v>
      </c>
      <c r="B67" s="181" t="s">
        <v>121</v>
      </c>
      <c r="C67" s="182"/>
      <c r="D67" s="183"/>
    </row>
    <row r="68" spans="1:4" ht="15.75" thickBot="1" x14ac:dyDescent="0.25">
      <c r="A68" s="184">
        <v>0</v>
      </c>
      <c r="B68" s="185" t="s">
        <v>186</v>
      </c>
      <c r="C68" s="186">
        <v>0</v>
      </c>
      <c r="D68" s="187" t="s">
        <v>185</v>
      </c>
    </row>
    <row r="69" spans="1:4" ht="13.5" customHeight="1" thickBot="1" x14ac:dyDescent="0.25">
      <c r="A69" s="188"/>
      <c r="B69" s="189" t="s">
        <v>236</v>
      </c>
      <c r="C69" s="190">
        <v>0</v>
      </c>
      <c r="D69" s="191" t="s">
        <v>231</v>
      </c>
    </row>
    <row r="70" spans="1:4" ht="14.25" customHeight="1" x14ac:dyDescent="0.2">
      <c r="A70" s="192"/>
      <c r="B70" s="193"/>
      <c r="C70" s="194"/>
      <c r="D70" s="195"/>
    </row>
    <row r="71" spans="1:4" ht="13.5" customHeight="1" thickBot="1" x14ac:dyDescent="0.25">
      <c r="B71" s="196" t="s">
        <v>237</v>
      </c>
      <c r="C71" s="197">
        <f>+C69+C65+C61+C57+C53+C49+C45+C41+C37+C33+C29+C25+C21+C17+C13</f>
        <v>0</v>
      </c>
      <c r="D71" s="198" t="s">
        <v>231</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REPORTING&amp;RGREENWICH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134</v>
      </c>
      <c r="B4" s="475"/>
      <c r="C4" s="475"/>
      <c r="D4" s="475"/>
    </row>
    <row r="5" spans="1:4" x14ac:dyDescent="0.2">
      <c r="A5" s="475" t="s">
        <v>238</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234</v>
      </c>
      <c r="C8" s="204"/>
      <c r="D8" s="205"/>
    </row>
    <row r="9" spans="1:4" ht="14.25" customHeight="1" thickBot="1" x14ac:dyDescent="0.25">
      <c r="A9" s="206" t="s">
        <v>5</v>
      </c>
      <c r="B9" s="207" t="s">
        <v>239</v>
      </c>
      <c r="C9" s="208" t="s">
        <v>227</v>
      </c>
      <c r="D9" s="209" t="s">
        <v>240</v>
      </c>
    </row>
    <row r="10" spans="1:4" x14ac:dyDescent="0.2">
      <c r="A10" s="176"/>
      <c r="B10" s="179"/>
      <c r="C10" s="179"/>
      <c r="D10" s="178"/>
    </row>
    <row r="11" spans="1:4" x14ac:dyDescent="0.2">
      <c r="A11" s="210" t="s">
        <v>176</v>
      </c>
      <c r="B11" s="181" t="s">
        <v>10</v>
      </c>
      <c r="C11" s="179"/>
      <c r="D11" s="211"/>
    </row>
    <row r="12" spans="1:4" ht="13.5" thickBot="1" x14ac:dyDescent="0.25">
      <c r="A12" s="212">
        <v>0</v>
      </c>
      <c r="B12" s="213" t="s">
        <v>186</v>
      </c>
      <c r="C12" s="214">
        <v>0</v>
      </c>
      <c r="D12" s="215" t="s">
        <v>241</v>
      </c>
    </row>
    <row r="13" spans="1:4" ht="13.5" customHeight="1" thickBot="1" x14ac:dyDescent="0.25">
      <c r="A13" s="216"/>
      <c r="B13" s="217" t="s">
        <v>151</v>
      </c>
      <c r="C13" s="218">
        <v>0</v>
      </c>
      <c r="D13" s="219"/>
    </row>
    <row r="14" spans="1:4" ht="14.25" customHeight="1" x14ac:dyDescent="0.2">
      <c r="A14" s="220"/>
      <c r="B14" s="221"/>
      <c r="C14" s="222"/>
      <c r="D14" s="223"/>
    </row>
    <row r="15" spans="1:4" x14ac:dyDescent="0.2">
      <c r="A15" s="210" t="s">
        <v>184</v>
      </c>
      <c r="B15" s="181" t="s">
        <v>38</v>
      </c>
      <c r="C15" s="179"/>
      <c r="D15" s="211"/>
    </row>
    <row r="16" spans="1:4" ht="13.5" thickBot="1" x14ac:dyDescent="0.25">
      <c r="A16" s="212">
        <v>0</v>
      </c>
      <c r="B16" s="213" t="s">
        <v>186</v>
      </c>
      <c r="C16" s="214">
        <v>0</v>
      </c>
      <c r="D16" s="215" t="s">
        <v>241</v>
      </c>
    </row>
    <row r="17" spans="1:4" ht="13.5" customHeight="1" thickBot="1" x14ac:dyDescent="0.25">
      <c r="A17" s="216"/>
      <c r="B17" s="217" t="s">
        <v>151</v>
      </c>
      <c r="C17" s="218">
        <v>0</v>
      </c>
      <c r="D17" s="219"/>
    </row>
    <row r="18" spans="1:4" ht="14.25" customHeight="1" x14ac:dyDescent="0.2">
      <c r="A18" s="220"/>
      <c r="B18" s="221"/>
      <c r="C18" s="222"/>
      <c r="D18" s="223"/>
    </row>
    <row r="19" spans="1:4" x14ac:dyDescent="0.2">
      <c r="A19" s="210" t="s">
        <v>187</v>
      </c>
      <c r="B19" s="181" t="s">
        <v>45</v>
      </c>
      <c r="C19" s="179"/>
      <c r="D19" s="211"/>
    </row>
    <row r="20" spans="1:4" ht="13.5" thickBot="1" x14ac:dyDescent="0.25">
      <c r="A20" s="212">
        <v>0</v>
      </c>
      <c r="B20" s="213" t="s">
        <v>186</v>
      </c>
      <c r="C20" s="214">
        <v>0</v>
      </c>
      <c r="D20" s="215" t="s">
        <v>241</v>
      </c>
    </row>
    <row r="21" spans="1:4" ht="13.5" customHeight="1" thickBot="1" x14ac:dyDescent="0.25">
      <c r="A21" s="216"/>
      <c r="B21" s="217" t="s">
        <v>151</v>
      </c>
      <c r="C21" s="218">
        <v>0</v>
      </c>
      <c r="D21" s="219"/>
    </row>
    <row r="22" spans="1:4" ht="14.25" customHeight="1" x14ac:dyDescent="0.2">
      <c r="A22" s="220"/>
      <c r="B22" s="221"/>
      <c r="C22" s="222"/>
      <c r="D22" s="223"/>
    </row>
    <row r="23" spans="1:4" x14ac:dyDescent="0.2">
      <c r="A23" s="210" t="s">
        <v>188</v>
      </c>
      <c r="B23" s="181" t="s">
        <v>54</v>
      </c>
      <c r="C23" s="179"/>
      <c r="D23" s="211"/>
    </row>
    <row r="24" spans="1:4" ht="13.5" thickBot="1" x14ac:dyDescent="0.25">
      <c r="A24" s="212">
        <v>0</v>
      </c>
      <c r="B24" s="213" t="s">
        <v>186</v>
      </c>
      <c r="C24" s="214">
        <v>0</v>
      </c>
      <c r="D24" s="215" t="s">
        <v>241</v>
      </c>
    </row>
    <row r="25" spans="1:4" ht="13.5" customHeight="1" thickBot="1" x14ac:dyDescent="0.25">
      <c r="A25" s="216"/>
      <c r="B25" s="217" t="s">
        <v>151</v>
      </c>
      <c r="C25" s="218">
        <v>0</v>
      </c>
      <c r="D25" s="219"/>
    </row>
    <row r="26" spans="1:4" ht="14.25" customHeight="1" x14ac:dyDescent="0.2">
      <c r="A26" s="220"/>
      <c r="B26" s="221"/>
      <c r="C26" s="222"/>
      <c r="D26" s="223"/>
    </row>
    <row r="27" spans="1:4" x14ac:dyDescent="0.2">
      <c r="A27" s="210" t="s">
        <v>189</v>
      </c>
      <c r="B27" s="181" t="s">
        <v>65</v>
      </c>
      <c r="C27" s="179"/>
      <c r="D27" s="211"/>
    </row>
    <row r="28" spans="1:4" ht="13.5" thickBot="1" x14ac:dyDescent="0.25">
      <c r="A28" s="212">
        <v>0</v>
      </c>
      <c r="B28" s="213" t="s">
        <v>186</v>
      </c>
      <c r="C28" s="214">
        <v>0</v>
      </c>
      <c r="D28" s="215" t="s">
        <v>241</v>
      </c>
    </row>
    <row r="29" spans="1:4" ht="13.5" customHeight="1" thickBot="1" x14ac:dyDescent="0.25">
      <c r="A29" s="216"/>
      <c r="B29" s="217" t="s">
        <v>151</v>
      </c>
      <c r="C29" s="218">
        <v>0</v>
      </c>
      <c r="D29" s="219"/>
    </row>
    <row r="30" spans="1:4" ht="14.25" customHeight="1" x14ac:dyDescent="0.2">
      <c r="A30" s="220"/>
      <c r="B30" s="221"/>
      <c r="C30" s="222"/>
      <c r="D30" s="223"/>
    </row>
    <row r="31" spans="1:4" x14ac:dyDescent="0.2">
      <c r="A31" s="210" t="s">
        <v>190</v>
      </c>
      <c r="B31" s="181" t="s">
        <v>72</v>
      </c>
      <c r="C31" s="179"/>
      <c r="D31" s="211"/>
    </row>
    <row r="32" spans="1:4" ht="13.5" thickBot="1" x14ac:dyDescent="0.25">
      <c r="A32" s="212">
        <v>0</v>
      </c>
      <c r="B32" s="213" t="s">
        <v>186</v>
      </c>
      <c r="C32" s="214">
        <v>0</v>
      </c>
      <c r="D32" s="215" t="s">
        <v>241</v>
      </c>
    </row>
    <row r="33" spans="1:4" ht="13.5" customHeight="1" thickBot="1" x14ac:dyDescent="0.25">
      <c r="A33" s="216"/>
      <c r="B33" s="217" t="s">
        <v>151</v>
      </c>
      <c r="C33" s="218">
        <v>0</v>
      </c>
      <c r="D33" s="219"/>
    </row>
    <row r="34" spans="1:4" ht="14.25" customHeight="1" x14ac:dyDescent="0.2">
      <c r="A34" s="220"/>
      <c r="B34" s="221"/>
      <c r="C34" s="222"/>
      <c r="D34" s="223"/>
    </row>
    <row r="35" spans="1:4" x14ac:dyDescent="0.2">
      <c r="A35" s="210" t="s">
        <v>191</v>
      </c>
      <c r="B35" s="181" t="s">
        <v>76</v>
      </c>
      <c r="C35" s="179"/>
      <c r="D35" s="211"/>
    </row>
    <row r="36" spans="1:4" ht="13.5" thickBot="1" x14ac:dyDescent="0.25">
      <c r="A36" s="212">
        <v>0</v>
      </c>
      <c r="B36" s="213" t="s">
        <v>186</v>
      </c>
      <c r="C36" s="214">
        <v>0</v>
      </c>
      <c r="D36" s="215" t="s">
        <v>241</v>
      </c>
    </row>
    <row r="37" spans="1:4" ht="13.5" customHeight="1" thickBot="1" x14ac:dyDescent="0.25">
      <c r="A37" s="216"/>
      <c r="B37" s="217" t="s">
        <v>151</v>
      </c>
      <c r="C37" s="218">
        <v>0</v>
      </c>
      <c r="D37" s="219"/>
    </row>
    <row r="38" spans="1:4" ht="14.25" customHeight="1" x14ac:dyDescent="0.2">
      <c r="A38" s="220"/>
      <c r="B38" s="221"/>
      <c r="C38" s="222"/>
      <c r="D38" s="223"/>
    </row>
    <row r="39" spans="1:4" x14ac:dyDescent="0.2">
      <c r="A39" s="210" t="s">
        <v>192</v>
      </c>
      <c r="B39" s="181" t="s">
        <v>79</v>
      </c>
      <c r="C39" s="179"/>
      <c r="D39" s="211"/>
    </row>
    <row r="40" spans="1:4" ht="13.5" thickBot="1" x14ac:dyDescent="0.25">
      <c r="A40" s="212">
        <v>0</v>
      </c>
      <c r="B40" s="213" t="s">
        <v>186</v>
      </c>
      <c r="C40" s="214">
        <v>0</v>
      </c>
      <c r="D40" s="215" t="s">
        <v>241</v>
      </c>
    </row>
    <row r="41" spans="1:4" ht="13.5" customHeight="1" thickBot="1" x14ac:dyDescent="0.25">
      <c r="A41" s="216"/>
      <c r="B41" s="217" t="s">
        <v>151</v>
      </c>
      <c r="C41" s="218">
        <v>0</v>
      </c>
      <c r="D41" s="219"/>
    </row>
    <row r="42" spans="1:4" ht="14.25" customHeight="1" x14ac:dyDescent="0.2">
      <c r="A42" s="220"/>
      <c r="B42" s="221"/>
      <c r="C42" s="222"/>
      <c r="D42" s="223"/>
    </row>
    <row r="43" spans="1:4" x14ac:dyDescent="0.2">
      <c r="A43" s="210" t="s">
        <v>193</v>
      </c>
      <c r="B43" s="181" t="s">
        <v>84</v>
      </c>
      <c r="C43" s="179"/>
      <c r="D43" s="211"/>
    </row>
    <row r="44" spans="1:4" ht="13.5" thickBot="1" x14ac:dyDescent="0.25">
      <c r="A44" s="212">
        <v>0</v>
      </c>
      <c r="B44" s="213" t="s">
        <v>186</v>
      </c>
      <c r="C44" s="214">
        <v>0</v>
      </c>
      <c r="D44" s="215" t="s">
        <v>241</v>
      </c>
    </row>
    <row r="45" spans="1:4" ht="13.5" customHeight="1" thickBot="1" x14ac:dyDescent="0.25">
      <c r="A45" s="216"/>
      <c r="B45" s="217" t="s">
        <v>151</v>
      </c>
      <c r="C45" s="218">
        <v>0</v>
      </c>
      <c r="D45" s="219"/>
    </row>
    <row r="46" spans="1:4" ht="14.25" customHeight="1" x14ac:dyDescent="0.2">
      <c r="A46" s="220"/>
      <c r="B46" s="221"/>
      <c r="C46" s="222"/>
      <c r="D46" s="223"/>
    </row>
    <row r="47" spans="1:4" x14ac:dyDescent="0.2">
      <c r="A47" s="210" t="s">
        <v>194</v>
      </c>
      <c r="B47" s="181" t="s">
        <v>97</v>
      </c>
      <c r="C47" s="179"/>
      <c r="D47" s="211"/>
    </row>
    <row r="48" spans="1:4" ht="13.5" thickBot="1" x14ac:dyDescent="0.25">
      <c r="A48" s="212">
        <v>0</v>
      </c>
      <c r="B48" s="213" t="s">
        <v>186</v>
      </c>
      <c r="C48" s="214">
        <v>0</v>
      </c>
      <c r="D48" s="215" t="s">
        <v>241</v>
      </c>
    </row>
    <row r="49" spans="1:4" ht="13.5" customHeight="1" thickBot="1" x14ac:dyDescent="0.25">
      <c r="A49" s="216"/>
      <c r="B49" s="217" t="s">
        <v>151</v>
      </c>
      <c r="C49" s="218">
        <v>0</v>
      </c>
      <c r="D49" s="219"/>
    </row>
    <row r="50" spans="1:4" ht="14.25" customHeight="1" x14ac:dyDescent="0.2">
      <c r="A50" s="220"/>
      <c r="B50" s="221"/>
      <c r="C50" s="222"/>
      <c r="D50" s="223"/>
    </row>
    <row r="51" spans="1:4" x14ac:dyDescent="0.2">
      <c r="A51" s="210" t="s">
        <v>195</v>
      </c>
      <c r="B51" s="181" t="s">
        <v>107</v>
      </c>
      <c r="C51" s="179"/>
      <c r="D51" s="211"/>
    </row>
    <row r="52" spans="1:4" ht="13.5" thickBot="1" x14ac:dyDescent="0.25">
      <c r="A52" s="212">
        <v>0</v>
      </c>
      <c r="B52" s="213" t="s">
        <v>186</v>
      </c>
      <c r="C52" s="214">
        <v>0</v>
      </c>
      <c r="D52" s="215" t="s">
        <v>241</v>
      </c>
    </row>
    <row r="53" spans="1:4" ht="13.5" customHeight="1" thickBot="1" x14ac:dyDescent="0.25">
      <c r="A53" s="216"/>
      <c r="B53" s="217" t="s">
        <v>151</v>
      </c>
      <c r="C53" s="218">
        <v>0</v>
      </c>
      <c r="D53" s="219"/>
    </row>
    <row r="54" spans="1:4" ht="14.25" customHeight="1" x14ac:dyDescent="0.2">
      <c r="A54" s="220"/>
      <c r="B54" s="221"/>
      <c r="C54" s="222"/>
      <c r="D54" s="223"/>
    </row>
    <row r="55" spans="1:4" x14ac:dyDescent="0.2">
      <c r="A55" s="210" t="s">
        <v>196</v>
      </c>
      <c r="B55" s="181" t="s">
        <v>110</v>
      </c>
      <c r="C55" s="179"/>
      <c r="D55" s="211"/>
    </row>
    <row r="56" spans="1:4" ht="13.5" thickBot="1" x14ac:dyDescent="0.25">
      <c r="A56" s="212">
        <v>0</v>
      </c>
      <c r="B56" s="213" t="s">
        <v>186</v>
      </c>
      <c r="C56" s="214">
        <v>0</v>
      </c>
      <c r="D56" s="215" t="s">
        <v>241</v>
      </c>
    </row>
    <row r="57" spans="1:4" ht="13.5" customHeight="1" thickBot="1" x14ac:dyDescent="0.25">
      <c r="A57" s="216"/>
      <c r="B57" s="217" t="s">
        <v>151</v>
      </c>
      <c r="C57" s="218">
        <v>0</v>
      </c>
      <c r="D57" s="219"/>
    </row>
    <row r="58" spans="1:4" ht="14.25" customHeight="1" x14ac:dyDescent="0.2">
      <c r="A58" s="220"/>
      <c r="B58" s="221"/>
      <c r="C58" s="222"/>
      <c r="D58" s="223"/>
    </row>
    <row r="59" spans="1:4" x14ac:dyDescent="0.2">
      <c r="A59" s="210" t="s">
        <v>197</v>
      </c>
      <c r="B59" s="181" t="s">
        <v>113</v>
      </c>
      <c r="C59" s="179"/>
      <c r="D59" s="211"/>
    </row>
    <row r="60" spans="1:4" ht="13.5" thickBot="1" x14ac:dyDescent="0.25">
      <c r="A60" s="212">
        <v>0</v>
      </c>
      <c r="B60" s="213" t="s">
        <v>186</v>
      </c>
      <c r="C60" s="214">
        <v>0</v>
      </c>
      <c r="D60" s="215" t="s">
        <v>241</v>
      </c>
    </row>
    <row r="61" spans="1:4" ht="13.5" customHeight="1" thickBot="1" x14ac:dyDescent="0.25">
      <c r="A61" s="216"/>
      <c r="B61" s="217" t="s">
        <v>151</v>
      </c>
      <c r="C61" s="218">
        <v>0</v>
      </c>
      <c r="D61" s="219"/>
    </row>
    <row r="62" spans="1:4" ht="14.25" customHeight="1" x14ac:dyDescent="0.2">
      <c r="A62" s="220"/>
      <c r="B62" s="221"/>
      <c r="C62" s="222"/>
      <c r="D62" s="223"/>
    </row>
    <row r="63" spans="1:4" ht="25.5" x14ac:dyDescent="0.2">
      <c r="A63" s="210" t="s">
        <v>204</v>
      </c>
      <c r="B63" s="181" t="s">
        <v>116</v>
      </c>
      <c r="C63" s="179"/>
      <c r="D63" s="211"/>
    </row>
    <row r="64" spans="1:4" ht="13.5" thickBot="1" x14ac:dyDescent="0.25">
      <c r="A64" s="212">
        <v>0</v>
      </c>
      <c r="B64" s="213" t="s">
        <v>186</v>
      </c>
      <c r="C64" s="214">
        <v>0</v>
      </c>
      <c r="D64" s="215" t="s">
        <v>241</v>
      </c>
    </row>
    <row r="65" spans="1:4" ht="13.5" customHeight="1" thickBot="1" x14ac:dyDescent="0.25">
      <c r="A65" s="216"/>
      <c r="B65" s="217" t="s">
        <v>151</v>
      </c>
      <c r="C65" s="218">
        <v>0</v>
      </c>
      <c r="D65" s="219"/>
    </row>
    <row r="66" spans="1:4" ht="14.25" customHeight="1" x14ac:dyDescent="0.2">
      <c r="A66" s="220"/>
      <c r="B66" s="221"/>
      <c r="C66" s="222"/>
      <c r="D66" s="223"/>
    </row>
    <row r="67" spans="1:4" x14ac:dyDescent="0.2">
      <c r="A67" s="210" t="s">
        <v>208</v>
      </c>
      <c r="B67" s="181" t="s">
        <v>121</v>
      </c>
      <c r="C67" s="179"/>
      <c r="D67" s="211"/>
    </row>
    <row r="68" spans="1:4" ht="13.5" thickBot="1" x14ac:dyDescent="0.25">
      <c r="A68" s="212">
        <v>0</v>
      </c>
      <c r="B68" s="213" t="s">
        <v>186</v>
      </c>
      <c r="C68" s="214">
        <v>0</v>
      </c>
      <c r="D68" s="215" t="s">
        <v>241</v>
      </c>
    </row>
    <row r="69" spans="1:4" ht="13.5" customHeight="1" thickBot="1" x14ac:dyDescent="0.25">
      <c r="A69" s="216"/>
      <c r="B69" s="217" t="s">
        <v>151</v>
      </c>
      <c r="C69" s="218">
        <v>0</v>
      </c>
      <c r="D69" s="219"/>
    </row>
    <row r="70" spans="1:4" ht="14.25" customHeight="1" x14ac:dyDescent="0.2">
      <c r="A70" s="220"/>
      <c r="B70" s="221"/>
      <c r="C70" s="222"/>
      <c r="D70" s="223"/>
    </row>
    <row r="71" spans="1:4" ht="13.5" customHeight="1" thickBot="1" x14ac:dyDescent="0.25">
      <c r="A71" s="224"/>
      <c r="B71" s="225" t="s">
        <v>223</v>
      </c>
      <c r="C71" s="226">
        <f>+C69+C65+C61+C57+C53+C49+C45+C41+C37+C33+C29+C25+C21+C17+C13</f>
        <v>0</v>
      </c>
      <c r="D7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REPORTING&amp;RGREENWICH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134</v>
      </c>
      <c r="B4" s="478"/>
      <c r="C4" s="478"/>
      <c r="D4" s="478"/>
      <c r="E4" s="478"/>
      <c r="F4" s="478"/>
    </row>
    <row r="5" spans="1:6" s="229" customFormat="1" x14ac:dyDescent="0.2">
      <c r="A5" s="478" t="s">
        <v>242</v>
      </c>
      <c r="B5" s="478"/>
      <c r="C5" s="478"/>
      <c r="D5" s="478"/>
      <c r="E5" s="478"/>
      <c r="F5" s="478"/>
    </row>
    <row r="6" spans="1:6" s="229" customFormat="1" x14ac:dyDescent="0.2">
      <c r="A6" s="478" t="s">
        <v>243</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244</v>
      </c>
      <c r="D9" s="238" t="s">
        <v>245</v>
      </c>
      <c r="E9" s="239" t="s">
        <v>246</v>
      </c>
      <c r="F9" s="240" t="s">
        <v>247</v>
      </c>
    </row>
    <row r="10" spans="1:6" x14ac:dyDescent="0.2">
      <c r="A10" s="242"/>
      <c r="B10" s="243"/>
      <c r="C10" s="244"/>
      <c r="D10" s="245"/>
      <c r="E10" s="179"/>
      <c r="F10" s="178"/>
    </row>
    <row r="11" spans="1:6" ht="17.25" customHeight="1" thickBot="1" x14ac:dyDescent="0.25">
      <c r="A11" s="172" t="s">
        <v>145</v>
      </c>
      <c r="B11" s="246" t="s">
        <v>248</v>
      </c>
      <c r="C11" s="247"/>
      <c r="D11" s="247"/>
      <c r="E11" s="247"/>
      <c r="F11" s="248"/>
    </row>
    <row r="12" spans="1:6" ht="15.75" customHeight="1" x14ac:dyDescent="0.2">
      <c r="A12" s="249"/>
      <c r="B12" s="250" t="s">
        <v>249</v>
      </c>
      <c r="C12" s="251">
        <v>0</v>
      </c>
      <c r="D12" s="251">
        <v>0</v>
      </c>
      <c r="E12" s="251">
        <f t="shared" ref="E12:E18" si="0">D12-C12</f>
        <v>0</v>
      </c>
      <c r="F12" s="252">
        <f t="shared" ref="F12:F18" si="1">IF(C12=0,0,E12/C12)</f>
        <v>0</v>
      </c>
    </row>
    <row r="13" spans="1:6" x14ac:dyDescent="0.2">
      <c r="A13" s="253">
        <v>1</v>
      </c>
      <c r="B13" s="254" t="s">
        <v>250</v>
      </c>
      <c r="C13" s="255">
        <v>0</v>
      </c>
      <c r="D13" s="255">
        <v>0</v>
      </c>
      <c r="E13" s="255">
        <f t="shared" si="0"/>
        <v>0</v>
      </c>
      <c r="F13" s="256">
        <f t="shared" si="1"/>
        <v>0</v>
      </c>
    </row>
    <row r="14" spans="1:6" x14ac:dyDescent="0.2">
      <c r="A14" s="253">
        <v>2</v>
      </c>
      <c r="B14" s="254" t="s">
        <v>251</v>
      </c>
      <c r="C14" s="255">
        <v>0</v>
      </c>
      <c r="D14" s="255">
        <v>0</v>
      </c>
      <c r="E14" s="255">
        <f t="shared" si="0"/>
        <v>0</v>
      </c>
      <c r="F14" s="256">
        <f t="shared" si="1"/>
        <v>0</v>
      </c>
    </row>
    <row r="15" spans="1:6" x14ac:dyDescent="0.2">
      <c r="A15" s="253">
        <v>3</v>
      </c>
      <c r="B15" s="254" t="s">
        <v>252</v>
      </c>
      <c r="C15" s="255">
        <v>0</v>
      </c>
      <c r="D15" s="255">
        <v>0</v>
      </c>
      <c r="E15" s="255">
        <f t="shared" si="0"/>
        <v>0</v>
      </c>
      <c r="F15" s="256">
        <f t="shared" si="1"/>
        <v>0</v>
      </c>
    </row>
    <row r="16" spans="1:6" x14ac:dyDescent="0.2">
      <c r="A16" s="253">
        <v>4</v>
      </c>
      <c r="B16" s="254" t="s">
        <v>253</v>
      </c>
      <c r="C16" s="255">
        <v>0</v>
      </c>
      <c r="D16" s="255">
        <v>0</v>
      </c>
      <c r="E16" s="255">
        <f t="shared" si="0"/>
        <v>0</v>
      </c>
      <c r="F16" s="256">
        <f t="shared" si="1"/>
        <v>0</v>
      </c>
    </row>
    <row r="17" spans="1:6" x14ac:dyDescent="0.2">
      <c r="A17" s="257"/>
      <c r="B17" s="258" t="s">
        <v>254</v>
      </c>
      <c r="C17" s="259">
        <f>C12+(C13+C14-C15+C16)</f>
        <v>0</v>
      </c>
      <c r="D17" s="259">
        <f>D12+(D13+D14-D15+D16)</f>
        <v>0</v>
      </c>
      <c r="E17" s="259">
        <f t="shared" si="0"/>
        <v>0</v>
      </c>
      <c r="F17" s="260">
        <f t="shared" si="1"/>
        <v>0</v>
      </c>
    </row>
    <row r="18" spans="1:6" x14ac:dyDescent="0.2">
      <c r="A18" s="261">
        <v>5</v>
      </c>
      <c r="B18" s="262" t="s">
        <v>255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152</v>
      </c>
      <c r="B20" s="246" t="s">
        <v>256</v>
      </c>
      <c r="C20" s="247"/>
      <c r="D20" s="247"/>
      <c r="E20" s="247"/>
      <c r="F20" s="248"/>
    </row>
    <row r="21" spans="1:6" ht="15.75" customHeight="1" x14ac:dyDescent="0.2">
      <c r="A21" s="249"/>
      <c r="B21" s="250" t="s">
        <v>249</v>
      </c>
      <c r="C21" s="251">
        <v>1716025</v>
      </c>
      <c r="D21" s="251">
        <v>9886727</v>
      </c>
      <c r="E21" s="251">
        <f t="shared" ref="E21:E27" si="2">D21-C21</f>
        <v>8170702</v>
      </c>
      <c r="F21" s="252">
        <f t="shared" ref="F21:F27" si="3">IF(C21=0,0,E21/C21)</f>
        <v>4.7614119840911409</v>
      </c>
    </row>
    <row r="22" spans="1:6" x14ac:dyDescent="0.2">
      <c r="A22" s="253">
        <v>1</v>
      </c>
      <c r="B22" s="254" t="s">
        <v>250</v>
      </c>
      <c r="C22" s="255">
        <v>13000</v>
      </c>
      <c r="D22" s="255">
        <v>1182000</v>
      </c>
      <c r="E22" s="255">
        <f t="shared" si="2"/>
        <v>1169000</v>
      </c>
      <c r="F22" s="256">
        <f t="shared" si="3"/>
        <v>89.92307692307692</v>
      </c>
    </row>
    <row r="23" spans="1:6" x14ac:dyDescent="0.2">
      <c r="A23" s="253">
        <v>2</v>
      </c>
      <c r="B23" s="254" t="s">
        <v>251</v>
      </c>
      <c r="C23" s="255">
        <v>317769</v>
      </c>
      <c r="D23" s="255">
        <v>1019488</v>
      </c>
      <c r="E23" s="255">
        <f t="shared" si="2"/>
        <v>701719</v>
      </c>
      <c r="F23" s="256">
        <f t="shared" si="3"/>
        <v>2.2082676409593134</v>
      </c>
    </row>
    <row r="24" spans="1:6" x14ac:dyDescent="0.2">
      <c r="A24" s="253">
        <v>3</v>
      </c>
      <c r="B24" s="254" t="s">
        <v>252</v>
      </c>
      <c r="C24" s="255">
        <v>2121</v>
      </c>
      <c r="D24" s="255">
        <v>920000</v>
      </c>
      <c r="E24" s="255">
        <f t="shared" si="2"/>
        <v>917879</v>
      </c>
      <c r="F24" s="256">
        <f t="shared" si="3"/>
        <v>432.75766148043374</v>
      </c>
    </row>
    <row r="25" spans="1:6" x14ac:dyDescent="0.2">
      <c r="A25" s="253">
        <v>4</v>
      </c>
      <c r="B25" s="254" t="s">
        <v>253</v>
      </c>
      <c r="C25" s="255">
        <v>7842054</v>
      </c>
      <c r="D25" s="255">
        <v>2782517</v>
      </c>
      <c r="E25" s="255">
        <f t="shared" si="2"/>
        <v>-5059537</v>
      </c>
      <c r="F25" s="256">
        <f t="shared" si="3"/>
        <v>-0.64518007654627219</v>
      </c>
    </row>
    <row r="26" spans="1:6" x14ac:dyDescent="0.2">
      <c r="A26" s="257"/>
      <c r="B26" s="258" t="s">
        <v>254</v>
      </c>
      <c r="C26" s="259">
        <f>C21+(C22+C23-C24+C25)</f>
        <v>9886727</v>
      </c>
      <c r="D26" s="259">
        <f>D21+(D22+D23-D24+D25)</f>
        <v>13950732</v>
      </c>
      <c r="E26" s="259">
        <f t="shared" si="2"/>
        <v>4064005</v>
      </c>
      <c r="F26" s="260">
        <f t="shared" si="3"/>
        <v>0.41105666212893305</v>
      </c>
    </row>
    <row r="27" spans="1:6" x14ac:dyDescent="0.2">
      <c r="A27" s="261">
        <v>5</v>
      </c>
      <c r="B27" s="262" t="s">
        <v>255</v>
      </c>
      <c r="C27" s="263">
        <v>378000</v>
      </c>
      <c r="D27" s="263">
        <v>400000</v>
      </c>
      <c r="E27" s="263">
        <f t="shared" si="2"/>
        <v>22000</v>
      </c>
      <c r="F27" s="264">
        <f t="shared" si="3"/>
        <v>5.8201058201058198E-2</v>
      </c>
    </row>
    <row r="28" spans="1:6" ht="13.5" thickBot="1" x14ac:dyDescent="0.25">
      <c r="A28" s="265"/>
      <c r="B28" s="266"/>
      <c r="C28" s="267"/>
      <c r="D28" s="267"/>
      <c r="E28" s="267"/>
      <c r="F28" s="268"/>
    </row>
    <row r="29" spans="1:6" ht="17.25" customHeight="1" thickBot="1" x14ac:dyDescent="0.25">
      <c r="A29" s="172" t="s">
        <v>153</v>
      </c>
      <c r="B29" s="246" t="s">
        <v>257</v>
      </c>
      <c r="C29" s="247"/>
      <c r="D29" s="247"/>
      <c r="E29" s="247"/>
      <c r="F29" s="248"/>
    </row>
    <row r="30" spans="1:6" ht="15.75" customHeight="1" x14ac:dyDescent="0.2">
      <c r="A30" s="249"/>
      <c r="B30" s="250" t="s">
        <v>249</v>
      </c>
      <c r="C30" s="251">
        <v>0</v>
      </c>
      <c r="D30" s="251">
        <v>0</v>
      </c>
      <c r="E30" s="251">
        <f t="shared" ref="E30:E36" si="4">D30-C30</f>
        <v>0</v>
      </c>
      <c r="F30" s="252">
        <f t="shared" ref="F30:F36" si="5">IF(C30=0,0,E30/C30)</f>
        <v>0</v>
      </c>
    </row>
    <row r="31" spans="1:6" x14ac:dyDescent="0.2">
      <c r="A31" s="253">
        <v>1</v>
      </c>
      <c r="B31" s="254" t="s">
        <v>250</v>
      </c>
      <c r="C31" s="255">
        <v>0</v>
      </c>
      <c r="D31" s="255">
        <v>0</v>
      </c>
      <c r="E31" s="255">
        <f t="shared" si="4"/>
        <v>0</v>
      </c>
      <c r="F31" s="256">
        <f t="shared" si="5"/>
        <v>0</v>
      </c>
    </row>
    <row r="32" spans="1:6" x14ac:dyDescent="0.2">
      <c r="A32" s="253">
        <v>2</v>
      </c>
      <c r="B32" s="254" t="s">
        <v>251</v>
      </c>
      <c r="C32" s="255">
        <v>0</v>
      </c>
      <c r="D32" s="255">
        <v>0</v>
      </c>
      <c r="E32" s="255">
        <f t="shared" si="4"/>
        <v>0</v>
      </c>
      <c r="F32" s="256">
        <f t="shared" si="5"/>
        <v>0</v>
      </c>
    </row>
    <row r="33" spans="1:6" x14ac:dyDescent="0.2">
      <c r="A33" s="253">
        <v>3</v>
      </c>
      <c r="B33" s="254" t="s">
        <v>252</v>
      </c>
      <c r="C33" s="255">
        <v>0</v>
      </c>
      <c r="D33" s="255">
        <v>0</v>
      </c>
      <c r="E33" s="255">
        <f t="shared" si="4"/>
        <v>0</v>
      </c>
      <c r="F33" s="256">
        <f t="shared" si="5"/>
        <v>0</v>
      </c>
    </row>
    <row r="34" spans="1:6" x14ac:dyDescent="0.2">
      <c r="A34" s="253">
        <v>4</v>
      </c>
      <c r="B34" s="254" t="s">
        <v>253</v>
      </c>
      <c r="C34" s="255">
        <v>0</v>
      </c>
      <c r="D34" s="255">
        <v>0</v>
      </c>
      <c r="E34" s="255">
        <f t="shared" si="4"/>
        <v>0</v>
      </c>
      <c r="F34" s="256">
        <f t="shared" si="5"/>
        <v>0</v>
      </c>
    </row>
    <row r="35" spans="1:6" x14ac:dyDescent="0.2">
      <c r="A35" s="257"/>
      <c r="B35" s="258" t="s">
        <v>254</v>
      </c>
      <c r="C35" s="259">
        <f>C30+(C31+C32-C33+C34)</f>
        <v>0</v>
      </c>
      <c r="D35" s="259">
        <f>D30+(D31+D32-D33+D34)</f>
        <v>0</v>
      </c>
      <c r="E35" s="259">
        <f t="shared" si="4"/>
        <v>0</v>
      </c>
      <c r="F35" s="260">
        <f t="shared" si="5"/>
        <v>0</v>
      </c>
    </row>
    <row r="36" spans="1:6" x14ac:dyDescent="0.2">
      <c r="A36" s="261">
        <v>5</v>
      </c>
      <c r="B36" s="262" t="s">
        <v>255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REPORTING&amp;R&amp;10GREENWICH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2"/>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88" t="s">
        <v>0</v>
      </c>
      <c r="B1" s="489"/>
      <c r="C1" s="490"/>
    </row>
    <row r="2" spans="1:4" ht="12.75" customHeight="1" x14ac:dyDescent="0.25">
      <c r="A2" s="488" t="s">
        <v>1</v>
      </c>
      <c r="B2" s="489"/>
      <c r="C2" s="490"/>
    </row>
    <row r="3" spans="1:4" ht="12.75" customHeight="1" x14ac:dyDescent="0.25">
      <c r="A3" s="488" t="s">
        <v>2</v>
      </c>
      <c r="B3" s="489"/>
      <c r="C3" s="490"/>
    </row>
    <row r="4" spans="1:4" ht="12.75" customHeight="1" x14ac:dyDescent="0.25">
      <c r="A4" s="488" t="s">
        <v>258</v>
      </c>
      <c r="B4" s="489"/>
      <c r="C4" s="490"/>
    </row>
    <row r="5" spans="1:4" ht="12.75" customHeight="1" thickBot="1" x14ac:dyDescent="0.3">
      <c r="A5" s="491"/>
      <c r="B5" s="492"/>
      <c r="C5" s="493"/>
    </row>
    <row r="6" spans="1:4" ht="15.75" customHeight="1" thickBot="1" x14ac:dyDescent="0.3">
      <c r="A6" s="494" t="s">
        <v>259</v>
      </c>
      <c r="B6" s="495"/>
      <c r="C6" s="496"/>
    </row>
    <row r="7" spans="1:4" ht="15.75" customHeight="1" thickBot="1" x14ac:dyDescent="0.3">
      <c r="A7" s="271">
        <v>-1</v>
      </c>
      <c r="B7" s="272">
        <v>-2</v>
      </c>
      <c r="C7" s="272">
        <v>-3</v>
      </c>
    </row>
    <row r="8" spans="1:4" ht="16.5" thickBot="1" x14ac:dyDescent="0.3">
      <c r="A8" s="273" t="s">
        <v>260</v>
      </c>
      <c r="B8" s="274" t="s">
        <v>261</v>
      </c>
      <c r="C8" s="275" t="s">
        <v>262</v>
      </c>
    </row>
    <row r="9" spans="1:4" s="277" customFormat="1" ht="12.75" customHeight="1" x14ac:dyDescent="0.25">
      <c r="A9" s="479" t="s">
        <v>263</v>
      </c>
      <c r="B9" s="480"/>
      <c r="C9" s="276">
        <v>69</v>
      </c>
    </row>
    <row r="10" spans="1:4" s="277" customFormat="1" ht="15.75" customHeight="1" x14ac:dyDescent="0.25">
      <c r="A10" s="481" t="s">
        <v>264</v>
      </c>
      <c r="B10" s="482"/>
      <c r="C10" s="276">
        <v>69</v>
      </c>
      <c r="D10" s="278"/>
    </row>
    <row r="11" spans="1:4" s="277" customFormat="1" ht="12.75" customHeight="1" thickBot="1" x14ac:dyDescent="0.3">
      <c r="A11" s="483" t="s">
        <v>265</v>
      </c>
      <c r="B11" s="484"/>
      <c r="C11" s="279">
        <v>920000</v>
      </c>
      <c r="D11" s="278"/>
    </row>
    <row r="12" spans="1:4" s="277" customFormat="1" ht="15.75" customHeight="1" thickBot="1" x14ac:dyDescent="0.3">
      <c r="A12" s="485"/>
      <c r="B12" s="486"/>
      <c r="C12" s="487"/>
      <c r="D12" s="278"/>
    </row>
    <row r="13" spans="1:4" s="277" customFormat="1" ht="15.75" customHeight="1" x14ac:dyDescent="0.25">
      <c r="A13" s="280" t="s">
        <v>266</v>
      </c>
      <c r="B13" s="281" t="s">
        <v>267</v>
      </c>
      <c r="C13" s="282">
        <v>11485</v>
      </c>
    </row>
    <row r="14" spans="1:4" s="277" customFormat="1" ht="12.75" customHeight="1" x14ac:dyDescent="0.25">
      <c r="A14" s="280" t="s">
        <v>268</v>
      </c>
      <c r="B14" s="281" t="s">
        <v>267</v>
      </c>
      <c r="C14" s="282">
        <v>2356</v>
      </c>
    </row>
    <row r="15" spans="1:4" s="277" customFormat="1" ht="12.75" customHeight="1" x14ac:dyDescent="0.25">
      <c r="A15" s="280" t="s">
        <v>269</v>
      </c>
      <c r="B15" s="281" t="s">
        <v>267</v>
      </c>
      <c r="C15" s="282">
        <v>9508</v>
      </c>
    </row>
    <row r="16" spans="1:4" s="277" customFormat="1" ht="12.75" customHeight="1" x14ac:dyDescent="0.25">
      <c r="A16" s="280" t="s">
        <v>270</v>
      </c>
      <c r="B16" s="281" t="s">
        <v>267</v>
      </c>
      <c r="C16" s="282">
        <v>4382</v>
      </c>
    </row>
    <row r="17" spans="1:3" s="277" customFormat="1" ht="12.75" customHeight="1" x14ac:dyDescent="0.25">
      <c r="A17" s="280" t="s">
        <v>271</v>
      </c>
      <c r="B17" s="281" t="s">
        <v>267</v>
      </c>
      <c r="C17" s="282">
        <v>4230</v>
      </c>
    </row>
    <row r="18" spans="1:3" s="277" customFormat="1" ht="12.75" customHeight="1" x14ac:dyDescent="0.25">
      <c r="A18" s="280" t="s">
        <v>272</v>
      </c>
      <c r="B18" s="281" t="s">
        <v>267</v>
      </c>
      <c r="C18" s="282">
        <v>51975</v>
      </c>
    </row>
    <row r="19" spans="1:3" s="277" customFormat="1" ht="12.75" customHeight="1" x14ac:dyDescent="0.25">
      <c r="A19" s="280" t="s">
        <v>273</v>
      </c>
      <c r="B19" s="281" t="s">
        <v>267</v>
      </c>
      <c r="C19" s="282">
        <v>23918</v>
      </c>
    </row>
    <row r="20" spans="1:3" s="277" customFormat="1" ht="12.75" customHeight="1" x14ac:dyDescent="0.25">
      <c r="A20" s="280" t="s">
        <v>274</v>
      </c>
      <c r="B20" s="281" t="s">
        <v>267</v>
      </c>
      <c r="C20" s="282">
        <v>2237</v>
      </c>
    </row>
    <row r="21" spans="1:3" s="277" customFormat="1" ht="12.75" customHeight="1" x14ac:dyDescent="0.25">
      <c r="A21" s="280" t="s">
        <v>275</v>
      </c>
      <c r="B21" s="281" t="s">
        <v>267</v>
      </c>
      <c r="C21" s="282">
        <v>20287</v>
      </c>
    </row>
    <row r="22" spans="1:3" s="277" customFormat="1" ht="12.75" customHeight="1" x14ac:dyDescent="0.25">
      <c r="A22" s="280" t="s">
        <v>276</v>
      </c>
      <c r="B22" s="281" t="s">
        <v>267</v>
      </c>
      <c r="C22" s="282">
        <v>11148</v>
      </c>
    </row>
    <row r="23" spans="1:3" s="277" customFormat="1" ht="12.75" customHeight="1" x14ac:dyDescent="0.25">
      <c r="A23" s="280" t="s">
        <v>277</v>
      </c>
      <c r="B23" s="281" t="s">
        <v>267</v>
      </c>
      <c r="C23" s="282">
        <v>190813</v>
      </c>
    </row>
    <row r="24" spans="1:3" s="277" customFormat="1" ht="12.75" customHeight="1" x14ac:dyDescent="0.25">
      <c r="A24" s="280" t="s">
        <v>278</v>
      </c>
      <c r="B24" s="281" t="s">
        <v>267</v>
      </c>
      <c r="C24" s="282">
        <v>11506</v>
      </c>
    </row>
    <row r="25" spans="1:3" s="277" customFormat="1" ht="12.75" customHeight="1" x14ac:dyDescent="0.25">
      <c r="A25" s="280" t="s">
        <v>279</v>
      </c>
      <c r="B25" s="281" t="s">
        <v>267</v>
      </c>
      <c r="C25" s="282">
        <v>2444</v>
      </c>
    </row>
    <row r="26" spans="1:3" s="277" customFormat="1" ht="12.75" customHeight="1" x14ac:dyDescent="0.25">
      <c r="A26" s="280" t="s">
        <v>280</v>
      </c>
      <c r="B26" s="281" t="s">
        <v>267</v>
      </c>
      <c r="C26" s="282">
        <v>5822</v>
      </c>
    </row>
    <row r="27" spans="1:3" s="277" customFormat="1" ht="12.75" customHeight="1" x14ac:dyDescent="0.25">
      <c r="A27" s="280" t="s">
        <v>281</v>
      </c>
      <c r="B27" s="281" t="s">
        <v>267</v>
      </c>
      <c r="C27" s="282">
        <v>5263</v>
      </c>
    </row>
    <row r="28" spans="1:3" s="277" customFormat="1" ht="12.75" customHeight="1" x14ac:dyDescent="0.25">
      <c r="A28" s="280" t="s">
        <v>282</v>
      </c>
      <c r="B28" s="281" t="s">
        <v>267</v>
      </c>
      <c r="C28" s="282">
        <v>8661</v>
      </c>
    </row>
    <row r="29" spans="1:3" s="277" customFormat="1" ht="12.75" customHeight="1" x14ac:dyDescent="0.25">
      <c r="A29" s="280" t="s">
        <v>283</v>
      </c>
      <c r="B29" s="281" t="s">
        <v>267</v>
      </c>
      <c r="C29" s="282">
        <v>9560</v>
      </c>
    </row>
    <row r="30" spans="1:3" s="277" customFormat="1" ht="12.75" customHeight="1" x14ac:dyDescent="0.25">
      <c r="A30" s="280" t="s">
        <v>284</v>
      </c>
      <c r="B30" s="281" t="s">
        <v>267</v>
      </c>
      <c r="C30" s="282">
        <v>9053</v>
      </c>
    </row>
    <row r="31" spans="1:3" s="277" customFormat="1" ht="12.75" customHeight="1" x14ac:dyDescent="0.25">
      <c r="A31" s="280" t="s">
        <v>285</v>
      </c>
      <c r="B31" s="281" t="s">
        <v>267</v>
      </c>
      <c r="C31" s="282">
        <v>7370</v>
      </c>
    </row>
    <row r="32" spans="1:3" s="277" customFormat="1" ht="12.75" customHeight="1" x14ac:dyDescent="0.25">
      <c r="A32" s="280" t="s">
        <v>286</v>
      </c>
      <c r="B32" s="281" t="s">
        <v>267</v>
      </c>
      <c r="C32" s="282">
        <v>71387</v>
      </c>
    </row>
    <row r="33" spans="1:3" s="277" customFormat="1" ht="12.75" customHeight="1" x14ac:dyDescent="0.25">
      <c r="A33" s="280" t="s">
        <v>287</v>
      </c>
      <c r="B33" s="281" t="s">
        <v>267</v>
      </c>
      <c r="C33" s="282">
        <v>11885</v>
      </c>
    </row>
    <row r="34" spans="1:3" s="277" customFormat="1" ht="12.75" customHeight="1" x14ac:dyDescent="0.25">
      <c r="A34" s="280" t="s">
        <v>288</v>
      </c>
      <c r="B34" s="281" t="s">
        <v>267</v>
      </c>
      <c r="C34" s="282">
        <v>6313</v>
      </c>
    </row>
    <row r="35" spans="1:3" s="277" customFormat="1" ht="12.75" customHeight="1" x14ac:dyDescent="0.25">
      <c r="A35" s="280" t="s">
        <v>289</v>
      </c>
      <c r="B35" s="281" t="s">
        <v>267</v>
      </c>
      <c r="C35" s="282">
        <v>20397</v>
      </c>
    </row>
    <row r="36" spans="1:3" s="277" customFormat="1" ht="12.75" customHeight="1" x14ac:dyDescent="0.25">
      <c r="A36" s="280" t="s">
        <v>290</v>
      </c>
      <c r="B36" s="281" t="s">
        <v>267</v>
      </c>
      <c r="C36" s="282">
        <v>3003</v>
      </c>
    </row>
    <row r="37" spans="1:3" s="277" customFormat="1" ht="12.75" customHeight="1" x14ac:dyDescent="0.25">
      <c r="A37" s="280" t="s">
        <v>291</v>
      </c>
      <c r="B37" s="281" t="s">
        <v>267</v>
      </c>
      <c r="C37" s="282">
        <v>3600</v>
      </c>
    </row>
    <row r="38" spans="1:3" s="277" customFormat="1" ht="12.75" customHeight="1" x14ac:dyDescent="0.25">
      <c r="A38" s="280" t="s">
        <v>292</v>
      </c>
      <c r="B38" s="281" t="s">
        <v>267</v>
      </c>
      <c r="C38" s="282">
        <v>3282</v>
      </c>
    </row>
    <row r="39" spans="1:3" s="277" customFormat="1" ht="12.75" customHeight="1" x14ac:dyDescent="0.25">
      <c r="A39" s="280" t="s">
        <v>293</v>
      </c>
      <c r="B39" s="281" t="s">
        <v>267</v>
      </c>
      <c r="C39" s="282">
        <v>4162</v>
      </c>
    </row>
    <row r="40" spans="1:3" s="277" customFormat="1" ht="12.75" customHeight="1" x14ac:dyDescent="0.25">
      <c r="A40" s="280" t="s">
        <v>294</v>
      </c>
      <c r="B40" s="281" t="s">
        <v>267</v>
      </c>
      <c r="C40" s="282">
        <v>3883</v>
      </c>
    </row>
    <row r="41" spans="1:3" s="277" customFormat="1" ht="12.75" customHeight="1" x14ac:dyDescent="0.25">
      <c r="A41" s="280" t="s">
        <v>295</v>
      </c>
      <c r="B41" s="281" t="s">
        <v>267</v>
      </c>
      <c r="C41" s="282">
        <v>4688</v>
      </c>
    </row>
    <row r="42" spans="1:3" s="277" customFormat="1" ht="12.75" customHeight="1" x14ac:dyDescent="0.25">
      <c r="A42" s="280" t="s">
        <v>296</v>
      </c>
      <c r="B42" s="281" t="s">
        <v>267</v>
      </c>
      <c r="C42" s="282">
        <v>3781</v>
      </c>
    </row>
    <row r="43" spans="1:3" s="277" customFormat="1" ht="12.75" customHeight="1" x14ac:dyDescent="0.25">
      <c r="A43" s="280" t="s">
        <v>297</v>
      </c>
      <c r="B43" s="281" t="s">
        <v>267</v>
      </c>
      <c r="C43" s="282">
        <v>4771</v>
      </c>
    </row>
    <row r="44" spans="1:3" s="277" customFormat="1" ht="12.75" customHeight="1" x14ac:dyDescent="0.25">
      <c r="A44" s="280" t="s">
        <v>298</v>
      </c>
      <c r="B44" s="281" t="s">
        <v>267</v>
      </c>
      <c r="C44" s="282">
        <v>3580</v>
      </c>
    </row>
    <row r="45" spans="1:3" s="277" customFormat="1" ht="12.75" customHeight="1" x14ac:dyDescent="0.25">
      <c r="A45" s="280" t="s">
        <v>299</v>
      </c>
      <c r="B45" s="281" t="s">
        <v>267</v>
      </c>
      <c r="C45" s="282">
        <v>3314</v>
      </c>
    </row>
    <row r="46" spans="1:3" s="277" customFormat="1" ht="12.75" customHeight="1" x14ac:dyDescent="0.25">
      <c r="A46" s="280" t="s">
        <v>300</v>
      </c>
      <c r="B46" s="281" t="s">
        <v>267</v>
      </c>
      <c r="C46" s="282">
        <v>7300</v>
      </c>
    </row>
    <row r="47" spans="1:3" s="277" customFormat="1" ht="12.75" customHeight="1" x14ac:dyDescent="0.25">
      <c r="A47" s="280" t="s">
        <v>301</v>
      </c>
      <c r="B47" s="281" t="s">
        <v>267</v>
      </c>
      <c r="C47" s="282">
        <v>5020</v>
      </c>
    </row>
    <row r="48" spans="1:3" s="277" customFormat="1" ht="12.75" customHeight="1" x14ac:dyDescent="0.25">
      <c r="A48" s="280" t="s">
        <v>302</v>
      </c>
      <c r="B48" s="281" t="s">
        <v>267</v>
      </c>
      <c r="C48" s="282">
        <v>4442</v>
      </c>
    </row>
    <row r="49" spans="1:3" s="277" customFormat="1" ht="12.75" customHeight="1" x14ac:dyDescent="0.25">
      <c r="A49" s="280" t="s">
        <v>303</v>
      </c>
      <c r="B49" s="281" t="s">
        <v>267</v>
      </c>
      <c r="C49" s="282">
        <v>3951</v>
      </c>
    </row>
    <row r="50" spans="1:3" s="277" customFormat="1" ht="12.75" customHeight="1" x14ac:dyDescent="0.25">
      <c r="A50" s="280" t="s">
        <v>304</v>
      </c>
      <c r="B50" s="281" t="s">
        <v>267</v>
      </c>
      <c r="C50" s="282">
        <v>4890</v>
      </c>
    </row>
    <row r="51" spans="1:3" s="277" customFormat="1" ht="12.75" customHeight="1" x14ac:dyDescent="0.25">
      <c r="A51" s="280" t="s">
        <v>305</v>
      </c>
      <c r="B51" s="281" t="s">
        <v>267</v>
      </c>
      <c r="C51" s="282">
        <v>3654</v>
      </c>
    </row>
    <row r="52" spans="1:3" s="277" customFormat="1" ht="12.75" customHeight="1" x14ac:dyDescent="0.25">
      <c r="A52" s="280" t="s">
        <v>306</v>
      </c>
      <c r="B52" s="281" t="s">
        <v>267</v>
      </c>
      <c r="C52" s="282">
        <v>3509</v>
      </c>
    </row>
    <row r="53" spans="1:3" s="277" customFormat="1" ht="12.75" customHeight="1" x14ac:dyDescent="0.25">
      <c r="A53" s="280" t="s">
        <v>307</v>
      </c>
      <c r="B53" s="281" t="s">
        <v>267</v>
      </c>
      <c r="C53" s="282">
        <v>4401</v>
      </c>
    </row>
    <row r="54" spans="1:3" s="277" customFormat="1" ht="12.75" customHeight="1" x14ac:dyDescent="0.25">
      <c r="A54" s="280" t="s">
        <v>308</v>
      </c>
      <c r="B54" s="281" t="s">
        <v>267</v>
      </c>
      <c r="C54" s="282">
        <v>4732</v>
      </c>
    </row>
    <row r="55" spans="1:3" s="277" customFormat="1" ht="12.75" customHeight="1" x14ac:dyDescent="0.25">
      <c r="A55" s="280" t="s">
        <v>309</v>
      </c>
      <c r="B55" s="281" t="s">
        <v>267</v>
      </c>
      <c r="C55" s="282">
        <v>4036</v>
      </c>
    </row>
    <row r="56" spans="1:3" s="277" customFormat="1" ht="12.75" customHeight="1" x14ac:dyDescent="0.25">
      <c r="A56" s="280" t="s">
        <v>310</v>
      </c>
      <c r="B56" s="281" t="s">
        <v>267</v>
      </c>
      <c r="C56" s="282">
        <v>4634</v>
      </c>
    </row>
    <row r="57" spans="1:3" s="277" customFormat="1" ht="12.75" customHeight="1" x14ac:dyDescent="0.25">
      <c r="A57" s="280" t="s">
        <v>311</v>
      </c>
      <c r="B57" s="281" t="s">
        <v>267</v>
      </c>
      <c r="C57" s="282">
        <v>4548</v>
      </c>
    </row>
    <row r="58" spans="1:3" s="277" customFormat="1" ht="12.75" customHeight="1" x14ac:dyDescent="0.25">
      <c r="A58" s="280" t="s">
        <v>312</v>
      </c>
      <c r="B58" s="281" t="s">
        <v>267</v>
      </c>
      <c r="C58" s="282">
        <v>4383</v>
      </c>
    </row>
    <row r="59" spans="1:3" s="277" customFormat="1" ht="12.75" customHeight="1" x14ac:dyDescent="0.25">
      <c r="A59" s="280" t="s">
        <v>313</v>
      </c>
      <c r="B59" s="281" t="s">
        <v>267</v>
      </c>
      <c r="C59" s="282">
        <v>6268</v>
      </c>
    </row>
    <row r="60" spans="1:3" s="277" customFormat="1" ht="12.75" customHeight="1" x14ac:dyDescent="0.25">
      <c r="A60" s="280" t="s">
        <v>314</v>
      </c>
      <c r="B60" s="281" t="s">
        <v>267</v>
      </c>
      <c r="C60" s="282">
        <v>5529</v>
      </c>
    </row>
    <row r="61" spans="1:3" s="277" customFormat="1" ht="12.75" customHeight="1" x14ac:dyDescent="0.25">
      <c r="A61" s="280" t="s">
        <v>315</v>
      </c>
      <c r="B61" s="281" t="s">
        <v>267</v>
      </c>
      <c r="C61" s="282">
        <v>5406</v>
      </c>
    </row>
    <row r="62" spans="1:3" s="277" customFormat="1" ht="12.75" customHeight="1" x14ac:dyDescent="0.25">
      <c r="A62" s="280" t="s">
        <v>316</v>
      </c>
      <c r="B62" s="281" t="s">
        <v>267</v>
      </c>
      <c r="C62" s="282">
        <v>4798</v>
      </c>
    </row>
    <row r="63" spans="1:3" s="277" customFormat="1" ht="12.75" customHeight="1" x14ac:dyDescent="0.25">
      <c r="A63" s="280" t="s">
        <v>317</v>
      </c>
      <c r="B63" s="281" t="s">
        <v>267</v>
      </c>
      <c r="C63" s="282">
        <v>7219</v>
      </c>
    </row>
    <row r="64" spans="1:3" s="277" customFormat="1" ht="12.75" customHeight="1" x14ac:dyDescent="0.25">
      <c r="A64" s="280" t="s">
        <v>318</v>
      </c>
      <c r="B64" s="281" t="s">
        <v>267</v>
      </c>
      <c r="C64" s="282">
        <v>4781</v>
      </c>
    </row>
    <row r="65" spans="1:3" s="277" customFormat="1" ht="12.75" customHeight="1" x14ac:dyDescent="0.25">
      <c r="A65" s="280" t="s">
        <v>319</v>
      </c>
      <c r="B65" s="281" t="s">
        <v>267</v>
      </c>
      <c r="C65" s="282">
        <v>11683</v>
      </c>
    </row>
    <row r="66" spans="1:3" s="277" customFormat="1" ht="12.75" customHeight="1" x14ac:dyDescent="0.25">
      <c r="A66" s="280" t="s">
        <v>320</v>
      </c>
      <c r="B66" s="281" t="s">
        <v>267</v>
      </c>
      <c r="C66" s="282">
        <v>28964</v>
      </c>
    </row>
    <row r="67" spans="1:3" s="277" customFormat="1" ht="12.75" customHeight="1" x14ac:dyDescent="0.25">
      <c r="A67" s="280" t="s">
        <v>321</v>
      </c>
      <c r="B67" s="281" t="s">
        <v>267</v>
      </c>
      <c r="C67" s="282">
        <v>9335</v>
      </c>
    </row>
    <row r="68" spans="1:3" s="277" customFormat="1" ht="12.75" customHeight="1" x14ac:dyDescent="0.25">
      <c r="A68" s="280" t="s">
        <v>322</v>
      </c>
      <c r="B68" s="281" t="s">
        <v>267</v>
      </c>
      <c r="C68" s="282">
        <v>56051</v>
      </c>
    </row>
    <row r="69" spans="1:3" s="277" customFormat="1" ht="12.75" customHeight="1" x14ac:dyDescent="0.25">
      <c r="A69" s="280" t="s">
        <v>323</v>
      </c>
      <c r="B69" s="281" t="s">
        <v>267</v>
      </c>
      <c r="C69" s="282">
        <v>9579</v>
      </c>
    </row>
    <row r="70" spans="1:3" s="277" customFormat="1" ht="12.75" customHeight="1" x14ac:dyDescent="0.25">
      <c r="A70" s="280" t="s">
        <v>324</v>
      </c>
      <c r="B70" s="281" t="s">
        <v>267</v>
      </c>
      <c r="C70" s="282">
        <v>16585</v>
      </c>
    </row>
    <row r="71" spans="1:3" s="277" customFormat="1" ht="12.75" customHeight="1" x14ac:dyDescent="0.25">
      <c r="A71" s="280" t="s">
        <v>325</v>
      </c>
      <c r="B71" s="281" t="s">
        <v>267</v>
      </c>
      <c r="C71" s="282">
        <v>12550</v>
      </c>
    </row>
    <row r="72" spans="1:3" s="277" customFormat="1" ht="12.75" customHeight="1" x14ac:dyDescent="0.25">
      <c r="A72" s="280" t="s">
        <v>326</v>
      </c>
      <c r="B72" s="281" t="s">
        <v>267</v>
      </c>
      <c r="C72" s="282">
        <v>14316</v>
      </c>
    </row>
    <row r="73" spans="1:3" s="277" customFormat="1" ht="12.75" customHeight="1" x14ac:dyDescent="0.25">
      <c r="A73" s="280" t="s">
        <v>327</v>
      </c>
      <c r="B73" s="281" t="s">
        <v>267</v>
      </c>
      <c r="C73" s="282">
        <v>23287</v>
      </c>
    </row>
    <row r="74" spans="1:3" s="277" customFormat="1" ht="12.75" customHeight="1" x14ac:dyDescent="0.25">
      <c r="A74" s="280" t="s">
        <v>328</v>
      </c>
      <c r="B74" s="281" t="s">
        <v>267</v>
      </c>
      <c r="C74" s="282">
        <v>58404</v>
      </c>
    </row>
    <row r="75" spans="1:3" s="277" customFormat="1" ht="12.75" customHeight="1" x14ac:dyDescent="0.25">
      <c r="A75" s="280" t="s">
        <v>329</v>
      </c>
      <c r="B75" s="281" t="s">
        <v>267</v>
      </c>
      <c r="C75" s="282">
        <v>9245</v>
      </c>
    </row>
    <row r="76" spans="1:3" s="277" customFormat="1" ht="12.75" customHeight="1" x14ac:dyDescent="0.25">
      <c r="A76" s="280" t="s">
        <v>330</v>
      </c>
      <c r="B76" s="281" t="s">
        <v>267</v>
      </c>
      <c r="C76" s="282">
        <v>7647</v>
      </c>
    </row>
    <row r="77" spans="1:3" s="277" customFormat="1" ht="12.75" customHeight="1" x14ac:dyDescent="0.25">
      <c r="A77" s="280" t="s">
        <v>331</v>
      </c>
      <c r="B77" s="281" t="s">
        <v>267</v>
      </c>
      <c r="C77" s="282">
        <v>8071</v>
      </c>
    </row>
    <row r="78" spans="1:3" s="277" customFormat="1" ht="12.75" customHeight="1" x14ac:dyDescent="0.25">
      <c r="A78" s="280" t="s">
        <v>332</v>
      </c>
      <c r="B78" s="281" t="s">
        <v>267</v>
      </c>
      <c r="C78" s="282">
        <v>6633</v>
      </c>
    </row>
    <row r="79" spans="1:3" s="277" customFormat="1" ht="12.75" customHeight="1" x14ac:dyDescent="0.25">
      <c r="A79" s="280" t="s">
        <v>333</v>
      </c>
      <c r="B79" s="281" t="s">
        <v>267</v>
      </c>
      <c r="C79" s="282">
        <v>4144</v>
      </c>
    </row>
    <row r="80" spans="1:3" s="277" customFormat="1" ht="12.75" customHeight="1" x14ac:dyDescent="0.25">
      <c r="A80" s="280" t="s">
        <v>334</v>
      </c>
      <c r="B80" s="281" t="s">
        <v>267</v>
      </c>
      <c r="C80" s="282">
        <v>8196</v>
      </c>
    </row>
    <row r="81" spans="1:3" s="277" customFormat="1" ht="12.75" customHeight="1" thickBot="1" x14ac:dyDescent="0.3">
      <c r="A81" s="280" t="s">
        <v>335</v>
      </c>
      <c r="B81" s="281" t="s">
        <v>267</v>
      </c>
      <c r="C81" s="282">
        <v>1745</v>
      </c>
    </row>
    <row r="82" spans="1:3" ht="12.75" customHeight="1" thickBot="1" x14ac:dyDescent="0.3">
      <c r="A82" s="283"/>
      <c r="B82" s="284" t="s">
        <v>336</v>
      </c>
      <c r="C82" s="285">
        <f>SUM(C$13:C81)</f>
        <v>920000</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REPORTING&amp;RGREENWICH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497"/>
      <c r="B1" s="498"/>
      <c r="C1" s="498"/>
      <c r="D1" s="498"/>
      <c r="E1" s="498"/>
      <c r="F1" s="499"/>
    </row>
    <row r="2" spans="1:6" s="287" customFormat="1" ht="15.75" customHeight="1" x14ac:dyDescent="0.25">
      <c r="A2" s="488" t="s">
        <v>0</v>
      </c>
      <c r="B2" s="489"/>
      <c r="C2" s="489"/>
      <c r="D2" s="489"/>
      <c r="E2" s="489"/>
      <c r="F2" s="490"/>
    </row>
    <row r="3" spans="1:6" s="287" customFormat="1" ht="12.75" customHeight="1" x14ac:dyDescent="0.25">
      <c r="A3" s="488" t="s">
        <v>1</v>
      </c>
      <c r="B3" s="489"/>
      <c r="C3" s="489"/>
      <c r="D3" s="489"/>
      <c r="E3" s="489"/>
      <c r="F3" s="490"/>
    </row>
    <row r="4" spans="1:6" s="287" customFormat="1" x14ac:dyDescent="0.25">
      <c r="A4" s="488" t="s">
        <v>134</v>
      </c>
      <c r="B4" s="489"/>
      <c r="C4" s="489"/>
      <c r="D4" s="489"/>
      <c r="E4" s="489"/>
      <c r="F4" s="490"/>
    </row>
    <row r="5" spans="1:6" x14ac:dyDescent="0.25">
      <c r="A5" s="488" t="s">
        <v>337</v>
      </c>
      <c r="B5" s="489"/>
      <c r="C5" s="489"/>
      <c r="D5" s="489"/>
      <c r="E5" s="489"/>
      <c r="F5" s="490"/>
    </row>
    <row r="6" spans="1:6" ht="16.5" customHeight="1" thickBot="1" x14ac:dyDescent="0.3">
      <c r="A6" s="500"/>
      <c r="B6" s="501"/>
      <c r="C6" s="501"/>
      <c r="D6" s="501"/>
      <c r="E6" s="501"/>
      <c r="F6" s="502"/>
    </row>
    <row r="7" spans="1:6" ht="16.5" customHeight="1" thickBot="1" x14ac:dyDescent="0.3">
      <c r="A7" s="507" t="s">
        <v>338</v>
      </c>
      <c r="B7" s="508"/>
      <c r="C7" s="508"/>
      <c r="D7" s="508"/>
      <c r="E7" s="508"/>
      <c r="F7" s="508"/>
    </row>
    <row r="8" spans="1:6" ht="14.25" customHeight="1" x14ac:dyDescent="0.25">
      <c r="A8" s="288">
        <v>-1</v>
      </c>
      <c r="B8" s="289">
        <v>-2</v>
      </c>
      <c r="C8" s="289">
        <v>-3</v>
      </c>
      <c r="D8" s="289">
        <v>-4</v>
      </c>
      <c r="E8" s="289">
        <v>-5</v>
      </c>
      <c r="F8" s="290">
        <v>-6</v>
      </c>
    </row>
    <row r="9" spans="1:6" ht="30.75" customHeight="1" thickBot="1" x14ac:dyDescent="0.3">
      <c r="A9" s="291" t="s">
        <v>339</v>
      </c>
      <c r="B9" s="292" t="s">
        <v>340</v>
      </c>
      <c r="C9" s="293" t="s">
        <v>341</v>
      </c>
      <c r="D9" s="293" t="s">
        <v>342</v>
      </c>
      <c r="E9" s="293" t="s">
        <v>343</v>
      </c>
      <c r="F9" s="294" t="s">
        <v>344</v>
      </c>
    </row>
    <row r="10" spans="1:6" x14ac:dyDescent="0.25">
      <c r="A10" s="295"/>
      <c r="B10" s="296"/>
      <c r="C10" s="297"/>
      <c r="D10" s="297"/>
      <c r="E10" s="297"/>
      <c r="F10" s="298"/>
    </row>
    <row r="11" spans="1:6" x14ac:dyDescent="0.25">
      <c r="A11" s="299" t="s">
        <v>138</v>
      </c>
      <c r="B11" s="509" t="s">
        <v>345</v>
      </c>
      <c r="C11" s="510"/>
      <c r="D11" s="510"/>
      <c r="E11" s="510"/>
      <c r="F11" s="510"/>
    </row>
    <row r="12" spans="1:6" x14ac:dyDescent="0.25">
      <c r="A12" s="503"/>
      <c r="B12" s="504"/>
      <c r="C12" s="504"/>
      <c r="D12" s="504"/>
      <c r="E12" s="504"/>
      <c r="F12" s="504"/>
    </row>
    <row r="13" spans="1:6" x14ac:dyDescent="0.25">
      <c r="A13" s="299" t="s">
        <v>139</v>
      </c>
      <c r="B13" s="511" t="s">
        <v>346</v>
      </c>
      <c r="C13" s="512"/>
      <c r="D13" s="512"/>
      <c r="E13" s="512"/>
      <c r="F13" s="512"/>
    </row>
    <row r="14" spans="1:6" x14ac:dyDescent="0.25">
      <c r="A14" s="503"/>
      <c r="B14" s="504"/>
      <c r="C14" s="504"/>
      <c r="D14" s="504"/>
      <c r="E14" s="504"/>
      <c r="F14" s="504"/>
    </row>
    <row r="15" spans="1:6" x14ac:dyDescent="0.25">
      <c r="A15" s="299" t="s">
        <v>171</v>
      </c>
      <c r="B15" s="511" t="s">
        <v>347</v>
      </c>
      <c r="C15" s="512"/>
      <c r="D15" s="512"/>
      <c r="E15" s="512"/>
      <c r="F15" s="512"/>
    </row>
    <row r="16" spans="1:6" x14ac:dyDescent="0.25">
      <c r="A16" s="503"/>
      <c r="B16" s="504"/>
      <c r="C16" s="504"/>
      <c r="D16" s="504"/>
      <c r="E16" s="504"/>
      <c r="F16" s="504"/>
    </row>
    <row r="17" spans="1:6" x14ac:dyDescent="0.25">
      <c r="A17" s="299" t="s">
        <v>348</v>
      </c>
      <c r="B17" s="505" t="s">
        <v>349</v>
      </c>
      <c r="C17" s="505"/>
      <c r="D17" s="505"/>
      <c r="E17" s="505"/>
      <c r="F17" s="505"/>
    </row>
    <row r="18" spans="1:6" ht="16.5" customHeight="1" thickBot="1" x14ac:dyDescent="0.3">
      <c r="A18" s="300"/>
      <c r="B18" s="506"/>
      <c r="C18" s="506"/>
      <c r="D18" s="506"/>
      <c r="E18" s="506"/>
      <c r="F18" s="301"/>
    </row>
    <row r="19" spans="1:6" ht="30" x14ac:dyDescent="0.25">
      <c r="A19" s="302"/>
      <c r="B19" s="303" t="s">
        <v>350</v>
      </c>
      <c r="C19" s="304">
        <v>48803</v>
      </c>
      <c r="D19" s="304">
        <v>-124</v>
      </c>
      <c r="E19" s="304">
        <v>0</v>
      </c>
      <c r="F19" s="305">
        <v>-124</v>
      </c>
    </row>
    <row r="20" spans="1:6" x14ac:dyDescent="0.25">
      <c r="A20" s="302"/>
      <c r="B20" s="303" t="s">
        <v>351</v>
      </c>
      <c r="C20" s="304">
        <v>99</v>
      </c>
      <c r="D20" s="304">
        <v>0</v>
      </c>
      <c r="E20" s="304">
        <v>0</v>
      </c>
      <c r="F20" s="305">
        <v>0</v>
      </c>
    </row>
    <row r="21" spans="1:6" x14ac:dyDescent="0.25">
      <c r="A21" s="302"/>
      <c r="B21" s="303" t="s">
        <v>352</v>
      </c>
      <c r="C21" s="304">
        <v>9164991</v>
      </c>
      <c r="D21" s="304">
        <v>701505</v>
      </c>
      <c r="E21" s="304">
        <v>0</v>
      </c>
      <c r="F21" s="305">
        <v>701505</v>
      </c>
    </row>
    <row r="22" spans="1:6" x14ac:dyDescent="0.25">
      <c r="A22" s="302"/>
      <c r="B22" s="303" t="s">
        <v>353</v>
      </c>
      <c r="C22" s="304">
        <v>12793</v>
      </c>
      <c r="D22" s="304">
        <v>-33</v>
      </c>
      <c r="E22" s="304">
        <v>0</v>
      </c>
      <c r="F22" s="305">
        <v>-33</v>
      </c>
    </row>
    <row r="23" spans="1:6" x14ac:dyDescent="0.25">
      <c r="A23" s="302"/>
      <c r="B23" s="303" t="s">
        <v>354</v>
      </c>
      <c r="C23" s="304">
        <v>4459</v>
      </c>
      <c r="D23" s="304">
        <v>-11</v>
      </c>
      <c r="E23" s="304">
        <v>0</v>
      </c>
      <c r="F23" s="305">
        <v>-11</v>
      </c>
    </row>
    <row r="24" spans="1:6" x14ac:dyDescent="0.25">
      <c r="A24" s="302"/>
      <c r="B24" s="303" t="s">
        <v>355</v>
      </c>
      <c r="C24" s="304">
        <v>104105</v>
      </c>
      <c r="D24" s="304">
        <v>-250</v>
      </c>
      <c r="E24" s="304">
        <v>0</v>
      </c>
      <c r="F24" s="305">
        <v>-250</v>
      </c>
    </row>
    <row r="25" spans="1:6" x14ac:dyDescent="0.25">
      <c r="A25" s="302"/>
      <c r="B25" s="303" t="s">
        <v>356</v>
      </c>
      <c r="C25" s="304">
        <v>21665</v>
      </c>
      <c r="D25" s="304">
        <v>-55</v>
      </c>
      <c r="E25" s="304">
        <v>0</v>
      </c>
      <c r="F25" s="305">
        <v>-55</v>
      </c>
    </row>
    <row r="26" spans="1:6" ht="30" x14ac:dyDescent="0.25">
      <c r="A26" s="302"/>
      <c r="B26" s="303" t="s">
        <v>357</v>
      </c>
      <c r="C26" s="304">
        <v>299962</v>
      </c>
      <c r="D26" s="304">
        <v>22960</v>
      </c>
      <c r="E26" s="304">
        <v>0</v>
      </c>
      <c r="F26" s="305">
        <v>22960</v>
      </c>
    </row>
    <row r="27" spans="1:6" x14ac:dyDescent="0.25">
      <c r="A27" s="302"/>
      <c r="B27" s="303" t="s">
        <v>358</v>
      </c>
      <c r="C27" s="304">
        <v>2356095</v>
      </c>
      <c r="D27" s="304">
        <v>180340</v>
      </c>
      <c r="E27" s="304">
        <v>0</v>
      </c>
      <c r="F27" s="305">
        <v>180340</v>
      </c>
    </row>
    <row r="28" spans="1:6" x14ac:dyDescent="0.25">
      <c r="A28" s="302"/>
      <c r="B28" s="303" t="s">
        <v>359</v>
      </c>
      <c r="C28" s="304">
        <v>43442</v>
      </c>
      <c r="D28" s="304">
        <v>3325</v>
      </c>
      <c r="E28" s="304">
        <v>0</v>
      </c>
      <c r="F28" s="305">
        <v>3325</v>
      </c>
    </row>
    <row r="29" spans="1:6" ht="30" x14ac:dyDescent="0.25">
      <c r="A29" s="302"/>
      <c r="B29" s="303" t="s">
        <v>360</v>
      </c>
      <c r="C29" s="304">
        <v>410392</v>
      </c>
      <c r="D29" s="304">
        <v>31412</v>
      </c>
      <c r="E29" s="304">
        <v>0</v>
      </c>
      <c r="F29" s="305">
        <v>31412</v>
      </c>
    </row>
    <row r="30" spans="1:6" x14ac:dyDescent="0.25">
      <c r="A30" s="302"/>
      <c r="B30" s="303" t="s">
        <v>361</v>
      </c>
      <c r="C30" s="304">
        <v>177041</v>
      </c>
      <c r="D30" s="304">
        <v>13551</v>
      </c>
      <c r="E30" s="304">
        <v>0</v>
      </c>
      <c r="F30" s="305">
        <v>13551</v>
      </c>
    </row>
    <row r="31" spans="1:6" x14ac:dyDescent="0.25">
      <c r="A31" s="302"/>
      <c r="B31" s="303" t="s">
        <v>362</v>
      </c>
      <c r="C31" s="304">
        <v>879449</v>
      </c>
      <c r="D31" s="304">
        <v>67315</v>
      </c>
      <c r="E31" s="304">
        <v>0</v>
      </c>
      <c r="F31" s="305">
        <v>67315</v>
      </c>
    </row>
    <row r="32" spans="1:6" x14ac:dyDescent="0.25">
      <c r="A32" s="302"/>
      <c r="B32" s="303" t="s">
        <v>363</v>
      </c>
      <c r="C32" s="304">
        <v>20151</v>
      </c>
      <c r="D32" s="304">
        <v>-51</v>
      </c>
      <c r="E32" s="304">
        <v>0</v>
      </c>
      <c r="F32" s="305">
        <v>-51</v>
      </c>
    </row>
    <row r="33" spans="1:6" x14ac:dyDescent="0.25">
      <c r="A33" s="302"/>
      <c r="B33" s="303" t="s">
        <v>364</v>
      </c>
      <c r="C33" s="304">
        <v>123235</v>
      </c>
      <c r="D33" s="304">
        <v>-313</v>
      </c>
      <c r="E33" s="304">
        <v>0</v>
      </c>
      <c r="F33" s="305">
        <v>-313</v>
      </c>
    </row>
    <row r="34" spans="1:6" x14ac:dyDescent="0.25">
      <c r="A34" s="302"/>
      <c r="B34" s="303" t="s">
        <v>365</v>
      </c>
      <c r="C34" s="304">
        <v>4469</v>
      </c>
      <c r="D34" s="304">
        <v>-11</v>
      </c>
      <c r="E34" s="304">
        <v>0</v>
      </c>
      <c r="F34" s="305">
        <v>-11</v>
      </c>
    </row>
    <row r="35" spans="1:6" x14ac:dyDescent="0.25">
      <c r="A35" s="302"/>
      <c r="B35" s="303" t="s">
        <v>366</v>
      </c>
      <c r="C35" s="304">
        <v>17663</v>
      </c>
      <c r="D35" s="304">
        <v>-45</v>
      </c>
      <c r="E35" s="304">
        <v>0</v>
      </c>
      <c r="F35" s="305">
        <v>-45</v>
      </c>
    </row>
    <row r="36" spans="1:6" x14ac:dyDescent="0.25">
      <c r="A36" s="302"/>
      <c r="B36" s="303" t="s">
        <v>367</v>
      </c>
      <c r="C36" s="304">
        <v>9921</v>
      </c>
      <c r="D36" s="304">
        <v>-25</v>
      </c>
      <c r="E36" s="304">
        <v>0</v>
      </c>
      <c r="F36" s="305">
        <v>-25</v>
      </c>
    </row>
    <row r="37" spans="1:6" ht="16.5" thickBot="1" x14ac:dyDescent="0.3">
      <c r="A37" s="302"/>
      <c r="B37" s="303" t="s">
        <v>267</v>
      </c>
      <c r="C37" s="304">
        <v>252000</v>
      </c>
      <c r="D37" s="304">
        <v>0</v>
      </c>
      <c r="E37" s="304">
        <v>0</v>
      </c>
      <c r="F37" s="305">
        <v>0</v>
      </c>
    </row>
    <row r="38" spans="1:6" ht="16.5" customHeight="1" thickBot="1" x14ac:dyDescent="0.3">
      <c r="A38" s="306"/>
      <c r="B38" s="306" t="s">
        <v>368</v>
      </c>
      <c r="C38" s="307">
        <f>SUM(C$19:C37)</f>
        <v>13950735</v>
      </c>
      <c r="D38" s="307">
        <f>SUM(D$19:D37)</f>
        <v>1019490</v>
      </c>
      <c r="E38" s="307">
        <f>SUM(E$19:E37)</f>
        <v>0</v>
      </c>
      <c r="F38" s="285">
        <f>SUM(F$19:F37)</f>
        <v>1019490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REPORTING&amp;RGREENWICH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2016-07-19T17:37:13Z</cp:lastPrinted>
  <dcterms:created xsi:type="dcterms:W3CDTF">2016-07-19T17:03:06Z</dcterms:created>
  <dcterms:modified xsi:type="dcterms:W3CDTF">2016-07-19T17:38:43Z</dcterms:modified>
</cp:coreProperties>
</file>