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Report_17A!$A$13:$C$765</definedName>
    <definedName name="_xlnm.Print_Area" localSheetId="8">Report_17B!$A$10:$F$36</definedName>
    <definedName name="_xlnm.Print_Area" localSheetId="9">Report_18!$A$9:$C$23</definedName>
    <definedName name="_xlnm.Print_Area" localSheetId="10">Report_19!$A$10:$E$31</definedName>
    <definedName name="_xlnm.Print_Area" localSheetId="0">Report_20!$A$11:$C$317</definedName>
    <definedName name="_xlnm.Print_Area" localSheetId="11">Report_21!$A$11:$E$88</definedName>
    <definedName name="_xlnm.Print_Area" localSheetId="12">Report_22!$A$11:$C$20</definedName>
    <definedName name="_xlnm.Print_Area" localSheetId="13">Report_23!$A$9:$F$59</definedName>
    <definedName name="_xlnm.Print_Area" localSheetId="1">Report_5!$A$10:$D$165</definedName>
    <definedName name="_xlnm.Print_Area" localSheetId="2">Report_6!$A$10:$E$121</definedName>
    <definedName name="_xlnm.Print_Area" localSheetId="3">Report_6A!$A$10:$F$83</definedName>
    <definedName name="_xlnm.Print_Area" localSheetId="4">Report_7!$A$10:$D$85</definedName>
    <definedName name="_xlnm.Print_Area" localSheetId="5">Report_8!$A$10:$D$83</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5621"/>
</workbook>
</file>

<file path=xl/calcChain.xml><?xml version="1.0" encoding="utf-8"?>
<calcChain xmlns="http://schemas.openxmlformats.org/spreadsheetml/2006/main">
  <c r="E56" i="14" l="1"/>
  <c r="F56" i="14" s="1"/>
  <c r="E55" i="14"/>
  <c r="F55" i="14" s="1"/>
  <c r="E54" i="14"/>
  <c r="F54" i="14" s="1"/>
  <c r="E53" i="14"/>
  <c r="F53" i="14" s="1"/>
  <c r="D51" i="14"/>
  <c r="C51" i="14"/>
  <c r="E50" i="14"/>
  <c r="F50" i="14" s="1"/>
  <c r="E49" i="14"/>
  <c r="F49" i="14" s="1"/>
  <c r="E48" i="14"/>
  <c r="F48" i="14" s="1"/>
  <c r="E51" i="14"/>
  <c r="F51" i="14" s="1"/>
  <c r="D45" i="14"/>
  <c r="C45" i="14"/>
  <c r="E44" i="14"/>
  <c r="F44" i="14" s="1"/>
  <c r="D42" i="14"/>
  <c r="C42" i="14"/>
  <c r="E41" i="14"/>
  <c r="F41" i="14" s="1"/>
  <c r="E39" i="14"/>
  <c r="F39" i="14" s="1"/>
  <c r="E38" i="14"/>
  <c r="F38" i="14" s="1"/>
  <c r="E30" i="14"/>
  <c r="F30" i="14" s="1"/>
  <c r="E29" i="14"/>
  <c r="F29" i="14" s="1"/>
  <c r="E28" i="14"/>
  <c r="F28" i="14" s="1"/>
  <c r="E27" i="14"/>
  <c r="F27" i="14" s="1"/>
  <c r="D25" i="14"/>
  <c r="C25" i="14"/>
  <c r="E24" i="14"/>
  <c r="F24" i="14" s="1"/>
  <c r="E23" i="14"/>
  <c r="F23" i="14" s="1"/>
  <c r="E22" i="14"/>
  <c r="F22" i="14" s="1"/>
  <c r="D19" i="14"/>
  <c r="D20" i="14" s="1"/>
  <c r="C19" i="14"/>
  <c r="C20" i="14"/>
  <c r="E18" i="14"/>
  <c r="F18" i="14" s="1"/>
  <c r="D16" i="14"/>
  <c r="C16" i="14"/>
  <c r="E15" i="14"/>
  <c r="F15" i="14" s="1"/>
  <c r="E13" i="14"/>
  <c r="F13" i="14" s="1"/>
  <c r="E12" i="14"/>
  <c r="F12" i="14" s="1"/>
  <c r="E81" i="12"/>
  <c r="E80" i="12"/>
  <c r="E77" i="12"/>
  <c r="E76" i="12"/>
  <c r="E73" i="12"/>
  <c r="E72" i="12"/>
  <c r="E69" i="12"/>
  <c r="E68" i="12"/>
  <c r="E65" i="12"/>
  <c r="E64" i="12"/>
  <c r="E61" i="12"/>
  <c r="E60" i="12"/>
  <c r="E57" i="12"/>
  <c r="E56" i="12"/>
  <c r="E53" i="12"/>
  <c r="E52" i="12"/>
  <c r="E49" i="12"/>
  <c r="E48" i="12"/>
  <c r="E45" i="12"/>
  <c r="E44" i="12"/>
  <c r="E41" i="12"/>
  <c r="E40" i="12"/>
  <c r="E37" i="12"/>
  <c r="E36" i="12"/>
  <c r="E33" i="12"/>
  <c r="E32" i="12"/>
  <c r="E29" i="12"/>
  <c r="E28" i="12"/>
  <c r="E25" i="12"/>
  <c r="E24" i="12"/>
  <c r="E21" i="12"/>
  <c r="E20" i="12"/>
  <c r="E17" i="12"/>
  <c r="E16" i="12"/>
  <c r="E13" i="12"/>
  <c r="E12" i="12"/>
  <c r="D31" i="11"/>
  <c r="C31" i="11"/>
  <c r="E31" i="11" s="1"/>
  <c r="E29" i="11"/>
  <c r="E27" i="11"/>
  <c r="E25" i="11"/>
  <c r="E23" i="11"/>
  <c r="E21" i="11"/>
  <c r="E19" i="11"/>
  <c r="E17" i="11"/>
  <c r="E15" i="11"/>
  <c r="E13" i="11"/>
  <c r="E11" i="11"/>
  <c r="F36" i="9"/>
  <c r="E36" i="9"/>
  <c r="D36" i="9"/>
  <c r="C36" i="9"/>
  <c r="C763" i="8"/>
  <c r="F36" i="7"/>
  <c r="E36" i="7"/>
  <c r="D35" i="7"/>
  <c r="C35" i="7"/>
  <c r="F35" i="7" s="1"/>
  <c r="F34" i="7"/>
  <c r="E34" i="7"/>
  <c r="F33" i="7"/>
  <c r="E33" i="7"/>
  <c r="F32" i="7"/>
  <c r="E32" i="7"/>
  <c r="F31" i="7"/>
  <c r="E31" i="7"/>
  <c r="F30" i="7"/>
  <c r="E30" i="7"/>
  <c r="E27" i="7"/>
  <c r="F27" i="7" s="1"/>
  <c r="D26" i="7"/>
  <c r="C26" i="7"/>
  <c r="F25" i="7"/>
  <c r="E25" i="7"/>
  <c r="E24" i="7"/>
  <c r="F24" i="7" s="1"/>
  <c r="E23" i="7"/>
  <c r="F23" i="7" s="1"/>
  <c r="E22" i="7"/>
  <c r="F22" i="7" s="1"/>
  <c r="E21" i="7"/>
  <c r="F21" i="7"/>
  <c r="F18" i="7"/>
  <c r="E18" i="7"/>
  <c r="D17" i="7"/>
  <c r="C17" i="7"/>
  <c r="F17" i="7" s="1"/>
  <c r="F16" i="7"/>
  <c r="E16" i="7"/>
  <c r="F15" i="7"/>
  <c r="E15" i="7"/>
  <c r="F14" i="7"/>
  <c r="E14" i="7"/>
  <c r="F13" i="7"/>
  <c r="E13" i="7"/>
  <c r="F12" i="7"/>
  <c r="E12" i="7"/>
  <c r="C83" i="6"/>
  <c r="C74" i="5"/>
  <c r="C84" i="5" s="1"/>
  <c r="F83" i="4"/>
  <c r="E118" i="3"/>
  <c r="E103" i="3"/>
  <c r="E97" i="3"/>
  <c r="E86" i="3"/>
  <c r="E81" i="3"/>
  <c r="E76" i="3"/>
  <c r="E71" i="3"/>
  <c r="E66" i="3"/>
  <c r="E61" i="3"/>
  <c r="E56" i="3"/>
  <c r="E50" i="3"/>
  <c r="E45" i="3"/>
  <c r="E40" i="3"/>
  <c r="E35" i="3"/>
  <c r="E30" i="3"/>
  <c r="E25" i="3"/>
  <c r="E20" i="3"/>
  <c r="E15" i="3"/>
  <c r="D164" i="2"/>
  <c r="D161" i="2"/>
  <c r="D153" i="2"/>
  <c r="D145" i="2"/>
  <c r="D137" i="2"/>
  <c r="D129" i="2"/>
  <c r="D121" i="2"/>
  <c r="D113" i="2"/>
  <c r="D105" i="2"/>
  <c r="D97" i="2"/>
  <c r="D89" i="2"/>
  <c r="D81" i="2"/>
  <c r="D73" i="2"/>
  <c r="D65" i="2"/>
  <c r="D57" i="2"/>
  <c r="D49" i="2"/>
  <c r="D41" i="2"/>
  <c r="D33" i="2"/>
  <c r="D25" i="2"/>
  <c r="D17" i="2"/>
  <c r="D46" i="14"/>
  <c r="D163" i="2" l="1"/>
  <c r="D165" i="2" s="1"/>
  <c r="E120" i="3"/>
  <c r="E20" i="14"/>
  <c r="F20" i="14" s="1"/>
  <c r="E19" i="14"/>
  <c r="F19" i="14" s="1"/>
  <c r="E26" i="7"/>
  <c r="F26" i="7" s="1"/>
  <c r="E25" i="14"/>
  <c r="F25" i="14" s="1"/>
  <c r="E42" i="14"/>
  <c r="F42" i="14" s="1"/>
  <c r="E35" i="7"/>
  <c r="E16" i="14"/>
  <c r="F16" i="14" s="1"/>
  <c r="E45" i="14"/>
  <c r="F45" i="14" s="1"/>
  <c r="E17" i="7"/>
  <c r="C46" i="14"/>
  <c r="E46" i="14" l="1"/>
  <c r="F46" i="14" s="1"/>
</calcChain>
</file>

<file path=xl/sharedStrings.xml><?xml version="1.0" encoding="utf-8"?>
<sst xmlns="http://schemas.openxmlformats.org/spreadsheetml/2006/main" count="3167" uniqueCount="1167">
  <si>
    <t>GREENWICH HOSPITAL</t>
  </si>
  <si>
    <t xml:space="preserve">ANNUAL REPORTING </t>
  </si>
  <si>
    <t>FISCAL YEAR 2012</t>
  </si>
  <si>
    <t>REPORT 20 - REPORT OF EACH JOINT VENTURE, PARTNERSHIP</t>
  </si>
  <si>
    <t>AND CORPORATION RELATED TO THE HOSPITAL</t>
  </si>
  <si>
    <t>LINE</t>
  </si>
  <si>
    <t>DESCRIPTION</t>
  </si>
  <si>
    <t>AFFILIATE INFORMATION</t>
  </si>
  <si>
    <t>A.</t>
  </si>
  <si>
    <t>AFFILIATE NAME</t>
  </si>
  <si>
    <t>GREENWICH HEALTH CARE SERVICES, INC.</t>
  </si>
  <si>
    <t>Affiliate Description</t>
  </si>
  <si>
    <t>TO BENEFIT, PERFORM THE FUNCTIONS OF, CARRY OUT THE PURPOSES OF, AND UPHOLD, PROMOTE AND FURTHER THE WELFARE, PROGRAMS AND ACTIVITIES OF THE GREENWICH HOSPITAL ASSOCIATION, OF GREENWICH, CT.</t>
  </si>
  <si>
    <t xml:space="preserve">Affiliate type of service </t>
  </si>
  <si>
    <t>Parent Corporation</t>
  </si>
  <si>
    <t>Tax Status</t>
  </si>
  <si>
    <t>Not for Profit</t>
  </si>
  <si>
    <t>Street Address</t>
  </si>
  <si>
    <t>5 PERRYRIDGE RD.</t>
  </si>
  <si>
    <t xml:space="preserve">Town </t>
  </si>
  <si>
    <t>Greenwich</t>
  </si>
  <si>
    <t>State</t>
  </si>
  <si>
    <t>Connecticut</t>
  </si>
  <si>
    <t>Zip Code</t>
  </si>
  <si>
    <t xml:space="preserve">06830 - </t>
  </si>
  <si>
    <t>CEO Name</t>
  </si>
  <si>
    <t>FRANK CORVINO</t>
  </si>
  <si>
    <t>CEO Title</t>
  </si>
  <si>
    <t>PRESIDENT</t>
  </si>
  <si>
    <t>CT Agent Name</t>
  </si>
  <si>
    <t>Deborah Hodys</t>
  </si>
  <si>
    <t>CT Agent Company</t>
  </si>
  <si>
    <t>Greenwich Hospital</t>
  </si>
  <si>
    <t>CT Agent Company Street Address</t>
  </si>
  <si>
    <t xml:space="preserve">CT Agent Town </t>
  </si>
  <si>
    <t>CT Agent State</t>
  </si>
  <si>
    <t>CT Agent Zip Code</t>
  </si>
  <si>
    <t>B.</t>
  </si>
  <si>
    <t>2015 MAIN STREET LLC</t>
  </si>
  <si>
    <t>2015 MAIN STREET LLC IS A SINGLE MEMBER LIMITED LIABILITY COMPANY. FOR TAX PURPOSES, THIS ENTITY IS NOT RECOGNIZED AND ALL OF ITS FINANCIAL/TAX REPORTING IS DONE BY PERRYRIDGE CORPORATION, ITS SOLE MEMBER(OWNER).</t>
  </si>
  <si>
    <t>Real Estate</t>
  </si>
  <si>
    <t>5 Perryridge Rd.</t>
  </si>
  <si>
    <t>Frank Corvino</t>
  </si>
  <si>
    <t>President</t>
  </si>
  <si>
    <t>C.</t>
  </si>
  <si>
    <t>900 KING STREET ASSOCIATES, LLC</t>
  </si>
  <si>
    <t>Realty Holding Company</t>
  </si>
  <si>
    <t>Affilate Support Services</t>
  </si>
  <si>
    <t>For Profit</t>
  </si>
  <si>
    <t>5 Perryridge Road</t>
  </si>
  <si>
    <t xml:space="preserve">President </t>
  </si>
  <si>
    <t>Greenwich Health Care Services, Inc</t>
  </si>
  <si>
    <t>5 Perryridge Rd</t>
  </si>
  <si>
    <t>D.</t>
  </si>
  <si>
    <t>GH REALTY, LLC</t>
  </si>
  <si>
    <t>GH REALTY IS A SINGLE MEMBER LIMITED LIABILITY COMPANY.  FOR TAX PURPOSES, THIS ENTITY IS NOT RECOGNIZED AND ALL OF ITS FINANCIAL/TAX REPORTING IS DONE BY PERRYRIDGE CORPORATION, ITS SOLE MEMBER (OWNER).</t>
  </si>
  <si>
    <t>Deborah A. Hodys</t>
  </si>
  <si>
    <t>Greenwich Healthcare Services</t>
  </si>
  <si>
    <t xml:space="preserve">Greenwich </t>
  </si>
  <si>
    <t xml:space="preserve">06878 - </t>
  </si>
  <si>
    <t>E.</t>
  </si>
  <si>
    <t>GREENWICH AMBULATORY SURGERY CENTER, LLC</t>
  </si>
  <si>
    <t>Outpatient surgery center.</t>
  </si>
  <si>
    <t>Ambulatory/OP Surgery Center</t>
  </si>
  <si>
    <t>Greenwich Healthcare Services, Inc</t>
  </si>
  <si>
    <t>F.</t>
  </si>
  <si>
    <t>GREENWICH CLINICAL PATHOLOGY ASSOCIATES, LLC</t>
  </si>
  <si>
    <t>Billing for clinical pathology services</t>
  </si>
  <si>
    <t>G.</t>
  </si>
  <si>
    <t>GREENWICH ENDOSCOPY CENTER LLC</t>
  </si>
  <si>
    <t>Company was set up but there has never been activity.</t>
  </si>
  <si>
    <t>Physicians Services</t>
  </si>
  <si>
    <t>NA</t>
  </si>
  <si>
    <t>Michael Pych</t>
  </si>
  <si>
    <t>Wiggin &amp; Dana LLP</t>
  </si>
  <si>
    <t>265 Church St</t>
  </si>
  <si>
    <t>New Haven</t>
  </si>
  <si>
    <t xml:space="preserve">06510 - </t>
  </si>
  <si>
    <t>H.</t>
  </si>
  <si>
    <t>GREENWICH FERTILITY AND IVF CENTER, P.C.</t>
  </si>
  <si>
    <t>Physician Practice - Professional Billing</t>
  </si>
  <si>
    <t>Medical Practices</t>
  </si>
  <si>
    <t>Brian Doran MD</t>
  </si>
  <si>
    <t>I.</t>
  </si>
  <si>
    <t>GREENWICH HEALTH SERVICES, INC.</t>
  </si>
  <si>
    <t>PROVIDE MANAGEMENT SERVICES TO MEDICAL/PROFESSIONAL CORP. IN DARIEN, RIVERSIDE, &amp; RYE</t>
  </si>
  <si>
    <t>NANCY LEVITT-ROSENTHAL</t>
  </si>
  <si>
    <t>J.</t>
  </si>
  <si>
    <t>GREENWICH INTEGRATIVE MEDICINE, P. C.</t>
  </si>
  <si>
    <t>Physician practice, providing non-traditional medicine and related services</t>
  </si>
  <si>
    <t>Frank A. Corvino</t>
  </si>
  <si>
    <t>K.</t>
  </si>
  <si>
    <t>GREENWICH OCCUPATIONAL HEALTH SERVICES OF NEW JERSEY, P.C.</t>
  </si>
  <si>
    <t>Physician practice - serves business and international tavel.  New Jersey  P.C.</t>
  </si>
  <si>
    <t>5 Perryridge Raod</t>
  </si>
  <si>
    <t>06830 - 4697</t>
  </si>
  <si>
    <t>Servando G. De Los Angeles II</t>
  </si>
  <si>
    <t>National Corporate Research LTD</t>
  </si>
  <si>
    <t>National Corporate Research Ltd.</t>
  </si>
  <si>
    <t>14 Scenic Drive</t>
  </si>
  <si>
    <t>Dayton</t>
  </si>
  <si>
    <t>New York</t>
  </si>
  <si>
    <t xml:space="preserve">08810 - </t>
  </si>
  <si>
    <t>L.</t>
  </si>
  <si>
    <t>GREENWICH OCCUPATIONAL HEALTH SERVICES, P.C.</t>
  </si>
  <si>
    <t>Physician practice - serves business and international travel, and employee health. NYS Corporation.</t>
  </si>
  <si>
    <t>CEO</t>
  </si>
  <si>
    <t>A. Michael Marino M.D.</t>
  </si>
  <si>
    <t>The Corporation</t>
  </si>
  <si>
    <t>150 Purchase Street, Suite 13</t>
  </si>
  <si>
    <t>Rye</t>
  </si>
  <si>
    <t xml:space="preserve">10580 - </t>
  </si>
  <si>
    <t>M.</t>
  </si>
  <si>
    <t>GREENWICH PATHOLOGY ASSOCIATES, LLC</t>
  </si>
  <si>
    <t>Pathology Physician Group that serves Greenwich Hospital - billing anatomical laboratory services</t>
  </si>
  <si>
    <t>N.</t>
  </si>
  <si>
    <t>GREENWICH PEDIATRIC SERVICES, P. C.</t>
  </si>
  <si>
    <t>O.</t>
  </si>
  <si>
    <t>ORTHOPAEDIC &amp; NEUROSURGERY CENTER OF GREENWICH, LLC</t>
  </si>
  <si>
    <t>A joint venture with ONS. GHCS has a 35% interest in the LLC.</t>
  </si>
  <si>
    <t>P.</t>
  </si>
  <si>
    <t>PERRYRIDGE CORPORATION</t>
  </si>
  <si>
    <t>REAL ESTATE MANAGEMENT SERVICES.</t>
  </si>
  <si>
    <t>Q.</t>
  </si>
  <si>
    <t>THE GREENWICH HOSPITAL ENDOWMENT FUND, INC, FORMERLY GREENWICH FOUNDATION</t>
  </si>
  <si>
    <t>MANAGE AND ADMINISTER ENDOWMENT FUNDS AND DISBURSE TO OR FOR THE BENEFIT OF THE HOSPITAL, GHSI AND ANY OR ALL OF THEIR AFFILIATES.</t>
  </si>
  <si>
    <t>Foundation</t>
  </si>
  <si>
    <t>President &amp; CEO</t>
  </si>
  <si>
    <t>R.</t>
  </si>
  <si>
    <t>YALE-NEW HAVE HEALTH SERVICES CORP (YNHHSC)</t>
  </si>
  <si>
    <t>YNHHSC IS THE PARENT CORPORATION OF YNH NETWORK CORP., YNHHS MSO INC. WHICH ARE AFFILIATED WITH YALE-NEW HAVEN HOSP., AND BRIDGEPORT VERTICAL NETWORK AND GREENWICH VERTICAL NETWORK.</t>
  </si>
  <si>
    <t>789 Howard Avenue</t>
  </si>
  <si>
    <t xml:space="preserve">06519 - </t>
  </si>
  <si>
    <t>Marna P. Borgstrom</t>
  </si>
  <si>
    <t>President and Chief Executive Officer</t>
  </si>
  <si>
    <t>William J. Aseltyne</t>
  </si>
  <si>
    <t>William J Aseltyne</t>
  </si>
  <si>
    <t>20 York St, CB-230</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</si>
  <si>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</si>
  <si>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</si>
  <si>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</si>
  <si>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</si>
  <si>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</si>
  <si>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</si>
  <si>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</si>
  <si>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</si>
  <si>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</si>
  <si>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</si>
  <si>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9/30/2012</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</si>
  <si>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</si>
  <si>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</si>
  <si>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</si>
  <si>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</si>
  <si>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</si>
  <si>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</si>
  <si>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</si>
  <si>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</si>
  <si>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</si>
  <si>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</si>
  <si>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</si>
  <si>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</si>
  <si>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</si>
  <si>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</si>
  <si>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</si>
  <si>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</si>
  <si>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</si>
  <si>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 xml:space="preserve">L.         </t>
  </si>
  <si>
    <t xml:space="preserve">M.         </t>
  </si>
  <si>
    <t xml:space="preserve">N.         </t>
  </si>
  <si>
    <t xml:space="preserve">O.         </t>
  </si>
  <si>
    <t xml:space="preserve">P.         </t>
  </si>
  <si>
    <t xml:space="preserve">Q.         </t>
  </si>
  <si>
    <t xml:space="preserve">R.         </t>
  </si>
  <si>
    <t xml:space="preserve">S.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</si>
  <si>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</si>
  <si>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</si>
  <si>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</si>
  <si>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</si>
  <si>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</si>
  <si>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</si>
  <si>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</si>
  <si>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</si>
  <si>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</si>
  <si>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</si>
  <si>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9/30/2011  </t>
  </si>
  <si>
    <t xml:space="preserve">Clinical Services                   </t>
  </si>
  <si>
    <t xml:space="preserve">09/30/2012                     </t>
  </si>
  <si>
    <t xml:space="preserve">Transfer of Cash                   </t>
  </si>
  <si>
    <t xml:space="preserve">Fund Balance Transfer                   </t>
  </si>
  <si>
    <t>Ending Unconsolidated Intercompany Balance:</t>
  </si>
  <si>
    <t>9/30/2012  </t>
  </si>
  <si>
    <t>Nothing to Report  </t>
  </si>
  <si>
    <t/>
  </si>
  <si>
    <t xml:space="preserve">Management Fees                   </t>
  </si>
  <si>
    <t xml:space="preserve">Insurance                   </t>
  </si>
  <si>
    <t xml:space="preserve">Rent                   </t>
  </si>
  <si>
    <t xml:space="preserve">Transfer of Funds                   </t>
  </si>
  <si>
    <t xml:space="preserve">Maintenance Expenses                   </t>
  </si>
  <si>
    <t xml:space="preserve">credit cards                   </t>
  </si>
  <si>
    <t xml:space="preserve">Bank Fee                   </t>
  </si>
  <si>
    <t xml:space="preserve">Distribution                   </t>
  </si>
  <si>
    <t xml:space="preserve">Other Fees                   </t>
  </si>
  <si>
    <t xml:space="preserve">Salary &amp; Benefits                   </t>
  </si>
  <si>
    <t xml:space="preserve">Support Services                   </t>
  </si>
  <si>
    <t xml:space="preserve">Travel                   </t>
  </si>
  <si>
    <t xml:space="preserve">Executive Retirement expense                   </t>
  </si>
  <si>
    <t xml:space="preserve">no compete insurance                   </t>
  </si>
  <si>
    <t xml:space="preserve">rebates                   </t>
  </si>
  <si>
    <t xml:space="preserve">Workers Compensation                   </t>
  </si>
  <si>
    <t xml:space="preserve">HIPPA                   </t>
  </si>
  <si>
    <t xml:space="preserve">EPIC Meaningful Use Shared Expense                   </t>
  </si>
  <si>
    <t xml:space="preserve">Services Purchased                   </t>
  </si>
  <si>
    <t xml:space="preserve">reverse prior years balance                   </t>
  </si>
  <si>
    <t xml:space="preserve">10/01/2011                     </t>
  </si>
  <si>
    <t>Grand Total:</t>
  </si>
  <si>
    <t>REPORT 6A - TRANSACTIONS BETWEEN HOSPITAL AFFILIATES OR RELATED CORPORATIONS</t>
  </si>
  <si>
    <t>AFFILIATE TRANSFERRING FUNDS</t>
  </si>
  <si>
    <t>AFFILIATE RECEIVING FUNDS</t>
  </si>
  <si>
    <t>AMOUNT</t>
  </si>
  <si>
    <t>Beginning Unconsolidated Intercompany Balance</t>
  </si>
  <si>
    <t>10/01/2011</t>
  </si>
  <si>
    <t>Nothing to Report</t>
  </si>
  <si>
    <t xml:space="preserve">Total: </t>
  </si>
  <si>
    <t>9/30/2012</t>
  </si>
  <si>
    <t>Ending Unconsolidated Intercompany Balance</t>
  </si>
  <si>
    <t xml:space="preserve">                 9/30/2012</t>
  </si>
  <si>
    <t>REPORT 7- EXPENDITURES BY AFFILIATES / RELATED CORPORATIONS FOR THE BENEFIT OF THE HOSPITAL</t>
  </si>
  <si>
    <t>AFFILIATE NAME &amp;</t>
  </si>
  <si>
    <t>DESCRIPTION OF EXPENDITURE</t>
  </si>
  <si>
    <t>Total:   </t>
  </si>
  <si>
    <t>DEPRECIATION</t>
  </si>
  <si>
    <t>09/30/2012</t>
  </si>
  <si>
    <t>RENTAL INCOME</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</si>
  <si>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</si>
  <si>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</si>
  <si>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</si>
  <si>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</si>
  <si>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</si>
  <si>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</si>
  <si>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</si>
  <si>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</si>
  <si>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2011                ACTUAL             </t>
  </si>
  <si>
    <t xml:space="preserve">FY 2012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</si>
  <si>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</si>
  <si>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</si>
  <si>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</si>
  <si>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</si>
  <si>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</si>
  <si>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</si>
  <si>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</si>
  <si>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</si>
  <si>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</si>
  <si>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</si>
  <si>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</si>
  <si>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</si>
  <si>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</si>
  <si>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</si>
  <si>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</si>
  <si>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</si>
  <si>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</si>
  <si>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</si>
  <si>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</si>
  <si>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</si>
  <si>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1</t>
  </si>
  <si>
    <t>Belding &amp; Blackford Fund</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</si>
  <si>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</si>
  <si>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</si>
  <si>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</si>
  <si>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</si>
  <si>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</si>
  <si>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</si>
  <si>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</si>
  <si>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</si>
  <si>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</si>
  <si>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</si>
  <si>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</si>
  <si>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</si>
  <si>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</si>
  <si>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</si>
  <si>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</si>
  <si>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</si>
  <si>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</si>
  <si>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</si>
  <si>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</si>
  <si>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</si>
  <si>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</si>
  <si>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</si>
  <si>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</si>
  <si>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</si>
  <si>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</si>
  <si>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</si>
  <si>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</si>
  <si>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</si>
  <si>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</si>
  <si>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</si>
  <si>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</si>
  <si>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</si>
  <si>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</si>
  <si>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</si>
  <si>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</si>
  <si>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</si>
  <si>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</si>
  <si>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</si>
  <si>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</si>
  <si>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</si>
  <si>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</si>
  <si>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</si>
  <si>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</si>
  <si>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</si>
  <si>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</si>
  <si>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</si>
  <si>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</si>
  <si>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</si>
  <si>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</si>
  <si>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</si>
  <si>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</si>
  <si>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</si>
  <si>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</si>
  <si>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</si>
  <si>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</si>
  <si>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</si>
  <si>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</si>
  <si>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</si>
  <si>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</si>
  <si>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</si>
  <si>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</si>
  <si>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</si>
  <si>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</si>
  <si>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</si>
  <si>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</si>
  <si>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</si>
  <si>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</si>
  <si>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</si>
  <si>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</si>
  <si>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</si>
  <si>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Endowed Bed &amp; Room Fund</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</si>
  <si>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</si>
  <si>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</si>
  <si>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</si>
  <si>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</si>
  <si>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</si>
  <si>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</si>
  <si>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</si>
  <si>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</si>
  <si>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</si>
  <si>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</si>
  <si>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</si>
  <si>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</si>
  <si>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</si>
  <si>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</si>
  <si>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</si>
  <si>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</si>
  <si>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</si>
  <si>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</si>
  <si>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</si>
  <si>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</si>
  <si>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</si>
  <si>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</si>
  <si>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</si>
  <si>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</si>
  <si>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</si>
  <si>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</si>
  <si>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</si>
  <si>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</si>
  <si>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</si>
  <si>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</si>
  <si>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</si>
  <si>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</si>
  <si>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</si>
  <si>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</si>
  <si>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</si>
  <si>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</si>
  <si>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</si>
  <si>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</si>
  <si>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</si>
  <si>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</si>
  <si>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</si>
  <si>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</si>
  <si>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</si>
  <si>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</si>
  <si>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</si>
  <si>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</si>
  <si>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</si>
  <si>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</si>
  <si>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</si>
  <si>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</si>
  <si>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</si>
  <si>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</si>
  <si>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</si>
  <si>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</si>
  <si>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</si>
  <si>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</si>
  <si>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</si>
  <si>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</si>
  <si>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</si>
  <si>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</si>
  <si>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</si>
  <si>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</si>
  <si>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</si>
  <si>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</si>
  <si>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</si>
  <si>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</si>
  <si>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</si>
  <si>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</si>
  <si>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</si>
  <si>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</si>
  <si>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</si>
  <si>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</si>
  <si>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</si>
  <si>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</si>
  <si>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</si>
  <si>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</si>
  <si>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</si>
  <si>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</si>
  <si>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</si>
  <si>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</si>
  <si>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</si>
  <si>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</si>
  <si>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</si>
  <si>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</si>
  <si>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</si>
  <si>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</si>
  <si>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</si>
  <si>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</si>
  <si>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</si>
  <si>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</si>
  <si>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</si>
  <si>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</si>
  <si>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</si>
  <si>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</si>
  <si>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</si>
  <si>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</si>
  <si>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</si>
  <si>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</si>
  <si>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</si>
  <si>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</si>
  <si>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</si>
  <si>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</si>
  <si>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</si>
  <si>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</si>
  <si>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</si>
  <si>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</si>
  <si>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</si>
  <si>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</si>
  <si>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</si>
  <si>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</si>
  <si>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</si>
  <si>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</si>
  <si>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</si>
  <si>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</si>
  <si>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</si>
  <si>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</si>
  <si>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</si>
  <si>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</si>
  <si>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</si>
  <si>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</si>
  <si>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</si>
  <si>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</si>
  <si>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</si>
  <si>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</si>
  <si>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</si>
  <si>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</si>
  <si>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</si>
  <si>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</si>
  <si>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</si>
  <si>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</si>
  <si>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</si>
  <si>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</si>
  <si>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</si>
  <si>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</si>
  <si>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</si>
  <si>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</si>
  <si>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</si>
  <si>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</si>
  <si>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</si>
  <si>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</si>
  <si>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</si>
  <si>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</si>
  <si>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</si>
  <si>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</si>
  <si>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</si>
  <si>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</si>
  <si>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</si>
  <si>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</si>
  <si>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</si>
  <si>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</si>
  <si>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</si>
  <si>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</si>
  <si>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</si>
  <si>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</si>
  <si>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</si>
  <si>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</si>
  <si>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</si>
  <si>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</si>
  <si>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</si>
  <si>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</si>
  <si>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</si>
  <si>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</si>
  <si>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</si>
  <si>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</si>
  <si>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</si>
  <si>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</si>
  <si>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</si>
  <si>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</si>
  <si>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</si>
  <si>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</si>
  <si>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</si>
  <si>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</si>
  <si>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</si>
  <si>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</si>
  <si>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</si>
  <si>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</si>
  <si>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</si>
  <si>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</si>
  <si>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</si>
  <si>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</si>
  <si>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</si>
  <si>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</si>
  <si>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</si>
  <si>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</si>
  <si>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</si>
  <si>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</si>
  <si>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</si>
  <si>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</si>
  <si>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</si>
  <si>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</si>
  <si>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</si>
  <si>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</si>
  <si>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</si>
  <si>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</si>
  <si>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</si>
  <si>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</si>
  <si>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</si>
  <si>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</si>
  <si>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</si>
  <si>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</si>
  <si>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</si>
  <si>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</si>
  <si>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</si>
  <si>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</si>
  <si>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</si>
  <si>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</si>
  <si>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</si>
  <si>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</si>
  <si>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</si>
  <si>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</si>
  <si>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</si>
  <si>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</si>
  <si>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</si>
  <si>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</si>
  <si>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</si>
  <si>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</si>
  <si>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</si>
  <si>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</si>
  <si>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</si>
  <si>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</si>
  <si>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</si>
  <si>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</si>
  <si>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</si>
  <si>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</si>
  <si>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</si>
  <si>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</si>
  <si>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</si>
  <si>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</si>
  <si>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</si>
  <si>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</si>
  <si>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</si>
  <si>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</si>
  <si>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</si>
  <si>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</si>
  <si>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</si>
  <si>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</si>
  <si>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</si>
  <si>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</si>
  <si>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</si>
  <si>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</si>
  <si>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</si>
  <si>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</si>
  <si>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</si>
  <si>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</si>
  <si>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</si>
  <si>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</si>
  <si>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</si>
  <si>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</si>
  <si>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</si>
  <si>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</si>
  <si>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</si>
  <si>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</si>
  <si>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</si>
  <si>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</si>
  <si>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</si>
  <si>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</si>
  <si>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</si>
  <si>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</si>
  <si>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</si>
  <si>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</si>
  <si>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</si>
  <si>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</si>
  <si>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</si>
  <si>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</si>
  <si>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</si>
  <si>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</si>
  <si>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</si>
  <si>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</si>
  <si>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</si>
  <si>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</si>
  <si>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</si>
  <si>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</si>
  <si>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</si>
  <si>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</si>
  <si>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</si>
  <si>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</si>
  <si>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</si>
  <si>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</si>
  <si>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</si>
  <si>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</si>
  <si>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</si>
  <si>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</si>
  <si>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</si>
  <si>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</si>
  <si>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</si>
  <si>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</si>
  <si>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</si>
  <si>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</si>
  <si>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</si>
  <si>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</si>
  <si>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</si>
  <si>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</si>
  <si>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</si>
  <si>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</si>
  <si>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</si>
  <si>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</si>
  <si>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</si>
  <si>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</si>
  <si>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</si>
  <si>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</si>
  <si>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</si>
  <si>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</si>
  <si>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</si>
  <si>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</si>
  <si>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</si>
  <si>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</si>
  <si>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</si>
  <si>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</si>
  <si>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</si>
  <si>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</si>
  <si>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</si>
  <si>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</si>
  <si>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</si>
  <si>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</si>
  <si>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</si>
  <si>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</si>
  <si>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</si>
  <si>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</si>
  <si>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</si>
  <si>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</si>
  <si>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</si>
  <si>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</si>
  <si>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</si>
  <si>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</si>
  <si>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</si>
  <si>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</si>
  <si>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</si>
  <si>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</si>
  <si>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</si>
  <si>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</si>
  <si>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</si>
  <si>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</si>
  <si>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</si>
  <si>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</si>
  <si>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</si>
  <si>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</si>
  <si>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</si>
  <si>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</si>
  <si>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</si>
  <si>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</si>
  <si>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</si>
  <si>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</si>
  <si>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</si>
  <si>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</si>
  <si>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</si>
  <si>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</si>
  <si>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</si>
  <si>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</si>
  <si>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</si>
  <si>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</si>
  <si>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</si>
  <si>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</si>
  <si>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</si>
  <si>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</si>
  <si>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</si>
  <si>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</si>
  <si>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</si>
  <si>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</si>
  <si>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</si>
  <si>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</si>
  <si>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</si>
  <si>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</si>
  <si>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</si>
  <si>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</si>
  <si>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</si>
  <si>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</si>
  <si>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</si>
  <si>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</si>
  <si>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</si>
  <si>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</si>
  <si>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</si>
  <si>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</si>
  <si>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</si>
  <si>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</si>
  <si>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</si>
  <si>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</si>
  <si>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</si>
  <si>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</si>
  <si>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</si>
  <si>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</si>
  <si>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Free Bed Fund</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</si>
  <si>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</si>
  <si>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</si>
  <si>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</si>
  <si>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</si>
  <si>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</si>
  <si>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</si>
  <si>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</si>
  <si>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</si>
  <si>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</si>
  <si>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</si>
  <si>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</si>
  <si>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</si>
  <si>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</si>
  <si>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</si>
  <si>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</si>
  <si>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</si>
  <si>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</si>
  <si>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</si>
  <si>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</si>
  <si>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</si>
  <si>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</si>
  <si>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</si>
  <si>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</si>
  <si>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</si>
  <si>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</si>
  <si>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</si>
  <si>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</si>
  <si>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</si>
  <si>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</si>
  <si>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</si>
  <si>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</si>
  <si>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</si>
  <si>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</si>
  <si>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</si>
  <si>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</si>
  <si>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</si>
  <si>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</si>
  <si>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</si>
  <si>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</si>
  <si>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</si>
  <si>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</si>
  <si>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</si>
  <si>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</si>
  <si>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</si>
  <si>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</si>
  <si>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</si>
  <si>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</si>
  <si>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</si>
  <si>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</si>
  <si>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</si>
  <si>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</si>
  <si>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</si>
  <si>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</si>
  <si>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</si>
  <si>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</si>
  <si>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</si>
  <si>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</si>
  <si>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</si>
  <si>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</si>
  <si>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</si>
  <si>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</si>
  <si>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</si>
  <si>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</si>
  <si>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</si>
  <si>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</si>
  <si>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</si>
  <si>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</si>
  <si>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</si>
  <si>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</si>
  <si>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</si>
  <si>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</si>
  <si>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</si>
  <si>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</si>
  <si>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</si>
  <si>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</si>
  <si>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</si>
  <si>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</si>
  <si>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</si>
  <si>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</si>
  <si>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</si>
  <si>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</si>
  <si>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</si>
  <si>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</si>
  <si>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</si>
  <si>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</si>
  <si>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</si>
  <si>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</si>
  <si>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</si>
  <si>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</si>
  <si>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</si>
  <si>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</si>
  <si>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</si>
  <si>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</si>
  <si>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</si>
  <si>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</si>
  <si>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</si>
  <si>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</si>
  <si>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</si>
  <si>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</si>
  <si>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</si>
  <si>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</si>
  <si>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</si>
  <si>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</si>
  <si>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</si>
  <si>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</si>
  <si>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</si>
  <si>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</si>
  <si>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</si>
  <si>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</si>
  <si>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</si>
  <si>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</si>
  <si>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</si>
  <si>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</si>
  <si>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</si>
  <si>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</si>
  <si>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</si>
  <si>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</si>
  <si>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</si>
  <si>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</si>
  <si>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</si>
  <si>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</si>
  <si>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</si>
  <si>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</si>
  <si>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</si>
  <si>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</si>
  <si>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</si>
  <si>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</si>
  <si>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</si>
  <si>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</si>
  <si>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</si>
  <si>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</si>
  <si>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</si>
  <si>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</si>
  <si>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</si>
  <si>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</si>
  <si>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</si>
  <si>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</si>
  <si>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</si>
  <si>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</si>
  <si>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</si>
  <si>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</si>
  <si>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</si>
  <si>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</si>
  <si>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</si>
  <si>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</si>
  <si>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</si>
  <si>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</si>
  <si>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</si>
  <si>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</si>
  <si>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</si>
  <si>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</si>
  <si>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</si>
  <si>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</si>
  <si>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</si>
  <si>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</si>
  <si>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</si>
  <si>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</si>
  <si>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</si>
  <si>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</si>
  <si>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</si>
  <si>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</si>
  <si>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</si>
  <si>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</si>
  <si>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</si>
  <si>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</si>
  <si>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</si>
  <si>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</si>
  <si>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</si>
  <si>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</si>
  <si>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</si>
  <si>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</si>
  <si>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</si>
  <si>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</si>
  <si>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</si>
  <si>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</si>
  <si>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</si>
  <si>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</si>
  <si>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</si>
  <si>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</si>
  <si>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</si>
  <si>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</si>
  <si>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</si>
  <si>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</si>
  <si>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</si>
  <si>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</si>
  <si>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</si>
  <si>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</si>
  <si>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</si>
  <si>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</si>
  <si>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</si>
  <si>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</si>
  <si>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</si>
  <si>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</si>
  <si>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</si>
  <si>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</si>
  <si>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</si>
  <si>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</si>
  <si>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</si>
  <si>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</si>
  <si>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</si>
  <si>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</si>
  <si>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</si>
  <si>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</si>
  <si>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</si>
  <si>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</si>
  <si>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</si>
  <si>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</si>
  <si>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</si>
  <si>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</si>
  <si>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</si>
  <si>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</si>
  <si>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</si>
  <si>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</si>
  <si>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</si>
  <si>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</si>
  <si>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</si>
  <si>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</si>
  <si>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</si>
  <si>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</si>
  <si>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</si>
  <si>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</si>
  <si>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</si>
  <si>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</si>
  <si>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</si>
  <si>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</si>
  <si>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</si>
  <si>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</si>
  <si>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</si>
  <si>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</si>
  <si>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</si>
  <si>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</si>
  <si>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</si>
  <si>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</si>
  <si>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</si>
  <si>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</si>
  <si>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</si>
  <si>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</si>
  <si>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</si>
  <si>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</si>
  <si>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</si>
  <si>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</si>
  <si>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</si>
  <si>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</si>
  <si>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</si>
  <si>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</si>
  <si>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</si>
  <si>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</si>
  <si>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</si>
  <si>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</si>
  <si>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</si>
  <si>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</si>
  <si>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</si>
  <si>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</si>
  <si>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</si>
  <si>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</si>
  <si>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</si>
  <si>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</si>
  <si>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</si>
  <si>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</si>
  <si>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</si>
  <si>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</si>
  <si>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</si>
  <si>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</si>
  <si>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</si>
  <si>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</si>
  <si>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</si>
  <si>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</si>
  <si>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</si>
  <si>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</si>
  <si>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</si>
  <si>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</si>
  <si>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</si>
  <si>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</si>
  <si>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</si>
  <si>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</si>
  <si>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</si>
  <si>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</si>
  <si>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</si>
  <si>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</si>
  <si>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</si>
  <si>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</si>
  <si>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</si>
  <si>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</si>
  <si>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</si>
  <si>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</si>
  <si>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</si>
  <si>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</si>
  <si>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Kennedy-Duncan Fund</t>
  </si>
  <si>
    <t>739</t>
  </si>
  <si>
    <t>740</t>
  </si>
  <si>
    <t>741</t>
  </si>
  <si>
    <t>742</t>
  </si>
  <si>
    <t>743</t>
  </si>
  <si>
    <t>744</t>
  </si>
  <si>
    <t>745</t>
  </si>
  <si>
    <t>746</t>
  </si>
  <si>
    <t>Margaret Yaeger Fund</t>
  </si>
  <si>
    <t>747</t>
  </si>
  <si>
    <t>748</t>
  </si>
  <si>
    <t>749</t>
  </si>
  <si>
    <t>Free Care Funded by Operations</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</si>
  <si>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</si>
  <si>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</si>
  <si>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</si>
  <si>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</si>
  <si>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</si>
  <si>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</si>
  <si>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</si>
  <si>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</si>
  <si>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</si>
  <si>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</si>
  <si>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</si>
  <si>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</si>
  <si>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</si>
  <si>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</si>
  <si>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Endowed Bed &amp; Room Endowment</t>
  </si>
  <si>
    <t>Homecare Fund</t>
  </si>
  <si>
    <t>Mary Fund for Cancer</t>
  </si>
  <si>
    <t>Pediatric Fund</t>
  </si>
  <si>
    <t>The May Day Fund</t>
  </si>
  <si>
    <t>Genevieve &amp; George Funston Endowment</t>
  </si>
  <si>
    <t>Margaret Yeager Fund</t>
  </si>
  <si>
    <t>Mary &amp; Martin Weinmann Endowment</t>
  </si>
  <si>
    <t>Munitalp Foundation Endowment</t>
  </si>
  <si>
    <t>Wood Fund for Hospice Endowment</t>
  </si>
  <si>
    <t>Belding Endowment</t>
  </si>
  <si>
    <t>Aids Fund</t>
  </si>
  <si>
    <t>Arthritis Fund</t>
  </si>
  <si>
    <t>Financial Assistance Fund</t>
  </si>
  <si>
    <t>Adolescent Medicine Free Care Fund</t>
  </si>
  <si>
    <t>Outpatient Department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</si>
  <si>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</si>
  <si>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</si>
  <si>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</si>
  <si>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</si>
  <si>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</si>
  <si>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When each self-pay account reaches the end of the 120-day billing cycle, and a payment arrangement has not been established, and the account is not being considered for Free Bed Funds, it is referred to the outside primary collection agency.</t>
  </si>
  <si>
    <t>Hospital's processes and policies for compensating a Collection Agent for services rendered</t>
  </si>
  <si>
    <t>Monthly or bi-monthly statements are received from the collection agency.  Each account is listed that was collected with the % amount owed the agency.  Greenwich Hospital has a gross payment arrangement: monies are sent to the hospital and hospital cuts a check to the agency.</t>
  </si>
  <si>
    <t>Total Recovery Rate on accounts assigned (excluding Medicare accounts) to Collection Agents</t>
  </si>
  <si>
    <t>II.</t>
  </si>
  <si>
    <t>SPECIFIC COLLECTION AGENT INFORMATION</t>
  </si>
  <si>
    <t xml:space="preserve">Collection Agent </t>
  </si>
  <si>
    <t>Collection Agent Name</t>
  </si>
  <si>
    <t>Century Financial Services, Inc</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</si>
  <si>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</si>
  <si>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</si>
  <si>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</si>
  <si>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</si>
  <si>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</si>
  <si>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</si>
  <si>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</si>
  <si>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REPORT 19 - SALARIES AND FRINGE BENEFITS OF THE TEN HIGHEST PAID HOSPITAL POSITIONS</t>
  </si>
  <si>
    <t>POSITION TITLE</t>
  </si>
  <si>
    <t>SALARY</t>
  </si>
  <si>
    <t>FRINGE BENEFITS</t>
  </si>
  <si>
    <t>TOTAL</t>
  </si>
  <si>
    <t>1.</t>
  </si>
  <si>
    <t>2.</t>
  </si>
  <si>
    <t>Executive VP &amp; COO</t>
  </si>
  <si>
    <t>3.</t>
  </si>
  <si>
    <t>Senior VP &amp; CFO</t>
  </si>
  <si>
    <t>4.</t>
  </si>
  <si>
    <t>Director, Pathology</t>
  </si>
  <si>
    <t>5.</t>
  </si>
  <si>
    <t>Pathologist</t>
  </si>
  <si>
    <t>6.</t>
  </si>
  <si>
    <t>7.</t>
  </si>
  <si>
    <t>VP YNHH/COO Greenwich</t>
  </si>
  <si>
    <t>8.</t>
  </si>
  <si>
    <t>9.</t>
  </si>
  <si>
    <t>Chief Quality Officer</t>
  </si>
  <si>
    <t>10.</t>
  </si>
  <si>
    <t>SVP- Health System Development</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</si>
  <si>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</si>
  <si>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</si>
  <si>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</si>
  <si>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</si>
  <si>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</si>
  <si>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</si>
  <si>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</si>
  <si>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</si>
  <si>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</si>
  <si>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</si>
  <si>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</si>
  <si>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</si>
  <si>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</si>
  <si>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H .</t>
  </si>
  <si>
    <t>I .</t>
  </si>
  <si>
    <t>J .</t>
  </si>
  <si>
    <t>K .</t>
  </si>
  <si>
    <t>L .</t>
  </si>
  <si>
    <t>M .</t>
  </si>
  <si>
    <t>N .</t>
  </si>
  <si>
    <t>O .</t>
  </si>
  <si>
    <t>P .</t>
  </si>
  <si>
    <t>Q .</t>
  </si>
  <si>
    <t>R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</si>
  <si>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</si>
  <si>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</si>
  <si>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</si>
  <si>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</si>
  <si>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</si>
  <si>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</si>
  <si>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2012</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</si>
  <si>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</si>
  <si>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</si>
  <si>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</si>
  <si>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</si>
  <si>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</si>
  <si>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</si>
  <si>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</si>
  <si>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</si>
  <si>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</si>
  <si>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</si>
  <si>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</si>
  <si>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</si>
  <si>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</si>
  <si>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</si>
  <si>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2011</t>
  </si>
  <si>
    <t>FY 2012</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</si>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</sst>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quot;$&quot;#,##0"/>
    <numFmt numFmtId="166" formatCode="#,##0.000000_);\(#,##0.000000\)"/>
    <numFmt numFmtId="167" formatCode="_(* #,##0.000000_);_(* \(#,##0.000000\);_(* &quot;-&quot;??????_);_(@_)"/>
    <numFmt numFmtId="168"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0"/>
      </top>
      <bottom style="thin">
        <color indexed="0"/>
      </bottom>
      <diagonal/>
    </border>
    <border>
      <left style="thin">
        <color rgb="FF000000"/>
      </left>
      <right style="thin">
        <color rgb="FF000000"/>
      </right>
      <top style="medium">
        <color indexed="0"/>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0"/>
      </right>
      <top/>
      <bottom style="medium">
        <color indexed="0"/>
      </bottom>
      <diagonal/>
    </border>
    <border>
      <left style="medium">
        <color indexed="0"/>
      </left>
      <right style="thin">
        <color rgb="FF000000"/>
      </right>
      <top/>
      <bottom/>
      <diagonal/>
    </border>
    <border>
      <left style="medium">
        <color indexed="0"/>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0"/>
      </top>
      <bottom style="medium">
        <color indexed="0"/>
      </bottom>
      <diagonal/>
    </border>
    <border>
      <left style="thin">
        <color rgb="FF000000"/>
      </left>
      <right/>
      <top style="medium">
        <color indexed="0"/>
      </top>
      <bottom style="medium">
        <color indexed="0"/>
      </bottom>
      <diagonal/>
    </border>
    <border>
      <left style="thin">
        <color rgb="FF000000"/>
      </left>
      <right style="medium">
        <color indexed="0"/>
      </right>
      <top style="medium">
        <color indexed="0"/>
      </top>
      <bottom style="medium">
        <color indexed="0"/>
      </bottom>
      <diagonal/>
    </border>
    <border>
      <left style="medium">
        <color indexed="0"/>
      </left>
      <right style="thin">
        <color rgb="FF000000"/>
      </right>
      <top style="medium">
        <color indexed="0"/>
      </top>
      <bottom style="thin">
        <color indexed="0"/>
      </bottom>
      <diagonal/>
    </border>
    <border>
      <left style="thin">
        <color rgb="FF000000"/>
      </left>
      <right style="medium">
        <color indexed="0"/>
      </right>
      <top style="medium">
        <color indexed="0"/>
      </top>
      <bottom style="thin">
        <color indexed="0"/>
      </bottom>
      <diagonal/>
    </border>
    <border>
      <left style="thin">
        <color rgb="FF000000"/>
      </left>
      <right style="medium">
        <color indexed="0"/>
      </right>
      <top/>
      <bottom/>
      <diagonal/>
    </border>
    <border>
      <left style="medium">
        <color indexed="0"/>
      </left>
      <right style="thin">
        <color rgb="FF000000"/>
      </right>
      <top/>
      <bottom style="medium">
        <color indexed="0"/>
      </bottom>
      <diagonal/>
    </border>
    <border>
      <left style="thin">
        <color rgb="FF000000"/>
      </left>
      <right style="medium">
        <color indexed="0"/>
      </right>
      <top/>
      <bottom style="medium">
        <color indexed="0"/>
      </bottom>
      <diagonal/>
    </border>
    <border>
      <left/>
      <right style="thin">
        <color rgb="FF000000"/>
      </right>
      <top/>
      <bottom style="thin">
        <color rgb="FF000000"/>
      </bottom>
      <diagonal/>
    </border>
    <border>
      <left style="thin">
        <color rgb="FF000000"/>
      </left>
      <right style="medium">
        <color indexed="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0"/>
      </right>
      <top style="thin">
        <color rgb="FF000000"/>
      </top>
      <bottom style="thin">
        <color rgb="FF000000"/>
      </bottom>
      <diagonal/>
    </border>
    <border>
      <left style="thin">
        <color rgb="FF000000"/>
      </left>
      <right style="thin">
        <color rgb="FF000000"/>
      </right>
      <top style="medium">
        <color indexed="0"/>
      </top>
      <bottom style="medium">
        <color indexed="0"/>
      </bottom>
      <diagonal/>
    </border>
    <border>
      <left style="thin">
        <color indexed="0"/>
      </left>
      <right style="thin">
        <color rgb="FF000000"/>
      </right>
      <top style="medium">
        <color indexed="0"/>
      </top>
      <bottom style="thin">
        <color indexed="0"/>
      </bottom>
      <diagonal/>
    </border>
    <border>
      <left style="thin">
        <color rgb="FF000000"/>
      </left>
      <right/>
      <top/>
      <bottom style="medium">
        <color indexed="0"/>
      </bottom>
      <diagonal/>
    </border>
    <border>
      <left style="medium">
        <color indexed="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0"/>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0"/>
      </left>
      <right style="thin">
        <color rgb="FF000000"/>
      </right>
      <top/>
      <bottom style="thin">
        <color rgb="FF000000"/>
      </bottom>
      <diagonal/>
    </border>
    <border>
      <left style="thin">
        <color rgb="FF000000"/>
      </left>
      <right style="thin">
        <color indexed="0"/>
      </right>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rgb="FF000000"/>
      </left>
      <right style="thin">
        <color indexed="0"/>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0"/>
      </top>
      <bottom style="thin">
        <color indexed="0"/>
      </bottom>
      <diagonal/>
    </border>
    <border>
      <left style="thin">
        <color rgb="FF000000"/>
      </left>
      <right style="thin">
        <color indexed="0"/>
      </right>
      <top style="thin">
        <color indexed="0"/>
      </top>
      <bottom style="thin">
        <color indexed="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3">
    <xf numFmtId="0" fontId="0" fillId="0" borderId="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26" fillId="3" borderId="0" applyNumberFormat="0" applyBorder="0" applyAlignment="0" applyProtection="0"/>
    <xf numFmtId="0" fontId="30" fillId="6" borderId="69" applyNumberFormat="0" applyAlignment="0" applyProtection="0"/>
    <xf numFmtId="0" fontId="32" fillId="7" borderId="72" applyNumberFormat="0" applyAlignment="0" applyProtection="0"/>
    <xf numFmtId="0" fontId="34" fillId="0" borderId="0" applyNumberFormat="0" applyFill="0" applyBorder="0" applyAlignment="0" applyProtection="0"/>
    <xf numFmtId="0" fontId="25" fillId="2" borderId="0" applyNumberFormat="0" applyBorder="0" applyAlignment="0" applyProtection="0"/>
    <xf numFmtId="0" fontId="22" fillId="0" borderId="66" applyNumberFormat="0" applyFill="0" applyAlignment="0" applyProtection="0"/>
    <xf numFmtId="0" fontId="23" fillId="0" borderId="67" applyNumberFormat="0" applyFill="0" applyAlignment="0" applyProtection="0"/>
    <xf numFmtId="0" fontId="24" fillId="0" borderId="68" applyNumberFormat="0" applyFill="0" applyAlignment="0" applyProtection="0"/>
    <xf numFmtId="0" fontId="24" fillId="0" borderId="0" applyNumberFormat="0" applyFill="0" applyBorder="0" applyAlignment="0" applyProtection="0"/>
    <xf numFmtId="0" fontId="28" fillId="5" borderId="69" applyNumberFormat="0" applyAlignment="0" applyProtection="0"/>
    <xf numFmtId="0" fontId="31" fillId="0" borderId="71" applyNumberFormat="0" applyFill="0" applyAlignment="0" applyProtection="0"/>
    <xf numFmtId="0" fontId="27" fillId="4" borderId="0" applyNumberFormat="0" applyBorder="0" applyAlignment="0" applyProtection="0"/>
    <xf numFmtId="0" fontId="20" fillId="8" borderId="73" applyNumberFormat="0" applyFont="0" applyAlignment="0" applyProtection="0"/>
    <xf numFmtId="0" fontId="29" fillId="6" borderId="70" applyNumberFormat="0" applyAlignment="0" applyProtection="0"/>
    <xf numFmtId="9" fontId="37" fillId="0" borderId="0" applyFont="0" applyFill="0" applyBorder="0" applyAlignment="0" applyProtection="0"/>
    <xf numFmtId="0" fontId="21" fillId="0" borderId="0" applyNumberFormat="0" applyFill="0" applyBorder="0" applyAlignment="0" applyProtection="0"/>
    <xf numFmtId="0" fontId="35" fillId="0" borderId="74" applyNumberFormat="0" applyFill="0" applyAlignment="0" applyProtection="0"/>
    <xf numFmtId="0" fontId="33" fillId="0" borderId="0" applyNumberFormat="0" applyFill="0" applyBorder="0" applyAlignment="0" applyProtection="0"/>
  </cellStyleXfs>
  <cellXfs count="504">
    <xf numFmtId="0" fontId="0" fillId="0" borderId="0" xfId="0"/>
    <xf numFmtId="0" fontId="0" fillId="0" borderId="0" xfId="0" applyBorder="1"/>
    <xf numFmtId="0" fontId="4" fillId="0" borderId="0" xfId="0" applyFont="1" applyBorder="1" applyAlignment="1">
      <alignment horizontal="center"/>
    </xf>
    <xf numFmtId="164" fontId="4" fillId="0" borderId="1" xfId="0" applyNumberFormat="1" applyFont="1" applyBorder="1" applyAlignment="1">
      <alignment horizontal="center"/>
    </xf>
    <xf numFmtId="164" fontId="4" fillId="0" borderId="2" xfId="0" applyNumberFormat="1" applyFont="1" applyBorder="1" applyAlignment="1">
      <alignment horizontal="center"/>
    </xf>
    <xf numFmtId="164" fontId="4" fillId="0" borderId="3" xfId="0" applyNumberFormat="1" applyFont="1" applyBorder="1" applyAlignment="1">
      <alignment horizontal="center"/>
    </xf>
    <xf numFmtId="164" fontId="4" fillId="0" borderId="4" xfId="0" applyNumberFormat="1" applyFont="1" applyBorder="1" applyAlignment="1">
      <alignment horizontal="center"/>
    </xf>
    <xf numFmtId="164" fontId="4" fillId="0" borderId="5" xfId="0" applyNumberFormat="1" applyFont="1" applyBorder="1" applyAlignment="1">
      <alignment horizontal="center"/>
    </xf>
    <xf numFmtId="164" fontId="4" fillId="0" borderId="6" xfId="0" applyNumberFormat="1" applyFont="1" applyBorder="1" applyAlignment="1">
      <alignment horizontal="center"/>
    </xf>
    <xf numFmtId="0" fontId="0" fillId="0" borderId="0" xfId="0" applyBorder="1" applyAlignment="1">
      <alignment wrapText="1"/>
    </xf>
    <xf numFmtId="164" fontId="4" fillId="0" borderId="7" xfId="0" applyNumberFormat="1" applyFont="1" applyBorder="1" applyAlignment="1">
      <alignment horizontal="center"/>
    </xf>
    <xf numFmtId="0" fontId="4" fillId="0" borderId="8" xfId="0" applyFont="1" applyBorder="1"/>
    <xf numFmtId="0" fontId="4" fillId="0" borderId="9" xfId="0" applyFont="1" applyBorder="1"/>
    <xf numFmtId="164"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4"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4"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68" fontId="0" fillId="0" borderId="12" xfId="0" quotePrefix="1" applyNumberFormat="1" applyBorder="1" applyAlignment="1">
      <alignment horizontal="left" wrapText="1"/>
    </xf>
    <xf numFmtId="164"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8"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9"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20" xfId="0" applyFont="1" applyFill="1" applyBorder="1" applyAlignment="1">
      <alignment wrapText="1"/>
    </xf>
    <xf numFmtId="0" fontId="0" fillId="0" borderId="21" xfId="0" applyFont="1" applyFill="1" applyBorder="1" applyAlignment="1">
      <alignment wrapText="1"/>
    </xf>
    <xf numFmtId="0" fontId="5" fillId="0" borderId="21" xfId="0" applyFont="1" applyFill="1" applyBorder="1" applyAlignment="1">
      <alignment horizontal="left" wrapText="1"/>
    </xf>
    <xf numFmtId="6" fontId="5" fillId="0" borderId="22" xfId="0" applyNumberFormat="1" applyFont="1" applyFill="1" applyBorder="1" applyAlignment="1">
      <alignment horizontal="right" wrapText="1"/>
    </xf>
    <xf numFmtId="0" fontId="0" fillId="33" borderId="23"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4" xfId="0" applyNumberFormat="1" applyFont="1" applyFill="1" applyBorder="1" applyAlignment="1">
      <alignment horizontal="right" wrapText="1"/>
    </xf>
    <xf numFmtId="0" fontId="5" fillId="0" borderId="25" xfId="0" applyFont="1" applyFill="1" applyBorder="1" applyAlignment="1">
      <alignment horizontal="center" wrapText="1"/>
    </xf>
    <xf numFmtId="0" fontId="5" fillId="0" borderId="20"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3"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6" xfId="0" applyFont="1" applyBorder="1" applyAlignment="1">
      <alignment horizontal="left"/>
    </xf>
    <xf numFmtId="0" fontId="5" fillId="0" borderId="26"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1" xfId="0" applyNumberFormat="1" applyFont="1" applyFill="1" applyBorder="1" applyAlignment="1">
      <alignment horizontal="right"/>
    </xf>
    <xf numFmtId="6" fontId="5" fillId="0" borderId="27"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20" xfId="0" applyFont="1" applyFill="1" applyBorder="1" applyAlignment="1">
      <alignment horizontal="left"/>
    </xf>
    <xf numFmtId="0" fontId="5" fillId="0" borderId="21" xfId="0" applyFont="1" applyFill="1" applyBorder="1" applyAlignment="1">
      <alignment horizontal="center"/>
    </xf>
    <xf numFmtId="6" fontId="5" fillId="0" borderId="27"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4" fontId="0" fillId="0" borderId="0" xfId="0" applyNumberFormat="1" applyFont="1" applyBorder="1" applyAlignment="1">
      <alignment horizontal="center"/>
    </xf>
    <xf numFmtId="164" fontId="5" fillId="0" borderId="92" xfId="0" applyNumberFormat="1" applyFont="1" applyBorder="1" applyAlignment="1">
      <alignment horizontal="center" wrapText="1"/>
    </xf>
    <xf numFmtId="164" fontId="5" fillId="0" borderId="82" xfId="0" applyNumberFormat="1" applyFont="1" applyBorder="1" applyAlignment="1">
      <alignment horizontal="center" wrapText="1"/>
    </xf>
    <xf numFmtId="164"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8"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9"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4" fontId="8" fillId="0" borderId="1" xfId="0" applyNumberFormat="1" applyFont="1" applyBorder="1" applyAlignment="1">
      <alignment horizontal="center" wrapText="1"/>
    </xf>
    <xf numFmtId="164" fontId="8" fillId="0" borderId="30" xfId="0" applyNumberFormat="1" applyFont="1" applyBorder="1" applyAlignment="1">
      <alignment horizontal="center" wrapText="1"/>
    </xf>
    <xf numFmtId="164"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1"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33" borderId="23" xfId="0" applyFont="1" applyFill="1" applyBorder="1" applyAlignment="1">
      <alignment horizontal="center" wrapText="1"/>
    </xf>
    <xf numFmtId="0" fontId="8" fillId="33" borderId="24" xfId="0" applyFont="1" applyFill="1" applyBorder="1" applyAlignment="1">
      <alignment horizontal="center" wrapText="1"/>
    </xf>
    <xf numFmtId="0" fontId="8" fillId="33" borderId="11" xfId="0" applyFont="1" applyFill="1" applyBorder="1" applyAlignment="1">
      <alignment horizontal="center" wrapText="1"/>
    </xf>
    <xf numFmtId="0" fontId="8" fillId="0" borderId="23"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20" xfId="0" applyFont="1" applyFill="1" applyBorder="1" applyAlignment="1">
      <alignment horizontal="center" wrapText="1"/>
    </xf>
    <xf numFmtId="0" fontId="8" fillId="0" borderId="27" xfId="0" applyFont="1" applyBorder="1" applyAlignment="1">
      <alignment horizontal="right" wrapText="1"/>
    </xf>
    <xf numFmtId="6" fontId="8" fillId="0" borderId="22" xfId="0" applyNumberFormat="1" applyFont="1" applyBorder="1" applyAlignment="1"/>
    <xf numFmtId="14" fontId="8" fillId="0" borderId="27" xfId="0" applyNumberFormat="1" applyFont="1" applyBorder="1" applyAlignment="1">
      <alignment horizontal="right"/>
    </xf>
    <xf numFmtId="0" fontId="7" fillId="33" borderId="23"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4"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4"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5" xfId="0" applyFont="1" applyBorder="1" applyAlignment="1">
      <alignment horizontal="center" wrapText="1"/>
    </xf>
    <xf numFmtId="0" fontId="10" fillId="0" borderId="35" xfId="0" applyFont="1" applyBorder="1" applyAlignment="1">
      <alignment horizontal="right" wrapText="1"/>
    </xf>
    <xf numFmtId="6" fontId="10" fillId="0" borderId="27" xfId="0" applyNumberFormat="1" applyFont="1" applyBorder="1" applyAlignment="1">
      <alignment horizontal="right" wrapText="1"/>
    </xf>
    <xf numFmtId="38" fontId="9" fillId="33" borderId="22"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6" xfId="0" applyFont="1" applyBorder="1" applyAlignment="1">
      <alignment horizontal="center" wrapText="1"/>
    </xf>
    <xf numFmtId="0" fontId="10" fillId="0" borderId="37"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4" fontId="10" fillId="0" borderId="1" xfId="0" applyNumberFormat="1" applyFont="1" applyBorder="1" applyAlignment="1">
      <alignment horizontal="center"/>
    </xf>
    <xf numFmtId="164" fontId="10" fillId="0" borderId="30" xfId="0" applyNumberFormat="1" applyFont="1" applyBorder="1" applyAlignment="1">
      <alignment horizontal="center"/>
    </xf>
    <xf numFmtId="164" fontId="10" fillId="0" borderId="2" xfId="0" applyNumberFormat="1" applyFont="1" applyBorder="1" applyAlignment="1">
      <alignment horizontal="center"/>
    </xf>
    <xf numFmtId="164"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17" xfId="0" applyFont="1" applyBorder="1" applyAlignment="1">
      <alignment horizontal="left" wrapText="1"/>
    </xf>
    <xf numFmtId="0" fontId="10" fillId="0" borderId="8" xfId="0" applyFont="1" applyBorder="1" applyAlignment="1">
      <alignment horizontal="center" wrapText="1"/>
    </xf>
    <xf numFmtId="0" fontId="10" fillId="0" borderId="1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3"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7"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3"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4"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9"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9"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37"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4" fontId="1" fillId="0" borderId="20" xfId="0" applyNumberFormat="1" applyFont="1" applyFill="1" applyBorder="1" applyAlignment="1">
      <alignment horizontal="center" wrapText="1"/>
    </xf>
    <xf numFmtId="164" fontId="1" fillId="0" borderId="27" xfId="0" applyNumberFormat="1" applyFont="1" applyFill="1" applyBorder="1" applyAlignment="1">
      <alignment horizontal="center" wrapText="1"/>
    </xf>
    <xf numFmtId="49" fontId="12" fillId="0" borderId="35" xfId="0" applyNumberFormat="1" applyFont="1" applyFill="1" applyBorder="1" applyAlignment="1" applyProtection="1">
      <alignment horizontal="left"/>
    </xf>
    <xf numFmtId="49" fontId="3" fillId="0" borderId="21" xfId="0" applyNumberFormat="1" applyFont="1" applyFill="1" applyBorder="1" applyAlignment="1">
      <alignment horizontal="left" wrapText="1"/>
    </xf>
    <xf numFmtId="6" fontId="1" fillId="0" borderId="22"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4"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3" xfId="0" applyFont="1" applyFill="1" applyBorder="1" applyAlignment="1" applyProtection="1">
      <alignment horizontal="left" wrapText="1"/>
    </xf>
    <xf numFmtId="0" fontId="1" fillId="0" borderId="11" xfId="0" applyFont="1" applyBorder="1" applyAlignment="1">
      <alignment horizontal="left" wrapText="1"/>
    </xf>
    <xf numFmtId="8" fontId="1" fillId="0" borderId="34" xfId="0" applyNumberFormat="1" applyFont="1" applyBorder="1" applyAlignment="1">
      <alignment horizontal="right"/>
    </xf>
    <xf numFmtId="0" fontId="1" fillId="0" borderId="20" xfId="0" applyFont="1" applyFill="1" applyBorder="1" applyAlignment="1" applyProtection="1">
      <alignment horizontal="left"/>
    </xf>
    <xf numFmtId="0" fontId="1" fillId="0" borderId="27" xfId="0" applyFont="1" applyFill="1" applyBorder="1" applyAlignment="1" applyProtection="1">
      <alignment horizontal="right"/>
    </xf>
    <xf numFmtId="8" fontId="1" fillId="0" borderId="22" xfId="0" applyNumberFormat="1" applyFont="1" applyFill="1" applyBorder="1" applyAlignment="1" applyProtection="1">
      <alignment horizontal="right"/>
    </xf>
    <xf numFmtId="0" fontId="11" fillId="0" borderId="0" xfId="0" applyFont="1" applyFill="1" applyBorder="1" applyAlignment="1"/>
    <xf numFmtId="164" fontId="1" fillId="0" borderId="50" xfId="0" applyNumberFormat="1" applyFont="1" applyFill="1" applyBorder="1" applyAlignment="1">
      <alignment horizontal="center"/>
    </xf>
    <xf numFmtId="164" fontId="1" fillId="0" borderId="53" xfId="0" applyNumberFormat="1" applyFont="1" applyFill="1" applyBorder="1" applyAlignment="1">
      <alignment horizontal="center"/>
    </xf>
    <xf numFmtId="164" fontId="1" fillId="0" borderId="54" xfId="0" applyNumberFormat="1" applyFont="1" applyFill="1" applyBorder="1" applyAlignment="1">
      <alignment horizontal="center"/>
    </xf>
    <xf numFmtId="49" fontId="1" fillId="0" borderId="36" xfId="0" applyNumberFormat="1" applyFont="1" applyFill="1" applyBorder="1" applyAlignment="1">
      <alignment horizontal="center"/>
    </xf>
    <xf numFmtId="0" fontId="1" fillId="0" borderId="37" xfId="0" applyFont="1" applyFill="1" applyBorder="1" applyAlignment="1">
      <alignment horizontal="center" wrapText="1"/>
    </xf>
    <xf numFmtId="0" fontId="1" fillId="0" borderId="37"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55"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6" xfId="0" applyFont="1" applyFill="1" applyBorder="1"/>
    <xf numFmtId="6" fontId="11" fillId="0" borderId="1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7" xfId="0" applyFont="1" applyFill="1" applyBorder="1" applyAlignment="1" applyProtection="1">
      <alignment horizontal="left"/>
    </xf>
    <xf numFmtId="8" fontId="1" fillId="0" borderId="27"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17" xfId="0" applyFont="1" applyBorder="1" applyAlignment="1">
      <alignment horizontal="center"/>
    </xf>
    <xf numFmtId="0" fontId="10" fillId="0" borderId="59" xfId="0" applyFont="1" applyFill="1" applyBorder="1" applyAlignment="1">
      <alignment horizontal="center" vertical="top"/>
    </xf>
    <xf numFmtId="0" fontId="10" fillId="0" borderId="32" xfId="0" applyFont="1" applyFill="1" applyBorder="1" applyAlignment="1">
      <alignment vertical="top"/>
    </xf>
    <xf numFmtId="164" fontId="13" fillId="33" borderId="60"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61" xfId="0" applyFont="1" applyFill="1" applyBorder="1"/>
    <xf numFmtId="164" fontId="13" fillId="0" borderId="36" xfId="0" applyNumberFormat="1" applyFont="1" applyBorder="1" applyAlignment="1">
      <alignment horizontal="center" vertical="top" wrapText="1"/>
    </xf>
    <xf numFmtId="0" fontId="10" fillId="0" borderId="15" xfId="0" applyFont="1" applyBorder="1" applyAlignment="1">
      <alignment vertical="top"/>
    </xf>
    <xf numFmtId="0" fontId="6" fillId="0" borderId="23" xfId="0" applyFont="1" applyBorder="1" applyAlignment="1">
      <alignment horizontal="center" vertical="top"/>
    </xf>
    <xf numFmtId="0" fontId="6" fillId="0" borderId="11" xfId="0" applyFont="1" applyBorder="1" applyAlignment="1">
      <alignment vertical="top" wrapText="1"/>
    </xf>
    <xf numFmtId="0" fontId="6" fillId="0" borderId="24"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9"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62" xfId="0" applyFont="1" applyFill="1" applyBorder="1" applyAlignment="1">
      <alignment vertical="top" wrapText="1"/>
    </xf>
    <xf numFmtId="10" fontId="9" fillId="33" borderId="16" xfId="0" applyNumberFormat="1" applyFont="1" applyFill="1" applyBorder="1" applyAlignment="1">
      <alignment horizontal="left"/>
    </xf>
    <xf numFmtId="164" fontId="13" fillId="0" borderId="3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horizontal="center" vertical="top" wrapText="1"/>
    </xf>
    <xf numFmtId="0" fontId="10" fillId="0" borderId="11" xfId="0" applyFont="1" applyBorder="1" applyAlignment="1">
      <alignment vertical="top" wrapText="1"/>
    </xf>
    <xf numFmtId="0" fontId="0" fillId="0" borderId="24" xfId="0" applyBorder="1" applyAlignment="1">
      <alignment wrapText="1"/>
    </xf>
    <xf numFmtId="0" fontId="9" fillId="0" borderId="23"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4" fontId="4" fillId="0" borderId="35" xfId="0" applyNumberFormat="1" applyFont="1" applyBorder="1" applyAlignment="1">
      <alignment horizontal="center"/>
    </xf>
    <xf numFmtId="164" fontId="4" fillId="0" borderId="21" xfId="0" applyNumberFormat="1" applyFont="1" applyBorder="1" applyAlignment="1">
      <alignment horizontal="left"/>
    </xf>
    <xf numFmtId="164" fontId="4" fillId="0" borderId="21" xfId="0" applyNumberFormat="1" applyFont="1" applyBorder="1" applyAlignment="1">
      <alignment horizontal="center"/>
    </xf>
    <xf numFmtId="164" fontId="4" fillId="0" borderId="22" xfId="0" applyNumberFormat="1" applyFont="1" applyBorder="1" applyAlignment="1">
      <alignment horizontal="center"/>
    </xf>
    <xf numFmtId="164" fontId="14" fillId="0" borderId="0" xfId="0" applyNumberFormat="1" applyFont="1" applyBorder="1" applyAlignment="1">
      <alignment horizontal="center"/>
    </xf>
    <xf numFmtId="164" fontId="4" fillId="0" borderId="28" xfId="0" applyNumberFormat="1" applyFont="1" applyBorder="1" applyAlignment="1">
      <alignment horizontal="center"/>
    </xf>
    <xf numFmtId="164" fontId="4" fillId="0" borderId="55" xfId="0" applyNumberFormat="1" applyFont="1" applyBorder="1" applyAlignment="1">
      <alignment horizontal="left"/>
    </xf>
    <xf numFmtId="164" fontId="4" fillId="0" borderId="55" xfId="0" applyNumberFormat="1" applyFont="1" applyBorder="1" applyAlignment="1">
      <alignment horizontal="center"/>
    </xf>
    <xf numFmtId="0" fontId="6" fillId="0" borderId="10" xfId="0" applyNumberFormat="1" applyFont="1" applyBorder="1" applyAlignment="1">
      <alignment horizontal="center"/>
    </xf>
    <xf numFmtId="164" fontId="6" fillId="0" borderId="11" xfId="0" applyNumberFormat="1" applyFont="1" applyBorder="1" applyAlignment="1">
      <alignment horizontal="left" wrapText="1"/>
    </xf>
    <xf numFmtId="165" fontId="6" fillId="0" borderId="11" xfId="0" applyNumberFormat="1" applyFont="1" applyBorder="1" applyAlignment="1">
      <alignment horizontal="right"/>
    </xf>
    <xf numFmtId="5" fontId="4" fillId="0" borderId="24" xfId="0" applyNumberFormat="1" applyFont="1" applyBorder="1" applyAlignment="1">
      <alignment horizontal="right" wrapText="1"/>
    </xf>
    <xf numFmtId="164" fontId="15" fillId="0" borderId="0" xfId="0" applyNumberFormat="1" applyFont="1" applyBorder="1" applyAlignment="1">
      <alignment horizontal="center"/>
    </xf>
    <xf numFmtId="164" fontId="4" fillId="0" borderId="0" xfId="0" applyNumberFormat="1" applyFont="1" applyBorder="1" applyAlignment="1">
      <alignment horizontal="center"/>
    </xf>
    <xf numFmtId="0" fontId="6" fillId="0" borderId="20" xfId="0" applyNumberFormat="1" applyFont="1" applyBorder="1" applyAlignment="1">
      <alignment horizontal="center"/>
    </xf>
    <xf numFmtId="0" fontId="4" fillId="0" borderId="27" xfId="0" applyFont="1" applyBorder="1" applyAlignment="1">
      <alignment horizontal="right"/>
    </xf>
    <xf numFmtId="165" fontId="4" fillId="0" borderId="27" xfId="0" applyNumberFormat="1" applyFont="1" applyBorder="1" applyAlignment="1">
      <alignment horizontal="center" wrapText="1"/>
    </xf>
    <xf numFmtId="5" fontId="4" fillId="0" borderId="22"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4" fontId="8" fillId="0" borderId="13" xfId="0" applyNumberFormat="1" applyFont="1" applyBorder="1" applyAlignment="1">
      <alignment horizontal="center" wrapText="1"/>
    </xf>
    <xf numFmtId="164" fontId="8" fillId="0" borderId="29"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64"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7" xfId="0" applyFont="1" applyFill="1" applyBorder="1" applyAlignment="1">
      <alignment horizontal="left" wrapText="1"/>
    </xf>
    <xf numFmtId="0" fontId="8" fillId="33" borderId="65" xfId="0" applyFont="1" applyFill="1" applyBorder="1" applyAlignment="1">
      <alignment horizontal="center" wrapText="1"/>
    </xf>
    <xf numFmtId="0" fontId="8" fillId="33" borderId="64" xfId="0" applyFont="1" applyFill="1" applyBorder="1" applyAlignment="1">
      <alignment horizontal="center" wrapText="1"/>
    </xf>
    <xf numFmtId="0" fontId="7" fillId="0" borderId="13" xfId="0" applyFont="1" applyFill="1" applyBorder="1" applyAlignment="1">
      <alignment horizontal="center" wrapText="1"/>
    </xf>
    <xf numFmtId="0" fontId="10" fillId="0" borderId="45" xfId="0" applyFont="1" applyBorder="1" applyAlignment="1">
      <alignment horizontal="left" wrapText="1"/>
    </xf>
    <xf numFmtId="0" fontId="7" fillId="33" borderId="38" xfId="0" applyFont="1" applyFill="1" applyBorder="1" applyAlignment="1">
      <alignment horizontal="center" wrapText="1"/>
    </xf>
    <xf numFmtId="0" fontId="7" fillId="33" borderId="45"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1" xfId="0" applyFont="1" applyFill="1" applyBorder="1" applyAlignment="1">
      <alignment horizontal="center" wrapText="1"/>
    </xf>
    <xf numFmtId="0" fontId="0" fillId="0" borderId="0" xfId="0" applyFont="1" applyBorder="1"/>
    <xf numFmtId="0" fontId="16" fillId="0" borderId="65"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4" fontId="5" fillId="0" borderId="13" xfId="0" applyNumberFormat="1" applyFont="1" applyBorder="1" applyAlignment="1">
      <alignment horizontal="center"/>
    </xf>
    <xf numFmtId="164" fontId="5" fillId="0" borderId="56"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45"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9" xfId="0" applyFont="1" applyBorder="1" applyAlignment="1">
      <alignment horizontal="left" wrapText="1"/>
    </xf>
    <xf numFmtId="0" fontId="0" fillId="0" borderId="29"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5" fontId="0" fillId="0" borderId="13" xfId="0" applyNumberFormat="1" applyFont="1" applyBorder="1" applyAlignment="1">
      <alignment horizontal="center" wrapText="1"/>
    </xf>
    <xf numFmtId="0" fontId="3" fillId="0" borderId="0" xfId="0" applyFont="1" applyBorder="1"/>
    <xf numFmtId="0" fontId="1" fillId="0" borderId="120" xfId="0" applyFont="1" applyBorder="1" applyAlignment="1">
      <alignment horizontal="left"/>
    </xf>
    <xf numFmtId="164"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66"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67"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21" xfId="0" applyFont="1" applyFill="1" applyBorder="1" applyAlignment="1">
      <alignment horizontal="center"/>
    </xf>
    <xf numFmtId="0" fontId="1" fillId="0" borderId="121" xfId="0" applyFont="1" applyFill="1" applyBorder="1" applyAlignment="1"/>
    <xf numFmtId="5" fontId="3" fillId="0" borderId="121" xfId="0" applyNumberFormat="1" applyFont="1" applyFill="1" applyBorder="1" applyAlignment="1" applyProtection="1">
      <protection locked="0"/>
    </xf>
    <xf numFmtId="0" fontId="1" fillId="0" borderId="122" xfId="0" applyFont="1" applyFill="1" applyBorder="1" applyAlignment="1">
      <alignment horizontal="center"/>
    </xf>
    <xf numFmtId="0" fontId="1" fillId="0" borderId="122" xfId="0" applyFont="1" applyFill="1" applyBorder="1" applyAlignment="1"/>
    <xf numFmtId="5" fontId="3" fillId="0" borderId="122" xfId="0" applyNumberFormat="1" applyFont="1" applyFill="1" applyBorder="1" applyAlignment="1" applyProtection="1">
      <protection locked="0"/>
    </xf>
    <xf numFmtId="0" fontId="3" fillId="0" borderId="122"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1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17"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horizontal="left"/>
    </xf>
    <xf numFmtId="0" fontId="1" fillId="0" borderId="29" xfId="0" applyFont="1" applyFill="1" applyBorder="1" applyAlignment="1">
      <alignment horizontal="left"/>
    </xf>
    <xf numFmtId="0" fontId="1" fillId="0" borderId="47" xfId="0" applyFont="1" applyFill="1" applyBorder="1" applyAlignment="1">
      <alignment horizontal="left"/>
    </xf>
    <xf numFmtId="0" fontId="1" fillId="0" borderId="48" xfId="0" applyFont="1" applyFill="1" applyBorder="1" applyAlignment="1">
      <alignment horizontal="left"/>
    </xf>
    <xf numFmtId="0" fontId="2" fillId="33" borderId="35" xfId="0" applyFont="1" applyFill="1" applyBorder="1" applyAlignment="1">
      <alignment wrapText="1"/>
    </xf>
    <xf numFmtId="0" fontId="2" fillId="33" borderId="43" xfId="0" applyFont="1" applyFill="1" applyBorder="1" applyAlignment="1">
      <alignment wrapText="1"/>
    </xf>
    <xf numFmtId="0" fontId="2" fillId="33" borderId="49" xfId="0" applyFont="1" applyFill="1" applyBorder="1" applyAlignment="1">
      <alignment wrapText="1"/>
    </xf>
    <xf numFmtId="0" fontId="1" fillId="0" borderId="28" xfId="0" applyFont="1" applyBorder="1" applyAlignment="1">
      <alignment horizontal="center"/>
    </xf>
    <xf numFmtId="0" fontId="1" fillId="0" borderId="0" xfId="0" applyFont="1" applyBorder="1" applyAlignment="1">
      <alignment horizontal="center"/>
    </xf>
    <xf numFmtId="0" fontId="1" fillId="0" borderId="41" xfId="0" applyFont="1" applyBorder="1" applyAlignment="1">
      <alignment horizontal="center"/>
    </xf>
    <xf numFmtId="0" fontId="1" fillId="0" borderId="36" xfId="0" applyFont="1" applyFill="1" applyBorder="1" applyAlignment="1">
      <alignment wrapText="1"/>
    </xf>
    <xf numFmtId="0" fontId="1" fillId="0" borderId="17" xfId="0" applyFont="1" applyFill="1" applyBorder="1" applyAlignment="1">
      <alignment wrapText="1"/>
    </xf>
    <xf numFmtId="0" fontId="1" fillId="0" borderId="32" xfId="0" applyFont="1" applyFill="1" applyBorder="1" applyAlignment="1">
      <alignment wrapText="1"/>
    </xf>
    <xf numFmtId="0" fontId="1" fillId="0" borderId="35" xfId="0" applyFont="1" applyBorder="1" applyAlignment="1">
      <alignment horizontal="left" wrapText="1"/>
    </xf>
    <xf numFmtId="0" fontId="1" fillId="0" borderId="43" xfId="0" applyFont="1" applyBorder="1" applyAlignment="1">
      <alignment horizontal="left" wrapText="1"/>
    </xf>
    <xf numFmtId="0" fontId="1" fillId="0" borderId="42" xfId="0" applyFont="1" applyBorder="1" applyAlignment="1">
      <alignment horizontal="left" wrapText="1"/>
    </xf>
    <xf numFmtId="0" fontId="3" fillId="0" borderId="50" xfId="0" applyFont="1" applyFill="1" applyBorder="1" applyAlignment="1">
      <alignment horizontal="center"/>
    </xf>
    <xf numFmtId="0" fontId="3" fillId="0" borderId="52" xfId="0" applyFont="1" applyFill="1" applyBorder="1" applyAlignment="1">
      <alignment horizontal="center"/>
    </xf>
    <xf numFmtId="0" fontId="3" fillId="0" borderId="51" xfId="0" applyFont="1" applyFill="1" applyBorder="1" applyAlignment="1">
      <alignment horizontal="center"/>
    </xf>
    <xf numFmtId="0" fontId="1" fillId="0" borderId="36" xfId="0" applyFont="1" applyFill="1" applyBorder="1" applyAlignment="1">
      <alignment horizontal="center" wrapText="1"/>
    </xf>
    <xf numFmtId="0" fontId="1" fillId="0" borderId="17" xfId="0" applyFont="1" applyFill="1" applyBorder="1" applyAlignment="1">
      <alignment horizontal="center" wrapText="1"/>
    </xf>
    <xf numFmtId="0" fontId="1" fillId="0" borderId="32" xfId="0" applyFont="1" applyFill="1" applyBorder="1" applyAlignment="1">
      <alignment horizontal="center" wrapText="1"/>
    </xf>
    <xf numFmtId="49" fontId="1" fillId="0" borderId="28"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7" xfId="0" applyFont="1" applyFill="1" applyBorder="1" applyAlignment="1">
      <alignment vertical="top" wrapText="1"/>
    </xf>
    <xf numFmtId="0" fontId="11" fillId="0" borderId="58" xfId="0" applyFont="1" applyFill="1" applyBorder="1" applyAlignment="1"/>
    <xf numFmtId="0" fontId="1" fillId="0" borderId="35" xfId="0" applyFont="1" applyFill="1" applyBorder="1" applyAlignment="1">
      <alignment horizontal="left" wrapText="1"/>
    </xf>
    <xf numFmtId="0" fontId="1" fillId="0" borderId="43" xfId="0" applyFont="1" applyFill="1" applyBorder="1" applyAlignment="1">
      <alignment horizontal="left" wrapText="1"/>
    </xf>
    <xf numFmtId="0" fontId="1" fillId="0" borderId="56" xfId="0" applyFont="1" applyFill="1" applyBorder="1" applyAlignment="1">
      <alignment horizontal="left" vertical="top" wrapText="1"/>
    </xf>
    <xf numFmtId="0" fontId="1" fillId="0" borderId="57" xfId="0" applyFont="1" applyFill="1" applyBorder="1" applyAlignment="1">
      <alignment horizontal="left" vertical="top" wrapText="1"/>
    </xf>
    <xf numFmtId="0" fontId="1" fillId="0" borderId="56" xfId="0" applyFont="1" applyFill="1" applyBorder="1" applyAlignment="1">
      <alignment horizontal="left" wrapText="1"/>
    </xf>
    <xf numFmtId="0" fontId="1" fillId="0" borderId="57" xfId="0" applyFont="1" applyFill="1" applyBorder="1" applyAlignment="1">
      <alignment horizontal="left" wrapText="1"/>
    </xf>
    <xf numFmtId="0" fontId="10" fillId="0" borderId="17" xfId="0" applyFont="1" applyBorder="1" applyAlignment="1">
      <alignment horizontal="center"/>
    </xf>
    <xf numFmtId="0" fontId="4" fillId="0" borderId="46" xfId="0" applyNumberFormat="1" applyFont="1" applyBorder="1" applyAlignment="1">
      <alignment horizontal="center"/>
    </xf>
    <xf numFmtId="0" fontId="4" fillId="0" borderId="57" xfId="0" applyNumberFormat="1" applyFont="1" applyBorder="1" applyAlignment="1">
      <alignment horizontal="center"/>
    </xf>
    <xf numFmtId="0" fontId="4" fillId="0" borderId="63"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65" xfId="0" applyFont="1" applyBorder="1" applyAlignment="1">
      <alignment wrapText="1"/>
    </xf>
    <xf numFmtId="0" fontId="1" fillId="0" borderId="117" xfId="0" applyFont="1" applyBorder="1" applyAlignment="1">
      <alignment horizontal="center"/>
    </xf>
    <xf numFmtId="0" fontId="1" fillId="0" borderId="119" xfId="0" applyFont="1" applyBorder="1" applyAlignment="1">
      <alignment horizontal="center"/>
    </xf>
    <xf numFmtId="0" fontId="1" fillId="0" borderId="118"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7"/>
  <sheetViews>
    <sheetView tabSelected="1" zoomScale="75" workbookViewId="0">
      <selection activeCell="A28" sqref="A28"/>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8"/>
      <c r="B1" s="448"/>
      <c r="C1" s="448"/>
    </row>
    <row r="2" spans="1:3" ht="18" customHeight="1" x14ac:dyDescent="0.25">
      <c r="A2" s="449" t="s">
        <v>0</v>
      </c>
      <c r="B2" s="449"/>
      <c r="C2" s="449"/>
    </row>
    <row r="3" spans="1:3" ht="18" customHeight="1" x14ac:dyDescent="0.25">
      <c r="A3" s="447" t="s">
        <v>1</v>
      </c>
      <c r="B3" s="447"/>
      <c r="C3" s="447"/>
    </row>
    <row r="4" spans="1:3" ht="18" customHeight="1" x14ac:dyDescent="0.25">
      <c r="A4" s="447" t="s">
        <v>2</v>
      </c>
      <c r="B4" s="447"/>
      <c r="C4" s="447"/>
    </row>
    <row r="5" spans="1:3" ht="15.75" customHeight="1" x14ac:dyDescent="0.25">
      <c r="A5" s="447" t="s">
        <v>3</v>
      </c>
      <c r="B5" s="447"/>
      <c r="C5" s="447"/>
    </row>
    <row r="6" spans="1:3" ht="15.75" customHeight="1" x14ac:dyDescent="0.25">
      <c r="A6" s="447" t="s">
        <v>4</v>
      </c>
      <c r="B6" s="447"/>
      <c r="C6" s="447"/>
    </row>
    <row r="7" spans="1:3" ht="16.5" customHeight="1" thickBot="1" x14ac:dyDescent="0.3">
      <c r="A7" s="447"/>
      <c r="B7" s="447"/>
      <c r="C7" s="447"/>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ht="45"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18</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24</v>
      </c>
    </row>
    <row r="28" spans="1:3" ht="15.75" customHeight="1" x14ac:dyDescent="0.25">
      <c r="A28" s="13"/>
      <c r="B28" s="14"/>
      <c r="C28" s="15"/>
    </row>
    <row r="29" spans="1:3" ht="27.2" customHeight="1" x14ac:dyDescent="0.25">
      <c r="A29" s="16" t="s">
        <v>37</v>
      </c>
      <c r="B29" s="17" t="s">
        <v>9</v>
      </c>
      <c r="C29" s="18" t="s">
        <v>38</v>
      </c>
    </row>
    <row r="30" spans="1:3" ht="60" x14ac:dyDescent="0.2">
      <c r="A30" s="19">
        <v>1</v>
      </c>
      <c r="B30" s="20" t="s">
        <v>11</v>
      </c>
      <c r="C30" s="21" t="s">
        <v>39</v>
      </c>
    </row>
    <row r="31" spans="1:3" ht="14.25" customHeight="1" x14ac:dyDescent="0.2">
      <c r="A31" s="19">
        <v>2</v>
      </c>
      <c r="B31" s="22" t="s">
        <v>13</v>
      </c>
      <c r="C31" s="21" t="s">
        <v>40</v>
      </c>
    </row>
    <row r="32" spans="1:3" ht="14.25" customHeight="1" x14ac:dyDescent="0.2">
      <c r="A32" s="19">
        <v>3</v>
      </c>
      <c r="B32" s="22" t="s">
        <v>15</v>
      </c>
      <c r="C32" s="23" t="s">
        <v>16</v>
      </c>
    </row>
    <row r="33" spans="1:3" ht="14.25" customHeight="1" x14ac:dyDescent="0.2">
      <c r="A33" s="19">
        <v>4</v>
      </c>
      <c r="B33" s="20" t="s">
        <v>17</v>
      </c>
      <c r="C33" s="21" t="s">
        <v>41</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42</v>
      </c>
    </row>
    <row r="38" spans="1:3" ht="14.25" customHeight="1" x14ac:dyDescent="0.2">
      <c r="A38" s="19">
        <v>9</v>
      </c>
      <c r="B38" s="20" t="s">
        <v>27</v>
      </c>
      <c r="C38" s="21" t="s">
        <v>43</v>
      </c>
    </row>
    <row r="39" spans="1:3" ht="14.25" customHeight="1" x14ac:dyDescent="0.2">
      <c r="A39" s="19">
        <v>10</v>
      </c>
      <c r="B39" s="20" t="s">
        <v>29</v>
      </c>
      <c r="C39" s="21" t="s">
        <v>42</v>
      </c>
    </row>
    <row r="40" spans="1:3" ht="14.25" customHeight="1" x14ac:dyDescent="0.2">
      <c r="A40" s="19">
        <v>11</v>
      </c>
      <c r="B40" s="20" t="s">
        <v>31</v>
      </c>
      <c r="C40" s="21" t="s">
        <v>32</v>
      </c>
    </row>
    <row r="41" spans="1:3" ht="14.25" customHeight="1" x14ac:dyDescent="0.2">
      <c r="A41" s="19">
        <v>12</v>
      </c>
      <c r="B41" s="20" t="s">
        <v>33</v>
      </c>
      <c r="C41" s="21" t="s">
        <v>41</v>
      </c>
    </row>
    <row r="42" spans="1:3" ht="14.25" customHeight="1" x14ac:dyDescent="0.2">
      <c r="A42" s="19">
        <v>13</v>
      </c>
      <c r="B42" s="20" t="s">
        <v>34</v>
      </c>
      <c r="C42" s="21" t="s">
        <v>20</v>
      </c>
    </row>
    <row r="43" spans="1:3" ht="14.25" customHeight="1" x14ac:dyDescent="0.2">
      <c r="A43" s="19">
        <v>14</v>
      </c>
      <c r="B43" s="20" t="s">
        <v>35</v>
      </c>
      <c r="C43" s="24" t="s">
        <v>22</v>
      </c>
    </row>
    <row r="44" spans="1:3" ht="15" customHeight="1" thickBot="1" x14ac:dyDescent="0.25">
      <c r="A44" s="25">
        <v>15</v>
      </c>
      <c r="B44" s="26" t="s">
        <v>36</v>
      </c>
      <c r="C44" s="27" t="s">
        <v>24</v>
      </c>
    </row>
    <row r="45" spans="1:3" ht="15.75" customHeight="1" x14ac:dyDescent="0.25">
      <c r="A45" s="13"/>
      <c r="B45" s="14"/>
      <c r="C45" s="15"/>
    </row>
    <row r="46" spans="1:3" ht="27.2" customHeight="1" x14ac:dyDescent="0.25">
      <c r="A46" s="16" t="s">
        <v>44</v>
      </c>
      <c r="B46" s="17" t="s">
        <v>9</v>
      </c>
      <c r="C46" s="18" t="s">
        <v>45</v>
      </c>
    </row>
    <row r="47" spans="1:3" x14ac:dyDescent="0.2">
      <c r="A47" s="19">
        <v>1</v>
      </c>
      <c r="B47" s="20" t="s">
        <v>11</v>
      </c>
      <c r="C47" s="21" t="s">
        <v>46</v>
      </c>
    </row>
    <row r="48" spans="1:3" ht="14.25" customHeight="1" x14ac:dyDescent="0.2">
      <c r="A48" s="19">
        <v>2</v>
      </c>
      <c r="B48" s="22" t="s">
        <v>13</v>
      </c>
      <c r="C48" s="21" t="s">
        <v>47</v>
      </c>
    </row>
    <row r="49" spans="1:3" ht="14.25" customHeight="1" x14ac:dyDescent="0.2">
      <c r="A49" s="19">
        <v>3</v>
      </c>
      <c r="B49" s="22" t="s">
        <v>15</v>
      </c>
      <c r="C49" s="23" t="s">
        <v>48</v>
      </c>
    </row>
    <row r="50" spans="1:3" ht="14.25" customHeight="1" x14ac:dyDescent="0.2">
      <c r="A50" s="19">
        <v>4</v>
      </c>
      <c r="B50" s="20" t="s">
        <v>17</v>
      </c>
      <c r="C50" s="21" t="s">
        <v>49</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42</v>
      </c>
    </row>
    <row r="55" spans="1:3" ht="14.25" customHeight="1" x14ac:dyDescent="0.2">
      <c r="A55" s="19">
        <v>9</v>
      </c>
      <c r="B55" s="20" t="s">
        <v>27</v>
      </c>
      <c r="C55" s="21" t="s">
        <v>50</v>
      </c>
    </row>
    <row r="56" spans="1:3" ht="14.25" customHeight="1" x14ac:dyDescent="0.2">
      <c r="A56" s="19">
        <v>10</v>
      </c>
      <c r="B56" s="20" t="s">
        <v>29</v>
      </c>
      <c r="C56" s="21" t="s">
        <v>30</v>
      </c>
    </row>
    <row r="57" spans="1:3" ht="14.25" customHeight="1" x14ac:dyDescent="0.2">
      <c r="A57" s="19">
        <v>11</v>
      </c>
      <c r="B57" s="20" t="s">
        <v>31</v>
      </c>
      <c r="C57" s="21" t="s">
        <v>51</v>
      </c>
    </row>
    <row r="58" spans="1:3" ht="14.25" customHeight="1" x14ac:dyDescent="0.2">
      <c r="A58" s="19">
        <v>12</v>
      </c>
      <c r="B58" s="20" t="s">
        <v>33</v>
      </c>
      <c r="C58" s="21" t="s">
        <v>52</v>
      </c>
    </row>
    <row r="59" spans="1:3" ht="14.25" customHeight="1" x14ac:dyDescent="0.2">
      <c r="A59" s="19">
        <v>13</v>
      </c>
      <c r="B59" s="20" t="s">
        <v>34</v>
      </c>
      <c r="C59" s="21" t="s">
        <v>20</v>
      </c>
    </row>
    <row r="60" spans="1:3" ht="14.25" customHeight="1" x14ac:dyDescent="0.2">
      <c r="A60" s="19">
        <v>14</v>
      </c>
      <c r="B60" s="20" t="s">
        <v>35</v>
      </c>
      <c r="C60" s="24" t="s">
        <v>22</v>
      </c>
    </row>
    <row r="61" spans="1:3" ht="15" customHeight="1" thickBot="1" x14ac:dyDescent="0.25">
      <c r="A61" s="25">
        <v>15</v>
      </c>
      <c r="B61" s="26" t="s">
        <v>36</v>
      </c>
      <c r="C61" s="27" t="s">
        <v>24</v>
      </c>
    </row>
    <row r="62" spans="1:3" ht="15.75" customHeight="1" x14ac:dyDescent="0.25">
      <c r="A62" s="13"/>
      <c r="B62" s="14"/>
      <c r="C62" s="15"/>
    </row>
    <row r="63" spans="1:3" ht="27.2" customHeight="1" x14ac:dyDescent="0.25">
      <c r="A63" s="16" t="s">
        <v>53</v>
      </c>
      <c r="B63" s="17" t="s">
        <v>9</v>
      </c>
      <c r="C63" s="18" t="s">
        <v>54</v>
      </c>
    </row>
    <row r="64" spans="1:3" ht="60" x14ac:dyDescent="0.2">
      <c r="A64" s="19">
        <v>1</v>
      </c>
      <c r="B64" s="20" t="s">
        <v>11</v>
      </c>
      <c r="C64" s="21" t="s">
        <v>55</v>
      </c>
    </row>
    <row r="65" spans="1:3" ht="14.25" customHeight="1" x14ac:dyDescent="0.2">
      <c r="A65" s="19">
        <v>2</v>
      </c>
      <c r="B65" s="22" t="s">
        <v>13</v>
      </c>
      <c r="C65" s="21" t="s">
        <v>40</v>
      </c>
    </row>
    <row r="66" spans="1:3" ht="14.25" customHeight="1" x14ac:dyDescent="0.2">
      <c r="A66" s="19">
        <v>3</v>
      </c>
      <c r="B66" s="22" t="s">
        <v>15</v>
      </c>
      <c r="C66" s="23" t="s">
        <v>16</v>
      </c>
    </row>
    <row r="67" spans="1:3" ht="14.25" customHeight="1" x14ac:dyDescent="0.2">
      <c r="A67" s="19">
        <v>4</v>
      </c>
      <c r="B67" s="20" t="s">
        <v>17</v>
      </c>
      <c r="C67" s="21" t="s">
        <v>41</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42</v>
      </c>
    </row>
    <row r="72" spans="1:3" ht="14.25" customHeight="1" x14ac:dyDescent="0.2">
      <c r="A72" s="19">
        <v>9</v>
      </c>
      <c r="B72" s="20" t="s">
        <v>27</v>
      </c>
      <c r="C72" s="21" t="s">
        <v>43</v>
      </c>
    </row>
    <row r="73" spans="1:3" ht="14.25" customHeight="1" x14ac:dyDescent="0.2">
      <c r="A73" s="19">
        <v>10</v>
      </c>
      <c r="B73" s="20" t="s">
        <v>29</v>
      </c>
      <c r="C73" s="21" t="s">
        <v>56</v>
      </c>
    </row>
    <row r="74" spans="1:3" ht="14.25" customHeight="1" x14ac:dyDescent="0.2">
      <c r="A74" s="19">
        <v>11</v>
      </c>
      <c r="B74" s="20" t="s">
        <v>31</v>
      </c>
      <c r="C74" s="21" t="s">
        <v>57</v>
      </c>
    </row>
    <row r="75" spans="1:3" ht="14.25" customHeight="1" x14ac:dyDescent="0.2">
      <c r="A75" s="19">
        <v>12</v>
      </c>
      <c r="B75" s="20" t="s">
        <v>33</v>
      </c>
      <c r="C75" s="21" t="s">
        <v>52</v>
      </c>
    </row>
    <row r="76" spans="1:3" ht="14.25" customHeight="1" x14ac:dyDescent="0.2">
      <c r="A76" s="19">
        <v>13</v>
      </c>
      <c r="B76" s="20" t="s">
        <v>34</v>
      </c>
      <c r="C76" s="21" t="s">
        <v>58</v>
      </c>
    </row>
    <row r="77" spans="1:3" ht="14.25" customHeight="1" x14ac:dyDescent="0.2">
      <c r="A77" s="19">
        <v>14</v>
      </c>
      <c r="B77" s="20" t="s">
        <v>35</v>
      </c>
      <c r="C77" s="24" t="s">
        <v>22</v>
      </c>
    </row>
    <row r="78" spans="1:3" ht="15" customHeight="1" thickBot="1" x14ac:dyDescent="0.25">
      <c r="A78" s="25">
        <v>15</v>
      </c>
      <c r="B78" s="26" t="s">
        <v>36</v>
      </c>
      <c r="C78" s="27" t="s">
        <v>59</v>
      </c>
    </row>
    <row r="79" spans="1:3" ht="15.75" customHeight="1" x14ac:dyDescent="0.25">
      <c r="A79" s="13"/>
      <c r="B79" s="14"/>
      <c r="C79" s="15"/>
    </row>
    <row r="80" spans="1:3" ht="27.2" customHeight="1" x14ac:dyDescent="0.25">
      <c r="A80" s="16" t="s">
        <v>60</v>
      </c>
      <c r="B80" s="17" t="s">
        <v>9</v>
      </c>
      <c r="C80" s="18" t="s">
        <v>61</v>
      </c>
    </row>
    <row r="81" spans="1:3" x14ac:dyDescent="0.2">
      <c r="A81" s="19">
        <v>1</v>
      </c>
      <c r="B81" s="20" t="s">
        <v>11</v>
      </c>
      <c r="C81" s="21" t="s">
        <v>62</v>
      </c>
    </row>
    <row r="82" spans="1:3" ht="14.25" customHeight="1" x14ac:dyDescent="0.2">
      <c r="A82" s="19">
        <v>2</v>
      </c>
      <c r="B82" s="22" t="s">
        <v>13</v>
      </c>
      <c r="C82" s="21" t="s">
        <v>63</v>
      </c>
    </row>
    <row r="83" spans="1:3" ht="14.25" customHeight="1" x14ac:dyDescent="0.2">
      <c r="A83" s="19">
        <v>3</v>
      </c>
      <c r="B83" s="22" t="s">
        <v>15</v>
      </c>
      <c r="C83" s="23" t="s">
        <v>48</v>
      </c>
    </row>
    <row r="84" spans="1:3" ht="14.25" customHeight="1" x14ac:dyDescent="0.2">
      <c r="A84" s="19">
        <v>4</v>
      </c>
      <c r="B84" s="20" t="s">
        <v>17</v>
      </c>
      <c r="C84" s="21" t="s">
        <v>49</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42</v>
      </c>
    </row>
    <row r="89" spans="1:3" ht="14.25" customHeight="1" x14ac:dyDescent="0.2">
      <c r="A89" s="19">
        <v>9</v>
      </c>
      <c r="B89" s="20" t="s">
        <v>27</v>
      </c>
      <c r="C89" s="21" t="s">
        <v>43</v>
      </c>
    </row>
    <row r="90" spans="1:3" ht="14.25" customHeight="1" x14ac:dyDescent="0.2">
      <c r="A90" s="19">
        <v>10</v>
      </c>
      <c r="B90" s="20" t="s">
        <v>29</v>
      </c>
      <c r="C90" s="21" t="s">
        <v>30</v>
      </c>
    </row>
    <row r="91" spans="1:3" ht="14.25" customHeight="1" x14ac:dyDescent="0.2">
      <c r="A91" s="19">
        <v>11</v>
      </c>
      <c r="B91" s="20" t="s">
        <v>31</v>
      </c>
      <c r="C91" s="21" t="s">
        <v>64</v>
      </c>
    </row>
    <row r="92" spans="1:3" ht="14.25" customHeight="1" x14ac:dyDescent="0.2">
      <c r="A92" s="19">
        <v>12</v>
      </c>
      <c r="B92" s="20" t="s">
        <v>33</v>
      </c>
      <c r="C92" s="21" t="s">
        <v>49</v>
      </c>
    </row>
    <row r="93" spans="1:3" ht="14.25" customHeight="1" x14ac:dyDescent="0.2">
      <c r="A93" s="19">
        <v>13</v>
      </c>
      <c r="B93" s="20" t="s">
        <v>34</v>
      </c>
      <c r="C93" s="21" t="s">
        <v>20</v>
      </c>
    </row>
    <row r="94" spans="1:3" ht="14.25" customHeight="1" x14ac:dyDescent="0.2">
      <c r="A94" s="19">
        <v>14</v>
      </c>
      <c r="B94" s="20" t="s">
        <v>35</v>
      </c>
      <c r="C94" s="24" t="s">
        <v>22</v>
      </c>
    </row>
    <row r="95" spans="1:3" ht="15" customHeight="1" thickBot="1" x14ac:dyDescent="0.25">
      <c r="A95" s="25">
        <v>15</v>
      </c>
      <c r="B95" s="26" t="s">
        <v>36</v>
      </c>
      <c r="C95" s="27" t="s">
        <v>24</v>
      </c>
    </row>
    <row r="96" spans="1:3" ht="15.75" customHeight="1" x14ac:dyDescent="0.25">
      <c r="A96" s="13"/>
      <c r="B96" s="14"/>
      <c r="C96" s="15"/>
    </row>
    <row r="97" spans="1:3" ht="27.2" customHeight="1" x14ac:dyDescent="0.25">
      <c r="A97" s="16" t="s">
        <v>65</v>
      </c>
      <c r="B97" s="17" t="s">
        <v>9</v>
      </c>
      <c r="C97" s="18" t="s">
        <v>66</v>
      </c>
    </row>
    <row r="98" spans="1:3" x14ac:dyDescent="0.2">
      <c r="A98" s="19">
        <v>1</v>
      </c>
      <c r="B98" s="20" t="s">
        <v>11</v>
      </c>
      <c r="C98" s="21" t="s">
        <v>67</v>
      </c>
    </row>
    <row r="99" spans="1:3" ht="14.25" customHeight="1" x14ac:dyDescent="0.2">
      <c r="A99" s="19">
        <v>2</v>
      </c>
      <c r="B99" s="22" t="s">
        <v>13</v>
      </c>
      <c r="C99" s="21" t="s">
        <v>47</v>
      </c>
    </row>
    <row r="100" spans="1:3" ht="14.25" customHeight="1" x14ac:dyDescent="0.2">
      <c r="A100" s="19">
        <v>3</v>
      </c>
      <c r="B100" s="22" t="s">
        <v>15</v>
      </c>
      <c r="C100" s="23" t="s">
        <v>16</v>
      </c>
    </row>
    <row r="101" spans="1:3" ht="14.25" customHeight="1" x14ac:dyDescent="0.2">
      <c r="A101" s="19">
        <v>4</v>
      </c>
      <c r="B101" s="20" t="s">
        <v>17</v>
      </c>
      <c r="C101" s="21" t="s">
        <v>52</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42</v>
      </c>
    </row>
    <row r="106" spans="1:3" ht="14.25" customHeight="1" x14ac:dyDescent="0.2">
      <c r="A106" s="19">
        <v>9</v>
      </c>
      <c r="B106" s="20" t="s">
        <v>27</v>
      </c>
      <c r="C106" s="21" t="s">
        <v>43</v>
      </c>
    </row>
    <row r="107" spans="1:3" ht="14.25" customHeight="1" x14ac:dyDescent="0.2">
      <c r="A107" s="19">
        <v>10</v>
      </c>
      <c r="B107" s="20" t="s">
        <v>29</v>
      </c>
      <c r="C107" s="21" t="s">
        <v>30</v>
      </c>
    </row>
    <row r="108" spans="1:3" ht="14.25" customHeight="1" x14ac:dyDescent="0.2">
      <c r="A108" s="19">
        <v>11</v>
      </c>
      <c r="B108" s="20" t="s">
        <v>31</v>
      </c>
      <c r="C108" s="21" t="s">
        <v>64</v>
      </c>
    </row>
    <row r="109" spans="1:3" ht="14.25" customHeight="1" x14ac:dyDescent="0.2">
      <c r="A109" s="19">
        <v>12</v>
      </c>
      <c r="B109" s="20" t="s">
        <v>33</v>
      </c>
      <c r="C109" s="21" t="s">
        <v>52</v>
      </c>
    </row>
    <row r="110" spans="1:3" ht="14.25" customHeight="1" x14ac:dyDescent="0.2">
      <c r="A110" s="19">
        <v>13</v>
      </c>
      <c r="B110" s="20" t="s">
        <v>34</v>
      </c>
      <c r="C110" s="21" t="s">
        <v>20</v>
      </c>
    </row>
    <row r="111" spans="1:3" ht="14.25" customHeight="1" x14ac:dyDescent="0.2">
      <c r="A111" s="19">
        <v>14</v>
      </c>
      <c r="B111" s="20" t="s">
        <v>35</v>
      </c>
      <c r="C111" s="24" t="s">
        <v>22</v>
      </c>
    </row>
    <row r="112" spans="1:3" ht="15" customHeight="1" thickBot="1" x14ac:dyDescent="0.25">
      <c r="A112" s="25">
        <v>15</v>
      </c>
      <c r="B112" s="26" t="s">
        <v>36</v>
      </c>
      <c r="C112" s="27" t="s">
        <v>24</v>
      </c>
    </row>
    <row r="113" spans="1:3" ht="15.75" customHeight="1" x14ac:dyDescent="0.25">
      <c r="A113" s="13"/>
      <c r="B113" s="14"/>
      <c r="C113" s="15"/>
    </row>
    <row r="114" spans="1:3" ht="27.2" customHeight="1" x14ac:dyDescent="0.25">
      <c r="A114" s="16" t="s">
        <v>68</v>
      </c>
      <c r="B114" s="17" t="s">
        <v>9</v>
      </c>
      <c r="C114" s="18" t="s">
        <v>69</v>
      </c>
    </row>
    <row r="115" spans="1:3" x14ac:dyDescent="0.2">
      <c r="A115" s="19">
        <v>1</v>
      </c>
      <c r="B115" s="20" t="s">
        <v>11</v>
      </c>
      <c r="C115" s="21" t="s">
        <v>70</v>
      </c>
    </row>
    <row r="116" spans="1:3" ht="14.25" customHeight="1" x14ac:dyDescent="0.2">
      <c r="A116" s="19">
        <v>2</v>
      </c>
      <c r="B116" s="22" t="s">
        <v>13</v>
      </c>
      <c r="C116" s="21" t="s">
        <v>71</v>
      </c>
    </row>
    <row r="117" spans="1:3" ht="14.25" customHeight="1" x14ac:dyDescent="0.2">
      <c r="A117" s="19">
        <v>3</v>
      </c>
      <c r="B117" s="22" t="s">
        <v>15</v>
      </c>
      <c r="C117" s="23" t="s">
        <v>16</v>
      </c>
    </row>
    <row r="118" spans="1:3" ht="14.25" customHeight="1" x14ac:dyDescent="0.2">
      <c r="A118" s="19">
        <v>4</v>
      </c>
      <c r="B118" s="20" t="s">
        <v>17</v>
      </c>
      <c r="C118" s="21" t="s">
        <v>49</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72</v>
      </c>
    </row>
    <row r="123" spans="1:3" ht="14.25" customHeight="1" x14ac:dyDescent="0.2">
      <c r="A123" s="19">
        <v>9</v>
      </c>
      <c r="B123" s="20" t="s">
        <v>27</v>
      </c>
      <c r="C123" s="21" t="s">
        <v>72</v>
      </c>
    </row>
    <row r="124" spans="1:3" ht="14.25" customHeight="1" x14ac:dyDescent="0.2">
      <c r="A124" s="19">
        <v>10</v>
      </c>
      <c r="B124" s="20" t="s">
        <v>29</v>
      </c>
      <c r="C124" s="21" t="s">
        <v>73</v>
      </c>
    </row>
    <row r="125" spans="1:3" ht="14.25" customHeight="1" x14ac:dyDescent="0.2">
      <c r="A125" s="19">
        <v>11</v>
      </c>
      <c r="B125" s="20" t="s">
        <v>31</v>
      </c>
      <c r="C125" s="21" t="s">
        <v>74</v>
      </c>
    </row>
    <row r="126" spans="1:3" ht="14.25" customHeight="1" x14ac:dyDescent="0.2">
      <c r="A126" s="19">
        <v>12</v>
      </c>
      <c r="B126" s="20" t="s">
        <v>33</v>
      </c>
      <c r="C126" s="21" t="s">
        <v>75</v>
      </c>
    </row>
    <row r="127" spans="1:3" ht="14.25" customHeight="1" x14ac:dyDescent="0.2">
      <c r="A127" s="19">
        <v>13</v>
      </c>
      <c r="B127" s="20" t="s">
        <v>34</v>
      </c>
      <c r="C127" s="21" t="s">
        <v>76</v>
      </c>
    </row>
    <row r="128" spans="1:3" ht="14.25" customHeight="1" x14ac:dyDescent="0.2">
      <c r="A128" s="19">
        <v>14</v>
      </c>
      <c r="B128" s="20" t="s">
        <v>35</v>
      </c>
      <c r="C128" s="24" t="s">
        <v>22</v>
      </c>
    </row>
    <row r="129" spans="1:3" ht="15" customHeight="1" thickBot="1" x14ac:dyDescent="0.25">
      <c r="A129" s="25">
        <v>15</v>
      </c>
      <c r="B129" s="26" t="s">
        <v>36</v>
      </c>
      <c r="C129" s="27" t="s">
        <v>77</v>
      </c>
    </row>
    <row r="130" spans="1:3" ht="15.75" customHeight="1" x14ac:dyDescent="0.25">
      <c r="A130" s="13"/>
      <c r="B130" s="14"/>
      <c r="C130" s="15"/>
    </row>
    <row r="131" spans="1:3" ht="27.2" customHeight="1" x14ac:dyDescent="0.25">
      <c r="A131" s="16" t="s">
        <v>78</v>
      </c>
      <c r="B131" s="17" t="s">
        <v>9</v>
      </c>
      <c r="C131" s="18" t="s">
        <v>79</v>
      </c>
    </row>
    <row r="132" spans="1:3" x14ac:dyDescent="0.2">
      <c r="A132" s="19">
        <v>1</v>
      </c>
      <c r="B132" s="20" t="s">
        <v>11</v>
      </c>
      <c r="C132" s="21" t="s">
        <v>80</v>
      </c>
    </row>
    <row r="133" spans="1:3" ht="14.25" customHeight="1" x14ac:dyDescent="0.2">
      <c r="A133" s="19">
        <v>2</v>
      </c>
      <c r="B133" s="22" t="s">
        <v>13</v>
      </c>
      <c r="C133" s="21" t="s">
        <v>81</v>
      </c>
    </row>
    <row r="134" spans="1:3" ht="14.25" customHeight="1" x14ac:dyDescent="0.2">
      <c r="A134" s="19">
        <v>3</v>
      </c>
      <c r="B134" s="22" t="s">
        <v>15</v>
      </c>
      <c r="C134" s="23" t="s">
        <v>48</v>
      </c>
    </row>
    <row r="135" spans="1:3" ht="14.25" customHeight="1" x14ac:dyDescent="0.2">
      <c r="A135" s="19">
        <v>4</v>
      </c>
      <c r="B135" s="20" t="s">
        <v>17</v>
      </c>
      <c r="C135" s="21" t="s">
        <v>49</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82</v>
      </c>
    </row>
    <row r="140" spans="1:3" ht="14.25" customHeight="1" x14ac:dyDescent="0.2">
      <c r="A140" s="19">
        <v>9</v>
      </c>
      <c r="B140" s="20" t="s">
        <v>27</v>
      </c>
      <c r="C140" s="21" t="s">
        <v>43</v>
      </c>
    </row>
    <row r="141" spans="1:3" ht="14.25" customHeight="1" x14ac:dyDescent="0.2">
      <c r="A141" s="19">
        <v>10</v>
      </c>
      <c r="B141" s="20" t="s">
        <v>29</v>
      </c>
      <c r="C141" s="21" t="s">
        <v>30</v>
      </c>
    </row>
    <row r="142" spans="1:3" ht="14.25" customHeight="1" x14ac:dyDescent="0.2">
      <c r="A142" s="19">
        <v>11</v>
      </c>
      <c r="B142" s="20" t="s">
        <v>31</v>
      </c>
      <c r="C142" s="21" t="s">
        <v>64</v>
      </c>
    </row>
    <row r="143" spans="1:3" ht="14.25" customHeight="1" x14ac:dyDescent="0.2">
      <c r="A143" s="19">
        <v>12</v>
      </c>
      <c r="B143" s="20" t="s">
        <v>33</v>
      </c>
      <c r="C143" s="21" t="s">
        <v>49</v>
      </c>
    </row>
    <row r="144" spans="1:3" ht="14.25" customHeight="1" x14ac:dyDescent="0.2">
      <c r="A144" s="19">
        <v>13</v>
      </c>
      <c r="B144" s="20" t="s">
        <v>34</v>
      </c>
      <c r="C144" s="21" t="s">
        <v>20</v>
      </c>
    </row>
    <row r="145" spans="1:3" ht="14.25" customHeight="1" x14ac:dyDescent="0.2">
      <c r="A145" s="19">
        <v>14</v>
      </c>
      <c r="B145" s="20" t="s">
        <v>35</v>
      </c>
      <c r="C145" s="24" t="s">
        <v>22</v>
      </c>
    </row>
    <row r="146" spans="1:3" ht="15" customHeight="1" thickBot="1" x14ac:dyDescent="0.25">
      <c r="A146" s="25">
        <v>15</v>
      </c>
      <c r="B146" s="26" t="s">
        <v>36</v>
      </c>
      <c r="C146" s="27" t="s">
        <v>24</v>
      </c>
    </row>
    <row r="147" spans="1:3" ht="15.75" customHeight="1" x14ac:dyDescent="0.25">
      <c r="A147" s="13"/>
      <c r="B147" s="14"/>
      <c r="C147" s="15"/>
    </row>
    <row r="148" spans="1:3" ht="27.2" customHeight="1" x14ac:dyDescent="0.25">
      <c r="A148" s="16" t="s">
        <v>83</v>
      </c>
      <c r="B148" s="17" t="s">
        <v>9</v>
      </c>
      <c r="C148" s="18" t="s">
        <v>84</v>
      </c>
    </row>
    <row r="149" spans="1:3" ht="30" x14ac:dyDescent="0.2">
      <c r="A149" s="19">
        <v>1</v>
      </c>
      <c r="B149" s="20" t="s">
        <v>11</v>
      </c>
      <c r="C149" s="21" t="s">
        <v>85</v>
      </c>
    </row>
    <row r="150" spans="1:3" ht="14.25" customHeight="1" x14ac:dyDescent="0.2">
      <c r="A150" s="19">
        <v>2</v>
      </c>
      <c r="B150" s="22" t="s">
        <v>13</v>
      </c>
      <c r="C150" s="21" t="s">
        <v>81</v>
      </c>
    </row>
    <row r="151" spans="1:3" ht="14.25" customHeight="1" x14ac:dyDescent="0.2">
      <c r="A151" s="19">
        <v>3</v>
      </c>
      <c r="B151" s="22" t="s">
        <v>15</v>
      </c>
      <c r="C151" s="23" t="s">
        <v>48</v>
      </c>
    </row>
    <row r="152" spans="1:3" ht="14.25" customHeight="1" x14ac:dyDescent="0.2">
      <c r="A152" s="19">
        <v>4</v>
      </c>
      <c r="B152" s="20" t="s">
        <v>17</v>
      </c>
      <c r="C152" s="21" t="s">
        <v>18</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86</v>
      </c>
    </row>
    <row r="157" spans="1:3" ht="14.25" customHeight="1" x14ac:dyDescent="0.2">
      <c r="A157" s="19">
        <v>9</v>
      </c>
      <c r="B157" s="20" t="s">
        <v>27</v>
      </c>
      <c r="C157" s="21" t="s">
        <v>28</v>
      </c>
    </row>
    <row r="158" spans="1:3" ht="14.25" customHeight="1" x14ac:dyDescent="0.2">
      <c r="A158" s="19">
        <v>10</v>
      </c>
      <c r="B158" s="20" t="s">
        <v>29</v>
      </c>
      <c r="C158" s="21" t="s">
        <v>30</v>
      </c>
    </row>
    <row r="159" spans="1:3" ht="14.25" customHeight="1" x14ac:dyDescent="0.2">
      <c r="A159" s="19">
        <v>11</v>
      </c>
      <c r="B159" s="20" t="s">
        <v>31</v>
      </c>
      <c r="C159" s="21" t="s">
        <v>64</v>
      </c>
    </row>
    <row r="160" spans="1:3" ht="14.25" customHeight="1" x14ac:dyDescent="0.2">
      <c r="A160" s="19">
        <v>12</v>
      </c>
      <c r="B160" s="20" t="s">
        <v>33</v>
      </c>
      <c r="C160" s="21" t="s">
        <v>18</v>
      </c>
    </row>
    <row r="161" spans="1:3" ht="14.25" customHeight="1" x14ac:dyDescent="0.2">
      <c r="A161" s="19">
        <v>13</v>
      </c>
      <c r="B161" s="20" t="s">
        <v>34</v>
      </c>
      <c r="C161" s="21" t="s">
        <v>20</v>
      </c>
    </row>
    <row r="162" spans="1:3" ht="14.25" customHeight="1" x14ac:dyDescent="0.2">
      <c r="A162" s="19">
        <v>14</v>
      </c>
      <c r="B162" s="20" t="s">
        <v>35</v>
      </c>
      <c r="C162" s="24" t="s">
        <v>22</v>
      </c>
    </row>
    <row r="163" spans="1:3" ht="15" customHeight="1" thickBot="1" x14ac:dyDescent="0.25">
      <c r="A163" s="25">
        <v>15</v>
      </c>
      <c r="B163" s="26" t="s">
        <v>36</v>
      </c>
      <c r="C163" s="27" t="s">
        <v>24</v>
      </c>
    </row>
    <row r="164" spans="1:3" ht="15.75" customHeight="1" x14ac:dyDescent="0.25">
      <c r="A164" s="13"/>
      <c r="B164" s="14"/>
      <c r="C164" s="15"/>
    </row>
    <row r="165" spans="1:3" ht="27.2" customHeight="1" x14ac:dyDescent="0.25">
      <c r="A165" s="16" t="s">
        <v>87</v>
      </c>
      <c r="B165" s="17" t="s">
        <v>9</v>
      </c>
      <c r="C165" s="18" t="s">
        <v>88</v>
      </c>
    </row>
    <row r="166" spans="1:3" x14ac:dyDescent="0.2">
      <c r="A166" s="19">
        <v>1</v>
      </c>
      <c r="B166" s="20" t="s">
        <v>11</v>
      </c>
      <c r="C166" s="21" t="s">
        <v>89</v>
      </c>
    </row>
    <row r="167" spans="1:3" ht="14.25" customHeight="1" x14ac:dyDescent="0.2">
      <c r="A167" s="19">
        <v>2</v>
      </c>
      <c r="B167" s="22" t="s">
        <v>13</v>
      </c>
      <c r="C167" s="21" t="s">
        <v>81</v>
      </c>
    </row>
    <row r="168" spans="1:3" ht="14.25" customHeight="1" x14ac:dyDescent="0.2">
      <c r="A168" s="19">
        <v>3</v>
      </c>
      <c r="B168" s="22" t="s">
        <v>15</v>
      </c>
      <c r="C168" s="23" t="s">
        <v>48</v>
      </c>
    </row>
    <row r="169" spans="1:3" ht="14.25" customHeight="1" x14ac:dyDescent="0.2">
      <c r="A169" s="19">
        <v>4</v>
      </c>
      <c r="B169" s="20" t="s">
        <v>17</v>
      </c>
      <c r="C169" s="21" t="s">
        <v>52</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90</v>
      </c>
    </row>
    <row r="174" spans="1:3" ht="14.25" customHeight="1" x14ac:dyDescent="0.2">
      <c r="A174" s="19">
        <v>9</v>
      </c>
      <c r="B174" s="20" t="s">
        <v>27</v>
      </c>
      <c r="C174" s="21" t="s">
        <v>43</v>
      </c>
    </row>
    <row r="175" spans="1:3" ht="14.25" customHeight="1" x14ac:dyDescent="0.2">
      <c r="A175" s="19">
        <v>10</v>
      </c>
      <c r="B175" s="20" t="s">
        <v>29</v>
      </c>
      <c r="C175" s="21" t="s">
        <v>56</v>
      </c>
    </row>
    <row r="176" spans="1:3" ht="14.25" customHeight="1" x14ac:dyDescent="0.2">
      <c r="A176" s="19">
        <v>11</v>
      </c>
      <c r="B176" s="20" t="s">
        <v>31</v>
      </c>
      <c r="C176" s="21" t="s">
        <v>64</v>
      </c>
    </row>
    <row r="177" spans="1:3" ht="14.25" customHeight="1" x14ac:dyDescent="0.2">
      <c r="A177" s="19">
        <v>12</v>
      </c>
      <c r="B177" s="20" t="s">
        <v>33</v>
      </c>
      <c r="C177" s="21" t="s">
        <v>52</v>
      </c>
    </row>
    <row r="178" spans="1:3" ht="14.25" customHeight="1" x14ac:dyDescent="0.2">
      <c r="A178" s="19">
        <v>13</v>
      </c>
      <c r="B178" s="20" t="s">
        <v>34</v>
      </c>
      <c r="C178" s="21" t="s">
        <v>20</v>
      </c>
    </row>
    <row r="179" spans="1:3" ht="14.25" customHeight="1" x14ac:dyDescent="0.2">
      <c r="A179" s="19">
        <v>14</v>
      </c>
      <c r="B179" s="20" t="s">
        <v>35</v>
      </c>
      <c r="C179" s="24" t="s">
        <v>22</v>
      </c>
    </row>
    <row r="180" spans="1:3" ht="15" customHeight="1" thickBot="1" x14ac:dyDescent="0.25">
      <c r="A180" s="25">
        <v>15</v>
      </c>
      <c r="B180" s="26" t="s">
        <v>36</v>
      </c>
      <c r="C180" s="27" t="s">
        <v>24</v>
      </c>
    </row>
    <row r="181" spans="1:3" ht="15.75" customHeight="1" x14ac:dyDescent="0.25">
      <c r="A181" s="13"/>
      <c r="B181" s="14"/>
      <c r="C181" s="15"/>
    </row>
    <row r="182" spans="1:3" ht="27.2" customHeight="1" x14ac:dyDescent="0.25">
      <c r="A182" s="16" t="s">
        <v>91</v>
      </c>
      <c r="B182" s="17" t="s">
        <v>9</v>
      </c>
      <c r="C182" s="18" t="s">
        <v>92</v>
      </c>
    </row>
    <row r="183" spans="1:3" x14ac:dyDescent="0.2">
      <c r="A183" s="19">
        <v>1</v>
      </c>
      <c r="B183" s="20" t="s">
        <v>11</v>
      </c>
      <c r="C183" s="21" t="s">
        <v>93</v>
      </c>
    </row>
    <row r="184" spans="1:3" ht="14.25" customHeight="1" x14ac:dyDescent="0.2">
      <c r="A184" s="19">
        <v>2</v>
      </c>
      <c r="B184" s="22" t="s">
        <v>13</v>
      </c>
      <c r="C184" s="21" t="s">
        <v>71</v>
      </c>
    </row>
    <row r="185" spans="1:3" ht="14.25" customHeight="1" x14ac:dyDescent="0.2">
      <c r="A185" s="19">
        <v>3</v>
      </c>
      <c r="B185" s="22" t="s">
        <v>15</v>
      </c>
      <c r="C185" s="23" t="s">
        <v>48</v>
      </c>
    </row>
    <row r="186" spans="1:3" ht="14.25" customHeight="1" x14ac:dyDescent="0.2">
      <c r="A186" s="19">
        <v>4</v>
      </c>
      <c r="B186" s="20" t="s">
        <v>17</v>
      </c>
      <c r="C186" s="21" t="s">
        <v>94</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95</v>
      </c>
    </row>
    <row r="190" spans="1:3" ht="14.25" customHeight="1" x14ac:dyDescent="0.2">
      <c r="A190" s="19">
        <v>8</v>
      </c>
      <c r="B190" s="20" t="s">
        <v>25</v>
      </c>
      <c r="C190" s="21" t="s">
        <v>96</v>
      </c>
    </row>
    <row r="191" spans="1:3" ht="14.25" customHeight="1" x14ac:dyDescent="0.2">
      <c r="A191" s="19">
        <v>9</v>
      </c>
      <c r="B191" s="20" t="s">
        <v>27</v>
      </c>
      <c r="C191" s="21" t="s">
        <v>43</v>
      </c>
    </row>
    <row r="192" spans="1:3" ht="14.25" customHeight="1" x14ac:dyDescent="0.2">
      <c r="A192" s="19">
        <v>10</v>
      </c>
      <c r="B192" s="20" t="s">
        <v>29</v>
      </c>
      <c r="C192" s="21" t="s">
        <v>97</v>
      </c>
    </row>
    <row r="193" spans="1:3" ht="14.25" customHeight="1" x14ac:dyDescent="0.2">
      <c r="A193" s="19">
        <v>11</v>
      </c>
      <c r="B193" s="20" t="s">
        <v>31</v>
      </c>
      <c r="C193" s="21" t="s">
        <v>98</v>
      </c>
    </row>
    <row r="194" spans="1:3" ht="14.25" customHeight="1" x14ac:dyDescent="0.2">
      <c r="A194" s="19">
        <v>12</v>
      </c>
      <c r="B194" s="20" t="s">
        <v>33</v>
      </c>
      <c r="C194" s="21" t="s">
        <v>99</v>
      </c>
    </row>
    <row r="195" spans="1:3" ht="14.25" customHeight="1" x14ac:dyDescent="0.2">
      <c r="A195" s="19">
        <v>13</v>
      </c>
      <c r="B195" s="20" t="s">
        <v>34</v>
      </c>
      <c r="C195" s="21" t="s">
        <v>100</v>
      </c>
    </row>
    <row r="196" spans="1:3" ht="14.25" customHeight="1" x14ac:dyDescent="0.2">
      <c r="A196" s="19">
        <v>14</v>
      </c>
      <c r="B196" s="20" t="s">
        <v>35</v>
      </c>
      <c r="C196" s="24" t="s">
        <v>101</v>
      </c>
    </row>
    <row r="197" spans="1:3" ht="15" customHeight="1" thickBot="1" x14ac:dyDescent="0.25">
      <c r="A197" s="25">
        <v>15</v>
      </c>
      <c r="B197" s="26" t="s">
        <v>36</v>
      </c>
      <c r="C197" s="27" t="s">
        <v>102</v>
      </c>
    </row>
    <row r="198" spans="1:3" ht="15.75" customHeight="1" x14ac:dyDescent="0.25">
      <c r="A198" s="13"/>
      <c r="B198" s="14"/>
      <c r="C198" s="15"/>
    </row>
    <row r="199" spans="1:3" ht="27.2" customHeight="1" x14ac:dyDescent="0.25">
      <c r="A199" s="16" t="s">
        <v>103</v>
      </c>
      <c r="B199" s="17" t="s">
        <v>9</v>
      </c>
      <c r="C199" s="18" t="s">
        <v>104</v>
      </c>
    </row>
    <row r="200" spans="1:3" ht="30" x14ac:dyDescent="0.2">
      <c r="A200" s="19">
        <v>1</v>
      </c>
      <c r="B200" s="20" t="s">
        <v>11</v>
      </c>
      <c r="C200" s="21" t="s">
        <v>105</v>
      </c>
    </row>
    <row r="201" spans="1:3" ht="14.25" customHeight="1" x14ac:dyDescent="0.2">
      <c r="A201" s="19">
        <v>2</v>
      </c>
      <c r="B201" s="22" t="s">
        <v>13</v>
      </c>
      <c r="C201" s="21" t="s">
        <v>81</v>
      </c>
    </row>
    <row r="202" spans="1:3" ht="14.25" customHeight="1" x14ac:dyDescent="0.2">
      <c r="A202" s="19">
        <v>3</v>
      </c>
      <c r="B202" s="22" t="s">
        <v>15</v>
      </c>
      <c r="C202" s="23" t="s">
        <v>48</v>
      </c>
    </row>
    <row r="203" spans="1:3" ht="14.25" customHeight="1" x14ac:dyDescent="0.2">
      <c r="A203" s="19">
        <v>4</v>
      </c>
      <c r="B203" s="20" t="s">
        <v>17</v>
      </c>
      <c r="C203" s="21" t="s">
        <v>49</v>
      </c>
    </row>
    <row r="204" spans="1:3" ht="14.25" customHeight="1" x14ac:dyDescent="0.2">
      <c r="A204" s="19">
        <v>5</v>
      </c>
      <c r="B204" s="20" t="s">
        <v>19</v>
      </c>
      <c r="C204" s="21" t="s">
        <v>20</v>
      </c>
    </row>
    <row r="205" spans="1:3" ht="14.25" customHeight="1" x14ac:dyDescent="0.2">
      <c r="A205" s="19">
        <v>6</v>
      </c>
      <c r="B205" s="20" t="s">
        <v>21</v>
      </c>
      <c r="C205" s="24" t="s">
        <v>22</v>
      </c>
    </row>
    <row r="206" spans="1:3" ht="14.25" customHeight="1" x14ac:dyDescent="0.2">
      <c r="A206" s="19">
        <v>7</v>
      </c>
      <c r="B206" s="20" t="s">
        <v>23</v>
      </c>
      <c r="C206" s="21" t="s">
        <v>24</v>
      </c>
    </row>
    <row r="207" spans="1:3" ht="14.25" customHeight="1" x14ac:dyDescent="0.2">
      <c r="A207" s="19">
        <v>8</v>
      </c>
      <c r="B207" s="20" t="s">
        <v>25</v>
      </c>
      <c r="C207" s="21" t="s">
        <v>82</v>
      </c>
    </row>
    <row r="208" spans="1:3" ht="14.25" customHeight="1" x14ac:dyDescent="0.2">
      <c r="A208" s="19">
        <v>9</v>
      </c>
      <c r="B208" s="20" t="s">
        <v>27</v>
      </c>
      <c r="C208" s="21" t="s">
        <v>106</v>
      </c>
    </row>
    <row r="209" spans="1:3" ht="14.25" customHeight="1" x14ac:dyDescent="0.2">
      <c r="A209" s="19">
        <v>10</v>
      </c>
      <c r="B209" s="20" t="s">
        <v>29</v>
      </c>
      <c r="C209" s="21" t="s">
        <v>107</v>
      </c>
    </row>
    <row r="210" spans="1:3" ht="14.25" customHeight="1" x14ac:dyDescent="0.2">
      <c r="A210" s="19">
        <v>11</v>
      </c>
      <c r="B210" s="20" t="s">
        <v>31</v>
      </c>
      <c r="C210" s="21" t="s">
        <v>108</v>
      </c>
    </row>
    <row r="211" spans="1:3" ht="14.25" customHeight="1" x14ac:dyDescent="0.2">
      <c r="A211" s="19">
        <v>12</v>
      </c>
      <c r="B211" s="20" t="s">
        <v>33</v>
      </c>
      <c r="C211" s="21" t="s">
        <v>109</v>
      </c>
    </row>
    <row r="212" spans="1:3" ht="14.25" customHeight="1" x14ac:dyDescent="0.2">
      <c r="A212" s="19">
        <v>13</v>
      </c>
      <c r="B212" s="20" t="s">
        <v>34</v>
      </c>
      <c r="C212" s="21" t="s">
        <v>110</v>
      </c>
    </row>
    <row r="213" spans="1:3" ht="14.25" customHeight="1" x14ac:dyDescent="0.2">
      <c r="A213" s="19">
        <v>14</v>
      </c>
      <c r="B213" s="20" t="s">
        <v>35</v>
      </c>
      <c r="C213" s="24" t="s">
        <v>101</v>
      </c>
    </row>
    <row r="214" spans="1:3" ht="15" customHeight="1" thickBot="1" x14ac:dyDescent="0.25">
      <c r="A214" s="25">
        <v>15</v>
      </c>
      <c r="B214" s="26" t="s">
        <v>36</v>
      </c>
      <c r="C214" s="27" t="s">
        <v>111</v>
      </c>
    </row>
    <row r="215" spans="1:3" ht="15.75" customHeight="1" x14ac:dyDescent="0.25">
      <c r="A215" s="13"/>
      <c r="B215" s="14"/>
      <c r="C215" s="15"/>
    </row>
    <row r="216" spans="1:3" ht="27.2" customHeight="1" x14ac:dyDescent="0.25">
      <c r="A216" s="16" t="s">
        <v>112</v>
      </c>
      <c r="B216" s="17" t="s">
        <v>9</v>
      </c>
      <c r="C216" s="18" t="s">
        <v>113</v>
      </c>
    </row>
    <row r="217" spans="1:3" ht="30" x14ac:dyDescent="0.2">
      <c r="A217" s="19">
        <v>1</v>
      </c>
      <c r="B217" s="20" t="s">
        <v>11</v>
      </c>
      <c r="C217" s="21" t="s">
        <v>114</v>
      </c>
    </row>
    <row r="218" spans="1:3" ht="14.25" customHeight="1" x14ac:dyDescent="0.2">
      <c r="A218" s="19">
        <v>2</v>
      </c>
      <c r="B218" s="22" t="s">
        <v>13</v>
      </c>
      <c r="C218" s="21" t="s">
        <v>81</v>
      </c>
    </row>
    <row r="219" spans="1:3" ht="14.25" customHeight="1" x14ac:dyDescent="0.2">
      <c r="A219" s="19">
        <v>3</v>
      </c>
      <c r="B219" s="22" t="s">
        <v>15</v>
      </c>
      <c r="C219" s="23" t="s">
        <v>16</v>
      </c>
    </row>
    <row r="220" spans="1:3" ht="14.25" customHeight="1" x14ac:dyDescent="0.2">
      <c r="A220" s="19">
        <v>4</v>
      </c>
      <c r="B220" s="20" t="s">
        <v>17</v>
      </c>
      <c r="C220" s="21" t="s">
        <v>49</v>
      </c>
    </row>
    <row r="221" spans="1:3" ht="14.25" customHeight="1" x14ac:dyDescent="0.2">
      <c r="A221" s="19">
        <v>5</v>
      </c>
      <c r="B221" s="20" t="s">
        <v>19</v>
      </c>
      <c r="C221" s="21" t="s">
        <v>20</v>
      </c>
    </row>
    <row r="222" spans="1:3" ht="14.25" customHeight="1" x14ac:dyDescent="0.2">
      <c r="A222" s="19">
        <v>6</v>
      </c>
      <c r="B222" s="20" t="s">
        <v>21</v>
      </c>
      <c r="C222" s="24" t="s">
        <v>22</v>
      </c>
    </row>
    <row r="223" spans="1:3" ht="14.25" customHeight="1" x14ac:dyDescent="0.2">
      <c r="A223" s="19">
        <v>7</v>
      </c>
      <c r="B223" s="20" t="s">
        <v>23</v>
      </c>
      <c r="C223" s="21" t="s">
        <v>24</v>
      </c>
    </row>
    <row r="224" spans="1:3" ht="14.25" customHeight="1" x14ac:dyDescent="0.2">
      <c r="A224" s="19">
        <v>8</v>
      </c>
      <c r="B224" s="20" t="s">
        <v>25</v>
      </c>
      <c r="C224" s="21" t="s">
        <v>42</v>
      </c>
    </row>
    <row r="225" spans="1:3" ht="14.25" customHeight="1" x14ac:dyDescent="0.2">
      <c r="A225" s="19">
        <v>9</v>
      </c>
      <c r="B225" s="20" t="s">
        <v>27</v>
      </c>
      <c r="C225" s="21" t="s">
        <v>43</v>
      </c>
    </row>
    <row r="226" spans="1:3" ht="14.25" customHeight="1" x14ac:dyDescent="0.2">
      <c r="A226" s="19">
        <v>10</v>
      </c>
      <c r="B226" s="20" t="s">
        <v>29</v>
      </c>
      <c r="C226" s="21" t="s">
        <v>56</v>
      </c>
    </row>
    <row r="227" spans="1:3" ht="14.25" customHeight="1" x14ac:dyDescent="0.2">
      <c r="A227" s="19">
        <v>11</v>
      </c>
      <c r="B227" s="20" t="s">
        <v>31</v>
      </c>
      <c r="C227" s="21" t="s">
        <v>64</v>
      </c>
    </row>
    <row r="228" spans="1:3" ht="14.25" customHeight="1" x14ac:dyDescent="0.2">
      <c r="A228" s="19">
        <v>12</v>
      </c>
      <c r="B228" s="20" t="s">
        <v>33</v>
      </c>
      <c r="C228" s="21" t="s">
        <v>94</v>
      </c>
    </row>
    <row r="229" spans="1:3" ht="14.25" customHeight="1" x14ac:dyDescent="0.2">
      <c r="A229" s="19">
        <v>13</v>
      </c>
      <c r="B229" s="20" t="s">
        <v>34</v>
      </c>
      <c r="C229" s="21" t="s">
        <v>20</v>
      </c>
    </row>
    <row r="230" spans="1:3" ht="14.25" customHeight="1" x14ac:dyDescent="0.2">
      <c r="A230" s="19">
        <v>14</v>
      </c>
      <c r="B230" s="20" t="s">
        <v>35</v>
      </c>
      <c r="C230" s="24" t="s">
        <v>22</v>
      </c>
    </row>
    <row r="231" spans="1:3" ht="15" customHeight="1" thickBot="1" x14ac:dyDescent="0.25">
      <c r="A231" s="25">
        <v>15</v>
      </c>
      <c r="B231" s="26" t="s">
        <v>36</v>
      </c>
      <c r="C231" s="27" t="s">
        <v>24</v>
      </c>
    </row>
    <row r="232" spans="1:3" ht="15.75" customHeight="1" x14ac:dyDescent="0.25">
      <c r="A232" s="13"/>
      <c r="B232" s="14"/>
      <c r="C232" s="15"/>
    </row>
    <row r="233" spans="1:3" ht="27.2" customHeight="1" x14ac:dyDescent="0.25">
      <c r="A233" s="16" t="s">
        <v>115</v>
      </c>
      <c r="B233" s="17" t="s">
        <v>9</v>
      </c>
      <c r="C233" s="18" t="s">
        <v>116</v>
      </c>
    </row>
    <row r="234" spans="1:3" x14ac:dyDescent="0.2">
      <c r="A234" s="19">
        <v>1</v>
      </c>
      <c r="B234" s="20" t="s">
        <v>11</v>
      </c>
      <c r="C234" s="21" t="s">
        <v>80</v>
      </c>
    </row>
    <row r="235" spans="1:3" ht="14.25" customHeight="1" x14ac:dyDescent="0.2">
      <c r="A235" s="19">
        <v>2</v>
      </c>
      <c r="B235" s="22" t="s">
        <v>13</v>
      </c>
      <c r="C235" s="21" t="s">
        <v>81</v>
      </c>
    </row>
    <row r="236" spans="1:3" ht="14.25" customHeight="1" x14ac:dyDescent="0.2">
      <c r="A236" s="19">
        <v>3</v>
      </c>
      <c r="B236" s="22" t="s">
        <v>15</v>
      </c>
      <c r="C236" s="23" t="s">
        <v>48</v>
      </c>
    </row>
    <row r="237" spans="1:3" ht="14.25" customHeight="1" x14ac:dyDescent="0.2">
      <c r="A237" s="19">
        <v>4</v>
      </c>
      <c r="B237" s="20" t="s">
        <v>17</v>
      </c>
      <c r="C237" s="21" t="s">
        <v>52</v>
      </c>
    </row>
    <row r="238" spans="1:3" ht="14.25" customHeight="1" x14ac:dyDescent="0.2">
      <c r="A238" s="19">
        <v>5</v>
      </c>
      <c r="B238" s="20" t="s">
        <v>19</v>
      </c>
      <c r="C238" s="21" t="s">
        <v>20</v>
      </c>
    </row>
    <row r="239" spans="1:3" ht="14.25" customHeight="1" x14ac:dyDescent="0.2">
      <c r="A239" s="19">
        <v>6</v>
      </c>
      <c r="B239" s="20" t="s">
        <v>21</v>
      </c>
      <c r="C239" s="24" t="s">
        <v>22</v>
      </c>
    </row>
    <row r="240" spans="1:3" ht="14.25" customHeight="1" x14ac:dyDescent="0.2">
      <c r="A240" s="19">
        <v>7</v>
      </c>
      <c r="B240" s="20" t="s">
        <v>23</v>
      </c>
      <c r="C240" s="21" t="s">
        <v>24</v>
      </c>
    </row>
    <row r="241" spans="1:3" ht="14.25" customHeight="1" x14ac:dyDescent="0.2">
      <c r="A241" s="19">
        <v>8</v>
      </c>
      <c r="B241" s="20" t="s">
        <v>25</v>
      </c>
      <c r="C241" s="21" t="s">
        <v>90</v>
      </c>
    </row>
    <row r="242" spans="1:3" ht="14.25" customHeight="1" x14ac:dyDescent="0.2">
      <c r="A242" s="19">
        <v>9</v>
      </c>
      <c r="B242" s="20" t="s">
        <v>27</v>
      </c>
      <c r="C242" s="21" t="s">
        <v>43</v>
      </c>
    </row>
    <row r="243" spans="1:3" ht="14.25" customHeight="1" x14ac:dyDescent="0.2">
      <c r="A243" s="19">
        <v>10</v>
      </c>
      <c r="B243" s="20" t="s">
        <v>29</v>
      </c>
      <c r="C243" s="21" t="s">
        <v>30</v>
      </c>
    </row>
    <row r="244" spans="1:3" ht="14.25" customHeight="1" x14ac:dyDescent="0.2">
      <c r="A244" s="19">
        <v>11</v>
      </c>
      <c r="B244" s="20" t="s">
        <v>31</v>
      </c>
      <c r="C244" s="21" t="s">
        <v>64</v>
      </c>
    </row>
    <row r="245" spans="1:3" ht="14.25" customHeight="1" x14ac:dyDescent="0.2">
      <c r="A245" s="19">
        <v>12</v>
      </c>
      <c r="B245" s="20" t="s">
        <v>33</v>
      </c>
      <c r="C245" s="21" t="s">
        <v>49</v>
      </c>
    </row>
    <row r="246" spans="1:3" ht="14.25" customHeight="1" x14ac:dyDescent="0.2">
      <c r="A246" s="19">
        <v>13</v>
      </c>
      <c r="B246" s="20" t="s">
        <v>34</v>
      </c>
      <c r="C246" s="21" t="s">
        <v>20</v>
      </c>
    </row>
    <row r="247" spans="1:3" ht="14.25" customHeight="1" x14ac:dyDescent="0.2">
      <c r="A247" s="19">
        <v>14</v>
      </c>
      <c r="B247" s="20" t="s">
        <v>35</v>
      </c>
      <c r="C247" s="24" t="s">
        <v>22</v>
      </c>
    </row>
    <row r="248" spans="1:3" ht="15" customHeight="1" thickBot="1" x14ac:dyDescent="0.25">
      <c r="A248" s="25">
        <v>15</v>
      </c>
      <c r="B248" s="26" t="s">
        <v>36</v>
      </c>
      <c r="C248" s="27" t="s">
        <v>24</v>
      </c>
    </row>
    <row r="249" spans="1:3" ht="15.75" customHeight="1" x14ac:dyDescent="0.25">
      <c r="A249" s="13"/>
      <c r="B249" s="14"/>
      <c r="C249" s="15"/>
    </row>
    <row r="250" spans="1:3" ht="27.2" customHeight="1" x14ac:dyDescent="0.25">
      <c r="A250" s="16" t="s">
        <v>117</v>
      </c>
      <c r="B250" s="17" t="s">
        <v>9</v>
      </c>
      <c r="C250" s="18" t="s">
        <v>118</v>
      </c>
    </row>
    <row r="251" spans="1:3" x14ac:dyDescent="0.2">
      <c r="A251" s="19">
        <v>1</v>
      </c>
      <c r="B251" s="20" t="s">
        <v>11</v>
      </c>
      <c r="C251" s="21" t="s">
        <v>119</v>
      </c>
    </row>
    <row r="252" spans="1:3" ht="14.25" customHeight="1" x14ac:dyDescent="0.2">
      <c r="A252" s="19">
        <v>2</v>
      </c>
      <c r="B252" s="22" t="s">
        <v>13</v>
      </c>
      <c r="C252" s="21" t="s">
        <v>63</v>
      </c>
    </row>
    <row r="253" spans="1:3" ht="14.25" customHeight="1" x14ac:dyDescent="0.2">
      <c r="A253" s="19">
        <v>3</v>
      </c>
      <c r="B253" s="22" t="s">
        <v>15</v>
      </c>
      <c r="C253" s="23" t="s">
        <v>48</v>
      </c>
    </row>
    <row r="254" spans="1:3" ht="14.25" customHeight="1" x14ac:dyDescent="0.2">
      <c r="A254" s="19">
        <v>4</v>
      </c>
      <c r="B254" s="20" t="s">
        <v>17</v>
      </c>
      <c r="C254" s="21" t="s">
        <v>49</v>
      </c>
    </row>
    <row r="255" spans="1:3" ht="14.25" customHeight="1" x14ac:dyDescent="0.2">
      <c r="A255" s="19">
        <v>5</v>
      </c>
      <c r="B255" s="20" t="s">
        <v>19</v>
      </c>
      <c r="C255" s="21" t="s">
        <v>20</v>
      </c>
    </row>
    <row r="256" spans="1:3" ht="14.25" customHeight="1" x14ac:dyDescent="0.2">
      <c r="A256" s="19">
        <v>6</v>
      </c>
      <c r="B256" s="20" t="s">
        <v>21</v>
      </c>
      <c r="C256" s="24" t="s">
        <v>22</v>
      </c>
    </row>
    <row r="257" spans="1:3" ht="14.25" customHeight="1" x14ac:dyDescent="0.2">
      <c r="A257" s="19">
        <v>7</v>
      </c>
      <c r="B257" s="20" t="s">
        <v>23</v>
      </c>
      <c r="C257" s="21" t="s">
        <v>24</v>
      </c>
    </row>
    <row r="258" spans="1:3" ht="14.25" customHeight="1" x14ac:dyDescent="0.2">
      <c r="A258" s="19">
        <v>8</v>
      </c>
      <c r="B258" s="20" t="s">
        <v>25</v>
      </c>
      <c r="C258" s="21" t="s">
        <v>42</v>
      </c>
    </row>
    <row r="259" spans="1:3" ht="14.25" customHeight="1" x14ac:dyDescent="0.2">
      <c r="A259" s="19">
        <v>9</v>
      </c>
      <c r="B259" s="20" t="s">
        <v>27</v>
      </c>
      <c r="C259" s="21" t="s">
        <v>43</v>
      </c>
    </row>
    <row r="260" spans="1:3" ht="14.25" customHeight="1" x14ac:dyDescent="0.2">
      <c r="A260" s="19">
        <v>10</v>
      </c>
      <c r="B260" s="20" t="s">
        <v>29</v>
      </c>
      <c r="C260" s="21" t="s">
        <v>30</v>
      </c>
    </row>
    <row r="261" spans="1:3" ht="14.25" customHeight="1" x14ac:dyDescent="0.2">
      <c r="A261" s="19">
        <v>11</v>
      </c>
      <c r="B261" s="20" t="s">
        <v>31</v>
      </c>
      <c r="C261" s="21" t="s">
        <v>32</v>
      </c>
    </row>
    <row r="262" spans="1:3" ht="14.25" customHeight="1" x14ac:dyDescent="0.2">
      <c r="A262" s="19">
        <v>12</v>
      </c>
      <c r="B262" s="20" t="s">
        <v>33</v>
      </c>
      <c r="C262" s="21" t="s">
        <v>49</v>
      </c>
    </row>
    <row r="263" spans="1:3" ht="14.25" customHeight="1" x14ac:dyDescent="0.2">
      <c r="A263" s="19">
        <v>13</v>
      </c>
      <c r="B263" s="20" t="s">
        <v>34</v>
      </c>
      <c r="C263" s="21" t="s">
        <v>20</v>
      </c>
    </row>
    <row r="264" spans="1:3" ht="14.25" customHeight="1" x14ac:dyDescent="0.2">
      <c r="A264" s="19">
        <v>14</v>
      </c>
      <c r="B264" s="20" t="s">
        <v>35</v>
      </c>
      <c r="C264" s="24" t="s">
        <v>22</v>
      </c>
    </row>
    <row r="265" spans="1:3" ht="15" customHeight="1" thickBot="1" x14ac:dyDescent="0.25">
      <c r="A265" s="25">
        <v>15</v>
      </c>
      <c r="B265" s="26" t="s">
        <v>36</v>
      </c>
      <c r="C265" s="27" t="s">
        <v>24</v>
      </c>
    </row>
    <row r="266" spans="1:3" ht="15.75" customHeight="1" x14ac:dyDescent="0.25">
      <c r="A266" s="13"/>
      <c r="B266" s="14"/>
      <c r="C266" s="15"/>
    </row>
    <row r="267" spans="1:3" ht="27.2" customHeight="1" x14ac:dyDescent="0.25">
      <c r="A267" s="16" t="s">
        <v>120</v>
      </c>
      <c r="B267" s="17" t="s">
        <v>9</v>
      </c>
      <c r="C267" s="18" t="s">
        <v>121</v>
      </c>
    </row>
    <row r="268" spans="1:3" x14ac:dyDescent="0.2">
      <c r="A268" s="19">
        <v>1</v>
      </c>
      <c r="B268" s="20" t="s">
        <v>11</v>
      </c>
      <c r="C268" s="21" t="s">
        <v>122</v>
      </c>
    </row>
    <row r="269" spans="1:3" ht="14.25" customHeight="1" x14ac:dyDescent="0.2">
      <c r="A269" s="19">
        <v>2</v>
      </c>
      <c r="B269" s="22" t="s">
        <v>13</v>
      </c>
      <c r="C269" s="21" t="s">
        <v>40</v>
      </c>
    </row>
    <row r="270" spans="1:3" ht="14.25" customHeight="1" x14ac:dyDescent="0.2">
      <c r="A270" s="19">
        <v>3</v>
      </c>
      <c r="B270" s="22" t="s">
        <v>15</v>
      </c>
      <c r="C270" s="23" t="s">
        <v>16</v>
      </c>
    </row>
    <row r="271" spans="1:3" ht="14.25" customHeight="1" x14ac:dyDescent="0.2">
      <c r="A271" s="19">
        <v>4</v>
      </c>
      <c r="B271" s="20" t="s">
        <v>17</v>
      </c>
      <c r="C271" s="21" t="s">
        <v>18</v>
      </c>
    </row>
    <row r="272" spans="1:3" ht="14.25" customHeight="1" x14ac:dyDescent="0.2">
      <c r="A272" s="19">
        <v>5</v>
      </c>
      <c r="B272" s="20" t="s">
        <v>19</v>
      </c>
      <c r="C272" s="21" t="s">
        <v>20</v>
      </c>
    </row>
    <row r="273" spans="1:3" ht="14.25" customHeight="1" x14ac:dyDescent="0.2">
      <c r="A273" s="19">
        <v>6</v>
      </c>
      <c r="B273" s="20" t="s">
        <v>21</v>
      </c>
      <c r="C273" s="24" t="s">
        <v>22</v>
      </c>
    </row>
    <row r="274" spans="1:3" ht="14.25" customHeight="1" x14ac:dyDescent="0.2">
      <c r="A274" s="19">
        <v>7</v>
      </c>
      <c r="B274" s="20" t="s">
        <v>23</v>
      </c>
      <c r="C274" s="21" t="s">
        <v>24</v>
      </c>
    </row>
    <row r="275" spans="1:3" ht="14.25" customHeight="1" x14ac:dyDescent="0.2">
      <c r="A275" s="19">
        <v>8</v>
      </c>
      <c r="B275" s="20" t="s">
        <v>25</v>
      </c>
      <c r="C275" s="21" t="s">
        <v>26</v>
      </c>
    </row>
    <row r="276" spans="1:3" ht="14.25" customHeight="1" x14ac:dyDescent="0.2">
      <c r="A276" s="19">
        <v>9</v>
      </c>
      <c r="B276" s="20" t="s">
        <v>27</v>
      </c>
      <c r="C276" s="21" t="s">
        <v>28</v>
      </c>
    </row>
    <row r="277" spans="1:3" ht="14.25" customHeight="1" x14ac:dyDescent="0.2">
      <c r="A277" s="19">
        <v>10</v>
      </c>
      <c r="B277" s="20" t="s">
        <v>29</v>
      </c>
      <c r="C277" s="21" t="s">
        <v>30</v>
      </c>
    </row>
    <row r="278" spans="1:3" ht="14.25" customHeight="1" x14ac:dyDescent="0.2">
      <c r="A278" s="19">
        <v>11</v>
      </c>
      <c r="B278" s="20" t="s">
        <v>31</v>
      </c>
      <c r="C278" s="21" t="s">
        <v>64</v>
      </c>
    </row>
    <row r="279" spans="1:3" ht="14.25" customHeight="1" x14ac:dyDescent="0.2">
      <c r="A279" s="19">
        <v>12</v>
      </c>
      <c r="B279" s="20" t="s">
        <v>33</v>
      </c>
      <c r="C279" s="21" t="s">
        <v>18</v>
      </c>
    </row>
    <row r="280" spans="1:3" ht="14.25" customHeight="1" x14ac:dyDescent="0.2">
      <c r="A280" s="19">
        <v>13</v>
      </c>
      <c r="B280" s="20" t="s">
        <v>34</v>
      </c>
      <c r="C280" s="21" t="s">
        <v>20</v>
      </c>
    </row>
    <row r="281" spans="1:3" ht="14.25" customHeight="1" x14ac:dyDescent="0.2">
      <c r="A281" s="19">
        <v>14</v>
      </c>
      <c r="B281" s="20" t="s">
        <v>35</v>
      </c>
      <c r="C281" s="24" t="s">
        <v>22</v>
      </c>
    </row>
    <row r="282" spans="1:3" ht="15" customHeight="1" thickBot="1" x14ac:dyDescent="0.25">
      <c r="A282" s="25">
        <v>15</v>
      </c>
      <c r="B282" s="26" t="s">
        <v>36</v>
      </c>
      <c r="C282" s="27" t="s">
        <v>24</v>
      </c>
    </row>
    <row r="283" spans="1:3" ht="15.75" customHeight="1" x14ac:dyDescent="0.25">
      <c r="A283" s="13"/>
      <c r="B283" s="14"/>
      <c r="C283" s="15"/>
    </row>
    <row r="284" spans="1:3" ht="27.2" customHeight="1" x14ac:dyDescent="0.25">
      <c r="A284" s="16" t="s">
        <v>123</v>
      </c>
      <c r="B284" s="17" t="s">
        <v>9</v>
      </c>
      <c r="C284" s="18" t="s">
        <v>124</v>
      </c>
    </row>
    <row r="285" spans="1:3" ht="30" x14ac:dyDescent="0.2">
      <c r="A285" s="19">
        <v>1</v>
      </c>
      <c r="B285" s="20" t="s">
        <v>11</v>
      </c>
      <c r="C285" s="21" t="s">
        <v>125</v>
      </c>
    </row>
    <row r="286" spans="1:3" ht="14.25" customHeight="1" x14ac:dyDescent="0.2">
      <c r="A286" s="19">
        <v>2</v>
      </c>
      <c r="B286" s="22" t="s">
        <v>13</v>
      </c>
      <c r="C286" s="21" t="s">
        <v>126</v>
      </c>
    </row>
    <row r="287" spans="1:3" ht="14.25" customHeight="1" x14ac:dyDescent="0.2">
      <c r="A287" s="19">
        <v>3</v>
      </c>
      <c r="B287" s="22" t="s">
        <v>15</v>
      </c>
      <c r="C287" s="23" t="s">
        <v>16</v>
      </c>
    </row>
    <row r="288" spans="1:3" ht="14.25" customHeight="1" x14ac:dyDescent="0.2">
      <c r="A288" s="19">
        <v>4</v>
      </c>
      <c r="B288" s="20" t="s">
        <v>17</v>
      </c>
      <c r="C288" s="21" t="s">
        <v>49</v>
      </c>
    </row>
    <row r="289" spans="1:3" ht="14.25" customHeight="1" x14ac:dyDescent="0.2">
      <c r="A289" s="19">
        <v>5</v>
      </c>
      <c r="B289" s="20" t="s">
        <v>19</v>
      </c>
      <c r="C289" s="21" t="s">
        <v>20</v>
      </c>
    </row>
    <row r="290" spans="1:3" ht="14.25" customHeight="1" x14ac:dyDescent="0.2">
      <c r="A290" s="19">
        <v>6</v>
      </c>
      <c r="B290" s="20" t="s">
        <v>21</v>
      </c>
      <c r="C290" s="24" t="s">
        <v>22</v>
      </c>
    </row>
    <row r="291" spans="1:3" ht="14.25" customHeight="1" x14ac:dyDescent="0.2">
      <c r="A291" s="19">
        <v>7</v>
      </c>
      <c r="B291" s="20" t="s">
        <v>23</v>
      </c>
      <c r="C291" s="21" t="s">
        <v>24</v>
      </c>
    </row>
    <row r="292" spans="1:3" ht="14.25" customHeight="1" x14ac:dyDescent="0.2">
      <c r="A292" s="19">
        <v>8</v>
      </c>
      <c r="B292" s="20" t="s">
        <v>25</v>
      </c>
      <c r="C292" s="21" t="s">
        <v>90</v>
      </c>
    </row>
    <row r="293" spans="1:3" ht="14.25" customHeight="1" x14ac:dyDescent="0.2">
      <c r="A293" s="19">
        <v>9</v>
      </c>
      <c r="B293" s="20" t="s">
        <v>27</v>
      </c>
      <c r="C293" s="21" t="s">
        <v>127</v>
      </c>
    </row>
    <row r="294" spans="1:3" ht="14.25" customHeight="1" x14ac:dyDescent="0.2">
      <c r="A294" s="19">
        <v>10</v>
      </c>
      <c r="B294" s="20" t="s">
        <v>29</v>
      </c>
      <c r="C294" s="21" t="s">
        <v>30</v>
      </c>
    </row>
    <row r="295" spans="1:3" ht="14.25" customHeight="1" x14ac:dyDescent="0.2">
      <c r="A295" s="19">
        <v>11</v>
      </c>
      <c r="B295" s="20" t="s">
        <v>31</v>
      </c>
      <c r="C295" s="21" t="s">
        <v>64</v>
      </c>
    </row>
    <row r="296" spans="1:3" ht="14.25" customHeight="1" x14ac:dyDescent="0.2">
      <c r="A296" s="19">
        <v>12</v>
      </c>
      <c r="B296" s="20" t="s">
        <v>33</v>
      </c>
      <c r="C296" s="21" t="s">
        <v>49</v>
      </c>
    </row>
    <row r="297" spans="1:3" ht="14.25" customHeight="1" x14ac:dyDescent="0.2">
      <c r="A297" s="19">
        <v>13</v>
      </c>
      <c r="B297" s="20" t="s">
        <v>34</v>
      </c>
      <c r="C297" s="21" t="s">
        <v>20</v>
      </c>
    </row>
    <row r="298" spans="1:3" ht="14.25" customHeight="1" x14ac:dyDescent="0.2">
      <c r="A298" s="19">
        <v>14</v>
      </c>
      <c r="B298" s="20" t="s">
        <v>35</v>
      </c>
      <c r="C298" s="24" t="s">
        <v>22</v>
      </c>
    </row>
    <row r="299" spans="1:3" ht="15" customHeight="1" thickBot="1" x14ac:dyDescent="0.25">
      <c r="A299" s="25">
        <v>15</v>
      </c>
      <c r="B299" s="26" t="s">
        <v>36</v>
      </c>
      <c r="C299" s="27" t="s">
        <v>24</v>
      </c>
    </row>
    <row r="300" spans="1:3" ht="15.75" customHeight="1" x14ac:dyDescent="0.25">
      <c r="A300" s="13"/>
      <c r="B300" s="14"/>
      <c r="C300" s="15"/>
    </row>
    <row r="301" spans="1:3" ht="27.2" customHeight="1" x14ac:dyDescent="0.25">
      <c r="A301" s="16" t="s">
        <v>128</v>
      </c>
      <c r="B301" s="17" t="s">
        <v>9</v>
      </c>
      <c r="C301" s="18" t="s">
        <v>129</v>
      </c>
    </row>
    <row r="302" spans="1:3" ht="45" x14ac:dyDescent="0.2">
      <c r="A302" s="19">
        <v>1</v>
      </c>
      <c r="B302" s="20" t="s">
        <v>11</v>
      </c>
      <c r="C302" s="21" t="s">
        <v>130</v>
      </c>
    </row>
    <row r="303" spans="1:3" ht="14.25" customHeight="1" x14ac:dyDescent="0.2">
      <c r="A303" s="19">
        <v>2</v>
      </c>
      <c r="B303" s="22" t="s">
        <v>13</v>
      </c>
      <c r="C303" s="21" t="s">
        <v>14</v>
      </c>
    </row>
    <row r="304" spans="1:3" ht="14.25" customHeight="1" x14ac:dyDescent="0.2">
      <c r="A304" s="19">
        <v>3</v>
      </c>
      <c r="B304" s="22" t="s">
        <v>15</v>
      </c>
      <c r="C304" s="23" t="s">
        <v>16</v>
      </c>
    </row>
    <row r="305" spans="1:4" ht="14.25" customHeight="1" x14ac:dyDescent="0.2">
      <c r="A305" s="19">
        <v>4</v>
      </c>
      <c r="B305" s="20" t="s">
        <v>17</v>
      </c>
      <c r="C305" s="21" t="s">
        <v>131</v>
      </c>
    </row>
    <row r="306" spans="1:4" ht="14.25" customHeight="1" x14ac:dyDescent="0.2">
      <c r="A306" s="19">
        <v>5</v>
      </c>
      <c r="B306" s="20" t="s">
        <v>19</v>
      </c>
      <c r="C306" s="21" t="s">
        <v>76</v>
      </c>
    </row>
    <row r="307" spans="1:4" ht="14.25" customHeight="1" x14ac:dyDescent="0.2">
      <c r="A307" s="19">
        <v>6</v>
      </c>
      <c r="B307" s="20" t="s">
        <v>21</v>
      </c>
      <c r="C307" s="24" t="s">
        <v>22</v>
      </c>
    </row>
    <row r="308" spans="1:4" ht="14.25" customHeight="1" x14ac:dyDescent="0.2">
      <c r="A308" s="19">
        <v>7</v>
      </c>
      <c r="B308" s="20" t="s">
        <v>23</v>
      </c>
      <c r="C308" s="21" t="s">
        <v>132</v>
      </c>
    </row>
    <row r="309" spans="1:4" ht="14.25" customHeight="1" x14ac:dyDescent="0.2">
      <c r="A309" s="19">
        <v>8</v>
      </c>
      <c r="B309" s="20" t="s">
        <v>25</v>
      </c>
      <c r="C309" s="21" t="s">
        <v>133</v>
      </c>
    </row>
    <row r="310" spans="1:4" ht="14.25" customHeight="1" x14ac:dyDescent="0.2">
      <c r="A310" s="19">
        <v>9</v>
      </c>
      <c r="B310" s="20" t="s">
        <v>27</v>
      </c>
      <c r="C310" s="21" t="s">
        <v>134</v>
      </c>
    </row>
    <row r="311" spans="1:4" ht="14.25" customHeight="1" x14ac:dyDescent="0.2">
      <c r="A311" s="19">
        <v>10</v>
      </c>
      <c r="B311" s="20" t="s">
        <v>29</v>
      </c>
      <c r="C311" s="21" t="s">
        <v>135</v>
      </c>
    </row>
    <row r="312" spans="1:4" ht="14.25" customHeight="1" x14ac:dyDescent="0.2">
      <c r="A312" s="19">
        <v>11</v>
      </c>
      <c r="B312" s="20" t="s">
        <v>31</v>
      </c>
      <c r="C312" s="21" t="s">
        <v>136</v>
      </c>
    </row>
    <row r="313" spans="1:4" ht="14.25" customHeight="1" x14ac:dyDescent="0.2">
      <c r="A313" s="19">
        <v>12</v>
      </c>
      <c r="B313" s="20" t="s">
        <v>33</v>
      </c>
      <c r="C313" s="21" t="s">
        <v>137</v>
      </c>
    </row>
    <row r="314" spans="1:4" ht="14.25" customHeight="1" x14ac:dyDescent="0.2">
      <c r="A314" s="19">
        <v>13</v>
      </c>
      <c r="B314" s="20" t="s">
        <v>34</v>
      </c>
      <c r="C314" s="21" t="s">
        <v>76</v>
      </c>
    </row>
    <row r="315" spans="1:4" ht="14.25" customHeight="1" x14ac:dyDescent="0.2">
      <c r="A315" s="19">
        <v>14</v>
      </c>
      <c r="B315" s="20" t="s">
        <v>35</v>
      </c>
      <c r="C315" s="24" t="s">
        <v>22</v>
      </c>
    </row>
    <row r="316" spans="1:4" ht="15" customHeight="1" thickBot="1" x14ac:dyDescent="0.25">
      <c r="A316" s="25">
        <v>15</v>
      </c>
      <c r="B316" s="26" t="s">
        <v>36</v>
      </c>
      <c r="C316" s="27" t="s">
        <v>77</v>
      </c>
    </row>
    <row r="317" spans="1:4" ht="15.75" x14ac:dyDescent="0.25">
      <c r="A317" s="28" t="s">
        <v>138</v>
      </c>
      <c r="B317" s="28"/>
      <c r="C317" s="28" t="s">
        <v>139</v>
      </c>
      <c r="D317"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REPORTING&amp;RGREENWICH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zoomScale="75" workbookViewId="0">
      <selection activeCell="C28" sqref="C28"/>
    </sheetView>
  </sheetViews>
  <sheetFormatPr defaultRowHeight="15" x14ac:dyDescent="0.2"/>
  <cols>
    <col min="1" max="1" width="6.88671875" bestFit="1" customWidth="1"/>
    <col min="2" max="2" width="48.6640625" customWidth="1"/>
    <col min="3" max="3" width="61.109375" customWidth="1"/>
  </cols>
  <sheetData>
    <row r="1" spans="1:3" x14ac:dyDescent="0.2">
      <c r="A1" s="218"/>
      <c r="B1" s="458"/>
      <c r="C1" s="458"/>
    </row>
    <row r="2" spans="1:3" x14ac:dyDescent="0.2">
      <c r="A2" s="458" t="s">
        <v>0</v>
      </c>
      <c r="B2" s="458"/>
      <c r="C2" s="458"/>
    </row>
    <row r="3" spans="1:3" x14ac:dyDescent="0.2">
      <c r="A3" s="458" t="s">
        <v>1</v>
      </c>
      <c r="B3" s="458"/>
      <c r="C3" s="458"/>
    </row>
    <row r="4" spans="1:3" x14ac:dyDescent="0.2">
      <c r="A4" s="458" t="s">
        <v>2</v>
      </c>
      <c r="B4" s="458"/>
      <c r="C4" s="458"/>
    </row>
    <row r="5" spans="1:3" x14ac:dyDescent="0.2">
      <c r="A5" s="295" t="s">
        <v>1049</v>
      </c>
      <c r="B5" s="295"/>
      <c r="C5" s="295"/>
    </row>
    <row r="6" spans="1:3" ht="13.5" customHeight="1" thickBot="1" x14ac:dyDescent="0.25">
      <c r="A6" s="296"/>
      <c r="B6" s="493"/>
      <c r="C6" s="493"/>
    </row>
    <row r="7" spans="1:3" x14ac:dyDescent="0.2">
      <c r="A7" s="219">
        <v>-1</v>
      </c>
      <c r="B7" s="221">
        <v>-2</v>
      </c>
      <c r="C7" s="222">
        <v>-3</v>
      </c>
    </row>
    <row r="8" spans="1:3" ht="15.75" thickBot="1" x14ac:dyDescent="0.25">
      <c r="A8" s="297" t="s">
        <v>5</v>
      </c>
      <c r="B8" s="298" t="s">
        <v>6</v>
      </c>
      <c r="C8" s="298" t="s">
        <v>1050</v>
      </c>
    </row>
    <row r="9" spans="1:3" ht="15.75" customHeight="1" x14ac:dyDescent="0.2">
      <c r="A9" s="299"/>
      <c r="B9" s="300"/>
      <c r="C9" s="301"/>
    </row>
    <row r="10" spans="1:3" ht="15.75" customHeight="1" thickBot="1" x14ac:dyDescent="0.25">
      <c r="A10" s="302" t="s">
        <v>83</v>
      </c>
      <c r="B10" s="303" t="s">
        <v>1051</v>
      </c>
      <c r="C10" s="298"/>
    </row>
    <row r="11" spans="1:3" s="223" customFormat="1" ht="75" customHeight="1" x14ac:dyDescent="0.2">
      <c r="A11" s="304" t="s">
        <v>8</v>
      </c>
      <c r="B11" s="305" t="s">
        <v>1052</v>
      </c>
      <c r="C11" s="306" t="s">
        <v>1053</v>
      </c>
    </row>
    <row r="12" spans="1:3" s="223" customFormat="1" ht="75" customHeight="1" x14ac:dyDescent="0.2">
      <c r="A12" s="307" t="s">
        <v>37</v>
      </c>
      <c r="B12" s="305" t="s">
        <v>1054</v>
      </c>
      <c r="C12" s="308" t="s">
        <v>1055</v>
      </c>
    </row>
    <row r="13" spans="1:3" s="223" customFormat="1" ht="30" x14ac:dyDescent="0.2">
      <c r="A13" s="309" t="s">
        <v>44</v>
      </c>
      <c r="B13" s="310" t="s">
        <v>1056</v>
      </c>
      <c r="C13" s="311">
        <v>0.10199999999999999</v>
      </c>
    </row>
    <row r="14" spans="1:3" ht="13.5" customHeight="1" thickBot="1" x14ac:dyDescent="0.25">
      <c r="A14" s="312"/>
      <c r="B14" s="313"/>
      <c r="C14" s="314"/>
    </row>
    <row r="15" spans="1:3" s="223" customFormat="1" ht="16.5" customHeight="1" thickBot="1" x14ac:dyDescent="0.25">
      <c r="A15" s="315" t="s">
        <v>1057</v>
      </c>
      <c r="B15" s="316" t="s">
        <v>1058</v>
      </c>
      <c r="C15" s="317"/>
    </row>
    <row r="16" spans="1:3" s="223" customFormat="1" x14ac:dyDescent="0.2">
      <c r="A16" s="318"/>
      <c r="B16" s="319" t="s">
        <v>1059</v>
      </c>
      <c r="C16" s="320"/>
    </row>
    <row r="17" spans="1:3" s="223" customFormat="1" x14ac:dyDescent="0.2">
      <c r="A17" s="321">
        <v>1</v>
      </c>
      <c r="B17" s="305" t="s">
        <v>1060</v>
      </c>
      <c r="C17" s="322" t="s">
        <v>1061</v>
      </c>
    </row>
    <row r="18" spans="1:3" s="223" customFormat="1" x14ac:dyDescent="0.2">
      <c r="A18" s="321">
        <v>2</v>
      </c>
      <c r="B18" s="323" t="s">
        <v>1062</v>
      </c>
      <c r="C18" s="322" t="s">
        <v>1063</v>
      </c>
    </row>
    <row r="19" spans="1:3" s="223" customFormat="1" x14ac:dyDescent="0.2">
      <c r="A19" s="321">
        <v>3</v>
      </c>
      <c r="B19" s="323" t="s">
        <v>1064</v>
      </c>
      <c r="C19" s="322" t="s">
        <v>1065</v>
      </c>
    </row>
    <row r="20" spans="1:3" s="223" customFormat="1" ht="75" customHeight="1" x14ac:dyDescent="0.2">
      <c r="A20" s="321">
        <v>4</v>
      </c>
      <c r="B20" s="323" t="s">
        <v>1066</v>
      </c>
      <c r="C20" s="322" t="s">
        <v>1053</v>
      </c>
    </row>
    <row r="21" spans="1:3" s="223" customFormat="1" ht="75" customHeight="1" x14ac:dyDescent="0.2">
      <c r="A21" s="321">
        <v>5</v>
      </c>
      <c r="B21" s="323" t="s">
        <v>1067</v>
      </c>
      <c r="C21" s="322" t="s">
        <v>1055</v>
      </c>
    </row>
    <row r="22" spans="1:3" s="223" customFormat="1" ht="27" customHeight="1" x14ac:dyDescent="0.2">
      <c r="A22" s="324">
        <v>6</v>
      </c>
      <c r="B22" s="323" t="s">
        <v>1068</v>
      </c>
      <c r="C22" s="325">
        <v>0.10199999999999999</v>
      </c>
    </row>
    <row r="23" spans="1:3" s="326" customFormat="1" x14ac:dyDescent="0.2">
      <c r="A23" s="327"/>
      <c r="B23" s="328"/>
      <c r="C23" s="329"/>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headerFooter>
    <oddHeader>&amp;L&amp;10OFFICE OF HEALTH CARE ACCESS&amp;C&amp;10ANNUAL REPORTING&amp;R&amp;10GREENWICH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election activeCell="C11" sqref="C11"/>
    </sheetView>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30"/>
      <c r="B3" s="330"/>
      <c r="C3" s="331"/>
      <c r="D3" s="331"/>
      <c r="E3" s="332"/>
      <c r="F3" s="332"/>
      <c r="G3" s="332"/>
    </row>
    <row r="4" spans="1:7" ht="15.75" customHeight="1" x14ac:dyDescent="0.25">
      <c r="A4" s="330"/>
      <c r="B4" s="330"/>
      <c r="C4" s="2" t="s">
        <v>0</v>
      </c>
      <c r="D4" s="331"/>
      <c r="E4" s="332"/>
      <c r="F4" s="332"/>
      <c r="G4" s="332"/>
    </row>
    <row r="5" spans="1:7" ht="15.75" customHeight="1" x14ac:dyDescent="0.25">
      <c r="A5" s="330"/>
      <c r="B5" s="330"/>
      <c r="C5" s="2" t="s">
        <v>234</v>
      </c>
      <c r="D5" s="331"/>
      <c r="E5" s="332"/>
      <c r="F5" s="332"/>
      <c r="G5" s="332"/>
    </row>
    <row r="6" spans="1:7" ht="15.75" customHeight="1" x14ac:dyDescent="0.25">
      <c r="A6" s="330"/>
      <c r="B6" s="330"/>
      <c r="C6" s="2" t="s">
        <v>2</v>
      </c>
      <c r="D6" s="331"/>
      <c r="E6" s="332"/>
      <c r="F6" s="332"/>
      <c r="G6" s="332"/>
    </row>
    <row r="7" spans="1:7" ht="15.75" customHeight="1" x14ac:dyDescent="0.25">
      <c r="A7" s="447" t="s">
        <v>1069</v>
      </c>
      <c r="B7" s="447"/>
      <c r="C7" s="447"/>
      <c r="D7" s="447"/>
      <c r="E7" s="447"/>
    </row>
    <row r="8" spans="1:7" ht="16.5" customHeight="1" thickBot="1" x14ac:dyDescent="0.3">
      <c r="A8" s="330"/>
      <c r="B8" s="330"/>
      <c r="C8" s="2"/>
      <c r="D8" s="331"/>
      <c r="E8" s="332"/>
      <c r="F8" s="332"/>
      <c r="G8" s="332"/>
    </row>
    <row r="9" spans="1:7" ht="16.5" customHeight="1" thickBot="1" x14ac:dyDescent="0.3">
      <c r="A9" s="333" t="s">
        <v>5</v>
      </c>
      <c r="B9" s="334" t="s">
        <v>1070</v>
      </c>
      <c r="C9" s="335" t="s">
        <v>1071</v>
      </c>
      <c r="D9" s="335" t="s">
        <v>1072</v>
      </c>
      <c r="E9" s="336" t="s">
        <v>1073</v>
      </c>
      <c r="F9" s="337"/>
      <c r="G9" s="337"/>
    </row>
    <row r="10" spans="1:7" ht="15.75" customHeight="1" x14ac:dyDescent="0.25">
      <c r="A10" s="338"/>
      <c r="B10" s="339"/>
      <c r="C10" s="340"/>
      <c r="D10" s="340"/>
      <c r="E10" s="8"/>
      <c r="F10" s="337"/>
      <c r="G10" s="337"/>
    </row>
    <row r="11" spans="1:7" ht="15.75" customHeight="1" x14ac:dyDescent="0.25">
      <c r="A11" s="341" t="s">
        <v>1074</v>
      </c>
      <c r="B11" s="342" t="s">
        <v>127</v>
      </c>
      <c r="C11" s="343">
        <v>1362136</v>
      </c>
      <c r="D11" s="343">
        <v>168493</v>
      </c>
      <c r="E11" s="344">
        <f>C11+D11</f>
        <v>1530629</v>
      </c>
      <c r="F11" s="345"/>
      <c r="G11" s="346"/>
    </row>
    <row r="12" spans="1:7" ht="15.75" customHeight="1" x14ac:dyDescent="0.25">
      <c r="A12" s="494"/>
      <c r="B12" s="495"/>
      <c r="C12" s="495"/>
      <c r="D12" s="495"/>
      <c r="E12" s="496"/>
      <c r="F12" s="345"/>
      <c r="G12" s="346"/>
    </row>
    <row r="13" spans="1:7" ht="15.75" customHeight="1" x14ac:dyDescent="0.25">
      <c r="A13" s="341" t="s">
        <v>1075</v>
      </c>
      <c r="B13" s="342" t="s">
        <v>1076</v>
      </c>
      <c r="C13" s="343">
        <v>725388</v>
      </c>
      <c r="D13" s="343">
        <v>65697</v>
      </c>
      <c r="E13" s="344">
        <f>C13+D13</f>
        <v>791085</v>
      </c>
      <c r="F13" s="345"/>
      <c r="G13" s="346"/>
    </row>
    <row r="14" spans="1:7" ht="15.75" customHeight="1" x14ac:dyDescent="0.25">
      <c r="A14" s="494"/>
      <c r="B14" s="495"/>
      <c r="C14" s="495"/>
      <c r="D14" s="495"/>
      <c r="E14" s="496"/>
      <c r="F14" s="345"/>
      <c r="G14" s="346"/>
    </row>
    <row r="15" spans="1:7" ht="15.75" customHeight="1" x14ac:dyDescent="0.25">
      <c r="A15" s="341" t="s">
        <v>1077</v>
      </c>
      <c r="B15" s="342" t="s">
        <v>1078</v>
      </c>
      <c r="C15" s="343">
        <v>513636</v>
      </c>
      <c r="D15" s="343">
        <v>203263</v>
      </c>
      <c r="E15" s="344">
        <f>C15+D15</f>
        <v>716899</v>
      </c>
      <c r="F15" s="345"/>
      <c r="G15" s="346"/>
    </row>
    <row r="16" spans="1:7" ht="15.75" customHeight="1" x14ac:dyDescent="0.25">
      <c r="A16" s="494"/>
      <c r="B16" s="495"/>
      <c r="C16" s="495"/>
      <c r="D16" s="495"/>
      <c r="E16" s="496"/>
      <c r="F16" s="345"/>
      <c r="G16" s="346"/>
    </row>
    <row r="17" spans="1:7" ht="15.75" customHeight="1" x14ac:dyDescent="0.25">
      <c r="A17" s="341" t="s">
        <v>1079</v>
      </c>
      <c r="B17" s="342" t="s">
        <v>1080</v>
      </c>
      <c r="C17" s="343">
        <v>547390</v>
      </c>
      <c r="D17" s="343">
        <v>55435</v>
      </c>
      <c r="E17" s="344">
        <f>C17+D17</f>
        <v>602825</v>
      </c>
      <c r="F17" s="345"/>
      <c r="G17" s="346"/>
    </row>
    <row r="18" spans="1:7" ht="15.75" customHeight="1" x14ac:dyDescent="0.25">
      <c r="A18" s="494"/>
      <c r="B18" s="495"/>
      <c r="C18" s="495"/>
      <c r="D18" s="495"/>
      <c r="E18" s="496"/>
      <c r="F18" s="345"/>
      <c r="G18" s="346"/>
    </row>
    <row r="19" spans="1:7" ht="15.75" customHeight="1" x14ac:dyDescent="0.25">
      <c r="A19" s="341" t="s">
        <v>1081</v>
      </c>
      <c r="B19" s="342" t="s">
        <v>1082</v>
      </c>
      <c r="C19" s="343">
        <v>529964</v>
      </c>
      <c r="D19" s="343">
        <v>62086</v>
      </c>
      <c r="E19" s="344">
        <f>C19+D19</f>
        <v>592050</v>
      </c>
      <c r="F19" s="345"/>
      <c r="G19" s="346"/>
    </row>
    <row r="20" spans="1:7" ht="15.75" customHeight="1" x14ac:dyDescent="0.25">
      <c r="A20" s="494"/>
      <c r="B20" s="495"/>
      <c r="C20" s="495"/>
      <c r="D20" s="495"/>
      <c r="E20" s="496"/>
      <c r="F20" s="345"/>
      <c r="G20" s="346"/>
    </row>
    <row r="21" spans="1:7" ht="15.75" customHeight="1" x14ac:dyDescent="0.25">
      <c r="A21" s="341" t="s">
        <v>1083</v>
      </c>
      <c r="B21" s="342" t="s">
        <v>1082</v>
      </c>
      <c r="C21" s="343">
        <v>519771</v>
      </c>
      <c r="D21" s="343">
        <v>48192</v>
      </c>
      <c r="E21" s="344">
        <f>C21+D21</f>
        <v>567963</v>
      </c>
      <c r="F21" s="345"/>
      <c r="G21" s="346"/>
    </row>
    <row r="22" spans="1:7" ht="15.75" customHeight="1" x14ac:dyDescent="0.25">
      <c r="A22" s="494"/>
      <c r="B22" s="495"/>
      <c r="C22" s="495"/>
      <c r="D22" s="495"/>
      <c r="E22" s="496"/>
      <c r="F22" s="345"/>
      <c r="G22" s="346"/>
    </row>
    <row r="23" spans="1:7" ht="15.75" customHeight="1" x14ac:dyDescent="0.25">
      <c r="A23" s="341" t="s">
        <v>1084</v>
      </c>
      <c r="B23" s="342" t="s">
        <v>1085</v>
      </c>
      <c r="C23" s="343">
        <v>510091</v>
      </c>
      <c r="D23" s="343">
        <v>36212</v>
      </c>
      <c r="E23" s="344">
        <f>C23+D23</f>
        <v>546303</v>
      </c>
      <c r="F23" s="345"/>
      <c r="G23" s="346"/>
    </row>
    <row r="24" spans="1:7" ht="15.75" customHeight="1" x14ac:dyDescent="0.25">
      <c r="A24" s="494"/>
      <c r="B24" s="495"/>
      <c r="C24" s="495"/>
      <c r="D24" s="495"/>
      <c r="E24" s="496"/>
      <c r="F24" s="345"/>
      <c r="G24" s="346"/>
    </row>
    <row r="25" spans="1:7" ht="15.75" customHeight="1" x14ac:dyDescent="0.25">
      <c r="A25" s="341" t="s">
        <v>1086</v>
      </c>
      <c r="B25" s="342" t="s">
        <v>1082</v>
      </c>
      <c r="C25" s="343">
        <v>491193</v>
      </c>
      <c r="D25" s="343">
        <v>47279</v>
      </c>
      <c r="E25" s="344">
        <f>C25+D25</f>
        <v>538472</v>
      </c>
      <c r="F25" s="345"/>
      <c r="G25" s="346"/>
    </row>
    <row r="26" spans="1:7" ht="15.75" customHeight="1" x14ac:dyDescent="0.25">
      <c r="A26" s="494"/>
      <c r="B26" s="495"/>
      <c r="C26" s="495"/>
      <c r="D26" s="495"/>
      <c r="E26" s="496"/>
      <c r="F26" s="345"/>
      <c r="G26" s="346"/>
    </row>
    <row r="27" spans="1:7" ht="15.75" customHeight="1" x14ac:dyDescent="0.25">
      <c r="A27" s="341" t="s">
        <v>1087</v>
      </c>
      <c r="B27" s="342" t="s">
        <v>1088</v>
      </c>
      <c r="C27" s="343">
        <v>468488</v>
      </c>
      <c r="D27" s="343">
        <v>37572</v>
      </c>
      <c r="E27" s="344">
        <f>C27+D27</f>
        <v>506060</v>
      </c>
      <c r="F27" s="345"/>
      <c r="G27" s="346"/>
    </row>
    <row r="28" spans="1:7" ht="15.75" customHeight="1" x14ac:dyDescent="0.25">
      <c r="A28" s="494"/>
      <c r="B28" s="495"/>
      <c r="C28" s="495"/>
      <c r="D28" s="495"/>
      <c r="E28" s="496"/>
      <c r="F28" s="345"/>
      <c r="G28" s="346"/>
    </row>
    <row r="29" spans="1:7" ht="15.75" customHeight="1" x14ac:dyDescent="0.25">
      <c r="A29" s="341" t="s">
        <v>1089</v>
      </c>
      <c r="B29" s="342" t="s">
        <v>1090</v>
      </c>
      <c r="C29" s="343">
        <v>378745</v>
      </c>
      <c r="D29" s="343">
        <v>125784</v>
      </c>
      <c r="E29" s="344">
        <f>C29+D29</f>
        <v>504529</v>
      </c>
      <c r="F29" s="345"/>
      <c r="G29" s="346"/>
    </row>
    <row r="30" spans="1:7" ht="15.75" customHeight="1" thickBot="1" x14ac:dyDescent="0.3">
      <c r="A30" s="494"/>
      <c r="B30" s="495"/>
      <c r="C30" s="495"/>
      <c r="D30" s="495"/>
      <c r="E30" s="496"/>
      <c r="F30" s="345"/>
      <c r="G30" s="346"/>
    </row>
    <row r="31" spans="1:7" ht="18.75" customHeight="1" thickBot="1" x14ac:dyDescent="0.3">
      <c r="A31" s="347"/>
      <c r="B31" s="348" t="s">
        <v>214</v>
      </c>
      <c r="C31" s="349">
        <f>SUM(C11+C13+C15+C17+C19+C21+C23+C25+C27+C29)</f>
        <v>6046802</v>
      </c>
      <c r="D31" s="349">
        <f>SUM(D11+D13+D15+D17+D19+D21+D23+D25+D27+D29)</f>
        <v>850013</v>
      </c>
      <c r="E31" s="350">
        <f>C31+D31</f>
        <v>6896815</v>
      </c>
      <c r="F31" s="351"/>
      <c r="G31" s="351"/>
    </row>
  </sheetData>
  <mergeCells count="11">
    <mergeCell ref="A30:E30"/>
    <mergeCell ref="A7:E7"/>
    <mergeCell ref="A12:E12"/>
    <mergeCell ref="A14:E14"/>
    <mergeCell ref="A16:E16"/>
    <mergeCell ref="A18:E18"/>
    <mergeCell ref="A20:E20"/>
    <mergeCell ref="A22:E22"/>
    <mergeCell ref="A24:E24"/>
    <mergeCell ref="A26:E26"/>
    <mergeCell ref="A28:E28"/>
  </mergeCells>
  <pageMargins left="0.25" right="0.25" top="0.5" bottom="0.5" header="0.25" footer="0.25"/>
  <pageSetup paperSize="9" scale="84" orientation="landscape" horizontalDpi="1200" verticalDpi="1200"/>
  <headerFooter>
    <oddHeader>&amp;L&amp;10OFFICE OF HEALTH CARE ACCESS&amp;C&amp;10ANNUAL REPORTING&amp;R&amp;10GREENWICH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88"/>
  <sheetViews>
    <sheetView workbookViewId="0">
      <selection activeCell="B15" sqref="B15"/>
    </sheetView>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8" t="s">
        <v>0</v>
      </c>
      <c r="B2" s="498"/>
      <c r="C2" s="498"/>
      <c r="D2" s="498"/>
      <c r="E2" s="498"/>
    </row>
    <row r="3" spans="1:5" x14ac:dyDescent="0.2">
      <c r="A3" s="498" t="s">
        <v>234</v>
      </c>
      <c r="B3" s="498"/>
      <c r="C3" s="498"/>
      <c r="D3" s="498"/>
      <c r="E3" s="498"/>
    </row>
    <row r="4" spans="1:5" ht="15" customHeight="1" x14ac:dyDescent="0.2">
      <c r="A4" s="498" t="s">
        <v>2</v>
      </c>
      <c r="B4" s="498"/>
      <c r="C4" s="498"/>
      <c r="D4" s="498"/>
      <c r="E4" s="498"/>
    </row>
    <row r="5" spans="1:5" ht="15" customHeight="1" x14ac:dyDescent="0.2">
      <c r="A5" s="499" t="s">
        <v>1091</v>
      </c>
      <c r="B5" s="499"/>
      <c r="C5" s="499"/>
      <c r="D5" s="499"/>
      <c r="E5" s="499"/>
    </row>
    <row r="6" spans="1:5" ht="15" customHeight="1" x14ac:dyDescent="0.2">
      <c r="A6" s="499" t="s">
        <v>1092</v>
      </c>
      <c r="B6" s="499"/>
      <c r="C6" s="499"/>
      <c r="D6" s="499"/>
      <c r="E6" s="499"/>
    </row>
    <row r="7" spans="1:5" x14ac:dyDescent="0.2">
      <c r="A7" s="353"/>
      <c r="B7" s="352"/>
      <c r="C7" s="353"/>
    </row>
    <row r="8" spans="1:5" ht="12.95" customHeight="1" x14ac:dyDescent="0.2">
      <c r="A8" s="354">
        <v>-1</v>
      </c>
      <c r="B8" s="355">
        <v>-2</v>
      </c>
      <c r="C8" s="354">
        <v>-3</v>
      </c>
      <c r="D8" s="354">
        <v>-4</v>
      </c>
      <c r="E8" s="354">
        <v>-5</v>
      </c>
    </row>
    <row r="9" spans="1:5" s="356" customFormat="1" ht="54" customHeight="1" x14ac:dyDescent="0.2">
      <c r="A9" s="357" t="s">
        <v>5</v>
      </c>
      <c r="B9" s="358" t="s">
        <v>6</v>
      </c>
      <c r="C9" s="359" t="s">
        <v>1093</v>
      </c>
      <c r="D9" s="360" t="s">
        <v>1094</v>
      </c>
      <c r="E9" s="361" t="s">
        <v>1073</v>
      </c>
    </row>
    <row r="10" spans="1:5" s="356" customFormat="1" x14ac:dyDescent="0.2">
      <c r="A10" s="362"/>
      <c r="B10" s="363"/>
      <c r="C10" s="364"/>
      <c r="D10" s="364"/>
      <c r="E10" s="365"/>
    </row>
    <row r="11" spans="1:5" s="356" customFormat="1" x14ac:dyDescent="0.2">
      <c r="A11" s="366" t="s">
        <v>1095</v>
      </c>
      <c r="B11" s="367" t="s">
        <v>10</v>
      </c>
      <c r="C11" s="368"/>
      <c r="D11" s="368"/>
      <c r="E11" s="369"/>
    </row>
    <row r="12" spans="1:5" ht="14.25" customHeight="1" x14ac:dyDescent="0.2">
      <c r="A12" s="370">
        <v>1</v>
      </c>
      <c r="B12" s="371" t="s">
        <v>1096</v>
      </c>
      <c r="C12" s="372">
        <v>0</v>
      </c>
      <c r="D12" s="372">
        <v>0</v>
      </c>
      <c r="E12" s="372">
        <f>D12+ C12</f>
        <v>0</v>
      </c>
    </row>
    <row r="13" spans="1:5" ht="14.25" customHeight="1" x14ac:dyDescent="0.2">
      <c r="A13" s="370">
        <v>2</v>
      </c>
      <c r="B13" s="371" t="s">
        <v>1097</v>
      </c>
      <c r="C13" s="372">
        <v>0</v>
      </c>
      <c r="D13" s="372">
        <v>0</v>
      </c>
      <c r="E13" s="372">
        <f>D13+ C13</f>
        <v>0</v>
      </c>
    </row>
    <row r="14" spans="1:5" x14ac:dyDescent="0.2">
      <c r="A14" s="362"/>
      <c r="B14" s="363"/>
      <c r="C14" s="364"/>
      <c r="D14" s="364"/>
      <c r="E14" s="373"/>
    </row>
    <row r="15" spans="1:5" s="356" customFormat="1" x14ac:dyDescent="0.2">
      <c r="A15" s="366" t="s">
        <v>1098</v>
      </c>
      <c r="B15" s="367" t="s">
        <v>38</v>
      </c>
      <c r="C15" s="368"/>
      <c r="D15" s="368"/>
      <c r="E15" s="369"/>
    </row>
    <row r="16" spans="1:5" ht="14.25" customHeight="1" x14ac:dyDescent="0.2">
      <c r="A16" s="370">
        <v>1</v>
      </c>
      <c r="B16" s="371" t="s">
        <v>1096</v>
      </c>
      <c r="C16" s="372">
        <v>0</v>
      </c>
      <c r="D16" s="372">
        <v>0</v>
      </c>
      <c r="E16" s="372">
        <f>D16+ C16</f>
        <v>0</v>
      </c>
    </row>
    <row r="17" spans="1:5" ht="14.25" customHeight="1" x14ac:dyDescent="0.2">
      <c r="A17" s="370">
        <v>2</v>
      </c>
      <c r="B17" s="371" t="s">
        <v>1097</v>
      </c>
      <c r="C17" s="372">
        <v>0</v>
      </c>
      <c r="D17" s="372">
        <v>0</v>
      </c>
      <c r="E17" s="372">
        <f>D17+ C17</f>
        <v>0</v>
      </c>
    </row>
    <row r="18" spans="1:5" x14ac:dyDescent="0.2">
      <c r="A18" s="362"/>
      <c r="B18" s="363"/>
      <c r="C18" s="364"/>
      <c r="D18" s="364"/>
      <c r="E18" s="373"/>
    </row>
    <row r="19" spans="1:5" s="356" customFormat="1" x14ac:dyDescent="0.2">
      <c r="A19" s="366" t="s">
        <v>1099</v>
      </c>
      <c r="B19" s="367" t="s">
        <v>45</v>
      </c>
      <c r="C19" s="368"/>
      <c r="D19" s="368"/>
      <c r="E19" s="369"/>
    </row>
    <row r="20" spans="1:5" ht="14.25" customHeight="1" x14ac:dyDescent="0.2">
      <c r="A20" s="370">
        <v>1</v>
      </c>
      <c r="B20" s="371" t="s">
        <v>1096</v>
      </c>
      <c r="C20" s="372">
        <v>0</v>
      </c>
      <c r="D20" s="372">
        <v>0</v>
      </c>
      <c r="E20" s="372">
        <f>D20+ C20</f>
        <v>0</v>
      </c>
    </row>
    <row r="21" spans="1:5" ht="14.25" customHeight="1" x14ac:dyDescent="0.2">
      <c r="A21" s="370">
        <v>2</v>
      </c>
      <c r="B21" s="371" t="s">
        <v>1097</v>
      </c>
      <c r="C21" s="372">
        <v>0</v>
      </c>
      <c r="D21" s="372">
        <v>0</v>
      </c>
      <c r="E21" s="372">
        <f>D21+ C21</f>
        <v>0</v>
      </c>
    </row>
    <row r="22" spans="1:5" x14ac:dyDescent="0.2">
      <c r="A22" s="362"/>
      <c r="B22" s="363"/>
      <c r="C22" s="364"/>
      <c r="D22" s="364"/>
      <c r="E22" s="373"/>
    </row>
    <row r="23" spans="1:5" s="356" customFormat="1" x14ac:dyDescent="0.2">
      <c r="A23" s="366" t="s">
        <v>1100</v>
      </c>
      <c r="B23" s="367" t="s">
        <v>54</v>
      </c>
      <c r="C23" s="368"/>
      <c r="D23" s="368"/>
      <c r="E23" s="369"/>
    </row>
    <row r="24" spans="1:5" ht="14.25" customHeight="1" x14ac:dyDescent="0.2">
      <c r="A24" s="370">
        <v>1</v>
      </c>
      <c r="B24" s="371" t="s">
        <v>1096</v>
      </c>
      <c r="C24" s="372">
        <v>0</v>
      </c>
      <c r="D24" s="372">
        <v>0</v>
      </c>
      <c r="E24" s="372">
        <f>D24+ C24</f>
        <v>0</v>
      </c>
    </row>
    <row r="25" spans="1:5" ht="14.25" customHeight="1" x14ac:dyDescent="0.2">
      <c r="A25" s="370">
        <v>2</v>
      </c>
      <c r="B25" s="371" t="s">
        <v>1097</v>
      </c>
      <c r="C25" s="372">
        <v>0</v>
      </c>
      <c r="D25" s="372">
        <v>0</v>
      </c>
      <c r="E25" s="372">
        <f>D25+ C25</f>
        <v>0</v>
      </c>
    </row>
    <row r="26" spans="1:5" x14ac:dyDescent="0.2">
      <c r="A26" s="362"/>
      <c r="B26" s="363"/>
      <c r="C26" s="364"/>
      <c r="D26" s="364"/>
      <c r="E26" s="373"/>
    </row>
    <row r="27" spans="1:5" s="356" customFormat="1" x14ac:dyDescent="0.2">
      <c r="A27" s="366" t="s">
        <v>1101</v>
      </c>
      <c r="B27" s="367" t="s">
        <v>61</v>
      </c>
      <c r="C27" s="368"/>
      <c r="D27" s="368"/>
      <c r="E27" s="369"/>
    </row>
    <row r="28" spans="1:5" ht="14.25" customHeight="1" x14ac:dyDescent="0.2">
      <c r="A28" s="370">
        <v>1</v>
      </c>
      <c r="B28" s="371" t="s">
        <v>1096</v>
      </c>
      <c r="C28" s="372">
        <v>0</v>
      </c>
      <c r="D28" s="372">
        <v>0</v>
      </c>
      <c r="E28" s="372">
        <f>D28+ C28</f>
        <v>0</v>
      </c>
    </row>
    <row r="29" spans="1:5" ht="14.25" customHeight="1" x14ac:dyDescent="0.2">
      <c r="A29" s="370">
        <v>2</v>
      </c>
      <c r="B29" s="371" t="s">
        <v>1097</v>
      </c>
      <c r="C29" s="372">
        <v>0</v>
      </c>
      <c r="D29" s="372">
        <v>0</v>
      </c>
      <c r="E29" s="372">
        <f>D29+ C29</f>
        <v>0</v>
      </c>
    </row>
    <row r="30" spans="1:5" x14ac:dyDescent="0.2">
      <c r="A30" s="362"/>
      <c r="B30" s="363"/>
      <c r="C30" s="364"/>
      <c r="D30" s="364"/>
      <c r="E30" s="373"/>
    </row>
    <row r="31" spans="1:5" s="356" customFormat="1" x14ac:dyDescent="0.2">
      <c r="A31" s="366" t="s">
        <v>1102</v>
      </c>
      <c r="B31" s="367" t="s">
        <v>66</v>
      </c>
      <c r="C31" s="368"/>
      <c r="D31" s="368"/>
      <c r="E31" s="369"/>
    </row>
    <row r="32" spans="1:5" ht="14.25" customHeight="1" x14ac:dyDescent="0.2">
      <c r="A32" s="370">
        <v>1</v>
      </c>
      <c r="B32" s="371" t="s">
        <v>1096</v>
      </c>
      <c r="C32" s="372">
        <v>0</v>
      </c>
      <c r="D32" s="372">
        <v>0</v>
      </c>
      <c r="E32" s="372">
        <f>D32+ C32</f>
        <v>0</v>
      </c>
    </row>
    <row r="33" spans="1:5" ht="14.25" customHeight="1" x14ac:dyDescent="0.2">
      <c r="A33" s="370">
        <v>2</v>
      </c>
      <c r="B33" s="371" t="s">
        <v>1097</v>
      </c>
      <c r="C33" s="372">
        <v>0</v>
      </c>
      <c r="D33" s="372">
        <v>0</v>
      </c>
      <c r="E33" s="372">
        <f>D33+ C33</f>
        <v>0</v>
      </c>
    </row>
    <row r="34" spans="1:5" x14ac:dyDescent="0.2">
      <c r="A34" s="362"/>
      <c r="B34" s="363"/>
      <c r="C34" s="364"/>
      <c r="D34" s="364"/>
      <c r="E34" s="373"/>
    </row>
    <row r="35" spans="1:5" s="356" customFormat="1" x14ac:dyDescent="0.2">
      <c r="A35" s="366" t="s">
        <v>1103</v>
      </c>
      <c r="B35" s="367" t="s">
        <v>69</v>
      </c>
      <c r="C35" s="368"/>
      <c r="D35" s="368"/>
      <c r="E35" s="369"/>
    </row>
    <row r="36" spans="1:5" ht="14.25" customHeight="1" x14ac:dyDescent="0.2">
      <c r="A36" s="370">
        <v>1</v>
      </c>
      <c r="B36" s="371" t="s">
        <v>1096</v>
      </c>
      <c r="C36" s="372">
        <v>0</v>
      </c>
      <c r="D36" s="372">
        <v>0</v>
      </c>
      <c r="E36" s="372">
        <f>D36+ C36</f>
        <v>0</v>
      </c>
    </row>
    <row r="37" spans="1:5" ht="14.25" customHeight="1" x14ac:dyDescent="0.2">
      <c r="A37" s="370">
        <v>2</v>
      </c>
      <c r="B37" s="371" t="s">
        <v>1097</v>
      </c>
      <c r="C37" s="372">
        <v>0</v>
      </c>
      <c r="D37" s="372">
        <v>0</v>
      </c>
      <c r="E37" s="372">
        <f>D37+ C37</f>
        <v>0</v>
      </c>
    </row>
    <row r="38" spans="1:5" x14ac:dyDescent="0.2">
      <c r="A38" s="362"/>
      <c r="B38" s="363"/>
      <c r="C38" s="364"/>
      <c r="D38" s="364"/>
      <c r="E38" s="373"/>
    </row>
    <row r="39" spans="1:5" s="356" customFormat="1" x14ac:dyDescent="0.2">
      <c r="A39" s="366" t="s">
        <v>1104</v>
      </c>
      <c r="B39" s="367" t="s">
        <v>79</v>
      </c>
      <c r="C39" s="368"/>
      <c r="D39" s="368"/>
      <c r="E39" s="369"/>
    </row>
    <row r="40" spans="1:5" ht="14.25" customHeight="1" x14ac:dyDescent="0.2">
      <c r="A40" s="370">
        <v>1</v>
      </c>
      <c r="B40" s="371" t="s">
        <v>1096</v>
      </c>
      <c r="C40" s="372">
        <v>0</v>
      </c>
      <c r="D40" s="372">
        <v>0</v>
      </c>
      <c r="E40" s="372">
        <f>D40+ C40</f>
        <v>0</v>
      </c>
    </row>
    <row r="41" spans="1:5" ht="14.25" customHeight="1" x14ac:dyDescent="0.2">
      <c r="A41" s="370">
        <v>2</v>
      </c>
      <c r="B41" s="371" t="s">
        <v>1097</v>
      </c>
      <c r="C41" s="372">
        <v>0</v>
      </c>
      <c r="D41" s="372">
        <v>0</v>
      </c>
      <c r="E41" s="372">
        <f>D41+ C41</f>
        <v>0</v>
      </c>
    </row>
    <row r="42" spans="1:5" x14ac:dyDescent="0.2">
      <c r="A42" s="362"/>
      <c r="B42" s="363"/>
      <c r="C42" s="364"/>
      <c r="D42" s="364"/>
      <c r="E42" s="373"/>
    </row>
    <row r="43" spans="1:5" s="356" customFormat="1" x14ac:dyDescent="0.2">
      <c r="A43" s="366" t="s">
        <v>1105</v>
      </c>
      <c r="B43" s="367" t="s">
        <v>84</v>
      </c>
      <c r="C43" s="368"/>
      <c r="D43" s="368"/>
      <c r="E43" s="369"/>
    </row>
    <row r="44" spans="1:5" ht="14.25" customHeight="1" x14ac:dyDescent="0.2">
      <c r="A44" s="370">
        <v>1</v>
      </c>
      <c r="B44" s="371" t="s">
        <v>1096</v>
      </c>
      <c r="C44" s="372">
        <v>0</v>
      </c>
      <c r="D44" s="372">
        <v>0</v>
      </c>
      <c r="E44" s="372">
        <f>D44+ C44</f>
        <v>0</v>
      </c>
    </row>
    <row r="45" spans="1:5" ht="14.25" customHeight="1" x14ac:dyDescent="0.2">
      <c r="A45" s="370">
        <v>2</v>
      </c>
      <c r="B45" s="371" t="s">
        <v>1097</v>
      </c>
      <c r="C45" s="372">
        <v>0</v>
      </c>
      <c r="D45" s="372">
        <v>0</v>
      </c>
      <c r="E45" s="372">
        <f>D45+ C45</f>
        <v>0</v>
      </c>
    </row>
    <row r="46" spans="1:5" x14ac:dyDescent="0.2">
      <c r="A46" s="362"/>
      <c r="B46" s="363"/>
      <c r="C46" s="364"/>
      <c r="D46" s="364"/>
      <c r="E46" s="373"/>
    </row>
    <row r="47" spans="1:5" s="356" customFormat="1" x14ac:dyDescent="0.2">
      <c r="A47" s="366" t="s">
        <v>1106</v>
      </c>
      <c r="B47" s="367" t="s">
        <v>88</v>
      </c>
      <c r="C47" s="368"/>
      <c r="D47" s="368"/>
      <c r="E47" s="369"/>
    </row>
    <row r="48" spans="1:5" ht="14.25" customHeight="1" x14ac:dyDescent="0.2">
      <c r="A48" s="370">
        <v>1</v>
      </c>
      <c r="B48" s="371" t="s">
        <v>1096</v>
      </c>
      <c r="C48" s="372">
        <v>0</v>
      </c>
      <c r="D48" s="372">
        <v>0</v>
      </c>
      <c r="E48" s="372">
        <f>D48+ C48</f>
        <v>0</v>
      </c>
    </row>
    <row r="49" spans="1:5" ht="14.25" customHeight="1" x14ac:dyDescent="0.2">
      <c r="A49" s="370">
        <v>2</v>
      </c>
      <c r="B49" s="371" t="s">
        <v>1097</v>
      </c>
      <c r="C49" s="372">
        <v>0</v>
      </c>
      <c r="D49" s="372">
        <v>0</v>
      </c>
      <c r="E49" s="372">
        <f>D49+ C49</f>
        <v>0</v>
      </c>
    </row>
    <row r="50" spans="1:5" x14ac:dyDescent="0.2">
      <c r="A50" s="362"/>
      <c r="B50" s="363"/>
      <c r="C50" s="364"/>
      <c r="D50" s="364"/>
      <c r="E50" s="373"/>
    </row>
    <row r="51" spans="1:5" s="356" customFormat="1" x14ac:dyDescent="0.2">
      <c r="A51" s="366" t="s">
        <v>1107</v>
      </c>
      <c r="B51" s="367" t="s">
        <v>92</v>
      </c>
      <c r="C51" s="368"/>
      <c r="D51" s="368"/>
      <c r="E51" s="369"/>
    </row>
    <row r="52" spans="1:5" ht="14.25" customHeight="1" x14ac:dyDescent="0.2">
      <c r="A52" s="370">
        <v>1</v>
      </c>
      <c r="B52" s="371" t="s">
        <v>1096</v>
      </c>
      <c r="C52" s="372">
        <v>0</v>
      </c>
      <c r="D52" s="372">
        <v>0</v>
      </c>
      <c r="E52" s="372">
        <f>D52+ C52</f>
        <v>0</v>
      </c>
    </row>
    <row r="53" spans="1:5" ht="14.25" customHeight="1" x14ac:dyDescent="0.2">
      <c r="A53" s="370">
        <v>2</v>
      </c>
      <c r="B53" s="371" t="s">
        <v>1097</v>
      </c>
      <c r="C53" s="372">
        <v>0</v>
      </c>
      <c r="D53" s="372">
        <v>0</v>
      </c>
      <c r="E53" s="372">
        <f>D53+ C53</f>
        <v>0</v>
      </c>
    </row>
    <row r="54" spans="1:5" x14ac:dyDescent="0.2">
      <c r="A54" s="362"/>
      <c r="B54" s="363"/>
      <c r="C54" s="364"/>
      <c r="D54" s="364"/>
      <c r="E54" s="373"/>
    </row>
    <row r="55" spans="1:5" s="356" customFormat="1" x14ac:dyDescent="0.2">
      <c r="A55" s="366" t="s">
        <v>1108</v>
      </c>
      <c r="B55" s="367" t="s">
        <v>104</v>
      </c>
      <c r="C55" s="368"/>
      <c r="D55" s="368"/>
      <c r="E55" s="369"/>
    </row>
    <row r="56" spans="1:5" ht="14.25" customHeight="1" x14ac:dyDescent="0.2">
      <c r="A56" s="370">
        <v>1</v>
      </c>
      <c r="B56" s="371" t="s">
        <v>1096</v>
      </c>
      <c r="C56" s="372">
        <v>0</v>
      </c>
      <c r="D56" s="372">
        <v>0</v>
      </c>
      <c r="E56" s="372">
        <f>D56+ C56</f>
        <v>0</v>
      </c>
    </row>
    <row r="57" spans="1:5" ht="14.25" customHeight="1" x14ac:dyDescent="0.2">
      <c r="A57" s="370">
        <v>2</v>
      </c>
      <c r="B57" s="371" t="s">
        <v>1097</v>
      </c>
      <c r="C57" s="372">
        <v>0</v>
      </c>
      <c r="D57" s="372">
        <v>0</v>
      </c>
      <c r="E57" s="372">
        <f>D57+ C57</f>
        <v>0</v>
      </c>
    </row>
    <row r="58" spans="1:5" x14ac:dyDescent="0.2">
      <c r="A58" s="362"/>
      <c r="B58" s="363"/>
      <c r="C58" s="364"/>
      <c r="D58" s="364"/>
      <c r="E58" s="373"/>
    </row>
    <row r="59" spans="1:5" s="356" customFormat="1" x14ac:dyDescent="0.2">
      <c r="A59" s="366" t="s">
        <v>1109</v>
      </c>
      <c r="B59" s="367" t="s">
        <v>113</v>
      </c>
      <c r="C59" s="368"/>
      <c r="D59" s="368"/>
      <c r="E59" s="369"/>
    </row>
    <row r="60" spans="1:5" ht="14.25" customHeight="1" x14ac:dyDescent="0.2">
      <c r="A60" s="370">
        <v>1</v>
      </c>
      <c r="B60" s="371" t="s">
        <v>1096</v>
      </c>
      <c r="C60" s="372">
        <v>0</v>
      </c>
      <c r="D60" s="372">
        <v>0</v>
      </c>
      <c r="E60" s="372">
        <f>D60+ C60</f>
        <v>0</v>
      </c>
    </row>
    <row r="61" spans="1:5" ht="14.25" customHeight="1" x14ac:dyDescent="0.2">
      <c r="A61" s="370">
        <v>2</v>
      </c>
      <c r="B61" s="371" t="s">
        <v>1097</v>
      </c>
      <c r="C61" s="372">
        <v>0</v>
      </c>
      <c r="D61" s="372">
        <v>0</v>
      </c>
      <c r="E61" s="372">
        <f>D61+ C61</f>
        <v>0</v>
      </c>
    </row>
    <row r="62" spans="1:5" x14ac:dyDescent="0.2">
      <c r="A62" s="362"/>
      <c r="B62" s="363"/>
      <c r="C62" s="364"/>
      <c r="D62" s="364"/>
      <c r="E62" s="373"/>
    </row>
    <row r="63" spans="1:5" s="356" customFormat="1" x14ac:dyDescent="0.2">
      <c r="A63" s="366" t="s">
        <v>1110</v>
      </c>
      <c r="B63" s="367" t="s">
        <v>116</v>
      </c>
      <c r="C63" s="368"/>
      <c r="D63" s="368"/>
      <c r="E63" s="369"/>
    </row>
    <row r="64" spans="1:5" ht="14.25" customHeight="1" x14ac:dyDescent="0.2">
      <c r="A64" s="370">
        <v>1</v>
      </c>
      <c r="B64" s="371" t="s">
        <v>1096</v>
      </c>
      <c r="C64" s="372">
        <v>0</v>
      </c>
      <c r="D64" s="372">
        <v>0</v>
      </c>
      <c r="E64" s="372">
        <f>D64+ C64</f>
        <v>0</v>
      </c>
    </row>
    <row r="65" spans="1:5" ht="14.25" customHeight="1" x14ac:dyDescent="0.2">
      <c r="A65" s="370">
        <v>2</v>
      </c>
      <c r="B65" s="371" t="s">
        <v>1097</v>
      </c>
      <c r="C65" s="372">
        <v>0</v>
      </c>
      <c r="D65" s="372">
        <v>0</v>
      </c>
      <c r="E65" s="372">
        <f>D65+ C65</f>
        <v>0</v>
      </c>
    </row>
    <row r="66" spans="1:5" x14ac:dyDescent="0.2">
      <c r="A66" s="362"/>
      <c r="B66" s="363"/>
      <c r="C66" s="364"/>
      <c r="D66" s="364"/>
      <c r="E66" s="373"/>
    </row>
    <row r="67" spans="1:5" s="356" customFormat="1" x14ac:dyDescent="0.2">
      <c r="A67" s="366" t="s">
        <v>1111</v>
      </c>
      <c r="B67" s="367" t="s">
        <v>118</v>
      </c>
      <c r="C67" s="368"/>
      <c r="D67" s="368"/>
      <c r="E67" s="369"/>
    </row>
    <row r="68" spans="1:5" ht="14.25" customHeight="1" x14ac:dyDescent="0.2">
      <c r="A68" s="370">
        <v>1</v>
      </c>
      <c r="B68" s="371" t="s">
        <v>1096</v>
      </c>
      <c r="C68" s="372">
        <v>0</v>
      </c>
      <c r="D68" s="372">
        <v>0</v>
      </c>
      <c r="E68" s="372">
        <f>D68+ C68</f>
        <v>0</v>
      </c>
    </row>
    <row r="69" spans="1:5" ht="14.25" customHeight="1" x14ac:dyDescent="0.2">
      <c r="A69" s="370">
        <v>2</v>
      </c>
      <c r="B69" s="371" t="s">
        <v>1097</v>
      </c>
      <c r="C69" s="372">
        <v>0</v>
      </c>
      <c r="D69" s="372">
        <v>0</v>
      </c>
      <c r="E69" s="372">
        <f>D69+ C69</f>
        <v>0</v>
      </c>
    </row>
    <row r="70" spans="1:5" x14ac:dyDescent="0.2">
      <c r="A70" s="362"/>
      <c r="B70" s="363"/>
      <c r="C70" s="364"/>
      <c r="D70" s="364"/>
      <c r="E70" s="373"/>
    </row>
    <row r="71" spans="1:5" s="356" customFormat="1" x14ac:dyDescent="0.2">
      <c r="A71" s="366" t="s">
        <v>1112</v>
      </c>
      <c r="B71" s="367" t="s">
        <v>121</v>
      </c>
      <c r="C71" s="368"/>
      <c r="D71" s="368"/>
      <c r="E71" s="369"/>
    </row>
    <row r="72" spans="1:5" ht="14.25" customHeight="1" x14ac:dyDescent="0.2">
      <c r="A72" s="370">
        <v>1</v>
      </c>
      <c r="B72" s="371" t="s">
        <v>1096</v>
      </c>
      <c r="C72" s="372">
        <v>0</v>
      </c>
      <c r="D72" s="372">
        <v>0</v>
      </c>
      <c r="E72" s="372">
        <f>D72+ C72</f>
        <v>0</v>
      </c>
    </row>
    <row r="73" spans="1:5" ht="14.25" customHeight="1" x14ac:dyDescent="0.2">
      <c r="A73" s="370">
        <v>2</v>
      </c>
      <c r="B73" s="371" t="s">
        <v>1097</v>
      </c>
      <c r="C73" s="372">
        <v>0</v>
      </c>
      <c r="D73" s="372">
        <v>0</v>
      </c>
      <c r="E73" s="372">
        <f>D73+ C73</f>
        <v>0</v>
      </c>
    </row>
    <row r="74" spans="1:5" x14ac:dyDescent="0.2">
      <c r="A74" s="362"/>
      <c r="B74" s="363"/>
      <c r="C74" s="364"/>
      <c r="D74" s="364"/>
      <c r="E74" s="373"/>
    </row>
    <row r="75" spans="1:5" s="356" customFormat="1" ht="25.5" x14ac:dyDescent="0.2">
      <c r="A75" s="366" t="s">
        <v>1113</v>
      </c>
      <c r="B75" s="367" t="s">
        <v>124</v>
      </c>
      <c r="C75" s="368"/>
      <c r="D75" s="368"/>
      <c r="E75" s="369"/>
    </row>
    <row r="76" spans="1:5" ht="14.25" customHeight="1" x14ac:dyDescent="0.2">
      <c r="A76" s="370">
        <v>1</v>
      </c>
      <c r="B76" s="371" t="s">
        <v>1096</v>
      </c>
      <c r="C76" s="372">
        <v>0</v>
      </c>
      <c r="D76" s="372">
        <v>0</v>
      </c>
      <c r="E76" s="372">
        <f>D76+ C76</f>
        <v>0</v>
      </c>
    </row>
    <row r="77" spans="1:5" ht="14.25" customHeight="1" x14ac:dyDescent="0.2">
      <c r="A77" s="370">
        <v>2</v>
      </c>
      <c r="B77" s="371" t="s">
        <v>1097</v>
      </c>
      <c r="C77" s="372">
        <v>0</v>
      </c>
      <c r="D77" s="372">
        <v>0</v>
      </c>
      <c r="E77" s="372">
        <f>D77+ C77</f>
        <v>0</v>
      </c>
    </row>
    <row r="78" spans="1:5" x14ac:dyDescent="0.2">
      <c r="A78" s="362"/>
      <c r="B78" s="363"/>
      <c r="C78" s="364"/>
      <c r="D78" s="364"/>
      <c r="E78" s="373"/>
    </row>
    <row r="79" spans="1:5" s="356" customFormat="1" x14ac:dyDescent="0.2">
      <c r="A79" s="366" t="s">
        <v>1114</v>
      </c>
      <c r="B79" s="367" t="s">
        <v>129</v>
      </c>
      <c r="C79" s="368"/>
      <c r="D79" s="368"/>
      <c r="E79" s="369"/>
    </row>
    <row r="80" spans="1:5" ht="14.25" customHeight="1" x14ac:dyDescent="0.2">
      <c r="A80" s="370">
        <v>1</v>
      </c>
      <c r="B80" s="371" t="s">
        <v>1096</v>
      </c>
      <c r="C80" s="372">
        <v>0</v>
      </c>
      <c r="D80" s="372">
        <v>0</v>
      </c>
      <c r="E80" s="372">
        <f>D80+ C80</f>
        <v>0</v>
      </c>
    </row>
    <row r="81" spans="1:6" ht="14.25" customHeight="1" x14ac:dyDescent="0.2">
      <c r="A81" s="370">
        <v>2</v>
      </c>
      <c r="B81" s="371" t="s">
        <v>1097</v>
      </c>
      <c r="C81" s="372">
        <v>0</v>
      </c>
      <c r="D81" s="372">
        <v>0</v>
      </c>
      <c r="E81" s="372">
        <f>D81+ C81</f>
        <v>0</v>
      </c>
    </row>
    <row r="82" spans="1:6" x14ac:dyDescent="0.2">
      <c r="A82" s="362"/>
      <c r="B82" s="363"/>
      <c r="C82" s="364"/>
      <c r="D82" s="364"/>
      <c r="E82" s="373"/>
    </row>
    <row r="83" spans="1:6" ht="13.5" customHeight="1" x14ac:dyDescent="0.2">
      <c r="A83" s="374"/>
      <c r="B83" s="500"/>
      <c r="C83" s="500"/>
      <c r="D83" s="500"/>
      <c r="E83" s="375"/>
    </row>
    <row r="84" spans="1:6" ht="15" customHeight="1" x14ac:dyDescent="0.2">
      <c r="A84" s="377"/>
      <c r="B84" s="497" t="s">
        <v>1115</v>
      </c>
      <c r="C84" s="497"/>
      <c r="D84" s="497"/>
      <c r="E84" s="497"/>
      <c r="F84" s="374"/>
    </row>
    <row r="85" spans="1:6" ht="13.5" customHeight="1" x14ac:dyDescent="0.2">
      <c r="A85" s="377"/>
      <c r="B85" s="376"/>
      <c r="C85" s="376"/>
      <c r="D85" s="376"/>
      <c r="E85" s="376"/>
      <c r="F85" s="374"/>
    </row>
    <row r="86" spans="1:6" ht="26.1" customHeight="1" x14ac:dyDescent="0.2">
      <c r="A86" s="377"/>
      <c r="B86" s="497" t="s">
        <v>1116</v>
      </c>
      <c r="C86" s="497"/>
      <c r="D86" s="497"/>
      <c r="E86" s="497"/>
      <c r="F86" s="374"/>
    </row>
    <row r="87" spans="1:6" ht="15" customHeight="1" x14ac:dyDescent="0.2">
      <c r="A87" s="374"/>
      <c r="B87" s="497" t="s">
        <v>1117</v>
      </c>
      <c r="C87" s="497"/>
      <c r="D87" s="497"/>
      <c r="E87" s="497"/>
      <c r="F87" s="374"/>
    </row>
    <row r="88" spans="1:6" ht="15" customHeight="1" x14ac:dyDescent="0.2">
      <c r="A88" s="374"/>
      <c r="B88" s="497" t="s">
        <v>1118</v>
      </c>
      <c r="C88" s="497"/>
      <c r="D88" s="497"/>
      <c r="E88" s="497"/>
      <c r="F88" s="374"/>
    </row>
  </sheetData>
  <mergeCells count="10">
    <mergeCell ref="B84:E84"/>
    <mergeCell ref="B86:E86"/>
    <mergeCell ref="B87:E87"/>
    <mergeCell ref="B88:E88"/>
    <mergeCell ref="A2:E2"/>
    <mergeCell ref="A3:E3"/>
    <mergeCell ref="A4:E4"/>
    <mergeCell ref="A5:E5"/>
    <mergeCell ref="A6:E6"/>
    <mergeCell ref="B83:D83"/>
  </mergeCells>
  <pageMargins left="0.25" right="0.25" top="0.5" bottom="0.5" header="0.25" footer="0.25"/>
  <pageSetup paperSize="9" scale="74" orientation="portrait" horizontalDpi="1200" verticalDpi="1200"/>
  <headerFooter>
    <oddHeader>&amp;LOFFICE OF HEALTH CARE ACCESS&amp;CANNUAL REPORTING&amp;RGREENWICH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election activeCell="B9" sqref="B9"/>
    </sheetView>
  </sheetViews>
  <sheetFormatPr defaultRowHeight="15" customHeight="1" x14ac:dyDescent="0.2"/>
  <cols>
    <col min="1" max="1" width="5.109375" style="378" customWidth="1"/>
    <col min="2" max="2" width="70.6640625" style="30" customWidth="1"/>
    <col min="3" max="3" width="29.21875" style="379" customWidth="1"/>
    <col min="4" max="16384" width="8.88671875" style="30"/>
  </cols>
  <sheetData>
    <row r="2" spans="1:4" ht="15.75" customHeight="1" x14ac:dyDescent="0.25">
      <c r="A2" s="451" t="s">
        <v>0</v>
      </c>
      <c r="B2" s="451"/>
      <c r="C2" s="451"/>
    </row>
    <row r="3" spans="1:4" ht="15" customHeight="1" x14ac:dyDescent="0.25">
      <c r="A3" s="451" t="s">
        <v>234</v>
      </c>
      <c r="B3" s="451"/>
      <c r="C3" s="451"/>
    </row>
    <row r="4" spans="1:4" ht="15" customHeight="1" x14ac:dyDescent="0.25">
      <c r="A4" s="451" t="s">
        <v>2</v>
      </c>
      <c r="B4" s="451"/>
      <c r="C4" s="451"/>
    </row>
    <row r="5" spans="1:4" ht="15" customHeight="1" x14ac:dyDescent="0.25">
      <c r="A5" s="451" t="s">
        <v>1119</v>
      </c>
      <c r="B5" s="451"/>
      <c r="C5" s="451"/>
    </row>
    <row r="6" spans="1:4" ht="15" customHeight="1" x14ac:dyDescent="0.25">
      <c r="A6" s="451" t="s">
        <v>1120</v>
      </c>
      <c r="B6" s="451"/>
      <c r="C6" s="451"/>
    </row>
    <row r="7" spans="1:4" ht="15" customHeight="1" x14ac:dyDescent="0.25">
      <c r="A7" s="380"/>
      <c r="B7" s="35"/>
      <c r="D7" s="41"/>
    </row>
    <row r="8" spans="1:4" ht="15.75" customHeight="1" x14ac:dyDescent="0.25">
      <c r="A8" s="381">
        <v>-1</v>
      </c>
      <c r="B8" s="382">
        <v>-2</v>
      </c>
      <c r="C8" s="381">
        <v>-3</v>
      </c>
      <c r="D8" s="41"/>
    </row>
    <row r="9" spans="1:4" ht="24.75" customHeight="1" x14ac:dyDescent="0.25">
      <c r="A9" s="383" t="s">
        <v>5</v>
      </c>
      <c r="B9" s="384" t="s">
        <v>6</v>
      </c>
      <c r="C9" s="385" t="s">
        <v>1121</v>
      </c>
    </row>
    <row r="10" spans="1:4" ht="15.75" customHeight="1" x14ac:dyDescent="0.25">
      <c r="A10" s="386"/>
      <c r="B10" s="387"/>
      <c r="C10" s="388"/>
    </row>
    <row r="11" spans="1:4" ht="30" customHeight="1" x14ac:dyDescent="0.25">
      <c r="A11" s="389" t="s">
        <v>1122</v>
      </c>
      <c r="B11" s="390" t="s">
        <v>1123</v>
      </c>
      <c r="C11" s="391"/>
    </row>
    <row r="12" spans="1:4" ht="45" customHeight="1" x14ac:dyDescent="0.2">
      <c r="A12" s="392" t="s">
        <v>1124</v>
      </c>
      <c r="B12" s="393" t="s">
        <v>1125</v>
      </c>
      <c r="C12" s="394" t="s">
        <v>1126</v>
      </c>
    </row>
    <row r="13" spans="1:4" ht="15" customHeight="1" x14ac:dyDescent="0.2">
      <c r="A13" s="395"/>
      <c r="B13" s="396"/>
      <c r="C13" s="397"/>
    </row>
    <row r="14" spans="1:4" ht="30" customHeight="1" x14ac:dyDescent="0.2">
      <c r="A14" s="398" t="s">
        <v>1127</v>
      </c>
      <c r="B14" s="399" t="s">
        <v>1128</v>
      </c>
      <c r="C14" s="400" t="s">
        <v>1126</v>
      </c>
    </row>
    <row r="15" spans="1:4" ht="15" customHeight="1" x14ac:dyDescent="0.2">
      <c r="A15" s="401"/>
      <c r="B15" s="396"/>
      <c r="C15" s="397"/>
    </row>
    <row r="16" spans="1:4" ht="30" customHeight="1" x14ac:dyDescent="0.2">
      <c r="A16" s="398" t="s">
        <v>1129</v>
      </c>
      <c r="B16" s="399" t="s">
        <v>1130</v>
      </c>
      <c r="C16" s="400" t="s">
        <v>1126</v>
      </c>
    </row>
    <row r="17" spans="1:3" ht="15" customHeight="1" x14ac:dyDescent="0.2">
      <c r="A17" s="401"/>
      <c r="B17" s="396"/>
      <c r="C17" s="397"/>
    </row>
    <row r="18" spans="1:3" ht="30" customHeight="1" x14ac:dyDescent="0.2">
      <c r="A18" s="398" t="s">
        <v>1131</v>
      </c>
      <c r="B18" s="399" t="s">
        <v>1132</v>
      </c>
      <c r="C18" s="400" t="s">
        <v>1126</v>
      </c>
    </row>
    <row r="19" spans="1:3" ht="15" customHeight="1" x14ac:dyDescent="0.2">
      <c r="A19" s="402"/>
      <c r="B19" s="403"/>
      <c r="C19" s="397"/>
    </row>
    <row r="20" spans="1:3" ht="30" customHeight="1" x14ac:dyDescent="0.2">
      <c r="A20" s="404" t="s">
        <v>1133</v>
      </c>
      <c r="B20" s="405" t="s">
        <v>1134</v>
      </c>
      <c r="C20" s="406">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REPORTING&amp;RGREENWICH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activeCell="B28" sqref="B28"/>
    </sheetView>
  </sheetViews>
  <sheetFormatPr defaultRowHeight="14.25" customHeight="1" x14ac:dyDescent="0.2"/>
  <cols>
    <col min="1" max="1" width="6.77734375" style="407" customWidth="1"/>
    <col min="2" max="2" width="43" style="407" customWidth="1"/>
    <col min="3" max="6" width="13" style="407" customWidth="1"/>
    <col min="7" max="16384" width="8.88671875" style="407"/>
  </cols>
  <sheetData>
    <row r="1" spans="1:6" ht="14.25" customHeight="1" x14ac:dyDescent="0.25">
      <c r="A1" s="501" t="s">
        <v>0</v>
      </c>
      <c r="B1" s="502"/>
      <c r="C1" s="502"/>
      <c r="D1" s="502"/>
      <c r="E1" s="502"/>
      <c r="F1" s="503"/>
    </row>
    <row r="2" spans="1:6" ht="14.25" customHeight="1" x14ac:dyDescent="0.25">
      <c r="A2" s="501" t="s">
        <v>234</v>
      </c>
      <c r="B2" s="502"/>
      <c r="C2" s="502"/>
      <c r="D2" s="502"/>
      <c r="E2" s="502"/>
      <c r="F2" s="503"/>
    </row>
    <row r="3" spans="1:6" ht="14.25" customHeight="1" x14ac:dyDescent="0.25">
      <c r="A3" s="469" t="s">
        <v>2</v>
      </c>
      <c r="B3" s="469"/>
      <c r="C3" s="469"/>
      <c r="D3" s="469"/>
      <c r="E3" s="469"/>
      <c r="F3" s="469"/>
    </row>
    <row r="4" spans="1:6" ht="14.25" customHeight="1" x14ac:dyDescent="0.25">
      <c r="A4" s="469" t="s">
        <v>1135</v>
      </c>
      <c r="B4" s="469"/>
      <c r="C4" s="469"/>
      <c r="D4" s="469"/>
      <c r="E4" s="469"/>
      <c r="F4" s="469"/>
    </row>
    <row r="5" spans="1:6" ht="15" customHeight="1" x14ac:dyDescent="0.25">
      <c r="A5" s="408"/>
      <c r="B5" s="258"/>
      <c r="C5" s="258"/>
      <c r="D5" s="258"/>
      <c r="E5" s="258"/>
      <c r="F5" s="408"/>
    </row>
    <row r="6" spans="1:6" ht="15" customHeight="1" x14ac:dyDescent="0.25">
      <c r="A6" s="409">
        <v>-1</v>
      </c>
      <c r="B6" s="409">
        <v>-2</v>
      </c>
      <c r="C6" s="409">
        <v>-3</v>
      </c>
      <c r="D6" s="409">
        <v>-4</v>
      </c>
      <c r="E6" s="409">
        <v>-5</v>
      </c>
      <c r="F6" s="409">
        <v>-6</v>
      </c>
    </row>
    <row r="7" spans="1:6" ht="15" customHeight="1" x14ac:dyDescent="0.25">
      <c r="A7" s="410"/>
      <c r="B7" s="409"/>
      <c r="C7" s="409" t="s">
        <v>1136</v>
      </c>
      <c r="D7" s="409" t="s">
        <v>1137</v>
      </c>
      <c r="E7" s="409" t="s">
        <v>218</v>
      </c>
      <c r="F7" s="409" t="s">
        <v>1138</v>
      </c>
    </row>
    <row r="8" spans="1:6" ht="15" customHeight="1" x14ac:dyDescent="0.25">
      <c r="A8" s="411" t="s">
        <v>5</v>
      </c>
      <c r="B8" s="412" t="s">
        <v>6</v>
      </c>
      <c r="C8" s="411" t="s">
        <v>218</v>
      </c>
      <c r="D8" s="411" t="s">
        <v>218</v>
      </c>
      <c r="E8" s="411" t="s">
        <v>1139</v>
      </c>
      <c r="F8" s="411" t="s">
        <v>1139</v>
      </c>
    </row>
    <row r="9" spans="1:6" ht="15" customHeight="1" x14ac:dyDescent="0.25">
      <c r="A9" s="410"/>
      <c r="B9" s="410"/>
      <c r="C9" s="410"/>
      <c r="D9" s="410"/>
      <c r="E9" s="410"/>
      <c r="F9" s="410"/>
    </row>
    <row r="10" spans="1:6" ht="15" customHeight="1" x14ac:dyDescent="0.25">
      <c r="A10" s="411" t="s">
        <v>8</v>
      </c>
      <c r="B10" s="413" t="s">
        <v>1140</v>
      </c>
      <c r="C10" s="413"/>
      <c r="D10" s="413"/>
      <c r="E10" s="413"/>
      <c r="F10" s="414"/>
    </row>
    <row r="11" spans="1:6" ht="15" customHeight="1" x14ac:dyDescent="0.25">
      <c r="A11" s="411"/>
      <c r="B11" s="413"/>
      <c r="C11" s="413"/>
      <c r="D11" s="413"/>
      <c r="E11" s="413"/>
      <c r="F11" s="414"/>
    </row>
    <row r="12" spans="1:6" ht="14.25" customHeight="1" x14ac:dyDescent="0.2">
      <c r="A12" s="416" t="s">
        <v>1074</v>
      </c>
      <c r="B12" s="417" t="s">
        <v>1141</v>
      </c>
      <c r="C12" s="418">
        <v>2844</v>
      </c>
      <c r="D12" s="418">
        <v>1704</v>
      </c>
      <c r="E12" s="418">
        <f>+D12-C12</f>
        <v>-1140</v>
      </c>
      <c r="F12" s="414">
        <f>IF(C12=0,0,E12/C12)</f>
        <v>-0.40084388185654007</v>
      </c>
    </row>
    <row r="13" spans="1:6" ht="15" customHeight="1" x14ac:dyDescent="0.25">
      <c r="A13" s="416" t="s">
        <v>1075</v>
      </c>
      <c r="B13" s="417" t="s">
        <v>1142</v>
      </c>
      <c r="C13" s="418">
        <v>2844</v>
      </c>
      <c r="D13" s="418">
        <v>1704</v>
      </c>
      <c r="E13" s="418">
        <f>+D13-C13</f>
        <v>-1140</v>
      </c>
      <c r="F13" s="419">
        <f>IF(C13=0,0,E13/C13)</f>
        <v>-0.40084388185654007</v>
      </c>
    </row>
    <row r="14" spans="1:6" ht="15" customHeight="1" x14ac:dyDescent="0.25">
      <c r="A14" s="420"/>
      <c r="B14" s="420"/>
      <c r="C14" s="420"/>
      <c r="D14" s="420"/>
      <c r="E14" s="420"/>
    </row>
    <row r="15" spans="1:6" ht="14.25" customHeight="1" x14ac:dyDescent="0.2">
      <c r="A15" s="416" t="s">
        <v>1077</v>
      </c>
      <c r="B15" s="417" t="s">
        <v>1143</v>
      </c>
      <c r="C15" s="421">
        <v>21664651</v>
      </c>
      <c r="D15" s="421">
        <v>21299600</v>
      </c>
      <c r="E15" s="421">
        <f>+D15-C15</f>
        <v>-365051</v>
      </c>
      <c r="F15" s="414">
        <f>IF(C15=0,0,E15/C15)</f>
        <v>-1.685007526777145E-2</v>
      </c>
    </row>
    <row r="16" spans="1:6" ht="15" customHeight="1" x14ac:dyDescent="0.25">
      <c r="A16" s="415"/>
      <c r="B16" s="420" t="s">
        <v>1144</v>
      </c>
      <c r="C16" s="422">
        <f>IF(C13=0,0,C15/C13)</f>
        <v>7617.6691279887482</v>
      </c>
      <c r="D16" s="422">
        <f>IF(D13=0,0,D15/D13)</f>
        <v>12499.765258215963</v>
      </c>
      <c r="E16" s="422">
        <f>+D16-C16</f>
        <v>4882.0961302272144</v>
      </c>
      <c r="F16" s="419">
        <f>IF(C16=0,0,E16/C16)</f>
        <v>0.64089107156012792</v>
      </c>
    </row>
    <row r="17" spans="1:6" ht="15" customHeight="1" x14ac:dyDescent="0.25">
      <c r="A17" s="420"/>
      <c r="B17" s="420"/>
      <c r="C17" s="420"/>
      <c r="D17" s="420"/>
      <c r="E17" s="420"/>
      <c r="F17" s="414"/>
    </row>
    <row r="18" spans="1:6" ht="14.25" customHeight="1" x14ac:dyDescent="0.2">
      <c r="A18" s="416" t="s">
        <v>1079</v>
      </c>
      <c r="B18" s="417" t="s">
        <v>1145</v>
      </c>
      <c r="C18" s="417">
        <v>0.31130000000000002</v>
      </c>
      <c r="D18" s="417">
        <v>0.31687399999999999</v>
      </c>
      <c r="E18" s="423">
        <f>+D18-C18</f>
        <v>5.5739999999999679E-3</v>
      </c>
      <c r="F18" s="414">
        <f>IF(C18=0,0,E18/C18)</f>
        <v>1.7905557340186212E-2</v>
      </c>
    </row>
    <row r="19" spans="1:6" ht="15" customHeight="1" x14ac:dyDescent="0.25">
      <c r="A19" s="415"/>
      <c r="B19" s="420" t="s">
        <v>1146</v>
      </c>
      <c r="C19" s="422">
        <f>+C15*C18</f>
        <v>6744205.8563000001</v>
      </c>
      <c r="D19" s="422">
        <f>+D15*D18</f>
        <v>6749289.4503999995</v>
      </c>
      <c r="E19" s="422">
        <f>+D19-C19</f>
        <v>5083.5940999994054</v>
      </c>
      <c r="F19" s="419">
        <f>IF(C19=0,0,E19/C19)</f>
        <v>7.5377208352124091E-4</v>
      </c>
    </row>
    <row r="20" spans="1:6" ht="15" customHeight="1" x14ac:dyDescent="0.25">
      <c r="A20" s="415"/>
      <c r="B20" s="420" t="s">
        <v>1147</v>
      </c>
      <c r="C20" s="422">
        <f>IF(C13=0,0,C19/C13)</f>
        <v>2371.3803995428975</v>
      </c>
      <c r="D20" s="422">
        <f>IF(D13=0,0,D19/D13)</f>
        <v>3960.8506164319247</v>
      </c>
      <c r="E20" s="422">
        <f>+D20-C20</f>
        <v>1589.4702168890271</v>
      </c>
      <c r="F20" s="419">
        <f>IF(C20=0,0,E20/C20)</f>
        <v>0.67027214073094732</v>
      </c>
    </row>
    <row r="21" spans="1:6" ht="15" customHeight="1" x14ac:dyDescent="0.25">
      <c r="A21" s="410"/>
      <c r="B21" s="420"/>
      <c r="C21" s="424"/>
      <c r="D21" s="424"/>
      <c r="E21" s="424"/>
      <c r="F21" s="414"/>
    </row>
    <row r="22" spans="1:6" ht="14.25" customHeight="1" x14ac:dyDescent="0.2">
      <c r="A22" s="416" t="s">
        <v>1081</v>
      </c>
      <c r="B22" s="417" t="s">
        <v>1148</v>
      </c>
      <c r="C22" s="421">
        <v>4378687</v>
      </c>
      <c r="D22" s="421">
        <v>3334090</v>
      </c>
      <c r="E22" s="421">
        <f>+D22-C22</f>
        <v>-1044597</v>
      </c>
      <c r="F22" s="414">
        <f>IF(C22=0,0,E22/C22)</f>
        <v>-0.23856398048090671</v>
      </c>
    </row>
    <row r="23" spans="1:6" ht="14.25" customHeight="1" x14ac:dyDescent="0.2">
      <c r="A23" s="416" t="s">
        <v>1083</v>
      </c>
      <c r="B23" s="417" t="s">
        <v>1149</v>
      </c>
      <c r="C23" s="425">
        <v>7743583</v>
      </c>
      <c r="D23" s="425">
        <v>6793032</v>
      </c>
      <c r="E23" s="425">
        <f>+D23-C23</f>
        <v>-950551</v>
      </c>
      <c r="F23" s="414">
        <f>IF(C23=0,0,E23/C23)</f>
        <v>-0.12275338173556091</v>
      </c>
    </row>
    <row r="24" spans="1:6" ht="14.25" customHeight="1" x14ac:dyDescent="0.2">
      <c r="A24" s="416" t="s">
        <v>1084</v>
      </c>
      <c r="B24" s="417" t="s">
        <v>1150</v>
      </c>
      <c r="C24" s="425">
        <v>9542381</v>
      </c>
      <c r="D24" s="425">
        <v>11172478</v>
      </c>
      <c r="E24" s="425">
        <f>+D24-C24</f>
        <v>1630097</v>
      </c>
      <c r="F24" s="414">
        <f>IF(C24=0,0,E24/C24)</f>
        <v>0.17082707135671904</v>
      </c>
    </row>
    <row r="25" spans="1:6" ht="15" customHeight="1" x14ac:dyDescent="0.25">
      <c r="A25" s="410"/>
      <c r="B25" s="420" t="s">
        <v>1143</v>
      </c>
      <c r="C25" s="422">
        <f>+C22+C23+C24</f>
        <v>21664651</v>
      </c>
      <c r="D25" s="422">
        <f>+D22+D23+D24</f>
        <v>21299600</v>
      </c>
      <c r="E25" s="422">
        <f>+E22+E23+E24</f>
        <v>-365051</v>
      </c>
      <c r="F25" s="419">
        <f>IF(C25=0,0,E25/C25)</f>
        <v>-1.685007526777145E-2</v>
      </c>
    </row>
    <row r="26" spans="1:6" ht="15" customHeight="1" x14ac:dyDescent="0.25">
      <c r="A26" s="411"/>
      <c r="B26" s="420"/>
      <c r="C26" s="426"/>
      <c r="D26" s="426"/>
      <c r="E26" s="426"/>
      <c r="F26" s="414"/>
    </row>
    <row r="27" spans="1:6" ht="14.25" customHeight="1" x14ac:dyDescent="0.2">
      <c r="A27" s="416" t="s">
        <v>1086</v>
      </c>
      <c r="B27" s="417" t="s">
        <v>1151</v>
      </c>
      <c r="C27" s="425">
        <v>2049</v>
      </c>
      <c r="D27" s="425">
        <v>1290</v>
      </c>
      <c r="E27" s="425">
        <f>+D27-C27</f>
        <v>-759</v>
      </c>
      <c r="F27" s="414">
        <f>IF(C27=0,0,E27/C27)</f>
        <v>-0.37042459736456806</v>
      </c>
    </row>
    <row r="28" spans="1:6" ht="14.25" customHeight="1" x14ac:dyDescent="0.2">
      <c r="A28" s="416" t="s">
        <v>1087</v>
      </c>
      <c r="B28" s="417" t="s">
        <v>1152</v>
      </c>
      <c r="C28" s="425">
        <v>618</v>
      </c>
      <c r="D28" s="425">
        <v>361</v>
      </c>
      <c r="E28" s="425">
        <f>+D28-C28</f>
        <v>-257</v>
      </c>
      <c r="F28" s="414">
        <f>IF(C28=0,0,E28/C28)</f>
        <v>-0.41585760517799353</v>
      </c>
    </row>
    <row r="29" spans="1:6" ht="14.25" customHeight="1" x14ac:dyDescent="0.2">
      <c r="A29" s="416" t="s">
        <v>1089</v>
      </c>
      <c r="B29" s="417" t="s">
        <v>1153</v>
      </c>
      <c r="C29" s="425">
        <v>5466</v>
      </c>
      <c r="D29" s="425">
        <v>2559</v>
      </c>
      <c r="E29" s="425">
        <f>+D29-C29</f>
        <v>-2907</v>
      </c>
      <c r="F29" s="414">
        <f>IF(C29=0,0,E29/C29)</f>
        <v>-0.53183315038419321</v>
      </c>
    </row>
    <row r="30" spans="1:6" ht="30" customHeight="1" x14ac:dyDescent="0.2">
      <c r="A30" s="416" t="s">
        <v>1154</v>
      </c>
      <c r="B30" s="427" t="s">
        <v>1155</v>
      </c>
      <c r="C30" s="425">
        <v>15183</v>
      </c>
      <c r="D30" s="425">
        <v>11730</v>
      </c>
      <c r="E30" s="425">
        <f>+D30-C30</f>
        <v>-3453</v>
      </c>
      <c r="F30" s="414">
        <f>IF(C30=0,0,E30/C30)</f>
        <v>-0.2274254099980241</v>
      </c>
    </row>
    <row r="31" spans="1:6" ht="15" customHeight="1" x14ac:dyDescent="0.25">
      <c r="A31" s="428"/>
      <c r="B31" s="417"/>
      <c r="C31" s="413"/>
      <c r="D31" s="413"/>
      <c r="E31" s="413"/>
      <c r="F31" s="414"/>
    </row>
    <row r="32" spans="1:6" ht="15" customHeight="1" x14ac:dyDescent="0.25">
      <c r="A32" s="410"/>
      <c r="B32" s="420"/>
      <c r="C32" s="424"/>
      <c r="D32" s="424"/>
      <c r="E32" s="424"/>
      <c r="F32" s="419"/>
    </row>
    <row r="33" spans="1:6" ht="15" customHeight="1" x14ac:dyDescent="0.25">
      <c r="A33" s="429" t="s">
        <v>1156</v>
      </c>
      <c r="B33" s="420"/>
      <c r="C33" s="424"/>
      <c r="D33" s="424"/>
      <c r="E33" s="424"/>
    </row>
    <row r="34" spans="1:6" ht="15" customHeight="1" x14ac:dyDescent="0.25">
      <c r="A34" s="429"/>
      <c r="F34" s="414"/>
    </row>
    <row r="35" spans="1:6" ht="15" customHeight="1" x14ac:dyDescent="0.25">
      <c r="A35" s="411"/>
      <c r="B35" s="429"/>
      <c r="C35" s="410"/>
      <c r="D35" s="410"/>
      <c r="E35" s="410"/>
      <c r="F35" s="419"/>
    </row>
    <row r="36" spans="1:6" ht="15" customHeight="1" x14ac:dyDescent="0.25">
      <c r="A36" s="411" t="s">
        <v>37</v>
      </c>
      <c r="B36" s="413" t="s">
        <v>1157</v>
      </c>
      <c r="C36" s="410"/>
      <c r="D36" s="410"/>
      <c r="E36" s="410"/>
      <c r="F36" s="410"/>
    </row>
    <row r="37" spans="1:6" ht="15" customHeight="1" x14ac:dyDescent="0.25">
      <c r="A37" s="411"/>
      <c r="B37" s="429"/>
      <c r="C37" s="410"/>
      <c r="D37" s="410"/>
      <c r="E37" s="410"/>
      <c r="F37" s="410"/>
    </row>
    <row r="38" spans="1:6" ht="14.25" customHeight="1" x14ac:dyDescent="0.2">
      <c r="A38" s="416" t="s">
        <v>1074</v>
      </c>
      <c r="B38" s="417" t="s">
        <v>1141</v>
      </c>
      <c r="C38" s="418">
        <v>1257</v>
      </c>
      <c r="D38" s="418">
        <v>780</v>
      </c>
      <c r="E38" s="418">
        <f>+D38-C38</f>
        <v>-477</v>
      </c>
      <c r="F38" s="414">
        <f>IF(C38=0,0,E38/C38)</f>
        <v>-0.37947494033412887</v>
      </c>
    </row>
    <row r="39" spans="1:6" ht="15" customHeight="1" x14ac:dyDescent="0.25">
      <c r="A39" s="416" t="s">
        <v>1075</v>
      </c>
      <c r="B39" s="417" t="s">
        <v>1142</v>
      </c>
      <c r="C39" s="418">
        <v>1134</v>
      </c>
      <c r="D39" s="418">
        <v>749</v>
      </c>
      <c r="E39" s="418">
        <f>+D39-C39</f>
        <v>-385</v>
      </c>
      <c r="F39" s="419">
        <f>IF(C39=0,0,E39/C39)</f>
        <v>-0.33950617283950618</v>
      </c>
    </row>
    <row r="40" spans="1:6" ht="15" customHeight="1" x14ac:dyDescent="0.25">
      <c r="A40" s="417"/>
      <c r="B40" s="417"/>
      <c r="C40" s="420"/>
      <c r="D40" s="420"/>
      <c r="E40" s="420"/>
    </row>
    <row r="41" spans="1:6" ht="14.25" customHeight="1" x14ac:dyDescent="0.2">
      <c r="A41" s="416" t="s">
        <v>1077</v>
      </c>
      <c r="B41" s="417" t="s">
        <v>1158</v>
      </c>
      <c r="C41" s="421">
        <v>632893</v>
      </c>
      <c r="D41" s="421">
        <v>576393</v>
      </c>
      <c r="E41" s="421">
        <f>+D41-C41</f>
        <v>-56500</v>
      </c>
      <c r="F41" s="414">
        <f>IF(C41=0,0,E41/C41)</f>
        <v>-8.9272594261589247E-2</v>
      </c>
    </row>
    <row r="42" spans="1:6" ht="15" customHeight="1" x14ac:dyDescent="0.25">
      <c r="A42" s="410"/>
      <c r="B42" s="420" t="s">
        <v>1144</v>
      </c>
      <c r="C42" s="422">
        <f>IF(C39=0,0,C41/C39)</f>
        <v>558.10670194003524</v>
      </c>
      <c r="D42" s="422">
        <f>IF(D39=0,0,D41/D39)</f>
        <v>769.55006675567427</v>
      </c>
      <c r="E42" s="422">
        <f>+D42-C42</f>
        <v>211.44336481563903</v>
      </c>
      <c r="F42" s="419">
        <f>IF(C42=0,0,E42/C42)</f>
        <v>0.37885831523011737</v>
      </c>
    </row>
    <row r="43" spans="1:6" ht="15" customHeight="1" x14ac:dyDescent="0.25">
      <c r="A43" s="420"/>
      <c r="B43" s="420"/>
      <c r="C43" s="420"/>
      <c r="D43" s="420"/>
      <c r="E43" s="420"/>
      <c r="F43" s="414"/>
    </row>
    <row r="44" spans="1:6" ht="14.25" customHeight="1" x14ac:dyDescent="0.2">
      <c r="A44" s="416" t="s">
        <v>1079</v>
      </c>
      <c r="B44" s="417" t="s">
        <v>1145</v>
      </c>
      <c r="C44" s="417">
        <v>0.31130000000000002</v>
      </c>
      <c r="D44" s="417">
        <v>0.31687399999999999</v>
      </c>
      <c r="E44" s="423">
        <f>+D44-C44</f>
        <v>5.5739999999999679E-3</v>
      </c>
      <c r="F44" s="414">
        <f>IF(C44=0,0,E44/C44)</f>
        <v>1.7905557340186212E-2</v>
      </c>
    </row>
    <row r="45" spans="1:6" ht="15" customHeight="1" x14ac:dyDescent="0.25">
      <c r="A45" s="410"/>
      <c r="B45" s="420" t="s">
        <v>1146</v>
      </c>
      <c r="C45" s="422">
        <f>+C41*C44</f>
        <v>197019.59090000001</v>
      </c>
      <c r="D45" s="422">
        <f>+D41*D44</f>
        <v>182643.95548199999</v>
      </c>
      <c r="E45" s="422">
        <f>+D45-C45</f>
        <v>-14375.63541800002</v>
      </c>
      <c r="F45" s="419">
        <f>IF(C45=0,0,E45/C45)</f>
        <v>-7.2965512476861102E-2</v>
      </c>
    </row>
    <row r="46" spans="1:6" ht="15" customHeight="1" x14ac:dyDescent="0.25">
      <c r="A46" s="410"/>
      <c r="B46" s="420" t="s">
        <v>1147</v>
      </c>
      <c r="C46" s="422">
        <f>IF(C39=0,0,C45/C39)</f>
        <v>173.73861631393299</v>
      </c>
      <c r="D46" s="422">
        <f>IF(D39=0,0,D45/D39)</f>
        <v>243.85040785313751</v>
      </c>
      <c r="E46" s="422">
        <f>+D46-C46</f>
        <v>70.111791539204518</v>
      </c>
      <c r="F46" s="419">
        <f>IF(C46=0,0,E46/C46)</f>
        <v>0.40354754185746267</v>
      </c>
    </row>
    <row r="47" spans="1:6" ht="15" customHeight="1" x14ac:dyDescent="0.25">
      <c r="A47" s="411"/>
      <c r="B47" s="429"/>
      <c r="C47" s="410"/>
      <c r="D47" s="410"/>
      <c r="E47" s="410"/>
      <c r="F47" s="419"/>
    </row>
    <row r="48" spans="1:6" ht="14.25" customHeight="1" x14ac:dyDescent="0.2">
      <c r="A48" s="416" t="s">
        <v>1081</v>
      </c>
      <c r="B48" s="417" t="s">
        <v>1159</v>
      </c>
      <c r="C48" s="421">
        <v>298987</v>
      </c>
      <c r="D48" s="421">
        <v>210203</v>
      </c>
      <c r="E48" s="421">
        <f>+D48-C48</f>
        <v>-88784</v>
      </c>
      <c r="F48" s="414">
        <f>IF(C48=0,0,E48/C48)</f>
        <v>-0.29694936569148489</v>
      </c>
    </row>
    <row r="49" spans="1:7" ht="14.25" customHeight="1" x14ac:dyDescent="0.2">
      <c r="A49" s="416" t="s">
        <v>1083</v>
      </c>
      <c r="B49" s="417" t="s">
        <v>1160</v>
      </c>
      <c r="C49" s="425">
        <v>186700</v>
      </c>
      <c r="D49" s="425">
        <v>260939</v>
      </c>
      <c r="E49" s="425">
        <f>+D49-C49</f>
        <v>74239</v>
      </c>
      <c r="F49" s="414">
        <f>IF(C49=0,0,E49/C49)</f>
        <v>0.39763792179967861</v>
      </c>
    </row>
    <row r="50" spans="1:7" ht="14.25" customHeight="1" x14ac:dyDescent="0.2">
      <c r="A50" s="416" t="s">
        <v>1084</v>
      </c>
      <c r="B50" s="417" t="s">
        <v>1161</v>
      </c>
      <c r="C50" s="425">
        <v>147206</v>
      </c>
      <c r="D50" s="425">
        <v>105251</v>
      </c>
      <c r="E50" s="425">
        <f>+D50-C50</f>
        <v>-41955</v>
      </c>
      <c r="F50" s="414">
        <f>IF(C50=0,0,E50/C50)</f>
        <v>-0.28500876322975965</v>
      </c>
    </row>
    <row r="51" spans="1:7" ht="15" customHeight="1" x14ac:dyDescent="0.25">
      <c r="A51" s="410"/>
      <c r="B51" s="420" t="s">
        <v>1158</v>
      </c>
      <c r="C51" s="422">
        <f>+C48+C49+C50</f>
        <v>632893</v>
      </c>
      <c r="D51" s="422">
        <f>+D48+D49+D50</f>
        <v>576393</v>
      </c>
      <c r="E51" s="422">
        <f>+E48+E49+E50</f>
        <v>-56500</v>
      </c>
      <c r="F51" s="419">
        <f>IF(C51=0,0,E51/C51)</f>
        <v>-8.9272594261589247E-2</v>
      </c>
    </row>
    <row r="52" spans="1:7" ht="15" customHeight="1" x14ac:dyDescent="0.25">
      <c r="A52" s="411"/>
      <c r="B52" s="420"/>
      <c r="C52" s="426"/>
      <c r="D52" s="426"/>
      <c r="E52" s="426"/>
      <c r="F52" s="414"/>
    </row>
    <row r="53" spans="1:7" ht="14.25" customHeight="1" x14ac:dyDescent="0.2">
      <c r="A53" s="416" t="s">
        <v>1086</v>
      </c>
      <c r="B53" s="417" t="s">
        <v>1162</v>
      </c>
      <c r="C53" s="425">
        <v>585</v>
      </c>
      <c r="D53" s="425">
        <v>664</v>
      </c>
      <c r="E53" s="425">
        <f>+D53-C53</f>
        <v>79</v>
      </c>
      <c r="F53" s="414">
        <f>IF(C53=0,0,E53/C53)</f>
        <v>0.13504273504273503</v>
      </c>
    </row>
    <row r="54" spans="1:7" ht="14.25" customHeight="1" x14ac:dyDescent="0.2">
      <c r="A54" s="416" t="s">
        <v>1087</v>
      </c>
      <c r="B54" s="417" t="s">
        <v>1163</v>
      </c>
      <c r="C54" s="425">
        <v>176</v>
      </c>
      <c r="D54" s="425">
        <v>148</v>
      </c>
      <c r="E54" s="425">
        <f>+D54-C54</f>
        <v>-28</v>
      </c>
      <c r="F54" s="414">
        <f>IF(C54=0,0,E54/C54)</f>
        <v>-0.15909090909090909</v>
      </c>
    </row>
    <row r="55" spans="1:7" ht="14.25" customHeight="1" x14ac:dyDescent="0.2">
      <c r="A55" s="416" t="s">
        <v>1089</v>
      </c>
      <c r="B55" s="417" t="s">
        <v>1164</v>
      </c>
      <c r="C55" s="425">
        <v>476</v>
      </c>
      <c r="D55" s="425">
        <v>449</v>
      </c>
      <c r="E55" s="425">
        <f>+D55-C55</f>
        <v>-27</v>
      </c>
      <c r="F55" s="414">
        <f>IF(C55=0,0,E55/C55)</f>
        <v>-5.6722689075630252E-2</v>
      </c>
    </row>
    <row r="56" spans="1:7" ht="30" customHeight="1" x14ac:dyDescent="0.2">
      <c r="A56" s="416" t="s">
        <v>1154</v>
      </c>
      <c r="B56" s="427" t="s">
        <v>1165</v>
      </c>
      <c r="C56" s="425">
        <v>590</v>
      </c>
      <c r="D56" s="425">
        <v>640</v>
      </c>
      <c r="E56" s="425">
        <f>+D56-C56</f>
        <v>50</v>
      </c>
      <c r="F56" s="414">
        <f>IF(C56=0,0,E56/C56)</f>
        <v>8.4745762711864403E-2</v>
      </c>
    </row>
    <row r="57" spans="1:7" ht="15" customHeight="1" x14ac:dyDescent="0.25">
      <c r="A57" s="430"/>
      <c r="B57" s="258"/>
      <c r="C57" s="258"/>
      <c r="D57" s="258"/>
      <c r="E57" s="258"/>
      <c r="F57" s="431"/>
    </row>
    <row r="58" spans="1:7" ht="15" customHeight="1" x14ac:dyDescent="0.25">
      <c r="A58" s="429" t="s">
        <v>1166</v>
      </c>
      <c r="B58" s="258"/>
      <c r="C58" s="258"/>
      <c r="D58" s="258"/>
      <c r="E58" s="258"/>
      <c r="F58" s="432"/>
    </row>
    <row r="59" spans="1:7" ht="15" customHeight="1" x14ac:dyDescent="0.25">
      <c r="A59" s="411"/>
      <c r="B59" s="429"/>
      <c r="C59" s="410"/>
      <c r="D59" s="410"/>
      <c r="E59" s="410"/>
      <c r="F59" s="419"/>
    </row>
    <row r="60" spans="1:7" ht="15" customHeight="1" x14ac:dyDescent="0.25">
      <c r="A60" s="415"/>
      <c r="B60" s="417"/>
      <c r="C60" s="425"/>
      <c r="D60" s="425"/>
      <c r="E60" s="425"/>
      <c r="F60" s="433"/>
      <c r="G60" s="434"/>
    </row>
    <row r="61" spans="1:7" ht="15" customHeight="1" x14ac:dyDescent="0.25">
      <c r="A61" s="410"/>
      <c r="B61" s="420"/>
      <c r="C61" s="424"/>
      <c r="D61" s="424"/>
      <c r="E61" s="424"/>
      <c r="F61" s="433"/>
    </row>
    <row r="62" spans="1:7" ht="15" customHeight="1" x14ac:dyDescent="0.25">
      <c r="A62" s="411"/>
      <c r="B62" s="420"/>
      <c r="C62" s="426"/>
      <c r="D62" s="426"/>
      <c r="E62" s="426"/>
      <c r="F62" s="435"/>
    </row>
    <row r="63" spans="1:7" ht="14.25" customHeight="1" x14ac:dyDescent="0.2">
      <c r="A63" s="415"/>
      <c r="B63" s="417"/>
      <c r="C63" s="425"/>
      <c r="D63" s="425"/>
      <c r="E63" s="425"/>
      <c r="F63" s="435"/>
    </row>
    <row r="64" spans="1:7" ht="14.25" customHeight="1" x14ac:dyDescent="0.2">
      <c r="A64" s="415"/>
      <c r="B64" s="417"/>
      <c r="C64" s="425"/>
      <c r="D64" s="425"/>
      <c r="E64" s="425"/>
      <c r="F64" s="436"/>
    </row>
    <row r="65" spans="1:6" ht="14.25" customHeight="1" x14ac:dyDescent="0.2">
      <c r="A65" s="415"/>
      <c r="B65" s="417"/>
      <c r="C65" s="425"/>
      <c r="D65" s="425"/>
      <c r="E65" s="425"/>
      <c r="F65" s="431"/>
    </row>
    <row r="66" spans="1:6" ht="14.25" customHeight="1" x14ac:dyDescent="0.2">
      <c r="A66" s="415"/>
      <c r="B66" s="427"/>
      <c r="C66" s="425"/>
      <c r="D66" s="425"/>
      <c r="E66" s="425"/>
      <c r="F66" s="431"/>
    </row>
    <row r="67" spans="1:6" ht="15" customHeight="1" x14ac:dyDescent="0.25">
      <c r="A67" s="430"/>
      <c r="B67" s="258"/>
      <c r="C67" s="258"/>
      <c r="D67" s="258"/>
      <c r="E67" s="258"/>
      <c r="F67" s="431"/>
    </row>
    <row r="68" spans="1:6" ht="15" customHeight="1" x14ac:dyDescent="0.25">
      <c r="A68" s="429"/>
      <c r="B68" s="258"/>
      <c r="C68" s="258"/>
      <c r="D68" s="258"/>
      <c r="E68" s="258"/>
      <c r="F68" s="432"/>
    </row>
    <row r="69" spans="1:6" ht="15" customHeight="1" x14ac:dyDescent="0.25">
      <c r="A69" s="410"/>
      <c r="B69" s="437"/>
      <c r="C69" s="437"/>
      <c r="D69" s="437"/>
      <c r="E69" s="437"/>
      <c r="F69" s="431"/>
    </row>
    <row r="70" spans="1:6" ht="15" customHeight="1" x14ac:dyDescent="0.25">
      <c r="A70" s="410"/>
      <c r="B70" s="437"/>
      <c r="C70" s="437"/>
      <c r="D70" s="437"/>
      <c r="E70" s="437"/>
      <c r="F70" s="431"/>
    </row>
    <row r="71" spans="1:6" ht="15" customHeight="1" x14ac:dyDescent="0.25">
      <c r="A71" s="410"/>
      <c r="B71" s="420"/>
      <c r="C71" s="420"/>
      <c r="D71" s="420"/>
      <c r="E71" s="420"/>
      <c r="F71" s="438"/>
    </row>
    <row r="72" spans="1:6" ht="15" customHeight="1" x14ac:dyDescent="0.25">
      <c r="A72" s="439"/>
      <c r="B72" s="440"/>
      <c r="C72" s="440"/>
      <c r="D72" s="440"/>
      <c r="E72" s="440"/>
      <c r="F72" s="441"/>
    </row>
    <row r="73" spans="1:6" ht="15" customHeight="1" x14ac:dyDescent="0.25">
      <c r="A73" s="442"/>
      <c r="B73" s="443"/>
      <c r="C73" s="443"/>
      <c r="D73" s="443"/>
      <c r="E73" s="443"/>
      <c r="F73" s="444"/>
    </row>
    <row r="74" spans="1:6" ht="15" customHeight="1" x14ac:dyDescent="0.25">
      <c r="A74" s="442"/>
      <c r="B74" s="443"/>
      <c r="C74" s="443"/>
      <c r="D74" s="443"/>
      <c r="E74" s="443"/>
      <c r="F74" s="444"/>
    </row>
    <row r="75" spans="1:6" ht="15" customHeight="1" x14ac:dyDescent="0.25">
      <c r="A75" s="442"/>
      <c r="B75" s="443"/>
      <c r="C75" s="443"/>
      <c r="D75" s="443"/>
      <c r="E75" s="443"/>
      <c r="F75" s="444"/>
    </row>
    <row r="76" spans="1:6" ht="15" customHeight="1" x14ac:dyDescent="0.25">
      <c r="A76" s="442"/>
      <c r="B76" s="443"/>
      <c r="C76" s="443"/>
      <c r="D76" s="443"/>
      <c r="E76" s="443"/>
      <c r="F76" s="444"/>
    </row>
    <row r="77" spans="1:6" ht="15" customHeight="1" x14ac:dyDescent="0.25">
      <c r="A77" s="442"/>
      <c r="B77" s="443"/>
      <c r="C77" s="443"/>
      <c r="D77" s="443"/>
      <c r="E77" s="443"/>
      <c r="F77" s="444"/>
    </row>
    <row r="78" spans="1:6" ht="15" customHeight="1" x14ac:dyDescent="0.25">
      <c r="A78" s="442"/>
      <c r="B78" s="443"/>
      <c r="C78" s="443"/>
      <c r="D78" s="443"/>
      <c r="E78" s="443"/>
      <c r="F78" s="444"/>
    </row>
    <row r="79" spans="1:6" ht="15" customHeight="1" x14ac:dyDescent="0.25">
      <c r="A79" s="442"/>
      <c r="B79" s="443"/>
      <c r="C79" s="443"/>
      <c r="D79" s="443"/>
      <c r="E79" s="443"/>
      <c r="F79" s="444"/>
    </row>
    <row r="80" spans="1:6" ht="15" customHeight="1" x14ac:dyDescent="0.25">
      <c r="A80" s="442"/>
      <c r="B80" s="443"/>
      <c r="C80" s="443"/>
      <c r="D80" s="443"/>
      <c r="E80" s="443"/>
      <c r="F80" s="444"/>
    </row>
    <row r="81" spans="1:6" ht="15" customHeight="1" x14ac:dyDescent="0.25">
      <c r="A81" s="442"/>
      <c r="B81" s="443"/>
      <c r="C81" s="443"/>
      <c r="D81" s="443"/>
      <c r="E81" s="443"/>
      <c r="F81" s="444"/>
    </row>
    <row r="82" spans="1:6" ht="15" customHeight="1" x14ac:dyDescent="0.25">
      <c r="A82" s="442"/>
      <c r="B82" s="443"/>
      <c r="C82" s="443"/>
      <c r="D82" s="443"/>
      <c r="E82" s="443"/>
      <c r="F82" s="444"/>
    </row>
    <row r="83" spans="1:6" ht="15" customHeight="1" x14ac:dyDescent="0.25">
      <c r="A83" s="442"/>
      <c r="B83" s="443"/>
      <c r="C83" s="443"/>
      <c r="D83" s="443"/>
      <c r="E83" s="443"/>
      <c r="F83" s="444"/>
    </row>
    <row r="84" spans="1:6" ht="15" customHeight="1" x14ac:dyDescent="0.25">
      <c r="A84" s="442"/>
      <c r="B84" s="443"/>
      <c r="C84" s="443"/>
      <c r="D84" s="443"/>
      <c r="E84" s="443"/>
      <c r="F84" s="444"/>
    </row>
    <row r="85" spans="1:6" ht="15" customHeight="1" x14ac:dyDescent="0.25">
      <c r="A85" s="442"/>
      <c r="B85" s="443"/>
      <c r="C85" s="443"/>
      <c r="D85" s="443"/>
      <c r="E85" s="443"/>
      <c r="F85" s="444"/>
    </row>
    <row r="86" spans="1:6" ht="15" customHeight="1" x14ac:dyDescent="0.25">
      <c r="A86" s="442"/>
      <c r="B86" s="443"/>
      <c r="C86" s="443"/>
      <c r="D86" s="443"/>
      <c r="E86" s="443"/>
      <c r="F86" s="444"/>
    </row>
    <row r="87" spans="1:6" ht="15" customHeight="1" x14ac:dyDescent="0.25">
      <c r="A87" s="442"/>
      <c r="B87" s="443"/>
      <c r="C87" s="443"/>
      <c r="D87" s="443"/>
      <c r="E87" s="443"/>
      <c r="F87" s="444"/>
    </row>
    <row r="88" spans="1:6" ht="15" customHeight="1" x14ac:dyDescent="0.25">
      <c r="A88" s="442"/>
      <c r="B88" s="443"/>
      <c r="C88" s="443"/>
      <c r="D88" s="443"/>
      <c r="E88" s="443"/>
      <c r="F88" s="444"/>
    </row>
    <row r="89" spans="1:6" ht="15" customHeight="1" x14ac:dyDescent="0.25">
      <c r="A89" s="442"/>
      <c r="B89" s="443"/>
      <c r="C89" s="443"/>
      <c r="D89" s="443"/>
      <c r="E89" s="443"/>
      <c r="F89" s="444"/>
    </row>
    <row r="90" spans="1:6" ht="15" customHeight="1" x14ac:dyDescent="0.25">
      <c r="A90" s="442"/>
      <c r="B90" s="443"/>
      <c r="C90" s="443"/>
      <c r="D90" s="443"/>
      <c r="E90" s="443"/>
      <c r="F90" s="444"/>
    </row>
    <row r="91" spans="1:6" ht="15" customHeight="1" x14ac:dyDescent="0.25">
      <c r="A91" s="442"/>
      <c r="B91" s="443"/>
      <c r="C91" s="443"/>
      <c r="D91" s="443"/>
      <c r="E91" s="443"/>
      <c r="F91" s="444"/>
    </row>
    <row r="92" spans="1:6" ht="15" customHeight="1" x14ac:dyDescent="0.25">
      <c r="A92" s="442"/>
      <c r="B92" s="443"/>
      <c r="C92" s="443"/>
      <c r="D92" s="443"/>
      <c r="E92" s="443"/>
      <c r="F92" s="444"/>
    </row>
    <row r="93" spans="1:6" ht="15" customHeight="1" x14ac:dyDescent="0.25">
      <c r="A93" s="442"/>
      <c r="B93" s="443"/>
      <c r="C93" s="443"/>
      <c r="D93" s="443"/>
      <c r="E93" s="443"/>
      <c r="F93" s="444"/>
    </row>
    <row r="94" spans="1:6" ht="15" customHeight="1" x14ac:dyDescent="0.25">
      <c r="A94" s="442"/>
      <c r="B94" s="443"/>
      <c r="C94" s="443"/>
      <c r="D94" s="443"/>
      <c r="E94" s="443"/>
      <c r="F94" s="444"/>
    </row>
    <row r="95" spans="1:6" ht="15" customHeight="1" x14ac:dyDescent="0.25">
      <c r="A95" s="442"/>
      <c r="B95" s="443"/>
      <c r="C95" s="443"/>
      <c r="D95" s="443"/>
      <c r="E95" s="443"/>
      <c r="F95" s="444"/>
    </row>
    <row r="96" spans="1:6" ht="15" customHeight="1" x14ac:dyDescent="0.25">
      <c r="A96" s="442"/>
      <c r="B96" s="443"/>
      <c r="C96" s="443"/>
      <c r="D96" s="443"/>
      <c r="E96" s="443"/>
      <c r="F96" s="444"/>
    </row>
    <row r="97" spans="1:6" ht="15" customHeight="1" x14ac:dyDescent="0.25">
      <c r="A97" s="442"/>
      <c r="B97" s="443"/>
      <c r="C97" s="443"/>
      <c r="D97" s="443"/>
      <c r="E97" s="443"/>
      <c r="F97" s="444"/>
    </row>
    <row r="98" spans="1:6" ht="15" customHeight="1" x14ac:dyDescent="0.25">
      <c r="A98" s="442"/>
      <c r="B98" s="443"/>
      <c r="C98" s="443"/>
      <c r="D98" s="443"/>
      <c r="E98" s="443"/>
      <c r="F98" s="444"/>
    </row>
    <row r="99" spans="1:6" ht="15" customHeight="1" x14ac:dyDescent="0.25">
      <c r="A99" s="442"/>
      <c r="B99" s="443"/>
      <c r="C99" s="443"/>
      <c r="D99" s="443"/>
      <c r="E99" s="443"/>
      <c r="F99" s="444"/>
    </row>
    <row r="100" spans="1:6" ht="15" customHeight="1" x14ac:dyDescent="0.25">
      <c r="A100" s="442"/>
      <c r="B100" s="443"/>
      <c r="C100" s="443"/>
      <c r="D100" s="443"/>
      <c r="E100" s="443"/>
      <c r="F100" s="444"/>
    </row>
    <row r="101" spans="1:6" ht="15" customHeight="1" x14ac:dyDescent="0.25">
      <c r="A101" s="442"/>
      <c r="B101" s="443"/>
      <c r="C101" s="443"/>
      <c r="D101" s="443"/>
      <c r="E101" s="443"/>
      <c r="F101" s="444"/>
    </row>
    <row r="102" spans="1:6" ht="15" customHeight="1" x14ac:dyDescent="0.25">
      <c r="A102" s="442"/>
      <c r="B102" s="443"/>
      <c r="C102" s="443"/>
      <c r="D102" s="443"/>
      <c r="E102" s="443"/>
      <c r="F102" s="444"/>
    </row>
    <row r="103" spans="1:6" ht="15" customHeight="1" x14ac:dyDescent="0.25">
      <c r="A103" s="442"/>
      <c r="B103" s="443"/>
      <c r="C103" s="443"/>
      <c r="D103" s="443"/>
      <c r="E103" s="443"/>
      <c r="F103" s="444"/>
    </row>
    <row r="104" spans="1:6" ht="15" customHeight="1" x14ac:dyDescent="0.25">
      <c r="A104" s="442"/>
      <c r="B104" s="443"/>
      <c r="C104" s="443"/>
      <c r="D104" s="443"/>
      <c r="E104" s="443"/>
      <c r="F104" s="444"/>
    </row>
    <row r="105" spans="1:6" ht="14.25" customHeight="1" x14ac:dyDescent="0.2">
      <c r="A105" s="445"/>
      <c r="B105" s="445"/>
      <c r="C105" s="445"/>
      <c r="D105" s="445"/>
      <c r="E105" s="445"/>
      <c r="F105" s="445"/>
    </row>
    <row r="106" spans="1:6" ht="14.25" customHeight="1" x14ac:dyDescent="0.2">
      <c r="F106" s="446"/>
    </row>
    <row r="107" spans="1:6" ht="14.25" customHeight="1" x14ac:dyDescent="0.2">
      <c r="F107" s="446"/>
    </row>
    <row r="108" spans="1:6" ht="14.25" customHeight="1" x14ac:dyDescent="0.2">
      <c r="A108" s="446"/>
      <c r="B108" s="446"/>
      <c r="C108" s="446"/>
      <c r="D108" s="446"/>
      <c r="E108" s="446"/>
      <c r="F108" s="446"/>
    </row>
    <row r="109" spans="1:6" ht="14.25" customHeight="1" x14ac:dyDescent="0.2">
      <c r="A109" s="446"/>
      <c r="B109" s="446"/>
      <c r="C109" s="446"/>
      <c r="D109" s="446"/>
      <c r="E109" s="446"/>
      <c r="F109" s="446"/>
    </row>
    <row r="110" spans="1:6" ht="14.25" customHeight="1" x14ac:dyDescent="0.2">
      <c r="A110" s="446"/>
      <c r="B110" s="446"/>
      <c r="C110" s="446"/>
      <c r="D110" s="446"/>
      <c r="E110" s="446"/>
      <c r="F110" s="446"/>
    </row>
    <row r="111" spans="1:6" ht="14.25" customHeight="1" x14ac:dyDescent="0.2">
      <c r="A111" s="446"/>
      <c r="B111" s="446"/>
      <c r="C111" s="446"/>
      <c r="D111" s="446"/>
      <c r="E111" s="446"/>
      <c r="F111" s="446"/>
    </row>
    <row r="112" spans="1:6" ht="14.25" customHeight="1" x14ac:dyDescent="0.2">
      <c r="A112" s="446"/>
      <c r="B112" s="446"/>
      <c r="C112" s="446"/>
      <c r="D112" s="446"/>
      <c r="E112" s="446"/>
      <c r="F112" s="446"/>
    </row>
    <row r="113" spans="1:6" ht="14.25" customHeight="1" x14ac:dyDescent="0.2">
      <c r="A113" s="446"/>
      <c r="B113" s="446"/>
      <c r="C113" s="446"/>
      <c r="D113" s="446"/>
      <c r="E113" s="446"/>
      <c r="F113" s="446"/>
    </row>
    <row r="114" spans="1:6" ht="14.25" customHeight="1" x14ac:dyDescent="0.2">
      <c r="A114" s="446"/>
      <c r="B114" s="446"/>
      <c r="C114" s="446"/>
      <c r="D114" s="446"/>
      <c r="E114" s="446"/>
      <c r="F114" s="446"/>
    </row>
    <row r="115" spans="1:6" ht="14.25" customHeight="1" x14ac:dyDescent="0.2">
      <c r="A115" s="446"/>
      <c r="B115" s="446"/>
      <c r="C115" s="446"/>
      <c r="D115" s="446"/>
      <c r="E115" s="446"/>
      <c r="F115" s="446"/>
    </row>
    <row r="116" spans="1:6" ht="14.25" customHeight="1" x14ac:dyDescent="0.2">
      <c r="A116" s="446"/>
      <c r="B116" s="446"/>
      <c r="C116" s="446"/>
      <c r="D116" s="446"/>
      <c r="E116" s="446"/>
      <c r="F116" s="446"/>
    </row>
    <row r="117" spans="1:6" ht="14.25" customHeight="1" x14ac:dyDescent="0.2">
      <c r="A117" s="446"/>
      <c r="B117" s="446"/>
      <c r="C117" s="446"/>
      <c r="D117" s="446"/>
      <c r="E117" s="446"/>
      <c r="F117" s="446"/>
    </row>
    <row r="118" spans="1:6" ht="14.25" customHeight="1" x14ac:dyDescent="0.2">
      <c r="A118" s="446"/>
      <c r="B118" s="446"/>
      <c r="C118" s="446"/>
      <c r="D118" s="446"/>
      <c r="E118" s="446"/>
      <c r="F118" s="446"/>
    </row>
    <row r="119" spans="1:6" ht="14.25" customHeight="1" x14ac:dyDescent="0.2">
      <c r="A119" s="446"/>
      <c r="B119" s="446"/>
      <c r="C119" s="446"/>
      <c r="D119" s="446"/>
      <c r="E119" s="446"/>
      <c r="F119" s="446"/>
    </row>
    <row r="120" spans="1:6" ht="14.25" customHeight="1" x14ac:dyDescent="0.2">
      <c r="A120" s="446"/>
      <c r="B120" s="446"/>
      <c r="C120" s="446"/>
      <c r="D120" s="446"/>
      <c r="E120" s="446"/>
      <c r="F120" s="446"/>
    </row>
    <row r="121" spans="1:6" ht="14.25" customHeight="1" x14ac:dyDescent="0.2">
      <c r="A121" s="446"/>
      <c r="B121" s="446"/>
      <c r="C121" s="446"/>
      <c r="D121" s="446"/>
      <c r="E121" s="446"/>
      <c r="F121" s="446"/>
    </row>
    <row r="122" spans="1:6" ht="14.25" customHeight="1" x14ac:dyDescent="0.2">
      <c r="A122" s="446"/>
      <c r="B122" s="446"/>
      <c r="C122" s="446"/>
      <c r="D122" s="446"/>
      <c r="E122" s="446"/>
      <c r="F122" s="446"/>
    </row>
    <row r="123" spans="1:6" ht="14.25" customHeight="1" x14ac:dyDescent="0.2">
      <c r="A123" s="446"/>
      <c r="B123" s="446"/>
      <c r="C123" s="446"/>
      <c r="D123" s="446"/>
      <c r="E123" s="446"/>
      <c r="F123" s="446"/>
    </row>
    <row r="124" spans="1:6" ht="14.25" customHeight="1" x14ac:dyDescent="0.2">
      <c r="A124" s="446"/>
      <c r="B124" s="446"/>
      <c r="C124" s="446"/>
      <c r="D124" s="446"/>
      <c r="E124" s="446"/>
      <c r="F124" s="446"/>
    </row>
    <row r="125" spans="1:6" ht="14.25" customHeight="1" x14ac:dyDescent="0.2">
      <c r="A125" s="446"/>
      <c r="B125" s="446"/>
      <c r="C125" s="446"/>
      <c r="D125" s="446"/>
      <c r="E125" s="446"/>
      <c r="F125" s="446"/>
    </row>
    <row r="126" spans="1:6" ht="14.25" customHeight="1" x14ac:dyDescent="0.2">
      <c r="A126" s="446"/>
      <c r="B126" s="446"/>
      <c r="C126" s="446"/>
      <c r="D126" s="446"/>
      <c r="E126" s="446"/>
      <c r="F126" s="446"/>
    </row>
    <row r="127" spans="1:6" ht="14.25" customHeight="1" x14ac:dyDescent="0.2">
      <c r="A127" s="446"/>
      <c r="B127" s="446"/>
      <c r="C127" s="446"/>
      <c r="D127" s="446"/>
      <c r="E127" s="446"/>
      <c r="F127" s="446"/>
    </row>
    <row r="128" spans="1:6" ht="14.25" customHeight="1" x14ac:dyDescent="0.2">
      <c r="A128" s="446"/>
      <c r="B128" s="446"/>
      <c r="C128" s="446"/>
      <c r="D128" s="446"/>
      <c r="E128" s="446"/>
      <c r="F128" s="446"/>
    </row>
    <row r="129" spans="1:6" ht="14.25" customHeight="1" x14ac:dyDescent="0.2">
      <c r="A129" s="446"/>
      <c r="B129" s="446"/>
      <c r="C129" s="446"/>
      <c r="D129" s="446"/>
      <c r="E129" s="446"/>
      <c r="F129" s="446"/>
    </row>
    <row r="130" spans="1:6" ht="14.25" customHeight="1" x14ac:dyDescent="0.2">
      <c r="A130" s="446"/>
      <c r="B130" s="446"/>
      <c r="C130" s="446"/>
      <c r="D130" s="446"/>
      <c r="E130" s="446"/>
      <c r="F130" s="446"/>
    </row>
    <row r="131" spans="1:6" ht="14.25" customHeight="1" x14ac:dyDescent="0.2">
      <c r="A131" s="446"/>
      <c r="B131" s="446"/>
      <c r="C131" s="446"/>
      <c r="D131" s="446"/>
      <c r="E131" s="446"/>
      <c r="F131" s="446"/>
    </row>
    <row r="132" spans="1:6" ht="14.25" customHeight="1" x14ac:dyDescent="0.2">
      <c r="A132" s="446"/>
      <c r="B132" s="446"/>
      <c r="C132" s="446"/>
      <c r="D132" s="446"/>
      <c r="E132" s="446"/>
      <c r="F132" s="446"/>
    </row>
    <row r="133" spans="1:6" ht="14.25" customHeight="1" x14ac:dyDescent="0.2">
      <c r="A133" s="446"/>
      <c r="B133" s="446"/>
      <c r="C133" s="446"/>
      <c r="D133" s="446"/>
      <c r="E133" s="446"/>
      <c r="F133" s="446"/>
    </row>
    <row r="134" spans="1:6" ht="14.25" customHeight="1" x14ac:dyDescent="0.2">
      <c r="A134" s="446"/>
      <c r="B134" s="446"/>
      <c r="C134" s="446"/>
      <c r="D134" s="446"/>
      <c r="E134" s="446"/>
      <c r="F134" s="446"/>
    </row>
    <row r="135" spans="1:6" ht="14.25" customHeight="1" x14ac:dyDescent="0.2">
      <c r="A135" s="446"/>
      <c r="B135" s="446"/>
      <c r="C135" s="446"/>
      <c r="D135" s="446"/>
      <c r="E135" s="446"/>
      <c r="F135" s="446"/>
    </row>
    <row r="136" spans="1:6" ht="14.25" customHeight="1" x14ac:dyDescent="0.2">
      <c r="A136" s="446"/>
      <c r="B136" s="446"/>
      <c r="C136" s="446"/>
      <c r="D136" s="446"/>
      <c r="E136" s="446"/>
      <c r="F136" s="446"/>
    </row>
    <row r="137" spans="1:6" ht="14.25" customHeight="1" x14ac:dyDescent="0.2">
      <c r="A137" s="446"/>
      <c r="B137" s="446"/>
      <c r="C137" s="446"/>
      <c r="D137" s="446"/>
      <c r="E137" s="446"/>
      <c r="F137" s="446"/>
    </row>
    <row r="138" spans="1:6" ht="14.25" customHeight="1" x14ac:dyDescent="0.2">
      <c r="A138" s="446"/>
      <c r="B138" s="446"/>
      <c r="C138" s="446"/>
      <c r="D138" s="446"/>
      <c r="E138" s="446"/>
      <c r="F138" s="446"/>
    </row>
    <row r="139" spans="1:6" ht="14.25" customHeight="1" x14ac:dyDescent="0.2">
      <c r="A139" s="446"/>
      <c r="B139" s="446"/>
      <c r="C139" s="446"/>
      <c r="D139" s="446"/>
      <c r="E139" s="446"/>
      <c r="F139" s="446"/>
    </row>
    <row r="140" spans="1:6" ht="14.25" customHeight="1" x14ac:dyDescent="0.2">
      <c r="A140" s="446"/>
      <c r="B140" s="446"/>
      <c r="C140" s="446"/>
      <c r="D140" s="446"/>
      <c r="E140" s="446"/>
      <c r="F140" s="446"/>
    </row>
    <row r="141" spans="1:6" ht="14.25" customHeight="1" x14ac:dyDescent="0.2">
      <c r="A141" s="446"/>
      <c r="B141" s="446"/>
      <c r="C141" s="446"/>
      <c r="D141" s="446"/>
      <c r="E141" s="446"/>
      <c r="F141" s="446"/>
    </row>
    <row r="142" spans="1:6" ht="14.25" customHeight="1" x14ac:dyDescent="0.2">
      <c r="A142" s="446"/>
      <c r="B142" s="446"/>
      <c r="C142" s="446"/>
      <c r="D142" s="446"/>
      <c r="E142" s="446"/>
      <c r="F142" s="446"/>
    </row>
    <row r="143" spans="1:6" ht="14.25" customHeight="1" x14ac:dyDescent="0.2">
      <c r="A143" s="446"/>
      <c r="B143" s="446"/>
      <c r="C143" s="446"/>
      <c r="D143" s="446"/>
      <c r="E143" s="446"/>
      <c r="F143" s="446"/>
    </row>
    <row r="144" spans="1:6" ht="14.25" customHeight="1" x14ac:dyDescent="0.2">
      <c r="A144" s="446"/>
      <c r="B144" s="446"/>
      <c r="C144" s="446"/>
      <c r="D144" s="446"/>
      <c r="E144" s="446"/>
      <c r="F144" s="446"/>
    </row>
    <row r="145" spans="1:6" ht="14.25" customHeight="1" x14ac:dyDescent="0.2">
      <c r="A145" s="446"/>
      <c r="B145" s="446"/>
      <c r="C145" s="446"/>
      <c r="D145" s="446"/>
      <c r="E145" s="446"/>
      <c r="F145" s="446"/>
    </row>
    <row r="146" spans="1:6" ht="14.25" customHeight="1" x14ac:dyDescent="0.2">
      <c r="A146" s="446"/>
      <c r="B146" s="446"/>
      <c r="C146" s="446"/>
      <c r="D146" s="446"/>
      <c r="E146" s="446"/>
      <c r="F146" s="446"/>
    </row>
    <row r="147" spans="1:6" ht="14.25" customHeight="1" x14ac:dyDescent="0.2">
      <c r="A147" s="446"/>
      <c r="B147" s="446"/>
      <c r="C147" s="446"/>
      <c r="D147" s="446"/>
      <c r="E147" s="446"/>
      <c r="F147" s="446"/>
    </row>
    <row r="148" spans="1:6" ht="14.25" customHeight="1" x14ac:dyDescent="0.2">
      <c r="A148" s="446"/>
      <c r="B148" s="446"/>
      <c r="C148" s="446"/>
      <c r="D148" s="446"/>
      <c r="E148" s="446"/>
      <c r="F148" s="446"/>
    </row>
    <row r="149" spans="1:6" ht="14.25" customHeight="1" x14ac:dyDescent="0.2">
      <c r="A149" s="446"/>
      <c r="B149" s="446"/>
      <c r="C149" s="446"/>
      <c r="D149" s="446"/>
      <c r="E149" s="446"/>
      <c r="F149" s="446"/>
    </row>
    <row r="150" spans="1:6" ht="14.25" customHeight="1" x14ac:dyDescent="0.2">
      <c r="A150" s="446"/>
      <c r="B150" s="446"/>
      <c r="C150" s="446"/>
      <c r="D150" s="446"/>
      <c r="E150" s="446"/>
      <c r="F150" s="446"/>
    </row>
    <row r="151" spans="1:6" ht="14.25" customHeight="1" x14ac:dyDescent="0.2">
      <c r="A151" s="446"/>
      <c r="B151" s="446"/>
      <c r="C151" s="446"/>
      <c r="D151" s="446"/>
      <c r="E151" s="446"/>
      <c r="F151" s="446"/>
    </row>
    <row r="152" spans="1:6" ht="14.25" customHeight="1" x14ac:dyDescent="0.2">
      <c r="A152" s="446"/>
      <c r="B152" s="446"/>
      <c r="C152" s="446"/>
      <c r="D152" s="446"/>
      <c r="E152" s="446"/>
      <c r="F152" s="446"/>
    </row>
    <row r="153" spans="1:6" ht="14.25" customHeight="1" x14ac:dyDescent="0.2">
      <c r="A153" s="446"/>
      <c r="B153" s="446"/>
      <c r="C153" s="446"/>
      <c r="D153" s="446"/>
      <c r="E153" s="446"/>
      <c r="F153" s="446"/>
    </row>
    <row r="154" spans="1:6" ht="14.25" customHeight="1" x14ac:dyDescent="0.2">
      <c r="A154" s="446"/>
      <c r="B154" s="446"/>
      <c r="C154" s="446"/>
      <c r="D154" s="446"/>
      <c r="E154" s="446"/>
      <c r="F154" s="446"/>
    </row>
    <row r="155" spans="1:6" ht="14.25" customHeight="1" x14ac:dyDescent="0.2">
      <c r="A155" s="446"/>
      <c r="B155" s="446"/>
      <c r="C155" s="446"/>
      <c r="D155" s="446"/>
      <c r="E155" s="446"/>
      <c r="F155" s="446"/>
    </row>
    <row r="156" spans="1:6" ht="14.25" customHeight="1" x14ac:dyDescent="0.2">
      <c r="A156" s="446"/>
      <c r="B156" s="446"/>
      <c r="C156" s="446"/>
      <c r="D156" s="446"/>
      <c r="E156" s="446"/>
      <c r="F156" s="446"/>
    </row>
    <row r="157" spans="1:6" ht="14.25" customHeight="1" x14ac:dyDescent="0.2">
      <c r="A157" s="446"/>
      <c r="B157" s="446"/>
      <c r="C157" s="446"/>
      <c r="D157" s="446"/>
      <c r="E157" s="446"/>
      <c r="F157" s="446"/>
    </row>
    <row r="158" spans="1:6" ht="14.25" customHeight="1" x14ac:dyDescent="0.2">
      <c r="A158" s="446"/>
      <c r="B158" s="446"/>
      <c r="C158" s="446"/>
      <c r="D158" s="446"/>
      <c r="E158" s="446"/>
      <c r="F158" s="446"/>
    </row>
    <row r="159" spans="1:6" ht="14.25" customHeight="1" x14ac:dyDescent="0.2">
      <c r="A159" s="446"/>
      <c r="B159" s="446"/>
      <c r="C159" s="446"/>
      <c r="D159" s="446"/>
      <c r="E159" s="446"/>
      <c r="F159" s="446"/>
    </row>
    <row r="160" spans="1:6" ht="14.25" customHeight="1" x14ac:dyDescent="0.2">
      <c r="A160" s="446"/>
      <c r="B160" s="446"/>
      <c r="C160" s="446"/>
      <c r="D160" s="446"/>
      <c r="E160" s="446"/>
      <c r="F160" s="446"/>
    </row>
    <row r="161" spans="1:6" ht="14.25" customHeight="1" x14ac:dyDescent="0.2">
      <c r="A161" s="446"/>
      <c r="B161" s="446"/>
      <c r="C161" s="446"/>
      <c r="D161" s="446"/>
      <c r="E161" s="446"/>
      <c r="F161" s="446"/>
    </row>
    <row r="162" spans="1:6" ht="14.25" customHeight="1" x14ac:dyDescent="0.2">
      <c r="A162" s="446"/>
      <c r="B162" s="446"/>
      <c r="C162" s="446"/>
      <c r="D162" s="446"/>
      <c r="E162" s="446"/>
      <c r="F162" s="446"/>
    </row>
    <row r="163" spans="1:6" ht="14.25" customHeight="1" x14ac:dyDescent="0.2">
      <c r="A163" s="446"/>
      <c r="B163" s="446"/>
      <c r="C163" s="446"/>
      <c r="D163" s="446"/>
      <c r="E163" s="446"/>
      <c r="F163" s="446"/>
    </row>
    <row r="164" spans="1:6" ht="14.25" customHeight="1" x14ac:dyDescent="0.2">
      <c r="A164" s="446"/>
      <c r="B164" s="446"/>
      <c r="C164" s="446"/>
      <c r="D164" s="446"/>
      <c r="E164" s="446"/>
      <c r="F164" s="446"/>
    </row>
    <row r="165" spans="1:6" ht="14.25" customHeight="1" x14ac:dyDescent="0.2">
      <c r="A165" s="446"/>
      <c r="B165" s="446"/>
      <c r="C165" s="446"/>
      <c r="D165" s="446"/>
      <c r="E165" s="446"/>
      <c r="F165" s="446"/>
    </row>
    <row r="166" spans="1:6" ht="14.25" customHeight="1" x14ac:dyDescent="0.2">
      <c r="A166" s="446"/>
      <c r="B166" s="446"/>
      <c r="C166" s="446"/>
      <c r="D166" s="446"/>
      <c r="E166" s="446"/>
      <c r="F166" s="446"/>
    </row>
    <row r="167" spans="1:6" ht="14.25" customHeight="1" x14ac:dyDescent="0.2">
      <c r="A167" s="446"/>
      <c r="B167" s="446"/>
      <c r="C167" s="446"/>
      <c r="D167" s="446"/>
      <c r="E167" s="446"/>
      <c r="F167" s="446"/>
    </row>
    <row r="168" spans="1:6" ht="14.25" customHeight="1" x14ac:dyDescent="0.2">
      <c r="A168" s="446"/>
      <c r="B168" s="446"/>
      <c r="C168" s="446"/>
      <c r="D168" s="446"/>
      <c r="E168" s="446"/>
      <c r="F168" s="446"/>
    </row>
    <row r="169" spans="1:6" ht="14.25" customHeight="1" x14ac:dyDescent="0.2">
      <c r="A169" s="446"/>
      <c r="B169" s="446"/>
      <c r="C169" s="446"/>
      <c r="D169" s="446"/>
      <c r="E169" s="446"/>
      <c r="F169" s="446"/>
    </row>
    <row r="170" spans="1:6" ht="14.25" customHeight="1" x14ac:dyDescent="0.2">
      <c r="A170" s="446"/>
      <c r="B170" s="446"/>
      <c r="C170" s="446"/>
      <c r="D170" s="446"/>
      <c r="E170" s="446"/>
      <c r="F170" s="446"/>
    </row>
    <row r="171" spans="1:6" ht="14.25" customHeight="1" x14ac:dyDescent="0.2">
      <c r="A171" s="446"/>
      <c r="B171" s="446"/>
      <c r="C171" s="446"/>
      <c r="D171" s="446"/>
      <c r="E171" s="446"/>
      <c r="F171" s="446"/>
    </row>
    <row r="172" spans="1:6" ht="14.25" customHeight="1" x14ac:dyDescent="0.2">
      <c r="A172" s="446"/>
      <c r="B172" s="446"/>
      <c r="C172" s="446"/>
      <c r="D172" s="446"/>
      <c r="E172" s="446"/>
      <c r="F172" s="446"/>
    </row>
    <row r="173" spans="1:6" ht="14.25" customHeight="1" x14ac:dyDescent="0.2">
      <c r="A173" s="446"/>
      <c r="B173" s="446"/>
      <c r="C173" s="446"/>
      <c r="D173" s="446"/>
      <c r="E173" s="446"/>
      <c r="F173" s="446"/>
    </row>
    <row r="174" spans="1:6" ht="14.25" customHeight="1" x14ac:dyDescent="0.2">
      <c r="A174" s="446"/>
      <c r="B174" s="446"/>
      <c r="C174" s="446"/>
      <c r="D174" s="446"/>
      <c r="E174" s="446"/>
      <c r="F174" s="446"/>
    </row>
    <row r="175" spans="1:6" ht="14.25" customHeight="1" x14ac:dyDescent="0.2">
      <c r="A175" s="446"/>
      <c r="B175" s="446"/>
      <c r="C175" s="446"/>
      <c r="D175" s="446"/>
      <c r="E175" s="446"/>
      <c r="F175" s="446"/>
    </row>
    <row r="176" spans="1:6" ht="14.25" customHeight="1" x14ac:dyDescent="0.2">
      <c r="A176" s="446"/>
      <c r="B176" s="446"/>
      <c r="C176" s="446"/>
      <c r="D176" s="446"/>
      <c r="E176" s="446"/>
      <c r="F176" s="446"/>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headerFooter>
    <oddHeader>&amp;LOFFICE OF HEALTH CARE ACCESS&amp;CANNUAL REPORTING&amp;RGREENWICH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5"/>
  <sheetViews>
    <sheetView zoomScale="85" workbookViewId="0">
      <selection activeCell="B2" sqref="B2"/>
    </sheetView>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50"/>
      <c r="C1" s="450"/>
    </row>
    <row r="2" spans="1:8" s="33" customFormat="1" ht="15.75" customHeight="1" x14ac:dyDescent="0.25">
      <c r="A2" s="451" t="s">
        <v>0</v>
      </c>
      <c r="B2" s="451"/>
      <c r="C2" s="451"/>
      <c r="D2" s="451"/>
    </row>
    <row r="3" spans="1:8" s="33" customFormat="1" ht="15.75" customHeight="1" x14ac:dyDescent="0.25">
      <c r="A3" s="451" t="s">
        <v>1</v>
      </c>
      <c r="B3" s="451"/>
      <c r="C3" s="451"/>
      <c r="D3" s="451"/>
    </row>
    <row r="4" spans="1:8" s="33" customFormat="1" ht="15.75" customHeight="1" x14ac:dyDescent="0.25">
      <c r="A4" s="451" t="s">
        <v>2</v>
      </c>
      <c r="B4" s="451"/>
      <c r="C4" s="451"/>
      <c r="D4" s="451"/>
    </row>
    <row r="5" spans="1:8" s="33" customFormat="1" ht="15.75" customHeight="1" x14ac:dyDescent="0.25">
      <c r="A5" s="451" t="s">
        <v>140</v>
      </c>
      <c r="B5" s="451"/>
      <c r="C5" s="451"/>
      <c r="D5" s="451"/>
    </row>
    <row r="6" spans="1:8" s="33" customFormat="1" ht="16.5" customHeight="1" thickBot="1" x14ac:dyDescent="0.3">
      <c r="A6" s="32"/>
      <c r="B6" s="452"/>
      <c r="C6" s="452"/>
    </row>
    <row r="7" spans="1:8" ht="15.75" customHeight="1" x14ac:dyDescent="0.25">
      <c r="A7" s="36" t="s">
        <v>141</v>
      </c>
      <c r="B7" s="37" t="s">
        <v>142</v>
      </c>
      <c r="C7" s="38" t="s">
        <v>143</v>
      </c>
      <c r="D7" s="39" t="s">
        <v>144</v>
      </c>
      <c r="E7" s="40"/>
      <c r="F7" s="40"/>
      <c r="G7" s="40"/>
      <c r="H7" s="41"/>
    </row>
    <row r="8" spans="1:8" ht="15.75" customHeight="1" x14ac:dyDescent="0.25">
      <c r="A8" s="42"/>
      <c r="B8" s="43"/>
      <c r="C8" s="44" t="s">
        <v>145</v>
      </c>
      <c r="D8" s="45" t="s">
        <v>146</v>
      </c>
    </row>
    <row r="9" spans="1:8" ht="16.5" customHeight="1" thickBot="1" x14ac:dyDescent="0.3">
      <c r="A9" s="46" t="s">
        <v>5</v>
      </c>
      <c r="B9" s="47" t="s">
        <v>9</v>
      </c>
      <c r="C9" s="48" t="s">
        <v>147</v>
      </c>
      <c r="D9" s="49" t="s">
        <v>148</v>
      </c>
    </row>
    <row r="10" spans="1:8" ht="15.75" customHeight="1" x14ac:dyDescent="0.25">
      <c r="A10" s="50"/>
      <c r="B10" s="51"/>
      <c r="C10" s="51"/>
      <c r="D10" s="52"/>
    </row>
    <row r="11" spans="1:8" ht="15.75" x14ac:dyDescent="0.25">
      <c r="A11" s="53" t="s">
        <v>149</v>
      </c>
      <c r="B11" s="54" t="s">
        <v>0</v>
      </c>
      <c r="C11" s="55"/>
      <c r="D11" s="56"/>
    </row>
    <row r="12" spans="1:8" x14ac:dyDescent="0.2">
      <c r="A12" s="57">
        <v>1</v>
      </c>
      <c r="B12" s="41"/>
      <c r="C12" s="58" t="s">
        <v>150</v>
      </c>
      <c r="D12" s="59">
        <v>267939000</v>
      </c>
    </row>
    <row r="13" spans="1:8" x14ac:dyDescent="0.2">
      <c r="A13" s="57">
        <v>2</v>
      </c>
      <c r="B13" s="41"/>
      <c r="C13" s="58" t="s">
        <v>151</v>
      </c>
      <c r="D13" s="59">
        <v>29999000</v>
      </c>
    </row>
    <row r="14" spans="1:8" x14ac:dyDescent="0.2">
      <c r="A14" s="57">
        <v>3</v>
      </c>
      <c r="B14" s="41"/>
      <c r="C14" s="58" t="s">
        <v>152</v>
      </c>
      <c r="D14" s="59">
        <v>0</v>
      </c>
    </row>
    <row r="15" spans="1:8" x14ac:dyDescent="0.2">
      <c r="A15" s="57">
        <v>4</v>
      </c>
      <c r="B15" s="41"/>
      <c r="C15" s="58" t="s">
        <v>153</v>
      </c>
      <c r="D15" s="59">
        <v>21789000</v>
      </c>
    </row>
    <row r="16" spans="1:8" ht="15.75" thickBot="1" x14ac:dyDescent="0.25">
      <c r="A16" s="57">
        <v>5</v>
      </c>
      <c r="B16" s="41"/>
      <c r="C16" s="58" t="s">
        <v>154</v>
      </c>
      <c r="D16" s="59">
        <v>0</v>
      </c>
    </row>
    <row r="17" spans="1:4" ht="16.5" customHeight="1" thickBot="1" x14ac:dyDescent="0.3">
      <c r="A17" s="60"/>
      <c r="B17" s="61"/>
      <c r="C17" s="62" t="s">
        <v>155</v>
      </c>
      <c r="D17" s="63">
        <f>+D16+D15+D14+D13+D12</f>
        <v>319727000</v>
      </c>
    </row>
    <row r="18" spans="1:4" ht="15.75" customHeight="1" x14ac:dyDescent="0.25">
      <c r="A18" s="64"/>
      <c r="B18" s="65"/>
      <c r="C18" s="66"/>
      <c r="D18" s="67"/>
    </row>
    <row r="19" spans="1:4" ht="15.75" x14ac:dyDescent="0.25">
      <c r="A19" s="53" t="s">
        <v>156</v>
      </c>
      <c r="B19" s="54" t="s">
        <v>10</v>
      </c>
      <c r="C19" s="55"/>
      <c r="D19" s="56"/>
    </row>
    <row r="20" spans="1:4" x14ac:dyDescent="0.2">
      <c r="A20" s="57">
        <v>1</v>
      </c>
      <c r="B20" s="41"/>
      <c r="C20" s="58" t="s">
        <v>150</v>
      </c>
      <c r="D20" s="59">
        <v>807000</v>
      </c>
    </row>
    <row r="21" spans="1:4" x14ac:dyDescent="0.2">
      <c r="A21" s="57">
        <v>2</v>
      </c>
      <c r="B21" s="41"/>
      <c r="C21" s="58" t="s">
        <v>151</v>
      </c>
      <c r="D21" s="59">
        <v>0</v>
      </c>
    </row>
    <row r="22" spans="1:4" x14ac:dyDescent="0.2">
      <c r="A22" s="57">
        <v>3</v>
      </c>
      <c r="B22" s="41"/>
      <c r="C22" s="58" t="s">
        <v>152</v>
      </c>
      <c r="D22" s="59">
        <v>0</v>
      </c>
    </row>
    <row r="23" spans="1:4" x14ac:dyDescent="0.2">
      <c r="A23" s="57">
        <v>4</v>
      </c>
      <c r="B23" s="41"/>
      <c r="C23" s="58" t="s">
        <v>153</v>
      </c>
      <c r="D23" s="59">
        <v>0</v>
      </c>
    </row>
    <row r="24" spans="1:4" ht="15.75" thickBot="1" x14ac:dyDescent="0.25">
      <c r="A24" s="57">
        <v>5</v>
      </c>
      <c r="B24" s="41"/>
      <c r="C24" s="58" t="s">
        <v>154</v>
      </c>
      <c r="D24" s="59">
        <v>0</v>
      </c>
    </row>
    <row r="25" spans="1:4" ht="16.5" customHeight="1" thickBot="1" x14ac:dyDescent="0.3">
      <c r="A25" s="60"/>
      <c r="B25" s="61"/>
      <c r="C25" s="62" t="s">
        <v>155</v>
      </c>
      <c r="D25" s="63">
        <f>+D24+D23+D22+D21+D20</f>
        <v>807000</v>
      </c>
    </row>
    <row r="26" spans="1:4" ht="15.75" customHeight="1" x14ac:dyDescent="0.25">
      <c r="A26" s="64"/>
      <c r="B26" s="65"/>
      <c r="C26" s="66"/>
      <c r="D26" s="67"/>
    </row>
    <row r="27" spans="1:4" ht="15.75" x14ac:dyDescent="0.25">
      <c r="A27" s="53" t="s">
        <v>157</v>
      </c>
      <c r="B27" s="54" t="s">
        <v>38</v>
      </c>
      <c r="C27" s="55"/>
      <c r="D27" s="56"/>
    </row>
    <row r="28" spans="1:4" x14ac:dyDescent="0.2">
      <c r="A28" s="57">
        <v>1</v>
      </c>
      <c r="B28" s="41"/>
      <c r="C28" s="58" t="s">
        <v>150</v>
      </c>
      <c r="D28" s="59">
        <v>0</v>
      </c>
    </row>
    <row r="29" spans="1:4" x14ac:dyDescent="0.2">
      <c r="A29" s="57">
        <v>2</v>
      </c>
      <c r="B29" s="41"/>
      <c r="C29" s="58" t="s">
        <v>151</v>
      </c>
      <c r="D29" s="59">
        <v>0</v>
      </c>
    </row>
    <row r="30" spans="1:4" x14ac:dyDescent="0.2">
      <c r="A30" s="57">
        <v>3</v>
      </c>
      <c r="B30" s="41"/>
      <c r="C30" s="58" t="s">
        <v>152</v>
      </c>
      <c r="D30" s="59">
        <v>0</v>
      </c>
    </row>
    <row r="31" spans="1:4" x14ac:dyDescent="0.2">
      <c r="A31" s="57">
        <v>4</v>
      </c>
      <c r="B31" s="41"/>
      <c r="C31" s="58" t="s">
        <v>153</v>
      </c>
      <c r="D31" s="59">
        <v>0</v>
      </c>
    </row>
    <row r="32" spans="1:4" ht="15.75" thickBot="1" x14ac:dyDescent="0.25">
      <c r="A32" s="57">
        <v>5</v>
      </c>
      <c r="B32" s="41"/>
      <c r="C32" s="58" t="s">
        <v>154</v>
      </c>
      <c r="D32" s="59">
        <v>0</v>
      </c>
    </row>
    <row r="33" spans="1:4" ht="16.5" customHeight="1" thickBot="1" x14ac:dyDescent="0.3">
      <c r="A33" s="60"/>
      <c r="B33" s="61"/>
      <c r="C33" s="62" t="s">
        <v>155</v>
      </c>
      <c r="D33" s="63">
        <f>+D32+D31+D30+D29+D28</f>
        <v>0</v>
      </c>
    </row>
    <row r="34" spans="1:4" ht="15.75" customHeight="1" x14ac:dyDescent="0.25">
      <c r="A34" s="64"/>
      <c r="B34" s="65"/>
      <c r="C34" s="66"/>
      <c r="D34" s="67"/>
    </row>
    <row r="35" spans="1:4" ht="15.75" x14ac:dyDescent="0.25">
      <c r="A35" s="53" t="s">
        <v>158</v>
      </c>
      <c r="B35" s="54" t="s">
        <v>45</v>
      </c>
      <c r="C35" s="55"/>
      <c r="D35" s="56"/>
    </row>
    <row r="36" spans="1:4" x14ac:dyDescent="0.2">
      <c r="A36" s="57">
        <v>1</v>
      </c>
      <c r="B36" s="41"/>
      <c r="C36" s="58" t="s">
        <v>150</v>
      </c>
      <c r="D36" s="59">
        <v>0</v>
      </c>
    </row>
    <row r="37" spans="1:4" x14ac:dyDescent="0.2">
      <c r="A37" s="57">
        <v>2</v>
      </c>
      <c r="B37" s="41"/>
      <c r="C37" s="58" t="s">
        <v>151</v>
      </c>
      <c r="D37" s="59">
        <v>0</v>
      </c>
    </row>
    <row r="38" spans="1:4" x14ac:dyDescent="0.2">
      <c r="A38" s="57">
        <v>3</v>
      </c>
      <c r="B38" s="41"/>
      <c r="C38" s="58" t="s">
        <v>152</v>
      </c>
      <c r="D38" s="59">
        <v>0</v>
      </c>
    </row>
    <row r="39" spans="1:4" x14ac:dyDescent="0.2">
      <c r="A39" s="57">
        <v>4</v>
      </c>
      <c r="B39" s="41"/>
      <c r="C39" s="58" t="s">
        <v>153</v>
      </c>
      <c r="D39" s="59">
        <v>0</v>
      </c>
    </row>
    <row r="40" spans="1:4" ht="15.75" thickBot="1" x14ac:dyDescent="0.25">
      <c r="A40" s="57">
        <v>5</v>
      </c>
      <c r="B40" s="41"/>
      <c r="C40" s="58" t="s">
        <v>154</v>
      </c>
      <c r="D40" s="59">
        <v>0</v>
      </c>
    </row>
    <row r="41" spans="1:4" ht="16.5" customHeight="1" thickBot="1" x14ac:dyDescent="0.3">
      <c r="A41" s="60"/>
      <c r="B41" s="61"/>
      <c r="C41" s="62" t="s">
        <v>155</v>
      </c>
      <c r="D41" s="63">
        <f>+D40+D39+D38+D37+D36</f>
        <v>0</v>
      </c>
    </row>
    <row r="42" spans="1:4" ht="15.75" customHeight="1" x14ac:dyDescent="0.25">
      <c r="A42" s="64"/>
      <c r="B42" s="65"/>
      <c r="C42" s="66"/>
      <c r="D42" s="67"/>
    </row>
    <row r="43" spans="1:4" ht="15.75" x14ac:dyDescent="0.25">
      <c r="A43" s="53" t="s">
        <v>159</v>
      </c>
      <c r="B43" s="54" t="s">
        <v>54</v>
      </c>
      <c r="C43" s="55"/>
      <c r="D43" s="56"/>
    </row>
    <row r="44" spans="1:4" x14ac:dyDescent="0.2">
      <c r="A44" s="57">
        <v>1</v>
      </c>
      <c r="B44" s="41"/>
      <c r="C44" s="58" t="s">
        <v>150</v>
      </c>
      <c r="D44" s="59">
        <v>0</v>
      </c>
    </row>
    <row r="45" spans="1:4" x14ac:dyDescent="0.2">
      <c r="A45" s="57">
        <v>2</v>
      </c>
      <c r="B45" s="41"/>
      <c r="C45" s="58" t="s">
        <v>151</v>
      </c>
      <c r="D45" s="59">
        <v>0</v>
      </c>
    </row>
    <row r="46" spans="1:4" x14ac:dyDescent="0.2">
      <c r="A46" s="57">
        <v>3</v>
      </c>
      <c r="B46" s="41"/>
      <c r="C46" s="58" t="s">
        <v>152</v>
      </c>
      <c r="D46" s="59">
        <v>0</v>
      </c>
    </row>
    <row r="47" spans="1:4" x14ac:dyDescent="0.2">
      <c r="A47" s="57">
        <v>4</v>
      </c>
      <c r="B47" s="41"/>
      <c r="C47" s="58" t="s">
        <v>153</v>
      </c>
      <c r="D47" s="59">
        <v>0</v>
      </c>
    </row>
    <row r="48" spans="1:4" ht="15.75" thickBot="1" x14ac:dyDescent="0.25">
      <c r="A48" s="57">
        <v>5</v>
      </c>
      <c r="B48" s="41"/>
      <c r="C48" s="58" t="s">
        <v>154</v>
      </c>
      <c r="D48" s="59">
        <v>0</v>
      </c>
    </row>
    <row r="49" spans="1:4" ht="16.5" customHeight="1" thickBot="1" x14ac:dyDescent="0.3">
      <c r="A49" s="60"/>
      <c r="B49" s="61"/>
      <c r="C49" s="62" t="s">
        <v>155</v>
      </c>
      <c r="D49" s="63">
        <f>+D48+D47+D46+D45+D44</f>
        <v>0</v>
      </c>
    </row>
    <row r="50" spans="1:4" ht="15.75" customHeight="1" x14ac:dyDescent="0.25">
      <c r="A50" s="64"/>
      <c r="B50" s="65"/>
      <c r="C50" s="66"/>
      <c r="D50" s="67"/>
    </row>
    <row r="51" spans="1:4" ht="15.75" x14ac:dyDescent="0.25">
      <c r="A51" s="53" t="s">
        <v>160</v>
      </c>
      <c r="B51" s="54" t="s">
        <v>61</v>
      </c>
      <c r="C51" s="55"/>
      <c r="D51" s="56"/>
    </row>
    <row r="52" spans="1:4" x14ac:dyDescent="0.2">
      <c r="A52" s="57">
        <v>1</v>
      </c>
      <c r="B52" s="41"/>
      <c r="C52" s="58" t="s">
        <v>150</v>
      </c>
      <c r="D52" s="59">
        <v>947000</v>
      </c>
    </row>
    <row r="53" spans="1:4" x14ac:dyDescent="0.2">
      <c r="A53" s="57">
        <v>2</v>
      </c>
      <c r="B53" s="41"/>
      <c r="C53" s="58" t="s">
        <v>151</v>
      </c>
      <c r="D53" s="59">
        <v>0</v>
      </c>
    </row>
    <row r="54" spans="1:4" x14ac:dyDescent="0.2">
      <c r="A54" s="57">
        <v>3</v>
      </c>
      <c r="B54" s="41"/>
      <c r="C54" s="58" t="s">
        <v>152</v>
      </c>
      <c r="D54" s="59">
        <v>0</v>
      </c>
    </row>
    <row r="55" spans="1:4" x14ac:dyDescent="0.2">
      <c r="A55" s="57">
        <v>4</v>
      </c>
      <c r="B55" s="41"/>
      <c r="C55" s="58" t="s">
        <v>153</v>
      </c>
      <c r="D55" s="59">
        <v>0</v>
      </c>
    </row>
    <row r="56" spans="1:4" ht="15.75" thickBot="1" x14ac:dyDescent="0.25">
      <c r="A56" s="57">
        <v>5</v>
      </c>
      <c r="B56" s="41"/>
      <c r="C56" s="58" t="s">
        <v>154</v>
      </c>
      <c r="D56" s="59">
        <v>-947000</v>
      </c>
    </row>
    <row r="57" spans="1:4" ht="16.5" customHeight="1" thickBot="1" x14ac:dyDescent="0.3">
      <c r="A57" s="60"/>
      <c r="B57" s="61"/>
      <c r="C57" s="62" t="s">
        <v>155</v>
      </c>
      <c r="D57" s="63">
        <f>+D56+D55+D54+D53+D52</f>
        <v>0</v>
      </c>
    </row>
    <row r="58" spans="1:4" ht="15.75" customHeight="1" x14ac:dyDescent="0.25">
      <c r="A58" s="64"/>
      <c r="B58" s="65"/>
      <c r="C58" s="66"/>
      <c r="D58" s="67"/>
    </row>
    <row r="59" spans="1:4" ht="15.75" x14ac:dyDescent="0.25">
      <c r="A59" s="53" t="s">
        <v>161</v>
      </c>
      <c r="B59" s="54" t="s">
        <v>66</v>
      </c>
      <c r="C59" s="55"/>
      <c r="D59" s="56"/>
    </row>
    <row r="60" spans="1:4" x14ac:dyDescent="0.2">
      <c r="A60" s="57">
        <v>1</v>
      </c>
      <c r="B60" s="41"/>
      <c r="C60" s="58" t="s">
        <v>150</v>
      </c>
      <c r="D60" s="59">
        <v>0</v>
      </c>
    </row>
    <row r="61" spans="1:4" x14ac:dyDescent="0.2">
      <c r="A61" s="57">
        <v>2</v>
      </c>
      <c r="B61" s="41"/>
      <c r="C61" s="58" t="s">
        <v>151</v>
      </c>
      <c r="D61" s="59">
        <v>0</v>
      </c>
    </row>
    <row r="62" spans="1:4" x14ac:dyDescent="0.2">
      <c r="A62" s="57">
        <v>3</v>
      </c>
      <c r="B62" s="41"/>
      <c r="C62" s="58" t="s">
        <v>152</v>
      </c>
      <c r="D62" s="59">
        <v>0</v>
      </c>
    </row>
    <row r="63" spans="1:4" x14ac:dyDescent="0.2">
      <c r="A63" s="57">
        <v>4</v>
      </c>
      <c r="B63" s="41"/>
      <c r="C63" s="58" t="s">
        <v>153</v>
      </c>
      <c r="D63" s="59">
        <v>0</v>
      </c>
    </row>
    <row r="64" spans="1:4" ht="15.75" thickBot="1" x14ac:dyDescent="0.25">
      <c r="A64" s="57">
        <v>5</v>
      </c>
      <c r="B64" s="41"/>
      <c r="C64" s="58" t="s">
        <v>154</v>
      </c>
      <c r="D64" s="59">
        <v>0</v>
      </c>
    </row>
    <row r="65" spans="1:4" ht="16.5" customHeight="1" thickBot="1" x14ac:dyDescent="0.3">
      <c r="A65" s="60"/>
      <c r="B65" s="61"/>
      <c r="C65" s="62" t="s">
        <v>155</v>
      </c>
      <c r="D65" s="63">
        <f>+D64+D63+D62+D61+D60</f>
        <v>0</v>
      </c>
    </row>
    <row r="66" spans="1:4" ht="15.75" customHeight="1" x14ac:dyDescent="0.25">
      <c r="A66" s="64"/>
      <c r="B66" s="65"/>
      <c r="C66" s="66"/>
      <c r="D66" s="67"/>
    </row>
    <row r="67" spans="1:4" ht="15.75" x14ac:dyDescent="0.25">
      <c r="A67" s="53" t="s">
        <v>162</v>
      </c>
      <c r="B67" s="54" t="s">
        <v>69</v>
      </c>
      <c r="C67" s="55"/>
      <c r="D67" s="56"/>
    </row>
    <row r="68" spans="1:4" x14ac:dyDescent="0.2">
      <c r="A68" s="57">
        <v>1</v>
      </c>
      <c r="B68" s="41"/>
      <c r="C68" s="58" t="s">
        <v>150</v>
      </c>
      <c r="D68" s="59">
        <v>0</v>
      </c>
    </row>
    <row r="69" spans="1:4" x14ac:dyDescent="0.2">
      <c r="A69" s="57">
        <v>2</v>
      </c>
      <c r="B69" s="41"/>
      <c r="C69" s="58" t="s">
        <v>151</v>
      </c>
      <c r="D69" s="59">
        <v>0</v>
      </c>
    </row>
    <row r="70" spans="1:4" x14ac:dyDescent="0.2">
      <c r="A70" s="57">
        <v>3</v>
      </c>
      <c r="B70" s="41"/>
      <c r="C70" s="58" t="s">
        <v>152</v>
      </c>
      <c r="D70" s="59">
        <v>0</v>
      </c>
    </row>
    <row r="71" spans="1:4" x14ac:dyDescent="0.2">
      <c r="A71" s="57">
        <v>4</v>
      </c>
      <c r="B71" s="41"/>
      <c r="C71" s="58" t="s">
        <v>153</v>
      </c>
      <c r="D71" s="59">
        <v>0</v>
      </c>
    </row>
    <row r="72" spans="1:4" ht="15.75" thickBot="1" x14ac:dyDescent="0.25">
      <c r="A72" s="57">
        <v>5</v>
      </c>
      <c r="B72" s="41"/>
      <c r="C72" s="58" t="s">
        <v>154</v>
      </c>
      <c r="D72" s="59">
        <v>0</v>
      </c>
    </row>
    <row r="73" spans="1:4" ht="16.5" customHeight="1" thickBot="1" x14ac:dyDescent="0.3">
      <c r="A73" s="60"/>
      <c r="B73" s="61"/>
      <c r="C73" s="62" t="s">
        <v>155</v>
      </c>
      <c r="D73" s="63">
        <f>+D72+D71+D70+D69+D68</f>
        <v>0</v>
      </c>
    </row>
    <row r="74" spans="1:4" ht="15.75" customHeight="1" x14ac:dyDescent="0.25">
      <c r="A74" s="64"/>
      <c r="B74" s="65"/>
      <c r="C74" s="66"/>
      <c r="D74" s="67"/>
    </row>
    <row r="75" spans="1:4" ht="15.75" x14ac:dyDescent="0.25">
      <c r="A75" s="53" t="s">
        <v>163</v>
      </c>
      <c r="B75" s="54" t="s">
        <v>79</v>
      </c>
      <c r="C75" s="55"/>
      <c r="D75" s="56"/>
    </row>
    <row r="76" spans="1:4" x14ac:dyDescent="0.2">
      <c r="A76" s="57">
        <v>1</v>
      </c>
      <c r="B76" s="41"/>
      <c r="C76" s="58" t="s">
        <v>150</v>
      </c>
      <c r="D76" s="59">
        <v>0</v>
      </c>
    </row>
    <row r="77" spans="1:4" x14ac:dyDescent="0.2">
      <c r="A77" s="57">
        <v>2</v>
      </c>
      <c r="B77" s="41"/>
      <c r="C77" s="58" t="s">
        <v>151</v>
      </c>
      <c r="D77" s="59">
        <v>0</v>
      </c>
    </row>
    <row r="78" spans="1:4" x14ac:dyDescent="0.2">
      <c r="A78" s="57">
        <v>3</v>
      </c>
      <c r="B78" s="41"/>
      <c r="C78" s="58" t="s">
        <v>152</v>
      </c>
      <c r="D78" s="59">
        <v>0</v>
      </c>
    </row>
    <row r="79" spans="1:4" x14ac:dyDescent="0.2">
      <c r="A79" s="57">
        <v>4</v>
      </c>
      <c r="B79" s="41"/>
      <c r="C79" s="58" t="s">
        <v>153</v>
      </c>
      <c r="D79" s="59">
        <v>0</v>
      </c>
    </row>
    <row r="80" spans="1:4" ht="15.75" thickBot="1" x14ac:dyDescent="0.25">
      <c r="A80" s="57">
        <v>5</v>
      </c>
      <c r="B80" s="41"/>
      <c r="C80" s="58" t="s">
        <v>154</v>
      </c>
      <c r="D80" s="59">
        <v>0</v>
      </c>
    </row>
    <row r="81" spans="1:4" ht="16.5" customHeight="1" thickBot="1" x14ac:dyDescent="0.3">
      <c r="A81" s="60"/>
      <c r="B81" s="61"/>
      <c r="C81" s="62" t="s">
        <v>155</v>
      </c>
      <c r="D81" s="63">
        <f>+D80+D79+D78+D77+D76</f>
        <v>0</v>
      </c>
    </row>
    <row r="82" spans="1:4" ht="15.75" customHeight="1" x14ac:dyDescent="0.25">
      <c r="A82" s="64"/>
      <c r="B82" s="65"/>
      <c r="C82" s="66"/>
      <c r="D82" s="67"/>
    </row>
    <row r="83" spans="1:4" ht="15.75" x14ac:dyDescent="0.25">
      <c r="A83" s="53" t="s">
        <v>164</v>
      </c>
      <c r="B83" s="54" t="s">
        <v>84</v>
      </c>
      <c r="C83" s="55"/>
      <c r="D83" s="56"/>
    </row>
    <row r="84" spans="1:4" x14ac:dyDescent="0.2">
      <c r="A84" s="57">
        <v>1</v>
      </c>
      <c r="B84" s="41"/>
      <c r="C84" s="58" t="s">
        <v>150</v>
      </c>
      <c r="D84" s="59">
        <v>124000</v>
      </c>
    </row>
    <row r="85" spans="1:4" x14ac:dyDescent="0.2">
      <c r="A85" s="57">
        <v>2</v>
      </c>
      <c r="B85" s="41"/>
      <c r="C85" s="58" t="s">
        <v>151</v>
      </c>
      <c r="D85" s="59">
        <v>0</v>
      </c>
    </row>
    <row r="86" spans="1:4" x14ac:dyDescent="0.2">
      <c r="A86" s="57">
        <v>3</v>
      </c>
      <c r="B86" s="41"/>
      <c r="C86" s="58" t="s">
        <v>152</v>
      </c>
      <c r="D86" s="59">
        <v>0</v>
      </c>
    </row>
    <row r="87" spans="1:4" x14ac:dyDescent="0.2">
      <c r="A87" s="57">
        <v>4</v>
      </c>
      <c r="B87" s="41"/>
      <c r="C87" s="58" t="s">
        <v>153</v>
      </c>
      <c r="D87" s="59">
        <v>0</v>
      </c>
    </row>
    <row r="88" spans="1:4" ht="15.75" thickBot="1" x14ac:dyDescent="0.25">
      <c r="A88" s="57">
        <v>5</v>
      </c>
      <c r="B88" s="41"/>
      <c r="C88" s="58" t="s">
        <v>154</v>
      </c>
      <c r="D88" s="59">
        <v>-124000</v>
      </c>
    </row>
    <row r="89" spans="1:4" ht="16.5" customHeight="1" thickBot="1" x14ac:dyDescent="0.3">
      <c r="A89" s="60"/>
      <c r="B89" s="61"/>
      <c r="C89" s="62" t="s">
        <v>155</v>
      </c>
      <c r="D89" s="63">
        <f>+D88+D87+D86+D85+D84</f>
        <v>0</v>
      </c>
    </row>
    <row r="90" spans="1:4" ht="15.75" customHeight="1" x14ac:dyDescent="0.25">
      <c r="A90" s="64"/>
      <c r="B90" s="65"/>
      <c r="C90" s="66"/>
      <c r="D90" s="67"/>
    </row>
    <row r="91" spans="1:4" ht="15.75" x14ac:dyDescent="0.25">
      <c r="A91" s="53" t="s">
        <v>165</v>
      </c>
      <c r="B91" s="54" t="s">
        <v>88</v>
      </c>
      <c r="C91" s="55"/>
      <c r="D91" s="56"/>
    </row>
    <row r="92" spans="1:4" x14ac:dyDescent="0.2">
      <c r="A92" s="57">
        <v>1</v>
      </c>
      <c r="B92" s="41"/>
      <c r="C92" s="58" t="s">
        <v>150</v>
      </c>
      <c r="D92" s="59">
        <v>0</v>
      </c>
    </row>
    <row r="93" spans="1:4" x14ac:dyDescent="0.2">
      <c r="A93" s="57">
        <v>2</v>
      </c>
      <c r="B93" s="41"/>
      <c r="C93" s="58" t="s">
        <v>151</v>
      </c>
      <c r="D93" s="59">
        <v>0</v>
      </c>
    </row>
    <row r="94" spans="1:4" x14ac:dyDescent="0.2">
      <c r="A94" s="57">
        <v>3</v>
      </c>
      <c r="B94" s="41"/>
      <c r="C94" s="58" t="s">
        <v>152</v>
      </c>
      <c r="D94" s="59">
        <v>0</v>
      </c>
    </row>
    <row r="95" spans="1:4" x14ac:dyDescent="0.2">
      <c r="A95" s="57">
        <v>4</v>
      </c>
      <c r="B95" s="41"/>
      <c r="C95" s="58" t="s">
        <v>153</v>
      </c>
      <c r="D95" s="59">
        <v>0</v>
      </c>
    </row>
    <row r="96" spans="1:4" ht="15.75" thickBot="1" x14ac:dyDescent="0.25">
      <c r="A96" s="57">
        <v>5</v>
      </c>
      <c r="B96" s="41"/>
      <c r="C96" s="58" t="s">
        <v>154</v>
      </c>
      <c r="D96" s="59">
        <v>0</v>
      </c>
    </row>
    <row r="97" spans="1:4" ht="16.5" customHeight="1" thickBot="1" x14ac:dyDescent="0.3">
      <c r="A97" s="60"/>
      <c r="B97" s="61"/>
      <c r="C97" s="62" t="s">
        <v>155</v>
      </c>
      <c r="D97" s="63">
        <f>+D96+D95+D94+D93+D92</f>
        <v>0</v>
      </c>
    </row>
    <row r="98" spans="1:4" ht="15.75" customHeight="1" x14ac:dyDescent="0.25">
      <c r="A98" s="64"/>
      <c r="B98" s="65"/>
      <c r="C98" s="66"/>
      <c r="D98" s="67"/>
    </row>
    <row r="99" spans="1:4" ht="31.5" x14ac:dyDescent="0.25">
      <c r="A99" s="53" t="s">
        <v>166</v>
      </c>
      <c r="B99" s="54" t="s">
        <v>92</v>
      </c>
      <c r="C99" s="55"/>
      <c r="D99" s="56"/>
    </row>
    <row r="100" spans="1:4" x14ac:dyDescent="0.2">
      <c r="A100" s="57">
        <v>1</v>
      </c>
      <c r="B100" s="41"/>
      <c r="C100" s="58" t="s">
        <v>150</v>
      </c>
      <c r="D100" s="59">
        <v>0</v>
      </c>
    </row>
    <row r="101" spans="1:4" x14ac:dyDescent="0.2">
      <c r="A101" s="57">
        <v>2</v>
      </c>
      <c r="B101" s="41"/>
      <c r="C101" s="58" t="s">
        <v>151</v>
      </c>
      <c r="D101" s="59">
        <v>0</v>
      </c>
    </row>
    <row r="102" spans="1:4" x14ac:dyDescent="0.2">
      <c r="A102" s="57">
        <v>3</v>
      </c>
      <c r="B102" s="41"/>
      <c r="C102" s="58" t="s">
        <v>152</v>
      </c>
      <c r="D102" s="59">
        <v>0</v>
      </c>
    </row>
    <row r="103" spans="1:4" x14ac:dyDescent="0.2">
      <c r="A103" s="57">
        <v>4</v>
      </c>
      <c r="B103" s="41"/>
      <c r="C103" s="58" t="s">
        <v>153</v>
      </c>
      <c r="D103" s="59">
        <v>0</v>
      </c>
    </row>
    <row r="104" spans="1:4" ht="15.75" thickBot="1" x14ac:dyDescent="0.25">
      <c r="A104" s="57">
        <v>5</v>
      </c>
      <c r="B104" s="41"/>
      <c r="C104" s="58" t="s">
        <v>154</v>
      </c>
      <c r="D104" s="59">
        <v>0</v>
      </c>
    </row>
    <row r="105" spans="1:4" ht="16.5" customHeight="1" thickBot="1" x14ac:dyDescent="0.3">
      <c r="A105" s="60"/>
      <c r="B105" s="61"/>
      <c r="C105" s="62" t="s">
        <v>155</v>
      </c>
      <c r="D105" s="63">
        <f>+D104+D103+D102+D101+D100</f>
        <v>0</v>
      </c>
    </row>
    <row r="106" spans="1:4" ht="15.75" customHeight="1" x14ac:dyDescent="0.25">
      <c r="A106" s="64"/>
      <c r="B106" s="65"/>
      <c r="C106" s="66"/>
      <c r="D106" s="67"/>
    </row>
    <row r="107" spans="1:4" ht="15.75" x14ac:dyDescent="0.25">
      <c r="A107" s="53" t="s">
        <v>167</v>
      </c>
      <c r="B107" s="54" t="s">
        <v>104</v>
      </c>
      <c r="C107" s="55"/>
      <c r="D107" s="56"/>
    </row>
    <row r="108" spans="1:4" x14ac:dyDescent="0.2">
      <c r="A108" s="57">
        <v>1</v>
      </c>
      <c r="B108" s="41"/>
      <c r="C108" s="58" t="s">
        <v>150</v>
      </c>
      <c r="D108" s="59">
        <v>0</v>
      </c>
    </row>
    <row r="109" spans="1:4" x14ac:dyDescent="0.2">
      <c r="A109" s="57">
        <v>2</v>
      </c>
      <c r="B109" s="41"/>
      <c r="C109" s="58" t="s">
        <v>151</v>
      </c>
      <c r="D109" s="59">
        <v>0</v>
      </c>
    </row>
    <row r="110" spans="1:4" x14ac:dyDescent="0.2">
      <c r="A110" s="57">
        <v>3</v>
      </c>
      <c r="B110" s="41"/>
      <c r="C110" s="58" t="s">
        <v>152</v>
      </c>
      <c r="D110" s="59">
        <v>0</v>
      </c>
    </row>
    <row r="111" spans="1:4" x14ac:dyDescent="0.2">
      <c r="A111" s="57">
        <v>4</v>
      </c>
      <c r="B111" s="41"/>
      <c r="C111" s="58" t="s">
        <v>153</v>
      </c>
      <c r="D111" s="59">
        <v>0</v>
      </c>
    </row>
    <row r="112" spans="1:4" ht="15.75" thickBot="1" x14ac:dyDescent="0.25">
      <c r="A112" s="57">
        <v>5</v>
      </c>
      <c r="B112" s="41"/>
      <c r="C112" s="58" t="s">
        <v>154</v>
      </c>
      <c r="D112" s="59">
        <v>0</v>
      </c>
    </row>
    <row r="113" spans="1:4" ht="16.5" customHeight="1" thickBot="1" x14ac:dyDescent="0.3">
      <c r="A113" s="60"/>
      <c r="B113" s="61"/>
      <c r="C113" s="62" t="s">
        <v>155</v>
      </c>
      <c r="D113" s="63">
        <f>+D112+D111+D110+D109+D108</f>
        <v>0</v>
      </c>
    </row>
    <row r="114" spans="1:4" ht="15.75" customHeight="1" x14ac:dyDescent="0.25">
      <c r="A114" s="64"/>
      <c r="B114" s="65"/>
      <c r="C114" s="66"/>
      <c r="D114" s="67"/>
    </row>
    <row r="115" spans="1:4" ht="15.75" x14ac:dyDescent="0.25">
      <c r="A115" s="53" t="s">
        <v>168</v>
      </c>
      <c r="B115" s="54" t="s">
        <v>113</v>
      </c>
      <c r="C115" s="55"/>
      <c r="D115" s="56"/>
    </row>
    <row r="116" spans="1:4" x14ac:dyDescent="0.2">
      <c r="A116" s="57">
        <v>1</v>
      </c>
      <c r="B116" s="41"/>
      <c r="C116" s="58" t="s">
        <v>150</v>
      </c>
      <c r="D116" s="59">
        <v>0</v>
      </c>
    </row>
    <row r="117" spans="1:4" x14ac:dyDescent="0.2">
      <c r="A117" s="57">
        <v>2</v>
      </c>
      <c r="B117" s="41"/>
      <c r="C117" s="58" t="s">
        <v>151</v>
      </c>
      <c r="D117" s="59">
        <v>0</v>
      </c>
    </row>
    <row r="118" spans="1:4" x14ac:dyDescent="0.2">
      <c r="A118" s="57">
        <v>3</v>
      </c>
      <c r="B118" s="41"/>
      <c r="C118" s="58" t="s">
        <v>152</v>
      </c>
      <c r="D118" s="59">
        <v>0</v>
      </c>
    </row>
    <row r="119" spans="1:4" x14ac:dyDescent="0.2">
      <c r="A119" s="57">
        <v>4</v>
      </c>
      <c r="B119" s="41"/>
      <c r="C119" s="58" t="s">
        <v>153</v>
      </c>
      <c r="D119" s="59">
        <v>0</v>
      </c>
    </row>
    <row r="120" spans="1:4" ht="15.75" thickBot="1" x14ac:dyDescent="0.25">
      <c r="A120" s="57">
        <v>5</v>
      </c>
      <c r="B120" s="41"/>
      <c r="C120" s="58" t="s">
        <v>154</v>
      </c>
      <c r="D120" s="59">
        <v>0</v>
      </c>
    </row>
    <row r="121" spans="1:4" ht="16.5" customHeight="1" thickBot="1" x14ac:dyDescent="0.3">
      <c r="A121" s="60"/>
      <c r="B121" s="61"/>
      <c r="C121" s="62" t="s">
        <v>155</v>
      </c>
      <c r="D121" s="63">
        <f>+D120+D119+D118+D117+D116</f>
        <v>0</v>
      </c>
    </row>
    <row r="122" spans="1:4" ht="15.75" customHeight="1" x14ac:dyDescent="0.25">
      <c r="A122" s="64"/>
      <c r="B122" s="65"/>
      <c r="C122" s="66"/>
      <c r="D122" s="67"/>
    </row>
    <row r="123" spans="1:4" ht="15.75" x14ac:dyDescent="0.25">
      <c r="A123" s="53" t="s">
        <v>169</v>
      </c>
      <c r="B123" s="54" t="s">
        <v>116</v>
      </c>
      <c r="C123" s="55"/>
      <c r="D123" s="56"/>
    </row>
    <row r="124" spans="1:4" x14ac:dyDescent="0.2">
      <c r="A124" s="57">
        <v>1</v>
      </c>
      <c r="B124" s="41"/>
      <c r="C124" s="58" t="s">
        <v>150</v>
      </c>
      <c r="D124" s="59">
        <v>0</v>
      </c>
    </row>
    <row r="125" spans="1:4" x14ac:dyDescent="0.2">
      <c r="A125" s="57">
        <v>2</v>
      </c>
      <c r="B125" s="41"/>
      <c r="C125" s="58" t="s">
        <v>151</v>
      </c>
      <c r="D125" s="59">
        <v>0</v>
      </c>
    </row>
    <row r="126" spans="1:4" x14ac:dyDescent="0.2">
      <c r="A126" s="57">
        <v>3</v>
      </c>
      <c r="B126" s="41"/>
      <c r="C126" s="58" t="s">
        <v>152</v>
      </c>
      <c r="D126" s="59">
        <v>0</v>
      </c>
    </row>
    <row r="127" spans="1:4" x14ac:dyDescent="0.2">
      <c r="A127" s="57">
        <v>4</v>
      </c>
      <c r="B127" s="41"/>
      <c r="C127" s="58" t="s">
        <v>153</v>
      </c>
      <c r="D127" s="59">
        <v>0</v>
      </c>
    </row>
    <row r="128" spans="1:4" ht="15.75" thickBot="1" x14ac:dyDescent="0.25">
      <c r="A128" s="57">
        <v>5</v>
      </c>
      <c r="B128" s="41"/>
      <c r="C128" s="58" t="s">
        <v>154</v>
      </c>
      <c r="D128" s="59">
        <v>0</v>
      </c>
    </row>
    <row r="129" spans="1:4" ht="16.5" customHeight="1" thickBot="1" x14ac:dyDescent="0.3">
      <c r="A129" s="60"/>
      <c r="B129" s="61"/>
      <c r="C129" s="62" t="s">
        <v>155</v>
      </c>
      <c r="D129" s="63">
        <f>+D128+D127+D126+D125+D124</f>
        <v>0</v>
      </c>
    </row>
    <row r="130" spans="1:4" ht="15.75" customHeight="1" x14ac:dyDescent="0.25">
      <c r="A130" s="64"/>
      <c r="B130" s="65"/>
      <c r="C130" s="66"/>
      <c r="D130" s="67"/>
    </row>
    <row r="131" spans="1:4" ht="31.5" x14ac:dyDescent="0.25">
      <c r="A131" s="53" t="s">
        <v>170</v>
      </c>
      <c r="B131" s="54" t="s">
        <v>118</v>
      </c>
      <c r="C131" s="55"/>
      <c r="D131" s="56"/>
    </row>
    <row r="132" spans="1:4" x14ac:dyDescent="0.2">
      <c r="A132" s="57">
        <v>1</v>
      </c>
      <c r="B132" s="41"/>
      <c r="C132" s="58" t="s">
        <v>150</v>
      </c>
      <c r="D132" s="59">
        <v>0</v>
      </c>
    </row>
    <row r="133" spans="1:4" x14ac:dyDescent="0.2">
      <c r="A133" s="57">
        <v>2</v>
      </c>
      <c r="B133" s="41"/>
      <c r="C133" s="58" t="s">
        <v>151</v>
      </c>
      <c r="D133" s="59">
        <v>0</v>
      </c>
    </row>
    <row r="134" spans="1:4" x14ac:dyDescent="0.2">
      <c r="A134" s="57">
        <v>3</v>
      </c>
      <c r="B134" s="41"/>
      <c r="C134" s="58" t="s">
        <v>152</v>
      </c>
      <c r="D134" s="59">
        <v>0</v>
      </c>
    </row>
    <row r="135" spans="1:4" x14ac:dyDescent="0.2">
      <c r="A135" s="57">
        <v>4</v>
      </c>
      <c r="B135" s="41"/>
      <c r="C135" s="58" t="s">
        <v>153</v>
      </c>
      <c r="D135" s="59">
        <v>0</v>
      </c>
    </row>
    <row r="136" spans="1:4" ht="15.75" thickBot="1" x14ac:dyDescent="0.25">
      <c r="A136" s="57">
        <v>5</v>
      </c>
      <c r="B136" s="41"/>
      <c r="C136" s="58" t="s">
        <v>154</v>
      </c>
      <c r="D136" s="59">
        <v>0</v>
      </c>
    </row>
    <row r="137" spans="1:4" ht="16.5" customHeight="1" thickBot="1" x14ac:dyDescent="0.3">
      <c r="A137" s="60"/>
      <c r="B137" s="61"/>
      <c r="C137" s="62" t="s">
        <v>155</v>
      </c>
      <c r="D137" s="63">
        <f>+D136+D135+D134+D133+D132</f>
        <v>0</v>
      </c>
    </row>
    <row r="138" spans="1:4" ht="15.75" customHeight="1" x14ac:dyDescent="0.25">
      <c r="A138" s="64"/>
      <c r="B138" s="65"/>
      <c r="C138" s="66"/>
      <c r="D138" s="67"/>
    </row>
    <row r="139" spans="1:4" ht="15.75" x14ac:dyDescent="0.25">
      <c r="A139" s="53" t="s">
        <v>171</v>
      </c>
      <c r="B139" s="54" t="s">
        <v>121</v>
      </c>
      <c r="C139" s="55"/>
      <c r="D139" s="56"/>
    </row>
    <row r="140" spans="1:4" x14ac:dyDescent="0.2">
      <c r="A140" s="57">
        <v>1</v>
      </c>
      <c r="B140" s="41"/>
      <c r="C140" s="58" t="s">
        <v>150</v>
      </c>
      <c r="D140" s="59">
        <v>30584000</v>
      </c>
    </row>
    <row r="141" spans="1:4" x14ac:dyDescent="0.2">
      <c r="A141" s="57">
        <v>2</v>
      </c>
      <c r="B141" s="41"/>
      <c r="C141" s="58" t="s">
        <v>151</v>
      </c>
      <c r="D141" s="59">
        <v>0</v>
      </c>
    </row>
    <row r="142" spans="1:4" x14ac:dyDescent="0.2">
      <c r="A142" s="57">
        <v>3</v>
      </c>
      <c r="B142" s="41"/>
      <c r="C142" s="58" t="s">
        <v>152</v>
      </c>
      <c r="D142" s="59">
        <v>0</v>
      </c>
    </row>
    <row r="143" spans="1:4" x14ac:dyDescent="0.2">
      <c r="A143" s="57">
        <v>4</v>
      </c>
      <c r="B143" s="41"/>
      <c r="C143" s="58" t="s">
        <v>153</v>
      </c>
      <c r="D143" s="59">
        <v>0</v>
      </c>
    </row>
    <row r="144" spans="1:4" ht="15.75" thickBot="1" x14ac:dyDescent="0.25">
      <c r="A144" s="57">
        <v>5</v>
      </c>
      <c r="B144" s="41"/>
      <c r="C144" s="58" t="s">
        <v>154</v>
      </c>
      <c r="D144" s="59">
        <v>0</v>
      </c>
    </row>
    <row r="145" spans="1:4" ht="16.5" customHeight="1" thickBot="1" x14ac:dyDescent="0.3">
      <c r="A145" s="60"/>
      <c r="B145" s="61"/>
      <c r="C145" s="62" t="s">
        <v>155</v>
      </c>
      <c r="D145" s="63">
        <f>+D144+D143+D142+D141+D140</f>
        <v>30584000</v>
      </c>
    </row>
    <row r="146" spans="1:4" ht="15.75" customHeight="1" x14ac:dyDescent="0.25">
      <c r="A146" s="64"/>
      <c r="B146" s="65"/>
      <c r="C146" s="66"/>
      <c r="D146" s="67"/>
    </row>
    <row r="147" spans="1:4" ht="31.5" x14ac:dyDescent="0.25">
      <c r="A147" s="53" t="s">
        <v>172</v>
      </c>
      <c r="B147" s="54" t="s">
        <v>124</v>
      </c>
      <c r="C147" s="55"/>
      <c r="D147" s="56"/>
    </row>
    <row r="148" spans="1:4" x14ac:dyDescent="0.2">
      <c r="A148" s="57">
        <v>1</v>
      </c>
      <c r="B148" s="41"/>
      <c r="C148" s="58" t="s">
        <v>150</v>
      </c>
      <c r="D148" s="59">
        <v>38014000</v>
      </c>
    </row>
    <row r="149" spans="1:4" x14ac:dyDescent="0.2">
      <c r="A149" s="57">
        <v>2</v>
      </c>
      <c r="B149" s="41"/>
      <c r="C149" s="58" t="s">
        <v>151</v>
      </c>
      <c r="D149" s="59">
        <v>0</v>
      </c>
    </row>
    <row r="150" spans="1:4" x14ac:dyDescent="0.2">
      <c r="A150" s="57">
        <v>3</v>
      </c>
      <c r="B150" s="41"/>
      <c r="C150" s="58" t="s">
        <v>152</v>
      </c>
      <c r="D150" s="59">
        <v>0</v>
      </c>
    </row>
    <row r="151" spans="1:4" x14ac:dyDescent="0.2">
      <c r="A151" s="57">
        <v>4</v>
      </c>
      <c r="B151" s="41"/>
      <c r="C151" s="58" t="s">
        <v>153</v>
      </c>
      <c r="D151" s="59">
        <v>13253000</v>
      </c>
    </row>
    <row r="152" spans="1:4" ht="15.75" thickBot="1" x14ac:dyDescent="0.25">
      <c r="A152" s="57">
        <v>5</v>
      </c>
      <c r="B152" s="41"/>
      <c r="C152" s="58" t="s">
        <v>154</v>
      </c>
      <c r="D152" s="59">
        <v>-51267000</v>
      </c>
    </row>
    <row r="153" spans="1:4" ht="16.5" customHeight="1" thickBot="1" x14ac:dyDescent="0.3">
      <c r="A153" s="60"/>
      <c r="B153" s="61"/>
      <c r="C153" s="62" t="s">
        <v>155</v>
      </c>
      <c r="D153" s="63">
        <f>+D152+D151+D150+D149+D148</f>
        <v>0</v>
      </c>
    </row>
    <row r="154" spans="1:4" ht="15.75" customHeight="1" x14ac:dyDescent="0.25">
      <c r="A154" s="64"/>
      <c r="B154" s="65"/>
      <c r="C154" s="66"/>
      <c r="D154" s="67"/>
    </row>
    <row r="155" spans="1:4" ht="15.75" x14ac:dyDescent="0.25">
      <c r="A155" s="53" t="s">
        <v>173</v>
      </c>
      <c r="B155" s="54" t="s">
        <v>129</v>
      </c>
      <c r="C155" s="55"/>
      <c r="D155" s="56"/>
    </row>
    <row r="156" spans="1:4" x14ac:dyDescent="0.2">
      <c r="A156" s="57">
        <v>1</v>
      </c>
      <c r="B156" s="41"/>
      <c r="C156" s="58" t="s">
        <v>150</v>
      </c>
      <c r="D156" s="59">
        <v>0</v>
      </c>
    </row>
    <row r="157" spans="1:4" x14ac:dyDescent="0.2">
      <c r="A157" s="57">
        <v>2</v>
      </c>
      <c r="B157" s="41"/>
      <c r="C157" s="58" t="s">
        <v>151</v>
      </c>
      <c r="D157" s="59">
        <v>0</v>
      </c>
    </row>
    <row r="158" spans="1:4" x14ac:dyDescent="0.2">
      <c r="A158" s="57">
        <v>3</v>
      </c>
      <c r="B158" s="41"/>
      <c r="C158" s="58" t="s">
        <v>152</v>
      </c>
      <c r="D158" s="59">
        <v>0</v>
      </c>
    </row>
    <row r="159" spans="1:4" x14ac:dyDescent="0.2">
      <c r="A159" s="57">
        <v>4</v>
      </c>
      <c r="B159" s="41"/>
      <c r="C159" s="58" t="s">
        <v>153</v>
      </c>
      <c r="D159" s="59">
        <v>0</v>
      </c>
    </row>
    <row r="160" spans="1:4" ht="15.75" thickBot="1" x14ac:dyDescent="0.25">
      <c r="A160" s="57">
        <v>5</v>
      </c>
      <c r="B160" s="41"/>
      <c r="C160" s="58" t="s">
        <v>154</v>
      </c>
      <c r="D160" s="59">
        <v>0</v>
      </c>
    </row>
    <row r="161" spans="1:4" ht="16.5" customHeight="1" thickBot="1" x14ac:dyDescent="0.3">
      <c r="A161" s="60"/>
      <c r="B161" s="61"/>
      <c r="C161" s="62" t="s">
        <v>155</v>
      </c>
      <c r="D161" s="63">
        <f>+D160+D159+D158+D157+D156</f>
        <v>0</v>
      </c>
    </row>
    <row r="162" spans="1:4" ht="15.75" customHeight="1" thickBot="1" x14ac:dyDescent="0.3">
      <c r="A162" s="64"/>
      <c r="B162" s="65"/>
      <c r="C162" s="66"/>
      <c r="D162" s="67"/>
    </row>
    <row r="163" spans="1:4" ht="16.5" customHeight="1" thickBot="1" x14ac:dyDescent="0.3">
      <c r="A163" s="68"/>
      <c r="B163" s="69" t="s">
        <v>174</v>
      </c>
      <c r="C163" s="62" t="s">
        <v>175</v>
      </c>
      <c r="D163" s="63">
        <f>+D161-D160+D153-D152+D145-D144+D137-D136+D129-D128+D121-D120+D113-D112+D105-D104+D97-D96+D89-D88+D81-D80+D73-D72+D65-D64+D57-D56+D49-D48+D41-D40+D33-D32+D25-D24+D17-D16</f>
        <v>403456000</v>
      </c>
    </row>
    <row r="164" spans="1:4" ht="16.5" customHeight="1" thickBot="1" x14ac:dyDescent="0.3">
      <c r="A164" s="68"/>
      <c r="B164" s="69" t="s">
        <v>154</v>
      </c>
      <c r="C164" s="62"/>
      <c r="D164" s="63">
        <f>+D160+D152+D144+D136+D128+D120+D112+D104+D96+D88+D80+D72+D64+D56+D48+D40+D32+D24+D16</f>
        <v>-52338000</v>
      </c>
    </row>
    <row r="165" spans="1:4" ht="16.5" customHeight="1" thickBot="1" x14ac:dyDescent="0.3">
      <c r="A165" s="68"/>
      <c r="B165" s="69" t="s">
        <v>176</v>
      </c>
      <c r="C165" s="62" t="s">
        <v>175</v>
      </c>
      <c r="D165" s="63">
        <f>SUM(D163:D164)</f>
        <v>351118000</v>
      </c>
    </row>
  </sheetData>
  <mergeCells count="6">
    <mergeCell ref="B6:C6"/>
    <mergeCell ref="B1:C1"/>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REPORTING&amp;RGREENWICH HOSPITAL</oddHeader>
    <oddFooter>&amp;LREPORT 5&amp;C&amp;P OF &amp;N&amp;R&amp;D, &amp;T</oddFooter>
  </headerFooter>
  <rowBreaks count="2" manualBreakCount="2">
    <brk id="65" max="3" man="1"/>
    <brk id="121"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0"/>
  <sheetViews>
    <sheetView workbookViewId="0">
      <selection activeCell="B23" sqref="B23"/>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51" t="s">
        <v>0</v>
      </c>
      <c r="B1" s="451"/>
      <c r="C1" s="451"/>
      <c r="D1" s="451"/>
      <c r="E1" s="451"/>
    </row>
    <row r="2" spans="1:5" ht="15.75" customHeight="1" x14ac:dyDescent="0.25">
      <c r="A2" s="451" t="s">
        <v>1</v>
      </c>
      <c r="B2" s="451"/>
      <c r="C2" s="451"/>
      <c r="D2" s="451"/>
      <c r="E2" s="451"/>
    </row>
    <row r="3" spans="1:5" ht="15.75" customHeight="1" x14ac:dyDescent="0.25">
      <c r="A3" s="451" t="s">
        <v>2</v>
      </c>
      <c r="B3" s="451"/>
      <c r="C3" s="451"/>
      <c r="D3" s="451"/>
      <c r="E3" s="451"/>
    </row>
    <row r="4" spans="1:5" ht="15.75" customHeight="1" x14ac:dyDescent="0.25">
      <c r="A4" s="451" t="s">
        <v>177</v>
      </c>
      <c r="B4" s="451"/>
      <c r="C4" s="451"/>
      <c r="D4" s="451"/>
      <c r="E4" s="451"/>
    </row>
    <row r="5" spans="1:5" ht="16.5" customHeight="1" thickBot="1" x14ac:dyDescent="0.3">
      <c r="A5" s="70"/>
      <c r="B5" s="70"/>
      <c r="C5" s="35"/>
    </row>
    <row r="6" spans="1:5" ht="15.75" customHeight="1" x14ac:dyDescent="0.25">
      <c r="A6" s="71" t="s">
        <v>141</v>
      </c>
      <c r="B6" s="72" t="s">
        <v>142</v>
      </c>
      <c r="C6" s="73" t="s">
        <v>143</v>
      </c>
      <c r="D6" s="73" t="s">
        <v>144</v>
      </c>
      <c r="E6" s="73" t="s">
        <v>178</v>
      </c>
    </row>
    <row r="7" spans="1:5" ht="31.5" customHeight="1" x14ac:dyDescent="0.25">
      <c r="A7" s="74"/>
      <c r="B7" s="75"/>
      <c r="C7" s="76"/>
      <c r="D7" s="77"/>
      <c r="E7" s="78" t="s">
        <v>179</v>
      </c>
    </row>
    <row r="8" spans="1:5" ht="16.5" customHeight="1" thickBot="1" x14ac:dyDescent="0.3">
      <c r="A8" s="79" t="s">
        <v>5</v>
      </c>
      <c r="B8" s="80" t="s">
        <v>9</v>
      </c>
      <c r="C8" s="81" t="s">
        <v>180</v>
      </c>
      <c r="D8" s="81" t="s">
        <v>181</v>
      </c>
      <c r="E8" s="82" t="s">
        <v>182</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183</v>
      </c>
      <c r="D11" s="93" t="s">
        <v>184</v>
      </c>
      <c r="E11" s="94">
        <v>0</v>
      </c>
    </row>
    <row r="12" spans="1:5" x14ac:dyDescent="0.2">
      <c r="A12" s="95">
        <v>1</v>
      </c>
      <c r="B12" s="96"/>
      <c r="C12" s="97" t="s">
        <v>185</v>
      </c>
      <c r="D12" s="98" t="s">
        <v>186</v>
      </c>
      <c r="E12" s="99">
        <v>1290422</v>
      </c>
    </row>
    <row r="13" spans="1:5" x14ac:dyDescent="0.2">
      <c r="A13" s="95">
        <v>2</v>
      </c>
      <c r="B13" s="96"/>
      <c r="C13" s="97" t="s">
        <v>187</v>
      </c>
      <c r="D13" s="98" t="s">
        <v>186</v>
      </c>
      <c r="E13" s="99">
        <v>5300000</v>
      </c>
    </row>
    <row r="14" spans="1:5" ht="15.75" thickBot="1" x14ac:dyDescent="0.25">
      <c r="A14" s="95">
        <v>3</v>
      </c>
      <c r="B14" s="96"/>
      <c r="C14" s="97" t="s">
        <v>188</v>
      </c>
      <c r="D14" s="98" t="s">
        <v>186</v>
      </c>
      <c r="E14" s="99">
        <v>-6590422</v>
      </c>
    </row>
    <row r="15" spans="1:5" s="31" customFormat="1" ht="16.5" customHeight="1" thickBot="1" x14ac:dyDescent="0.3">
      <c r="A15" s="100"/>
      <c r="B15" s="101"/>
      <c r="C15" s="62" t="s">
        <v>189</v>
      </c>
      <c r="D15" s="102" t="s">
        <v>190</v>
      </c>
      <c r="E15" s="103">
        <f>SUM(E11:E14)</f>
        <v>0</v>
      </c>
    </row>
    <row r="16" spans="1:5" s="31" customFormat="1" x14ac:dyDescent="0.2">
      <c r="A16" s="64"/>
      <c r="B16" s="104"/>
      <c r="C16" s="105"/>
      <c r="D16" s="106"/>
      <c r="E16" s="107"/>
    </row>
    <row r="17" spans="1:5" ht="15.75" customHeight="1" x14ac:dyDescent="0.25">
      <c r="A17" s="87" t="s">
        <v>37</v>
      </c>
      <c r="B17" s="88" t="s">
        <v>38</v>
      </c>
      <c r="C17" s="55"/>
      <c r="D17" s="55"/>
      <c r="E17" s="89"/>
    </row>
    <row r="18" spans="1:5" ht="15.75" customHeight="1" x14ac:dyDescent="0.25">
      <c r="A18" s="90"/>
      <c r="B18" s="91"/>
      <c r="C18" s="92" t="s">
        <v>183</v>
      </c>
      <c r="D18" s="93" t="s">
        <v>184</v>
      </c>
      <c r="E18" s="94">
        <v>0</v>
      </c>
    </row>
    <row r="19" spans="1:5" ht="15.75" thickBot="1" x14ac:dyDescent="0.25">
      <c r="A19" s="95"/>
      <c r="B19" s="96"/>
      <c r="C19" s="97" t="s">
        <v>191</v>
      </c>
      <c r="D19" s="98" t="s">
        <v>192</v>
      </c>
      <c r="E19" s="99">
        <v>0</v>
      </c>
    </row>
    <row r="20" spans="1:5" s="31" customFormat="1" ht="16.5" customHeight="1" thickBot="1" x14ac:dyDescent="0.3">
      <c r="A20" s="100"/>
      <c r="B20" s="101"/>
      <c r="C20" s="62" t="s">
        <v>189</v>
      </c>
      <c r="D20" s="102" t="s">
        <v>190</v>
      </c>
      <c r="E20" s="103">
        <f>SUM(E18)</f>
        <v>0</v>
      </c>
    </row>
    <row r="21" spans="1:5" s="31" customFormat="1" x14ac:dyDescent="0.2">
      <c r="A21" s="64"/>
      <c r="B21" s="104"/>
      <c r="C21" s="105"/>
      <c r="D21" s="106"/>
      <c r="E21" s="107"/>
    </row>
    <row r="22" spans="1:5" ht="15.75" customHeight="1" x14ac:dyDescent="0.25">
      <c r="A22" s="87" t="s">
        <v>44</v>
      </c>
      <c r="B22" s="88" t="s">
        <v>45</v>
      </c>
      <c r="C22" s="55"/>
      <c r="D22" s="55"/>
      <c r="E22" s="89"/>
    </row>
    <row r="23" spans="1:5" ht="15.75" customHeight="1" x14ac:dyDescent="0.25">
      <c r="A23" s="90"/>
      <c r="B23" s="91"/>
      <c r="C23" s="92" t="s">
        <v>183</v>
      </c>
      <c r="D23" s="93" t="s">
        <v>184</v>
      </c>
      <c r="E23" s="94">
        <v>0</v>
      </c>
    </row>
    <row r="24" spans="1:5" ht="15.75" thickBot="1" x14ac:dyDescent="0.25">
      <c r="A24" s="95"/>
      <c r="B24" s="96"/>
      <c r="C24" s="97" t="s">
        <v>191</v>
      </c>
      <c r="D24" s="98" t="s">
        <v>192</v>
      </c>
      <c r="E24" s="99">
        <v>0</v>
      </c>
    </row>
    <row r="25" spans="1:5" s="31" customFormat="1" ht="16.5" customHeight="1" thickBot="1" x14ac:dyDescent="0.3">
      <c r="A25" s="100"/>
      <c r="B25" s="101"/>
      <c r="C25" s="62" t="s">
        <v>189</v>
      </c>
      <c r="D25" s="102" t="s">
        <v>190</v>
      </c>
      <c r="E25" s="103">
        <f>SUM(E23)</f>
        <v>0</v>
      </c>
    </row>
    <row r="26" spans="1:5" s="31" customFormat="1" x14ac:dyDescent="0.2">
      <c r="A26" s="64"/>
      <c r="B26" s="104"/>
      <c r="C26" s="105"/>
      <c r="D26" s="106"/>
      <c r="E26" s="107"/>
    </row>
    <row r="27" spans="1:5" ht="15.75" customHeight="1" x14ac:dyDescent="0.25">
      <c r="A27" s="87" t="s">
        <v>53</v>
      </c>
      <c r="B27" s="88" t="s">
        <v>54</v>
      </c>
      <c r="C27" s="55"/>
      <c r="D27" s="55"/>
      <c r="E27" s="89"/>
    </row>
    <row r="28" spans="1:5" ht="15.75" customHeight="1" x14ac:dyDescent="0.25">
      <c r="A28" s="90"/>
      <c r="B28" s="91"/>
      <c r="C28" s="92" t="s">
        <v>183</v>
      </c>
      <c r="D28" s="93" t="s">
        <v>184</v>
      </c>
      <c r="E28" s="94">
        <v>0</v>
      </c>
    </row>
    <row r="29" spans="1:5" ht="15.75" thickBot="1" x14ac:dyDescent="0.25">
      <c r="A29" s="95"/>
      <c r="B29" s="96"/>
      <c r="C29" s="97" t="s">
        <v>191</v>
      </c>
      <c r="D29" s="98" t="s">
        <v>192</v>
      </c>
      <c r="E29" s="99">
        <v>0</v>
      </c>
    </row>
    <row r="30" spans="1:5" s="31" customFormat="1" ht="16.5" customHeight="1" thickBot="1" x14ac:dyDescent="0.3">
      <c r="A30" s="100"/>
      <c r="B30" s="101"/>
      <c r="C30" s="62" t="s">
        <v>189</v>
      </c>
      <c r="D30" s="102" t="s">
        <v>190</v>
      </c>
      <c r="E30" s="103">
        <f>SUM(E28)</f>
        <v>0</v>
      </c>
    </row>
    <row r="31" spans="1:5" s="31" customFormat="1" x14ac:dyDescent="0.2">
      <c r="A31" s="64"/>
      <c r="B31" s="104"/>
      <c r="C31" s="105"/>
      <c r="D31" s="106"/>
      <c r="E31" s="107"/>
    </row>
    <row r="32" spans="1:5" ht="15.75" customHeight="1" x14ac:dyDescent="0.25">
      <c r="A32" s="87" t="s">
        <v>60</v>
      </c>
      <c r="B32" s="88" t="s">
        <v>61</v>
      </c>
      <c r="C32" s="55"/>
      <c r="D32" s="55"/>
      <c r="E32" s="89"/>
    </row>
    <row r="33" spans="1:5" ht="15.75" customHeight="1" x14ac:dyDescent="0.25">
      <c r="A33" s="90"/>
      <c r="B33" s="91"/>
      <c r="C33" s="92" t="s">
        <v>183</v>
      </c>
      <c r="D33" s="93" t="s">
        <v>184</v>
      </c>
      <c r="E33" s="94">
        <v>0</v>
      </c>
    </row>
    <row r="34" spans="1:5" ht="15.75" thickBot="1" x14ac:dyDescent="0.25">
      <c r="A34" s="95"/>
      <c r="B34" s="96"/>
      <c r="C34" s="97" t="s">
        <v>191</v>
      </c>
      <c r="D34" s="98" t="s">
        <v>192</v>
      </c>
      <c r="E34" s="99">
        <v>0</v>
      </c>
    </row>
    <row r="35" spans="1:5" s="31" customFormat="1" ht="16.5" customHeight="1" thickBot="1" x14ac:dyDescent="0.3">
      <c r="A35" s="100"/>
      <c r="B35" s="101"/>
      <c r="C35" s="62" t="s">
        <v>189</v>
      </c>
      <c r="D35" s="102" t="s">
        <v>190</v>
      </c>
      <c r="E35" s="103">
        <f>SUM(E33)</f>
        <v>0</v>
      </c>
    </row>
    <row r="36" spans="1:5" s="31" customFormat="1" x14ac:dyDescent="0.2">
      <c r="A36" s="64"/>
      <c r="B36" s="104"/>
      <c r="C36" s="105"/>
      <c r="D36" s="106"/>
      <c r="E36" s="107"/>
    </row>
    <row r="37" spans="1:5" ht="15.75" customHeight="1" x14ac:dyDescent="0.25">
      <c r="A37" s="87" t="s">
        <v>65</v>
      </c>
      <c r="B37" s="88" t="s">
        <v>66</v>
      </c>
      <c r="C37" s="55"/>
      <c r="D37" s="55"/>
      <c r="E37" s="89"/>
    </row>
    <row r="38" spans="1:5" ht="15.75" customHeight="1" x14ac:dyDescent="0.25">
      <c r="A38" s="90"/>
      <c r="B38" s="91"/>
      <c r="C38" s="92" t="s">
        <v>183</v>
      </c>
      <c r="D38" s="93" t="s">
        <v>184</v>
      </c>
      <c r="E38" s="94">
        <v>0</v>
      </c>
    </row>
    <row r="39" spans="1:5" ht="15.75" thickBot="1" x14ac:dyDescent="0.25">
      <c r="A39" s="95"/>
      <c r="B39" s="96"/>
      <c r="C39" s="97" t="s">
        <v>191</v>
      </c>
      <c r="D39" s="98" t="s">
        <v>192</v>
      </c>
      <c r="E39" s="99">
        <v>0</v>
      </c>
    </row>
    <row r="40" spans="1:5" s="31" customFormat="1" ht="16.5" customHeight="1" thickBot="1" x14ac:dyDescent="0.3">
      <c r="A40" s="100"/>
      <c r="B40" s="101"/>
      <c r="C40" s="62" t="s">
        <v>189</v>
      </c>
      <c r="D40" s="102" t="s">
        <v>190</v>
      </c>
      <c r="E40" s="103">
        <f>SUM(E38)</f>
        <v>0</v>
      </c>
    </row>
    <row r="41" spans="1:5" s="31" customFormat="1" x14ac:dyDescent="0.2">
      <c r="A41" s="64"/>
      <c r="B41" s="104"/>
      <c r="C41" s="105"/>
      <c r="D41" s="106"/>
      <c r="E41" s="107"/>
    </row>
    <row r="42" spans="1:5" ht="15.75" customHeight="1" x14ac:dyDescent="0.25">
      <c r="A42" s="87" t="s">
        <v>68</v>
      </c>
      <c r="B42" s="88" t="s">
        <v>69</v>
      </c>
      <c r="C42" s="55"/>
      <c r="D42" s="55"/>
      <c r="E42" s="89"/>
    </row>
    <row r="43" spans="1:5" ht="15.75" customHeight="1" x14ac:dyDescent="0.25">
      <c r="A43" s="90"/>
      <c r="B43" s="91"/>
      <c r="C43" s="92" t="s">
        <v>183</v>
      </c>
      <c r="D43" s="93" t="s">
        <v>184</v>
      </c>
      <c r="E43" s="94">
        <v>0</v>
      </c>
    </row>
    <row r="44" spans="1:5" ht="15.75" thickBot="1" x14ac:dyDescent="0.25">
      <c r="A44" s="95"/>
      <c r="B44" s="96"/>
      <c r="C44" s="97" t="s">
        <v>191</v>
      </c>
      <c r="D44" s="98" t="s">
        <v>192</v>
      </c>
      <c r="E44" s="99">
        <v>0</v>
      </c>
    </row>
    <row r="45" spans="1:5" s="31" customFormat="1" ht="16.5" customHeight="1" thickBot="1" x14ac:dyDescent="0.3">
      <c r="A45" s="100"/>
      <c r="B45" s="101"/>
      <c r="C45" s="62" t="s">
        <v>189</v>
      </c>
      <c r="D45" s="102" t="s">
        <v>190</v>
      </c>
      <c r="E45" s="103">
        <f>SUM(E43)</f>
        <v>0</v>
      </c>
    </row>
    <row r="46" spans="1:5" s="31" customFormat="1" x14ac:dyDescent="0.2">
      <c r="A46" s="64"/>
      <c r="B46" s="104"/>
      <c r="C46" s="105"/>
      <c r="D46" s="106"/>
      <c r="E46" s="107"/>
    </row>
    <row r="47" spans="1:5" ht="15.75" customHeight="1" x14ac:dyDescent="0.25">
      <c r="A47" s="87" t="s">
        <v>78</v>
      </c>
      <c r="B47" s="88" t="s">
        <v>79</v>
      </c>
      <c r="C47" s="55"/>
      <c r="D47" s="55"/>
      <c r="E47" s="89"/>
    </row>
    <row r="48" spans="1:5" ht="15.75" customHeight="1" x14ac:dyDescent="0.25">
      <c r="A48" s="90"/>
      <c r="B48" s="91"/>
      <c r="C48" s="92" t="s">
        <v>183</v>
      </c>
      <c r="D48" s="93" t="s">
        <v>184</v>
      </c>
      <c r="E48" s="94">
        <v>0</v>
      </c>
    </row>
    <row r="49" spans="1:5" ht="15.75" thickBot="1" x14ac:dyDescent="0.25">
      <c r="A49" s="95"/>
      <c r="B49" s="96"/>
      <c r="C49" s="97" t="s">
        <v>191</v>
      </c>
      <c r="D49" s="98" t="s">
        <v>192</v>
      </c>
      <c r="E49" s="99">
        <v>0</v>
      </c>
    </row>
    <row r="50" spans="1:5" s="31" customFormat="1" ht="16.5" customHeight="1" thickBot="1" x14ac:dyDescent="0.3">
      <c r="A50" s="100"/>
      <c r="B50" s="101"/>
      <c r="C50" s="62" t="s">
        <v>189</v>
      </c>
      <c r="D50" s="102" t="s">
        <v>190</v>
      </c>
      <c r="E50" s="103">
        <f>SUM(E48)</f>
        <v>0</v>
      </c>
    </row>
    <row r="51" spans="1:5" s="31" customFormat="1" x14ac:dyDescent="0.2">
      <c r="A51" s="64"/>
      <c r="B51" s="104"/>
      <c r="C51" s="105"/>
      <c r="D51" s="106"/>
      <c r="E51" s="107"/>
    </row>
    <row r="52" spans="1:5" ht="15.75" customHeight="1" x14ac:dyDescent="0.25">
      <c r="A52" s="87" t="s">
        <v>83</v>
      </c>
      <c r="B52" s="88" t="s">
        <v>84</v>
      </c>
      <c r="C52" s="55"/>
      <c r="D52" s="55"/>
      <c r="E52" s="89"/>
    </row>
    <row r="53" spans="1:5" ht="15.75" customHeight="1" x14ac:dyDescent="0.25">
      <c r="A53" s="90"/>
      <c r="B53" s="91"/>
      <c r="C53" s="92" t="s">
        <v>183</v>
      </c>
      <c r="D53" s="93" t="s">
        <v>184</v>
      </c>
      <c r="E53" s="94">
        <v>-0.01</v>
      </c>
    </row>
    <row r="54" spans="1:5" x14ac:dyDescent="0.2">
      <c r="A54" s="95">
        <v>1</v>
      </c>
      <c r="B54" s="96"/>
      <c r="C54" s="97" t="s">
        <v>193</v>
      </c>
      <c r="D54" s="98" t="s">
        <v>186</v>
      </c>
      <c r="E54" s="99">
        <v>26687</v>
      </c>
    </row>
    <row r="55" spans="1:5" ht="15.75" thickBot="1" x14ac:dyDescent="0.25">
      <c r="A55" s="95">
        <v>2</v>
      </c>
      <c r="B55" s="96"/>
      <c r="C55" s="97" t="s">
        <v>188</v>
      </c>
      <c r="D55" s="98" t="s">
        <v>186</v>
      </c>
      <c r="E55" s="99">
        <v>-26687</v>
      </c>
    </row>
    <row r="56" spans="1:5" s="31" customFormat="1" ht="16.5" customHeight="1" thickBot="1" x14ac:dyDescent="0.3">
      <c r="A56" s="100"/>
      <c r="B56" s="101"/>
      <c r="C56" s="62" t="s">
        <v>189</v>
      </c>
      <c r="D56" s="102" t="s">
        <v>190</v>
      </c>
      <c r="E56" s="103">
        <f>SUM(E53:E55)</f>
        <v>-9.9999999983992893E-3</v>
      </c>
    </row>
    <row r="57" spans="1:5" s="31" customFormat="1" x14ac:dyDescent="0.2">
      <c r="A57" s="64"/>
      <c r="B57" s="104"/>
      <c r="C57" s="105"/>
      <c r="D57" s="106"/>
      <c r="E57" s="107"/>
    </row>
    <row r="58" spans="1:5" ht="15.75" customHeight="1" x14ac:dyDescent="0.25">
      <c r="A58" s="87" t="s">
        <v>87</v>
      </c>
      <c r="B58" s="88" t="s">
        <v>88</v>
      </c>
      <c r="C58" s="55"/>
      <c r="D58" s="55"/>
      <c r="E58" s="89"/>
    </row>
    <row r="59" spans="1:5" ht="15.75" customHeight="1" x14ac:dyDescent="0.25">
      <c r="A59" s="90"/>
      <c r="B59" s="91"/>
      <c r="C59" s="92" t="s">
        <v>183</v>
      </c>
      <c r="D59" s="93" t="s">
        <v>184</v>
      </c>
      <c r="E59" s="94">
        <v>0</v>
      </c>
    </row>
    <row r="60" spans="1:5" ht="15.75" thickBot="1" x14ac:dyDescent="0.25">
      <c r="A60" s="95"/>
      <c r="B60" s="96"/>
      <c r="C60" s="97" t="s">
        <v>191</v>
      </c>
      <c r="D60" s="98" t="s">
        <v>192</v>
      </c>
      <c r="E60" s="99">
        <v>0</v>
      </c>
    </row>
    <row r="61" spans="1:5" s="31" customFormat="1" ht="16.5" customHeight="1" thickBot="1" x14ac:dyDescent="0.3">
      <c r="A61" s="100"/>
      <c r="B61" s="101"/>
      <c r="C61" s="62" t="s">
        <v>189</v>
      </c>
      <c r="D61" s="102" t="s">
        <v>190</v>
      </c>
      <c r="E61" s="103">
        <f>SUM(E59)</f>
        <v>0</v>
      </c>
    </row>
    <row r="62" spans="1:5" s="31" customFormat="1" x14ac:dyDescent="0.2">
      <c r="A62" s="64"/>
      <c r="B62" s="104"/>
      <c r="C62" s="105"/>
      <c r="D62" s="106"/>
      <c r="E62" s="107"/>
    </row>
    <row r="63" spans="1:5" ht="15.75" customHeight="1" x14ac:dyDescent="0.25">
      <c r="A63" s="87" t="s">
        <v>91</v>
      </c>
      <c r="B63" s="88" t="s">
        <v>92</v>
      </c>
      <c r="C63" s="55"/>
      <c r="D63" s="55"/>
      <c r="E63" s="89"/>
    </row>
    <row r="64" spans="1:5" ht="15.75" customHeight="1" x14ac:dyDescent="0.25">
      <c r="A64" s="90"/>
      <c r="B64" s="91"/>
      <c r="C64" s="92" t="s">
        <v>183</v>
      </c>
      <c r="D64" s="93" t="s">
        <v>184</v>
      </c>
      <c r="E64" s="94">
        <v>0</v>
      </c>
    </row>
    <row r="65" spans="1:5" ht="15.75" thickBot="1" x14ac:dyDescent="0.25">
      <c r="A65" s="95"/>
      <c r="B65" s="96"/>
      <c r="C65" s="97" t="s">
        <v>191</v>
      </c>
      <c r="D65" s="98" t="s">
        <v>192</v>
      </c>
      <c r="E65" s="99">
        <v>0</v>
      </c>
    </row>
    <row r="66" spans="1:5" s="31" customFormat="1" ht="16.5" customHeight="1" thickBot="1" x14ac:dyDescent="0.3">
      <c r="A66" s="100"/>
      <c r="B66" s="101"/>
      <c r="C66" s="62" t="s">
        <v>189</v>
      </c>
      <c r="D66" s="102" t="s">
        <v>190</v>
      </c>
      <c r="E66" s="103">
        <f>SUM(E64)</f>
        <v>0</v>
      </c>
    </row>
    <row r="67" spans="1:5" s="31" customFormat="1" x14ac:dyDescent="0.2">
      <c r="A67" s="64"/>
      <c r="B67" s="104"/>
      <c r="C67" s="105"/>
      <c r="D67" s="106"/>
      <c r="E67" s="107"/>
    </row>
    <row r="68" spans="1:5" ht="15.75" customHeight="1" x14ac:dyDescent="0.25">
      <c r="A68" s="87" t="s">
        <v>103</v>
      </c>
      <c r="B68" s="88" t="s">
        <v>104</v>
      </c>
      <c r="C68" s="55"/>
      <c r="D68" s="55"/>
      <c r="E68" s="89"/>
    </row>
    <row r="69" spans="1:5" ht="15.75" customHeight="1" x14ac:dyDescent="0.25">
      <c r="A69" s="90"/>
      <c r="B69" s="91"/>
      <c r="C69" s="92" t="s">
        <v>183</v>
      </c>
      <c r="D69" s="93" t="s">
        <v>184</v>
      </c>
      <c r="E69" s="94">
        <v>0</v>
      </c>
    </row>
    <row r="70" spans="1:5" ht="15.75" thickBot="1" x14ac:dyDescent="0.25">
      <c r="A70" s="95"/>
      <c r="B70" s="96"/>
      <c r="C70" s="97" t="s">
        <v>191</v>
      </c>
      <c r="D70" s="98" t="s">
        <v>192</v>
      </c>
      <c r="E70" s="99">
        <v>0</v>
      </c>
    </row>
    <row r="71" spans="1:5" s="31" customFormat="1" ht="16.5" customHeight="1" thickBot="1" x14ac:dyDescent="0.3">
      <c r="A71" s="100"/>
      <c r="B71" s="101"/>
      <c r="C71" s="62" t="s">
        <v>189</v>
      </c>
      <c r="D71" s="102" t="s">
        <v>190</v>
      </c>
      <c r="E71" s="103">
        <f>SUM(E69)</f>
        <v>0</v>
      </c>
    </row>
    <row r="72" spans="1:5" s="31" customFormat="1" x14ac:dyDescent="0.2">
      <c r="A72" s="64"/>
      <c r="B72" s="104"/>
      <c r="C72" s="105"/>
      <c r="D72" s="106"/>
      <c r="E72" s="107"/>
    </row>
    <row r="73" spans="1:5" ht="15.75" customHeight="1" x14ac:dyDescent="0.25">
      <c r="A73" s="87" t="s">
        <v>112</v>
      </c>
      <c r="B73" s="88" t="s">
        <v>113</v>
      </c>
      <c r="C73" s="55"/>
      <c r="D73" s="55"/>
      <c r="E73" s="89"/>
    </row>
    <row r="74" spans="1:5" ht="15.75" customHeight="1" x14ac:dyDescent="0.25">
      <c r="A74" s="90"/>
      <c r="B74" s="91"/>
      <c r="C74" s="92" t="s">
        <v>183</v>
      </c>
      <c r="D74" s="93" t="s">
        <v>184</v>
      </c>
      <c r="E74" s="94">
        <v>0</v>
      </c>
    </row>
    <row r="75" spans="1:5" ht="15.75" thickBot="1" x14ac:dyDescent="0.25">
      <c r="A75" s="95"/>
      <c r="B75" s="96"/>
      <c r="C75" s="97" t="s">
        <v>191</v>
      </c>
      <c r="D75" s="98" t="s">
        <v>192</v>
      </c>
      <c r="E75" s="99">
        <v>0</v>
      </c>
    </row>
    <row r="76" spans="1:5" s="31" customFormat="1" ht="16.5" customHeight="1" thickBot="1" x14ac:dyDescent="0.3">
      <c r="A76" s="100"/>
      <c r="B76" s="101"/>
      <c r="C76" s="62" t="s">
        <v>189</v>
      </c>
      <c r="D76" s="102" t="s">
        <v>190</v>
      </c>
      <c r="E76" s="103">
        <f>SUM(E74)</f>
        <v>0</v>
      </c>
    </row>
    <row r="77" spans="1:5" s="31" customFormat="1" x14ac:dyDescent="0.2">
      <c r="A77" s="64"/>
      <c r="B77" s="104"/>
      <c r="C77" s="105"/>
      <c r="D77" s="106"/>
      <c r="E77" s="107"/>
    </row>
    <row r="78" spans="1:5" ht="15.75" customHeight="1" x14ac:dyDescent="0.25">
      <c r="A78" s="87" t="s">
        <v>115</v>
      </c>
      <c r="B78" s="88" t="s">
        <v>116</v>
      </c>
      <c r="C78" s="55"/>
      <c r="D78" s="55"/>
      <c r="E78" s="89"/>
    </row>
    <row r="79" spans="1:5" ht="15.75" customHeight="1" x14ac:dyDescent="0.25">
      <c r="A79" s="90"/>
      <c r="B79" s="91"/>
      <c r="C79" s="92" t="s">
        <v>183</v>
      </c>
      <c r="D79" s="93" t="s">
        <v>184</v>
      </c>
      <c r="E79" s="94">
        <v>0</v>
      </c>
    </row>
    <row r="80" spans="1:5" ht="15.75" thickBot="1" x14ac:dyDescent="0.25">
      <c r="A80" s="95"/>
      <c r="B80" s="96"/>
      <c r="C80" s="97" t="s">
        <v>191</v>
      </c>
      <c r="D80" s="98" t="s">
        <v>192</v>
      </c>
      <c r="E80" s="99">
        <v>0</v>
      </c>
    </row>
    <row r="81" spans="1:5" s="31" customFormat="1" ht="16.5" customHeight="1" thickBot="1" x14ac:dyDescent="0.3">
      <c r="A81" s="100"/>
      <c r="B81" s="101"/>
      <c r="C81" s="62" t="s">
        <v>189</v>
      </c>
      <c r="D81" s="102" t="s">
        <v>190</v>
      </c>
      <c r="E81" s="103">
        <f>SUM(E79)</f>
        <v>0</v>
      </c>
    </row>
    <row r="82" spans="1:5" s="31" customFormat="1" x14ac:dyDescent="0.2">
      <c r="A82" s="64"/>
      <c r="B82" s="104"/>
      <c r="C82" s="105"/>
      <c r="D82" s="106"/>
      <c r="E82" s="107"/>
    </row>
    <row r="83" spans="1:5" ht="15.75" customHeight="1" x14ac:dyDescent="0.25">
      <c r="A83" s="87" t="s">
        <v>117</v>
      </c>
      <c r="B83" s="88" t="s">
        <v>118</v>
      </c>
      <c r="C83" s="55"/>
      <c r="D83" s="55"/>
      <c r="E83" s="89"/>
    </row>
    <row r="84" spans="1:5" ht="15.75" customHeight="1" x14ac:dyDescent="0.25">
      <c r="A84" s="90"/>
      <c r="B84" s="91"/>
      <c r="C84" s="92" t="s">
        <v>183</v>
      </c>
      <c r="D84" s="93" t="s">
        <v>184</v>
      </c>
      <c r="E84" s="94">
        <v>0</v>
      </c>
    </row>
    <row r="85" spans="1:5" ht="15.75" thickBot="1" x14ac:dyDescent="0.25">
      <c r="A85" s="95"/>
      <c r="B85" s="96"/>
      <c r="C85" s="97" t="s">
        <v>191</v>
      </c>
      <c r="D85" s="98" t="s">
        <v>192</v>
      </c>
      <c r="E85" s="99">
        <v>0</v>
      </c>
    </row>
    <row r="86" spans="1:5" s="31" customFormat="1" ht="16.5" customHeight="1" thickBot="1" x14ac:dyDescent="0.3">
      <c r="A86" s="100"/>
      <c r="B86" s="101"/>
      <c r="C86" s="62" t="s">
        <v>189</v>
      </c>
      <c r="D86" s="102" t="s">
        <v>190</v>
      </c>
      <c r="E86" s="103">
        <f>SUM(E84)</f>
        <v>0</v>
      </c>
    </row>
    <row r="87" spans="1:5" s="31" customFormat="1" x14ac:dyDescent="0.2">
      <c r="A87" s="64"/>
      <c r="B87" s="104"/>
      <c r="C87" s="105"/>
      <c r="D87" s="106"/>
      <c r="E87" s="107"/>
    </row>
    <row r="88" spans="1:5" ht="15.75" customHeight="1" x14ac:dyDescent="0.25">
      <c r="A88" s="87" t="s">
        <v>120</v>
      </c>
      <c r="B88" s="88" t="s">
        <v>121</v>
      </c>
      <c r="C88" s="55"/>
      <c r="D88" s="55"/>
      <c r="E88" s="89"/>
    </row>
    <row r="89" spans="1:5" ht="15.75" customHeight="1" x14ac:dyDescent="0.25">
      <c r="A89" s="90"/>
      <c r="B89" s="91"/>
      <c r="C89" s="92" t="s">
        <v>183</v>
      </c>
      <c r="D89" s="93" t="s">
        <v>184</v>
      </c>
      <c r="E89" s="94">
        <v>-80779.09</v>
      </c>
    </row>
    <row r="90" spans="1:5" x14ac:dyDescent="0.2">
      <c r="A90" s="95">
        <v>1</v>
      </c>
      <c r="B90" s="96"/>
      <c r="C90" s="97" t="s">
        <v>193</v>
      </c>
      <c r="D90" s="98" t="s">
        <v>186</v>
      </c>
      <c r="E90" s="99">
        <v>34236</v>
      </c>
    </row>
    <row r="91" spans="1:5" x14ac:dyDescent="0.2">
      <c r="A91" s="95">
        <v>2</v>
      </c>
      <c r="B91" s="96"/>
      <c r="C91" s="97" t="s">
        <v>194</v>
      </c>
      <c r="D91" s="98" t="s">
        <v>186</v>
      </c>
      <c r="E91" s="99">
        <v>45120</v>
      </c>
    </row>
    <row r="92" spans="1:5" x14ac:dyDescent="0.2">
      <c r="A92" s="95">
        <v>3</v>
      </c>
      <c r="B92" s="96"/>
      <c r="C92" s="97" t="s">
        <v>195</v>
      </c>
      <c r="D92" s="98" t="s">
        <v>186</v>
      </c>
      <c r="E92" s="99">
        <v>-904990</v>
      </c>
    </row>
    <row r="93" spans="1:5" x14ac:dyDescent="0.2">
      <c r="A93" s="95">
        <v>4</v>
      </c>
      <c r="B93" s="96"/>
      <c r="C93" s="97" t="s">
        <v>196</v>
      </c>
      <c r="D93" s="98" t="s">
        <v>186</v>
      </c>
      <c r="E93" s="99">
        <v>888276</v>
      </c>
    </row>
    <row r="94" spans="1:5" x14ac:dyDescent="0.2">
      <c r="A94" s="95">
        <v>5</v>
      </c>
      <c r="B94" s="96"/>
      <c r="C94" s="97" t="s">
        <v>197</v>
      </c>
      <c r="D94" s="98" t="s">
        <v>186</v>
      </c>
      <c r="E94" s="99">
        <v>2050</v>
      </c>
    </row>
    <row r="95" spans="1:5" x14ac:dyDescent="0.2">
      <c r="A95" s="95">
        <v>6</v>
      </c>
      <c r="B95" s="96"/>
      <c r="C95" s="97" t="s">
        <v>198</v>
      </c>
      <c r="D95" s="98" t="s">
        <v>186</v>
      </c>
      <c r="E95" s="99">
        <v>-76012</v>
      </c>
    </row>
    <row r="96" spans="1:5" ht="15.75" thickBot="1" x14ac:dyDescent="0.25">
      <c r="A96" s="95">
        <v>7</v>
      </c>
      <c r="B96" s="96"/>
      <c r="C96" s="97" t="s">
        <v>199</v>
      </c>
      <c r="D96" s="98" t="s">
        <v>186</v>
      </c>
      <c r="E96" s="99">
        <v>8213</v>
      </c>
    </row>
    <row r="97" spans="1:5" s="31" customFormat="1" ht="16.5" customHeight="1" thickBot="1" x14ac:dyDescent="0.3">
      <c r="A97" s="100"/>
      <c r="B97" s="101"/>
      <c r="C97" s="62" t="s">
        <v>189</v>
      </c>
      <c r="D97" s="102" t="s">
        <v>190</v>
      </c>
      <c r="E97" s="103">
        <f>SUM(E89:E96)</f>
        <v>-83886.089999999967</v>
      </c>
    </row>
    <row r="98" spans="1:5" s="31" customFormat="1" x14ac:dyDescent="0.2">
      <c r="A98" s="64"/>
      <c r="B98" s="104"/>
      <c r="C98" s="105"/>
      <c r="D98" s="106"/>
      <c r="E98" s="107"/>
    </row>
    <row r="99" spans="1:5" ht="15.75" customHeight="1" x14ac:dyDescent="0.25">
      <c r="A99" s="87" t="s">
        <v>123</v>
      </c>
      <c r="B99" s="88" t="s">
        <v>124</v>
      </c>
      <c r="C99" s="55"/>
      <c r="D99" s="55"/>
      <c r="E99" s="89"/>
    </row>
    <row r="100" spans="1:5" ht="15.75" customHeight="1" x14ac:dyDescent="0.25">
      <c r="A100" s="90"/>
      <c r="B100" s="91"/>
      <c r="C100" s="92" t="s">
        <v>183</v>
      </c>
      <c r="D100" s="93" t="s">
        <v>184</v>
      </c>
      <c r="E100" s="94">
        <v>8876300</v>
      </c>
    </row>
    <row r="101" spans="1:5" x14ac:dyDescent="0.2">
      <c r="A101" s="95">
        <v>1</v>
      </c>
      <c r="B101" s="96"/>
      <c r="C101" s="97" t="s">
        <v>200</v>
      </c>
      <c r="D101" s="98" t="s">
        <v>186</v>
      </c>
      <c r="E101" s="99">
        <v>2472000</v>
      </c>
    </row>
    <row r="102" spans="1:5" ht="15.75" thickBot="1" x14ac:dyDescent="0.25">
      <c r="A102" s="95">
        <v>2</v>
      </c>
      <c r="B102" s="96"/>
      <c r="C102" s="97" t="s">
        <v>201</v>
      </c>
      <c r="D102" s="98" t="s">
        <v>186</v>
      </c>
      <c r="E102" s="99">
        <v>59375</v>
      </c>
    </row>
    <row r="103" spans="1:5" s="31" customFormat="1" ht="16.5" customHeight="1" thickBot="1" x14ac:dyDescent="0.3">
      <c r="A103" s="100"/>
      <c r="B103" s="101"/>
      <c r="C103" s="62" t="s">
        <v>189</v>
      </c>
      <c r="D103" s="102" t="s">
        <v>190</v>
      </c>
      <c r="E103" s="103">
        <f>SUM(E100:E102)</f>
        <v>11407675</v>
      </c>
    </row>
    <row r="104" spans="1:5" s="31" customFormat="1" x14ac:dyDescent="0.2">
      <c r="A104" s="64"/>
      <c r="B104" s="104"/>
      <c r="C104" s="105"/>
      <c r="D104" s="106"/>
      <c r="E104" s="107"/>
    </row>
    <row r="105" spans="1:5" ht="15.75" customHeight="1" x14ac:dyDescent="0.25">
      <c r="A105" s="87" t="s">
        <v>128</v>
      </c>
      <c r="B105" s="88" t="s">
        <v>129</v>
      </c>
      <c r="C105" s="55"/>
      <c r="D105" s="55"/>
      <c r="E105" s="89"/>
    </row>
    <row r="106" spans="1:5" ht="15.75" customHeight="1" x14ac:dyDescent="0.25">
      <c r="A106" s="90"/>
      <c r="B106" s="91"/>
      <c r="C106" s="92" t="s">
        <v>183</v>
      </c>
      <c r="D106" s="93" t="s">
        <v>184</v>
      </c>
      <c r="E106" s="94">
        <v>16960886</v>
      </c>
    </row>
    <row r="107" spans="1:5" x14ac:dyDescent="0.2">
      <c r="A107" s="95">
        <v>1</v>
      </c>
      <c r="B107" s="96"/>
      <c r="C107" s="97" t="s">
        <v>202</v>
      </c>
      <c r="D107" s="98" t="s">
        <v>186</v>
      </c>
      <c r="E107" s="99">
        <v>3421663</v>
      </c>
    </row>
    <row r="108" spans="1:5" x14ac:dyDescent="0.2">
      <c r="A108" s="95">
        <v>2</v>
      </c>
      <c r="B108" s="96"/>
      <c r="C108" s="97" t="s">
        <v>203</v>
      </c>
      <c r="D108" s="98" t="s">
        <v>186</v>
      </c>
      <c r="E108" s="99">
        <v>15992349</v>
      </c>
    </row>
    <row r="109" spans="1:5" x14ac:dyDescent="0.2">
      <c r="A109" s="95">
        <v>3</v>
      </c>
      <c r="B109" s="96"/>
      <c r="C109" s="97" t="s">
        <v>204</v>
      </c>
      <c r="D109" s="98" t="s">
        <v>186</v>
      </c>
      <c r="E109" s="99">
        <v>68914</v>
      </c>
    </row>
    <row r="110" spans="1:5" x14ac:dyDescent="0.2">
      <c r="A110" s="95">
        <v>4</v>
      </c>
      <c r="B110" s="96"/>
      <c r="C110" s="97" t="s">
        <v>205</v>
      </c>
      <c r="D110" s="98" t="s">
        <v>186</v>
      </c>
      <c r="E110" s="99">
        <v>142000</v>
      </c>
    </row>
    <row r="111" spans="1:5" x14ac:dyDescent="0.2">
      <c r="A111" s="95">
        <v>5</v>
      </c>
      <c r="B111" s="96"/>
      <c r="C111" s="97" t="s">
        <v>206</v>
      </c>
      <c r="D111" s="98" t="s">
        <v>186</v>
      </c>
      <c r="E111" s="99">
        <v>228996</v>
      </c>
    </row>
    <row r="112" spans="1:5" x14ac:dyDescent="0.2">
      <c r="A112" s="95">
        <v>6</v>
      </c>
      <c r="B112" s="96"/>
      <c r="C112" s="97" t="s">
        <v>207</v>
      </c>
      <c r="D112" s="98" t="s">
        <v>186</v>
      </c>
      <c r="E112" s="99">
        <v>-896496</v>
      </c>
    </row>
    <row r="113" spans="1:5" x14ac:dyDescent="0.2">
      <c r="A113" s="95">
        <v>7</v>
      </c>
      <c r="B113" s="96"/>
      <c r="C113" s="97" t="s">
        <v>208</v>
      </c>
      <c r="D113" s="98" t="s">
        <v>186</v>
      </c>
      <c r="E113" s="99">
        <v>305537</v>
      </c>
    </row>
    <row r="114" spans="1:5" x14ac:dyDescent="0.2">
      <c r="A114" s="95">
        <v>8</v>
      </c>
      <c r="B114" s="96"/>
      <c r="C114" s="97" t="s">
        <v>209</v>
      </c>
      <c r="D114" s="98" t="s">
        <v>186</v>
      </c>
      <c r="E114" s="99">
        <v>434352</v>
      </c>
    </row>
    <row r="115" spans="1:5" x14ac:dyDescent="0.2">
      <c r="A115" s="95">
        <v>9</v>
      </c>
      <c r="B115" s="96"/>
      <c r="C115" s="97" t="s">
        <v>210</v>
      </c>
      <c r="D115" s="98" t="s">
        <v>186</v>
      </c>
      <c r="E115" s="99">
        <v>7202664</v>
      </c>
    </row>
    <row r="116" spans="1:5" x14ac:dyDescent="0.2">
      <c r="A116" s="95">
        <v>10</v>
      </c>
      <c r="B116" s="96"/>
      <c r="C116" s="97" t="s">
        <v>211</v>
      </c>
      <c r="D116" s="98" t="s">
        <v>186</v>
      </c>
      <c r="E116" s="99">
        <v>7036602</v>
      </c>
    </row>
    <row r="117" spans="1:5" ht="15.75" thickBot="1" x14ac:dyDescent="0.25">
      <c r="A117" s="95">
        <v>11</v>
      </c>
      <c r="B117" s="96"/>
      <c r="C117" s="97" t="s">
        <v>212</v>
      </c>
      <c r="D117" s="98" t="s">
        <v>213</v>
      </c>
      <c r="E117" s="99">
        <v>-16960886</v>
      </c>
    </row>
    <row r="118" spans="1:5" s="31" customFormat="1" ht="16.5" customHeight="1" thickBot="1" x14ac:dyDescent="0.3">
      <c r="A118" s="100"/>
      <c r="B118" s="101"/>
      <c r="C118" s="62" t="s">
        <v>189</v>
      </c>
      <c r="D118" s="102" t="s">
        <v>190</v>
      </c>
      <c r="E118" s="103">
        <f>SUM(E106:E117)</f>
        <v>33936581</v>
      </c>
    </row>
    <row r="119" spans="1:5" s="31" customFormat="1" ht="15.75" thickBot="1" x14ac:dyDescent="0.25">
      <c r="A119" s="64"/>
      <c r="B119" s="104"/>
      <c r="C119" s="105"/>
      <c r="D119" s="106"/>
      <c r="E119" s="107"/>
    </row>
    <row r="120" spans="1:5" s="33" customFormat="1" ht="19.5" customHeight="1" thickBot="1" x14ac:dyDescent="0.3">
      <c r="A120" s="108"/>
      <c r="B120" s="109"/>
      <c r="C120" s="110"/>
      <c r="D120" s="111" t="s">
        <v>214</v>
      </c>
      <c r="E120" s="112">
        <f>+E118+E103+E97+E86+E81+E76+E71+E66+E61+E56+E50+E45+E40+E35+E30+E25+E20+E15</f>
        <v>45260369.899999999</v>
      </c>
    </row>
  </sheetData>
  <mergeCells count="4">
    <mergeCell ref="A1:E1"/>
    <mergeCell ref="A2:E2"/>
    <mergeCell ref="A3:E3"/>
    <mergeCell ref="A4:E4"/>
  </mergeCells>
  <pageMargins left="0.25" right="0.25" top="0.5" bottom="0.5" header="0.25" footer="0.25"/>
  <pageSetup scale="74" orientation="landscape" horizontalDpi="1200" verticalDpi="1200"/>
  <headerFooter>
    <oddHeader>&amp;LOFFICE OF HEALTH CARE ACCESS&amp;CANNUAL REPORTING&amp;RGREENWICH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
  <sheetViews>
    <sheetView workbookViewId="0">
      <selection activeCell="B32" sqref="B32"/>
    </sheetView>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3"/>
      <c r="C1" s="453"/>
      <c r="D1" s="453"/>
    </row>
    <row r="2" spans="1:6" x14ac:dyDescent="0.2">
      <c r="A2" s="454" t="s">
        <v>0</v>
      </c>
      <c r="B2" s="454"/>
      <c r="C2" s="454"/>
      <c r="D2" s="454"/>
      <c r="E2" s="454"/>
      <c r="F2" s="454"/>
    </row>
    <row r="3" spans="1:6" x14ac:dyDescent="0.2">
      <c r="A3" s="454" t="s">
        <v>1</v>
      </c>
      <c r="B3" s="454"/>
      <c r="C3" s="454"/>
      <c r="D3" s="454"/>
      <c r="E3" s="454"/>
      <c r="F3" s="454"/>
    </row>
    <row r="4" spans="1:6" x14ac:dyDescent="0.2">
      <c r="A4" s="454" t="s">
        <v>2</v>
      </c>
      <c r="B4" s="454"/>
      <c r="C4" s="454"/>
      <c r="D4" s="454"/>
      <c r="E4" s="454"/>
      <c r="F4" s="454"/>
    </row>
    <row r="5" spans="1:6" x14ac:dyDescent="0.2">
      <c r="A5" s="454" t="s">
        <v>215</v>
      </c>
      <c r="B5" s="454"/>
      <c r="C5" s="454"/>
      <c r="D5" s="454"/>
      <c r="E5" s="454"/>
      <c r="F5" s="454"/>
    </row>
    <row r="6" spans="1:6" ht="13.5" customHeight="1" thickBot="1" x14ac:dyDescent="0.25">
      <c r="B6" s="455"/>
      <c r="C6" s="455"/>
      <c r="D6" s="455"/>
      <c r="E6" s="116"/>
    </row>
    <row r="7" spans="1:6" ht="15.75" x14ac:dyDescent="0.25">
      <c r="A7" s="117">
        <v>-1</v>
      </c>
      <c r="B7" s="118">
        <v>-2</v>
      </c>
      <c r="C7" s="118">
        <v>-3</v>
      </c>
      <c r="D7" s="118">
        <v>-4</v>
      </c>
      <c r="E7" s="118">
        <v>-5</v>
      </c>
      <c r="F7" s="119">
        <v>-6</v>
      </c>
    </row>
    <row r="8" spans="1:6" ht="20.45" customHeight="1" x14ac:dyDescent="0.25">
      <c r="A8" s="87"/>
      <c r="B8" s="76"/>
      <c r="C8" s="76" t="s">
        <v>192</v>
      </c>
      <c r="D8" s="76"/>
      <c r="E8" s="76"/>
      <c r="F8" s="120"/>
    </row>
    <row r="9" spans="1:6" ht="13.5" customHeight="1" thickBot="1" x14ac:dyDescent="0.25">
      <c r="A9" s="121" t="s">
        <v>5</v>
      </c>
      <c r="B9" s="122" t="s">
        <v>216</v>
      </c>
      <c r="C9" s="123" t="s">
        <v>217</v>
      </c>
      <c r="D9" s="123" t="s">
        <v>180</v>
      </c>
      <c r="E9" s="123" t="s">
        <v>181</v>
      </c>
      <c r="F9" s="124" t="s">
        <v>218</v>
      </c>
    </row>
    <row r="10" spans="1:6" s="125" customFormat="1" ht="31.5" x14ac:dyDescent="0.25">
      <c r="A10" s="126"/>
      <c r="B10" s="127"/>
      <c r="C10" s="128"/>
      <c r="D10" s="129" t="s">
        <v>219</v>
      </c>
      <c r="E10" s="130" t="s">
        <v>220</v>
      </c>
      <c r="F10" s="131">
        <v>0</v>
      </c>
    </row>
    <row r="11" spans="1:6" ht="15.75" x14ac:dyDescent="0.25">
      <c r="A11" s="132" t="s">
        <v>149</v>
      </c>
      <c r="B11" s="133" t="s">
        <v>10</v>
      </c>
      <c r="C11" s="134"/>
      <c r="D11" s="135"/>
      <c r="E11" s="135"/>
      <c r="F11" s="136"/>
    </row>
    <row r="12" spans="1:6" ht="15.75" thickBot="1" x14ac:dyDescent="0.25">
      <c r="A12" s="137"/>
      <c r="B12" s="91"/>
      <c r="C12" s="138" t="s">
        <v>192</v>
      </c>
      <c r="D12" s="138" t="s">
        <v>221</v>
      </c>
      <c r="E12" s="139" t="s">
        <v>192</v>
      </c>
      <c r="F12" s="140">
        <v>0</v>
      </c>
    </row>
    <row r="13" spans="1:6" ht="16.5" thickBot="1" x14ac:dyDescent="0.3">
      <c r="A13" s="141"/>
      <c r="B13" s="142"/>
      <c r="C13" s="143"/>
      <c r="D13" s="144" t="s">
        <v>222</v>
      </c>
      <c r="E13" s="145" t="s">
        <v>223</v>
      </c>
      <c r="F13" s="146">
        <v>0</v>
      </c>
    </row>
    <row r="14" spans="1:6" ht="15.75" x14ac:dyDescent="0.25">
      <c r="A14" s="147"/>
      <c r="B14" s="148"/>
      <c r="C14" s="149"/>
      <c r="D14" s="150"/>
      <c r="E14" s="151"/>
      <c r="F14" s="152"/>
    </row>
    <row r="15" spans="1:6" ht="15.75" x14ac:dyDescent="0.25">
      <c r="A15" s="132" t="s">
        <v>156</v>
      </c>
      <c r="B15" s="133" t="s">
        <v>38</v>
      </c>
      <c r="C15" s="134"/>
      <c r="D15" s="135"/>
      <c r="E15" s="135"/>
      <c r="F15" s="136"/>
    </row>
    <row r="16" spans="1:6" ht="15.75" thickBot="1" x14ac:dyDescent="0.25">
      <c r="A16" s="137"/>
      <c r="B16" s="91"/>
      <c r="C16" s="138" t="s">
        <v>192</v>
      </c>
      <c r="D16" s="138" t="s">
        <v>221</v>
      </c>
      <c r="E16" s="139" t="s">
        <v>192</v>
      </c>
      <c r="F16" s="140">
        <v>0</v>
      </c>
    </row>
    <row r="17" spans="1:6" ht="16.5" thickBot="1" x14ac:dyDescent="0.3">
      <c r="A17" s="141"/>
      <c r="B17" s="142"/>
      <c r="C17" s="143"/>
      <c r="D17" s="144" t="s">
        <v>222</v>
      </c>
      <c r="E17" s="145" t="s">
        <v>223</v>
      </c>
      <c r="F17" s="146">
        <v>0</v>
      </c>
    </row>
    <row r="18" spans="1:6" ht="15.75" x14ac:dyDescent="0.25">
      <c r="A18" s="147"/>
      <c r="B18" s="148"/>
      <c r="C18" s="149"/>
      <c r="D18" s="150"/>
      <c r="E18" s="151"/>
      <c r="F18" s="152"/>
    </row>
    <row r="19" spans="1:6" ht="15.75" x14ac:dyDescent="0.25">
      <c r="A19" s="132" t="s">
        <v>157</v>
      </c>
      <c r="B19" s="133" t="s">
        <v>45</v>
      </c>
      <c r="C19" s="134"/>
      <c r="D19" s="135"/>
      <c r="E19" s="135"/>
      <c r="F19" s="136"/>
    </row>
    <row r="20" spans="1:6" ht="15.75" thickBot="1" x14ac:dyDescent="0.25">
      <c r="A20" s="137"/>
      <c r="B20" s="91"/>
      <c r="C20" s="138" t="s">
        <v>192</v>
      </c>
      <c r="D20" s="138" t="s">
        <v>221</v>
      </c>
      <c r="E20" s="139" t="s">
        <v>192</v>
      </c>
      <c r="F20" s="140">
        <v>0</v>
      </c>
    </row>
    <row r="21" spans="1:6" ht="16.5" thickBot="1" x14ac:dyDescent="0.3">
      <c r="A21" s="141"/>
      <c r="B21" s="142"/>
      <c r="C21" s="143"/>
      <c r="D21" s="144" t="s">
        <v>222</v>
      </c>
      <c r="E21" s="145" t="s">
        <v>223</v>
      </c>
      <c r="F21" s="146">
        <v>0</v>
      </c>
    </row>
    <row r="22" spans="1:6" ht="15.75" x14ac:dyDescent="0.25">
      <c r="A22" s="147"/>
      <c r="B22" s="148"/>
      <c r="C22" s="149"/>
      <c r="D22" s="150"/>
      <c r="E22" s="151"/>
      <c r="F22" s="152"/>
    </row>
    <row r="23" spans="1:6" ht="15.75" x14ac:dyDescent="0.25">
      <c r="A23" s="132" t="s">
        <v>158</v>
      </c>
      <c r="B23" s="133" t="s">
        <v>54</v>
      </c>
      <c r="C23" s="134"/>
      <c r="D23" s="135"/>
      <c r="E23" s="135"/>
      <c r="F23" s="136"/>
    </row>
    <row r="24" spans="1:6" ht="15.75" thickBot="1" x14ac:dyDescent="0.25">
      <c r="A24" s="137"/>
      <c r="B24" s="91"/>
      <c r="C24" s="138" t="s">
        <v>192</v>
      </c>
      <c r="D24" s="138" t="s">
        <v>221</v>
      </c>
      <c r="E24" s="139" t="s">
        <v>192</v>
      </c>
      <c r="F24" s="140">
        <v>0</v>
      </c>
    </row>
    <row r="25" spans="1:6" ht="16.5" thickBot="1" x14ac:dyDescent="0.3">
      <c r="A25" s="141"/>
      <c r="B25" s="142"/>
      <c r="C25" s="143"/>
      <c r="D25" s="144" t="s">
        <v>222</v>
      </c>
      <c r="E25" s="145" t="s">
        <v>223</v>
      </c>
      <c r="F25" s="146">
        <v>0</v>
      </c>
    </row>
    <row r="26" spans="1:6" ht="15.75" x14ac:dyDescent="0.25">
      <c r="A26" s="147"/>
      <c r="B26" s="148"/>
      <c r="C26" s="149"/>
      <c r="D26" s="150"/>
      <c r="E26" s="151"/>
      <c r="F26" s="152"/>
    </row>
    <row r="27" spans="1:6" ht="15.75" x14ac:dyDescent="0.25">
      <c r="A27" s="132" t="s">
        <v>159</v>
      </c>
      <c r="B27" s="133" t="s">
        <v>61</v>
      </c>
      <c r="C27" s="134"/>
      <c r="D27" s="135"/>
      <c r="E27" s="135"/>
      <c r="F27" s="136"/>
    </row>
    <row r="28" spans="1:6" ht="15.75" thickBot="1" x14ac:dyDescent="0.25">
      <c r="A28" s="137"/>
      <c r="B28" s="91"/>
      <c r="C28" s="138" t="s">
        <v>192</v>
      </c>
      <c r="D28" s="138" t="s">
        <v>221</v>
      </c>
      <c r="E28" s="139" t="s">
        <v>192</v>
      </c>
      <c r="F28" s="140">
        <v>0</v>
      </c>
    </row>
    <row r="29" spans="1:6" ht="16.5" thickBot="1" x14ac:dyDescent="0.3">
      <c r="A29" s="141"/>
      <c r="B29" s="142"/>
      <c r="C29" s="143"/>
      <c r="D29" s="144" t="s">
        <v>222</v>
      </c>
      <c r="E29" s="145" t="s">
        <v>223</v>
      </c>
      <c r="F29" s="146">
        <v>0</v>
      </c>
    </row>
    <row r="30" spans="1:6" ht="15.75" x14ac:dyDescent="0.25">
      <c r="A30" s="147"/>
      <c r="B30" s="148"/>
      <c r="C30" s="149"/>
      <c r="D30" s="150"/>
      <c r="E30" s="151"/>
      <c r="F30" s="152"/>
    </row>
    <row r="31" spans="1:6" ht="15.75" x14ac:dyDescent="0.25">
      <c r="A31" s="132" t="s">
        <v>160</v>
      </c>
      <c r="B31" s="133" t="s">
        <v>66</v>
      </c>
      <c r="C31" s="134"/>
      <c r="D31" s="135"/>
      <c r="E31" s="135"/>
      <c r="F31" s="136"/>
    </row>
    <row r="32" spans="1:6" ht="15.75" thickBot="1" x14ac:dyDescent="0.25">
      <c r="A32" s="137"/>
      <c r="B32" s="91"/>
      <c r="C32" s="138" t="s">
        <v>192</v>
      </c>
      <c r="D32" s="138" t="s">
        <v>221</v>
      </c>
      <c r="E32" s="139" t="s">
        <v>192</v>
      </c>
      <c r="F32" s="140">
        <v>0</v>
      </c>
    </row>
    <row r="33" spans="1:6" ht="16.5" thickBot="1" x14ac:dyDescent="0.3">
      <c r="A33" s="141"/>
      <c r="B33" s="142"/>
      <c r="C33" s="143"/>
      <c r="D33" s="144" t="s">
        <v>222</v>
      </c>
      <c r="E33" s="145" t="s">
        <v>223</v>
      </c>
      <c r="F33" s="146">
        <v>0</v>
      </c>
    </row>
    <row r="34" spans="1:6" ht="15.75" x14ac:dyDescent="0.25">
      <c r="A34" s="147"/>
      <c r="B34" s="148"/>
      <c r="C34" s="149"/>
      <c r="D34" s="150"/>
      <c r="E34" s="151"/>
      <c r="F34" s="152"/>
    </row>
    <row r="35" spans="1:6" ht="15.75" x14ac:dyDescent="0.25">
      <c r="A35" s="132" t="s">
        <v>161</v>
      </c>
      <c r="B35" s="133" t="s">
        <v>69</v>
      </c>
      <c r="C35" s="134"/>
      <c r="D35" s="135"/>
      <c r="E35" s="135"/>
      <c r="F35" s="136"/>
    </row>
    <row r="36" spans="1:6" ht="15.75" thickBot="1" x14ac:dyDescent="0.25">
      <c r="A36" s="137"/>
      <c r="B36" s="91"/>
      <c r="C36" s="138" t="s">
        <v>192</v>
      </c>
      <c r="D36" s="138" t="s">
        <v>221</v>
      </c>
      <c r="E36" s="139" t="s">
        <v>192</v>
      </c>
      <c r="F36" s="140">
        <v>0</v>
      </c>
    </row>
    <row r="37" spans="1:6" ht="16.5" thickBot="1" x14ac:dyDescent="0.3">
      <c r="A37" s="141"/>
      <c r="B37" s="142"/>
      <c r="C37" s="143"/>
      <c r="D37" s="144" t="s">
        <v>222</v>
      </c>
      <c r="E37" s="145" t="s">
        <v>223</v>
      </c>
      <c r="F37" s="146">
        <v>0</v>
      </c>
    </row>
    <row r="38" spans="1:6" ht="15.75" x14ac:dyDescent="0.25">
      <c r="A38" s="147"/>
      <c r="B38" s="148"/>
      <c r="C38" s="149"/>
      <c r="D38" s="150"/>
      <c r="E38" s="151"/>
      <c r="F38" s="152"/>
    </row>
    <row r="39" spans="1:6" ht="15.75" x14ac:dyDescent="0.25">
      <c r="A39" s="132" t="s">
        <v>162</v>
      </c>
      <c r="B39" s="133" t="s">
        <v>79</v>
      </c>
      <c r="C39" s="134"/>
      <c r="D39" s="135"/>
      <c r="E39" s="135"/>
      <c r="F39" s="136"/>
    </row>
    <row r="40" spans="1:6" ht="15.75" thickBot="1" x14ac:dyDescent="0.25">
      <c r="A40" s="137"/>
      <c r="B40" s="91"/>
      <c r="C40" s="138" t="s">
        <v>192</v>
      </c>
      <c r="D40" s="138" t="s">
        <v>221</v>
      </c>
      <c r="E40" s="139" t="s">
        <v>192</v>
      </c>
      <c r="F40" s="140">
        <v>0</v>
      </c>
    </row>
    <row r="41" spans="1:6" ht="16.5" thickBot="1" x14ac:dyDescent="0.3">
      <c r="A41" s="141"/>
      <c r="B41" s="142"/>
      <c r="C41" s="143"/>
      <c r="D41" s="144" t="s">
        <v>222</v>
      </c>
      <c r="E41" s="145" t="s">
        <v>223</v>
      </c>
      <c r="F41" s="146">
        <v>0</v>
      </c>
    </row>
    <row r="42" spans="1:6" ht="15.75" x14ac:dyDescent="0.25">
      <c r="A42" s="147"/>
      <c r="B42" s="148"/>
      <c r="C42" s="149"/>
      <c r="D42" s="150"/>
      <c r="E42" s="151"/>
      <c r="F42" s="152"/>
    </row>
    <row r="43" spans="1:6" ht="15.75" x14ac:dyDescent="0.25">
      <c r="A43" s="132" t="s">
        <v>163</v>
      </c>
      <c r="B43" s="133" t="s">
        <v>84</v>
      </c>
      <c r="C43" s="134"/>
      <c r="D43" s="135"/>
      <c r="E43" s="135"/>
      <c r="F43" s="136"/>
    </row>
    <row r="44" spans="1:6" ht="15.75" thickBot="1" x14ac:dyDescent="0.25">
      <c r="A44" s="137"/>
      <c r="B44" s="91"/>
      <c r="C44" s="138" t="s">
        <v>192</v>
      </c>
      <c r="D44" s="138" t="s">
        <v>221</v>
      </c>
      <c r="E44" s="139" t="s">
        <v>192</v>
      </c>
      <c r="F44" s="140">
        <v>0</v>
      </c>
    </row>
    <row r="45" spans="1:6" ht="16.5" thickBot="1" x14ac:dyDescent="0.3">
      <c r="A45" s="141"/>
      <c r="B45" s="142"/>
      <c r="C45" s="143"/>
      <c r="D45" s="144" t="s">
        <v>222</v>
      </c>
      <c r="E45" s="145" t="s">
        <v>223</v>
      </c>
      <c r="F45" s="146">
        <v>0</v>
      </c>
    </row>
    <row r="46" spans="1:6" ht="15.75" x14ac:dyDescent="0.25">
      <c r="A46" s="147"/>
      <c r="B46" s="148"/>
      <c r="C46" s="149"/>
      <c r="D46" s="150"/>
      <c r="E46" s="151"/>
      <c r="F46" s="152"/>
    </row>
    <row r="47" spans="1:6" ht="15.75" x14ac:dyDescent="0.25">
      <c r="A47" s="132" t="s">
        <v>164</v>
      </c>
      <c r="B47" s="133" t="s">
        <v>88</v>
      </c>
      <c r="C47" s="134"/>
      <c r="D47" s="135"/>
      <c r="E47" s="135"/>
      <c r="F47" s="136"/>
    </row>
    <row r="48" spans="1:6" ht="15.75" thickBot="1" x14ac:dyDescent="0.25">
      <c r="A48" s="137"/>
      <c r="B48" s="91"/>
      <c r="C48" s="138" t="s">
        <v>192</v>
      </c>
      <c r="D48" s="138" t="s">
        <v>221</v>
      </c>
      <c r="E48" s="139" t="s">
        <v>192</v>
      </c>
      <c r="F48" s="140">
        <v>0</v>
      </c>
    </row>
    <row r="49" spans="1:6" ht="16.5" thickBot="1" x14ac:dyDescent="0.3">
      <c r="A49" s="141"/>
      <c r="B49" s="142"/>
      <c r="C49" s="143"/>
      <c r="D49" s="144" t="s">
        <v>222</v>
      </c>
      <c r="E49" s="145" t="s">
        <v>223</v>
      </c>
      <c r="F49" s="146">
        <v>0</v>
      </c>
    </row>
    <row r="50" spans="1:6" ht="15.75" x14ac:dyDescent="0.25">
      <c r="A50" s="147"/>
      <c r="B50" s="148"/>
      <c r="C50" s="149"/>
      <c r="D50" s="150"/>
      <c r="E50" s="151"/>
      <c r="F50" s="152"/>
    </row>
    <row r="51" spans="1:6" ht="31.5" x14ac:dyDescent="0.25">
      <c r="A51" s="132" t="s">
        <v>165</v>
      </c>
      <c r="B51" s="133" t="s">
        <v>92</v>
      </c>
      <c r="C51" s="134"/>
      <c r="D51" s="135"/>
      <c r="E51" s="135"/>
      <c r="F51" s="136"/>
    </row>
    <row r="52" spans="1:6" ht="15.75" thickBot="1" x14ac:dyDescent="0.25">
      <c r="A52" s="137"/>
      <c r="B52" s="91"/>
      <c r="C52" s="138" t="s">
        <v>192</v>
      </c>
      <c r="D52" s="138" t="s">
        <v>221</v>
      </c>
      <c r="E52" s="139" t="s">
        <v>192</v>
      </c>
      <c r="F52" s="140">
        <v>0</v>
      </c>
    </row>
    <row r="53" spans="1:6" ht="16.5" thickBot="1" x14ac:dyDescent="0.3">
      <c r="A53" s="141"/>
      <c r="B53" s="142"/>
      <c r="C53" s="143"/>
      <c r="D53" s="144" t="s">
        <v>222</v>
      </c>
      <c r="E53" s="145" t="s">
        <v>223</v>
      </c>
      <c r="F53" s="146">
        <v>0</v>
      </c>
    </row>
    <row r="54" spans="1:6" ht="15.75" x14ac:dyDescent="0.25">
      <c r="A54" s="147"/>
      <c r="B54" s="148"/>
      <c r="C54" s="149"/>
      <c r="D54" s="150"/>
      <c r="E54" s="151"/>
      <c r="F54" s="152"/>
    </row>
    <row r="55" spans="1:6" ht="15.75" x14ac:dyDescent="0.25">
      <c r="A55" s="132" t="s">
        <v>166</v>
      </c>
      <c r="B55" s="133" t="s">
        <v>104</v>
      </c>
      <c r="C55" s="134"/>
      <c r="D55" s="135"/>
      <c r="E55" s="135"/>
      <c r="F55" s="136"/>
    </row>
    <row r="56" spans="1:6" ht="15.75" thickBot="1" x14ac:dyDescent="0.25">
      <c r="A56" s="137"/>
      <c r="B56" s="91"/>
      <c r="C56" s="138" t="s">
        <v>192</v>
      </c>
      <c r="D56" s="138" t="s">
        <v>221</v>
      </c>
      <c r="E56" s="139" t="s">
        <v>192</v>
      </c>
      <c r="F56" s="140">
        <v>0</v>
      </c>
    </row>
    <row r="57" spans="1:6" ht="16.5" thickBot="1" x14ac:dyDescent="0.3">
      <c r="A57" s="141"/>
      <c r="B57" s="142"/>
      <c r="C57" s="143"/>
      <c r="D57" s="144" t="s">
        <v>222</v>
      </c>
      <c r="E57" s="145" t="s">
        <v>223</v>
      </c>
      <c r="F57" s="146">
        <v>0</v>
      </c>
    </row>
    <row r="58" spans="1:6" ht="15.75" x14ac:dyDescent="0.25">
      <c r="A58" s="147"/>
      <c r="B58" s="148"/>
      <c r="C58" s="149"/>
      <c r="D58" s="150"/>
      <c r="E58" s="151"/>
      <c r="F58" s="152"/>
    </row>
    <row r="59" spans="1:6" ht="15.75" x14ac:dyDescent="0.25">
      <c r="A59" s="132" t="s">
        <v>167</v>
      </c>
      <c r="B59" s="133" t="s">
        <v>113</v>
      </c>
      <c r="C59" s="134"/>
      <c r="D59" s="135"/>
      <c r="E59" s="135"/>
      <c r="F59" s="136"/>
    </row>
    <row r="60" spans="1:6" ht="15.75" thickBot="1" x14ac:dyDescent="0.25">
      <c r="A60" s="137"/>
      <c r="B60" s="91"/>
      <c r="C60" s="138" t="s">
        <v>192</v>
      </c>
      <c r="D60" s="138" t="s">
        <v>221</v>
      </c>
      <c r="E60" s="139" t="s">
        <v>192</v>
      </c>
      <c r="F60" s="140">
        <v>0</v>
      </c>
    </row>
    <row r="61" spans="1:6" ht="16.5" thickBot="1" x14ac:dyDescent="0.3">
      <c r="A61" s="141"/>
      <c r="B61" s="142"/>
      <c r="C61" s="143"/>
      <c r="D61" s="144" t="s">
        <v>222</v>
      </c>
      <c r="E61" s="145" t="s">
        <v>223</v>
      </c>
      <c r="F61" s="146">
        <v>0</v>
      </c>
    </row>
    <row r="62" spans="1:6" ht="15.75" x14ac:dyDescent="0.25">
      <c r="A62" s="147"/>
      <c r="B62" s="148"/>
      <c r="C62" s="149"/>
      <c r="D62" s="150"/>
      <c r="E62" s="151"/>
      <c r="F62" s="152"/>
    </row>
    <row r="63" spans="1:6" ht="15.75" x14ac:dyDescent="0.25">
      <c r="A63" s="132" t="s">
        <v>168</v>
      </c>
      <c r="B63" s="133" t="s">
        <v>116</v>
      </c>
      <c r="C63" s="134"/>
      <c r="D63" s="135"/>
      <c r="E63" s="135"/>
      <c r="F63" s="136"/>
    </row>
    <row r="64" spans="1:6" ht="15.75" thickBot="1" x14ac:dyDescent="0.25">
      <c r="A64" s="137"/>
      <c r="B64" s="91"/>
      <c r="C64" s="138" t="s">
        <v>192</v>
      </c>
      <c r="D64" s="138" t="s">
        <v>221</v>
      </c>
      <c r="E64" s="139" t="s">
        <v>192</v>
      </c>
      <c r="F64" s="140">
        <v>0</v>
      </c>
    </row>
    <row r="65" spans="1:6" ht="16.5" thickBot="1" x14ac:dyDescent="0.3">
      <c r="A65" s="141"/>
      <c r="B65" s="142"/>
      <c r="C65" s="143"/>
      <c r="D65" s="144" t="s">
        <v>222</v>
      </c>
      <c r="E65" s="145" t="s">
        <v>223</v>
      </c>
      <c r="F65" s="146">
        <v>0</v>
      </c>
    </row>
    <row r="66" spans="1:6" ht="15.75" x14ac:dyDescent="0.25">
      <c r="A66" s="147"/>
      <c r="B66" s="148"/>
      <c r="C66" s="149"/>
      <c r="D66" s="150"/>
      <c r="E66" s="151"/>
      <c r="F66" s="152"/>
    </row>
    <row r="67" spans="1:6" ht="15.75" x14ac:dyDescent="0.25">
      <c r="A67" s="132" t="s">
        <v>169</v>
      </c>
      <c r="B67" s="133" t="s">
        <v>118</v>
      </c>
      <c r="C67" s="134"/>
      <c r="D67" s="135"/>
      <c r="E67" s="135"/>
      <c r="F67" s="136"/>
    </row>
    <row r="68" spans="1:6" ht="15.75" thickBot="1" x14ac:dyDescent="0.25">
      <c r="A68" s="137"/>
      <c r="B68" s="91"/>
      <c r="C68" s="138" t="s">
        <v>192</v>
      </c>
      <c r="D68" s="138" t="s">
        <v>221</v>
      </c>
      <c r="E68" s="139" t="s">
        <v>192</v>
      </c>
      <c r="F68" s="140">
        <v>0</v>
      </c>
    </row>
    <row r="69" spans="1:6" ht="16.5" thickBot="1" x14ac:dyDescent="0.3">
      <c r="A69" s="141"/>
      <c r="B69" s="142"/>
      <c r="C69" s="143"/>
      <c r="D69" s="144" t="s">
        <v>222</v>
      </c>
      <c r="E69" s="145" t="s">
        <v>223</v>
      </c>
      <c r="F69" s="146">
        <v>0</v>
      </c>
    </row>
    <row r="70" spans="1:6" ht="15.75" x14ac:dyDescent="0.25">
      <c r="A70" s="147"/>
      <c r="B70" s="148"/>
      <c r="C70" s="149"/>
      <c r="D70" s="150"/>
      <c r="E70" s="151"/>
      <c r="F70" s="152"/>
    </row>
    <row r="71" spans="1:6" ht="15.75" x14ac:dyDescent="0.25">
      <c r="A71" s="132" t="s">
        <v>170</v>
      </c>
      <c r="B71" s="133" t="s">
        <v>121</v>
      </c>
      <c r="C71" s="134"/>
      <c r="D71" s="135"/>
      <c r="E71" s="135"/>
      <c r="F71" s="136"/>
    </row>
    <row r="72" spans="1:6" ht="15.75" thickBot="1" x14ac:dyDescent="0.25">
      <c r="A72" s="137"/>
      <c r="B72" s="91"/>
      <c r="C72" s="138" t="s">
        <v>192</v>
      </c>
      <c r="D72" s="138" t="s">
        <v>221</v>
      </c>
      <c r="E72" s="139" t="s">
        <v>192</v>
      </c>
      <c r="F72" s="140">
        <v>0</v>
      </c>
    </row>
    <row r="73" spans="1:6" ht="16.5" thickBot="1" x14ac:dyDescent="0.3">
      <c r="A73" s="141"/>
      <c r="B73" s="142"/>
      <c r="C73" s="143"/>
      <c r="D73" s="144" t="s">
        <v>222</v>
      </c>
      <c r="E73" s="145" t="s">
        <v>223</v>
      </c>
      <c r="F73" s="146">
        <v>0</v>
      </c>
    </row>
    <row r="74" spans="1:6" ht="15.75" x14ac:dyDescent="0.25">
      <c r="A74" s="147"/>
      <c r="B74" s="148"/>
      <c r="C74" s="149"/>
      <c r="D74" s="150"/>
      <c r="E74" s="151"/>
      <c r="F74" s="152"/>
    </row>
    <row r="75" spans="1:6" ht="31.5" x14ac:dyDescent="0.25">
      <c r="A75" s="132" t="s">
        <v>171</v>
      </c>
      <c r="B75" s="133" t="s">
        <v>124</v>
      </c>
      <c r="C75" s="134"/>
      <c r="D75" s="135"/>
      <c r="E75" s="135"/>
      <c r="F75" s="136"/>
    </row>
    <row r="76" spans="1:6" ht="15.75" thickBot="1" x14ac:dyDescent="0.25">
      <c r="A76" s="137"/>
      <c r="B76" s="91"/>
      <c r="C76" s="138" t="s">
        <v>192</v>
      </c>
      <c r="D76" s="138" t="s">
        <v>221</v>
      </c>
      <c r="E76" s="139" t="s">
        <v>192</v>
      </c>
      <c r="F76" s="140">
        <v>0</v>
      </c>
    </row>
    <row r="77" spans="1:6" ht="16.5" thickBot="1" x14ac:dyDescent="0.3">
      <c r="A77" s="141"/>
      <c r="B77" s="142"/>
      <c r="C77" s="143"/>
      <c r="D77" s="144" t="s">
        <v>222</v>
      </c>
      <c r="E77" s="145" t="s">
        <v>223</v>
      </c>
      <c r="F77" s="146">
        <v>0</v>
      </c>
    </row>
    <row r="78" spans="1:6" ht="15.75" x14ac:dyDescent="0.25">
      <c r="A78" s="147"/>
      <c r="B78" s="148"/>
      <c r="C78" s="149"/>
      <c r="D78" s="150"/>
      <c r="E78" s="151"/>
      <c r="F78" s="152"/>
    </row>
    <row r="79" spans="1:6" ht="15.75" x14ac:dyDescent="0.25">
      <c r="A79" s="132" t="s">
        <v>172</v>
      </c>
      <c r="B79" s="133" t="s">
        <v>129</v>
      </c>
      <c r="C79" s="134"/>
      <c r="D79" s="135"/>
      <c r="E79" s="135"/>
      <c r="F79" s="136"/>
    </row>
    <row r="80" spans="1:6" ht="15.75" thickBot="1" x14ac:dyDescent="0.25">
      <c r="A80" s="137"/>
      <c r="B80" s="91"/>
      <c r="C80" s="138" t="s">
        <v>192</v>
      </c>
      <c r="D80" s="138" t="s">
        <v>221</v>
      </c>
      <c r="E80" s="139" t="s">
        <v>192</v>
      </c>
      <c r="F80" s="140">
        <v>0</v>
      </c>
    </row>
    <row r="81" spans="1:6" ht="16.5" thickBot="1" x14ac:dyDescent="0.3">
      <c r="A81" s="141"/>
      <c r="B81" s="142"/>
      <c r="C81" s="143"/>
      <c r="D81" s="144" t="s">
        <v>222</v>
      </c>
      <c r="E81" s="145" t="s">
        <v>223</v>
      </c>
      <c r="F81" s="146">
        <v>0</v>
      </c>
    </row>
    <row r="82" spans="1:6" ht="15.75" x14ac:dyDescent="0.25">
      <c r="A82" s="147"/>
      <c r="B82" s="148"/>
      <c r="C82" s="149"/>
      <c r="D82" s="150"/>
      <c r="E82" s="151"/>
      <c r="F82" s="152"/>
    </row>
    <row r="83" spans="1:6" ht="32.25" thickBot="1" x14ac:dyDescent="0.3">
      <c r="A83" s="153"/>
      <c r="B83" s="154"/>
      <c r="C83" s="154"/>
      <c r="D83" s="155" t="s">
        <v>224</v>
      </c>
      <c r="E83" s="156" t="s">
        <v>225</v>
      </c>
      <c r="F83" s="157">
        <f>+F81+F77+F73+F69+F65+F61+F57+F53+F49+F45+F41+F37+F33+F29+F25+F21+F17+F13+F10</f>
        <v>0</v>
      </c>
    </row>
  </sheetData>
  <mergeCells count="6">
    <mergeCell ref="B6:D6"/>
    <mergeCell ref="B1:D1"/>
    <mergeCell ref="A2:F2"/>
    <mergeCell ref="A3:F3"/>
    <mergeCell ref="A4:F4"/>
    <mergeCell ref="A5:F5"/>
  </mergeCells>
  <pageMargins left="0.25" right="0.25" top="0.5" bottom="0.5" header="0.25" footer="0.25"/>
  <pageSetup paperSize="9" scale="74" orientation="landscape" horizontalDpi="1200" verticalDpi="1200"/>
  <headerFooter>
    <oddHeader>&amp;LOFFICE OF HEALTH CARE ACCESS&amp;CANNUAL REPORTING&amp;RGREENWICH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4"/>
  <sheetViews>
    <sheetView workbookViewId="0">
      <selection activeCell="E11" sqref="E11"/>
    </sheetView>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4" t="s">
        <v>0</v>
      </c>
      <c r="B2" s="454"/>
      <c r="C2" s="454"/>
      <c r="D2" s="454"/>
    </row>
    <row r="3" spans="1:5" x14ac:dyDescent="0.2">
      <c r="A3" s="454" t="s">
        <v>1</v>
      </c>
      <c r="B3" s="454"/>
      <c r="C3" s="454"/>
      <c r="D3" s="454"/>
    </row>
    <row r="4" spans="1:5" x14ac:dyDescent="0.2">
      <c r="A4" s="454" t="s">
        <v>2</v>
      </c>
      <c r="B4" s="454"/>
      <c r="C4" s="454"/>
      <c r="D4" s="454"/>
    </row>
    <row r="5" spans="1:5" x14ac:dyDescent="0.2">
      <c r="A5" s="454" t="s">
        <v>226</v>
      </c>
      <c r="B5" s="454"/>
      <c r="C5" s="454"/>
      <c r="D5" s="454"/>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227</v>
      </c>
      <c r="C8" s="165"/>
      <c r="D8" s="166"/>
    </row>
    <row r="9" spans="1:5" ht="14.25" customHeight="1" thickBot="1" x14ac:dyDescent="0.25">
      <c r="A9" s="167" t="s">
        <v>5</v>
      </c>
      <c r="B9" s="168" t="s">
        <v>228</v>
      </c>
      <c r="C9" s="169" t="s">
        <v>218</v>
      </c>
      <c r="D9" s="170" t="s">
        <v>181</v>
      </c>
    </row>
    <row r="10" spans="1:5" ht="15.75" x14ac:dyDescent="0.25">
      <c r="A10" s="171"/>
      <c r="B10" s="86"/>
      <c r="C10" s="172"/>
      <c r="D10" s="173"/>
    </row>
    <row r="11" spans="1:5" x14ac:dyDescent="0.2">
      <c r="A11" s="174" t="s">
        <v>149</v>
      </c>
      <c r="B11" s="175" t="s">
        <v>10</v>
      </c>
      <c r="C11" s="176"/>
      <c r="D11" s="177"/>
    </row>
    <row r="12" spans="1:5" ht="13.5" thickBot="1" x14ac:dyDescent="0.25">
      <c r="A12" s="178">
        <v>0</v>
      </c>
      <c r="B12" s="179" t="s">
        <v>221</v>
      </c>
      <c r="C12" s="180">
        <v>0</v>
      </c>
      <c r="D12" s="181" t="s">
        <v>192</v>
      </c>
    </row>
    <row r="13" spans="1:5" ht="13.5" customHeight="1" thickBot="1" x14ac:dyDescent="0.25">
      <c r="A13" s="182"/>
      <c r="B13" s="183" t="s">
        <v>229</v>
      </c>
      <c r="C13" s="184">
        <v>0</v>
      </c>
      <c r="D13" s="185" t="s">
        <v>223</v>
      </c>
    </row>
    <row r="14" spans="1:5" ht="14.25" customHeight="1" x14ac:dyDescent="0.2">
      <c r="A14" s="186"/>
      <c r="B14" s="187"/>
      <c r="C14" s="188"/>
      <c r="D14" s="189"/>
    </row>
    <row r="15" spans="1:5" x14ac:dyDescent="0.2">
      <c r="A15" s="174" t="s">
        <v>156</v>
      </c>
      <c r="B15" s="175" t="s">
        <v>38</v>
      </c>
      <c r="C15" s="176"/>
      <c r="D15" s="177"/>
    </row>
    <row r="16" spans="1:5" ht="13.5" thickBot="1" x14ac:dyDescent="0.25">
      <c r="A16" s="178">
        <v>0</v>
      </c>
      <c r="B16" s="179" t="s">
        <v>221</v>
      </c>
      <c r="C16" s="180">
        <v>0</v>
      </c>
      <c r="D16" s="181" t="s">
        <v>192</v>
      </c>
    </row>
    <row r="17" spans="1:4" ht="13.5" customHeight="1" thickBot="1" x14ac:dyDescent="0.25">
      <c r="A17" s="182"/>
      <c r="B17" s="183" t="s">
        <v>229</v>
      </c>
      <c r="C17" s="184">
        <v>0</v>
      </c>
      <c r="D17" s="185" t="s">
        <v>223</v>
      </c>
    </row>
    <row r="18" spans="1:4" ht="14.25" customHeight="1" x14ac:dyDescent="0.2">
      <c r="A18" s="186"/>
      <c r="B18" s="187"/>
      <c r="C18" s="188"/>
      <c r="D18" s="189"/>
    </row>
    <row r="19" spans="1:4" x14ac:dyDescent="0.2">
      <c r="A19" s="174" t="s">
        <v>157</v>
      </c>
      <c r="B19" s="175" t="s">
        <v>45</v>
      </c>
      <c r="C19" s="176"/>
      <c r="D19" s="177"/>
    </row>
    <row r="20" spans="1:4" ht="13.5" thickBot="1" x14ac:dyDescent="0.25">
      <c r="A20" s="178">
        <v>0</v>
      </c>
      <c r="B20" s="179" t="s">
        <v>221</v>
      </c>
      <c r="C20" s="180">
        <v>0</v>
      </c>
      <c r="D20" s="181" t="s">
        <v>192</v>
      </c>
    </row>
    <row r="21" spans="1:4" ht="13.5" customHeight="1" thickBot="1" x14ac:dyDescent="0.25">
      <c r="A21" s="182"/>
      <c r="B21" s="183" t="s">
        <v>229</v>
      </c>
      <c r="C21" s="184">
        <v>0</v>
      </c>
      <c r="D21" s="185" t="s">
        <v>223</v>
      </c>
    </row>
    <row r="22" spans="1:4" ht="14.25" customHeight="1" x14ac:dyDescent="0.2">
      <c r="A22" s="186"/>
      <c r="B22" s="187"/>
      <c r="C22" s="188"/>
      <c r="D22" s="189"/>
    </row>
    <row r="23" spans="1:4" x14ac:dyDescent="0.2">
      <c r="A23" s="174" t="s">
        <v>158</v>
      </c>
      <c r="B23" s="175" t="s">
        <v>54</v>
      </c>
      <c r="C23" s="176"/>
      <c r="D23" s="177"/>
    </row>
    <row r="24" spans="1:4" ht="13.5" thickBot="1" x14ac:dyDescent="0.25">
      <c r="A24" s="178">
        <v>0</v>
      </c>
      <c r="B24" s="179" t="s">
        <v>221</v>
      </c>
      <c r="C24" s="180">
        <v>0</v>
      </c>
      <c r="D24" s="181" t="s">
        <v>192</v>
      </c>
    </row>
    <row r="25" spans="1:4" ht="13.5" customHeight="1" thickBot="1" x14ac:dyDescent="0.25">
      <c r="A25" s="182"/>
      <c r="B25" s="183" t="s">
        <v>229</v>
      </c>
      <c r="C25" s="184">
        <v>0</v>
      </c>
      <c r="D25" s="185" t="s">
        <v>223</v>
      </c>
    </row>
    <row r="26" spans="1:4" ht="14.25" customHeight="1" x14ac:dyDescent="0.2">
      <c r="A26" s="186"/>
      <c r="B26" s="187"/>
      <c r="C26" s="188"/>
      <c r="D26" s="189"/>
    </row>
    <row r="27" spans="1:4" x14ac:dyDescent="0.2">
      <c r="A27" s="174" t="s">
        <v>159</v>
      </c>
      <c r="B27" s="175" t="s">
        <v>61</v>
      </c>
      <c r="C27" s="176"/>
      <c r="D27" s="177"/>
    </row>
    <row r="28" spans="1:4" ht="13.5" thickBot="1" x14ac:dyDescent="0.25">
      <c r="A28" s="178">
        <v>0</v>
      </c>
      <c r="B28" s="179" t="s">
        <v>221</v>
      </c>
      <c r="C28" s="180">
        <v>0</v>
      </c>
      <c r="D28" s="181" t="s">
        <v>192</v>
      </c>
    </row>
    <row r="29" spans="1:4" ht="13.5" customHeight="1" thickBot="1" x14ac:dyDescent="0.25">
      <c r="A29" s="182"/>
      <c r="B29" s="183" t="s">
        <v>229</v>
      </c>
      <c r="C29" s="184">
        <v>0</v>
      </c>
      <c r="D29" s="185" t="s">
        <v>223</v>
      </c>
    </row>
    <row r="30" spans="1:4" ht="14.25" customHeight="1" x14ac:dyDescent="0.2">
      <c r="A30" s="186"/>
      <c r="B30" s="187"/>
      <c r="C30" s="188"/>
      <c r="D30" s="189"/>
    </row>
    <row r="31" spans="1:4" x14ac:dyDescent="0.2">
      <c r="A31" s="174" t="s">
        <v>160</v>
      </c>
      <c r="B31" s="175" t="s">
        <v>66</v>
      </c>
      <c r="C31" s="176"/>
      <c r="D31" s="177"/>
    </row>
    <row r="32" spans="1:4" ht="13.5" thickBot="1" x14ac:dyDescent="0.25">
      <c r="A32" s="178">
        <v>0</v>
      </c>
      <c r="B32" s="179" t="s">
        <v>221</v>
      </c>
      <c r="C32" s="180">
        <v>0</v>
      </c>
      <c r="D32" s="181" t="s">
        <v>192</v>
      </c>
    </row>
    <row r="33" spans="1:4" ht="13.5" customHeight="1" thickBot="1" x14ac:dyDescent="0.25">
      <c r="A33" s="182"/>
      <c r="B33" s="183" t="s">
        <v>229</v>
      </c>
      <c r="C33" s="184">
        <v>0</v>
      </c>
      <c r="D33" s="185" t="s">
        <v>223</v>
      </c>
    </row>
    <row r="34" spans="1:4" ht="14.25" customHeight="1" x14ac:dyDescent="0.2">
      <c r="A34" s="186"/>
      <c r="B34" s="187"/>
      <c r="C34" s="188"/>
      <c r="D34" s="189"/>
    </row>
    <row r="35" spans="1:4" x14ac:dyDescent="0.2">
      <c r="A35" s="174" t="s">
        <v>161</v>
      </c>
      <c r="B35" s="175" t="s">
        <v>69</v>
      </c>
      <c r="C35" s="176"/>
      <c r="D35" s="177"/>
    </row>
    <row r="36" spans="1:4" ht="13.5" thickBot="1" x14ac:dyDescent="0.25">
      <c r="A36" s="178">
        <v>0</v>
      </c>
      <c r="B36" s="179" t="s">
        <v>221</v>
      </c>
      <c r="C36" s="180">
        <v>0</v>
      </c>
      <c r="D36" s="181" t="s">
        <v>192</v>
      </c>
    </row>
    <row r="37" spans="1:4" ht="13.5" customHeight="1" thickBot="1" x14ac:dyDescent="0.25">
      <c r="A37" s="182"/>
      <c r="B37" s="183" t="s">
        <v>229</v>
      </c>
      <c r="C37" s="184">
        <v>0</v>
      </c>
      <c r="D37" s="185" t="s">
        <v>223</v>
      </c>
    </row>
    <row r="38" spans="1:4" ht="14.25" customHeight="1" x14ac:dyDescent="0.2">
      <c r="A38" s="186"/>
      <c r="B38" s="187"/>
      <c r="C38" s="188"/>
      <c r="D38" s="189"/>
    </row>
    <row r="39" spans="1:4" x14ac:dyDescent="0.2">
      <c r="A39" s="174" t="s">
        <v>162</v>
      </c>
      <c r="B39" s="175" t="s">
        <v>79</v>
      </c>
      <c r="C39" s="176"/>
      <c r="D39" s="177"/>
    </row>
    <row r="40" spans="1:4" ht="13.5" thickBot="1" x14ac:dyDescent="0.25">
      <c r="A40" s="178">
        <v>0</v>
      </c>
      <c r="B40" s="179" t="s">
        <v>221</v>
      </c>
      <c r="C40" s="180">
        <v>0</v>
      </c>
      <c r="D40" s="181" t="s">
        <v>192</v>
      </c>
    </row>
    <row r="41" spans="1:4" ht="13.5" customHeight="1" thickBot="1" x14ac:dyDescent="0.25">
      <c r="A41" s="182"/>
      <c r="B41" s="183" t="s">
        <v>229</v>
      </c>
      <c r="C41" s="184">
        <v>0</v>
      </c>
      <c r="D41" s="185" t="s">
        <v>223</v>
      </c>
    </row>
    <row r="42" spans="1:4" ht="14.25" customHeight="1" x14ac:dyDescent="0.2">
      <c r="A42" s="186"/>
      <c r="B42" s="187"/>
      <c r="C42" s="188"/>
      <c r="D42" s="189"/>
    </row>
    <row r="43" spans="1:4" x14ac:dyDescent="0.2">
      <c r="A43" s="174" t="s">
        <v>163</v>
      </c>
      <c r="B43" s="175" t="s">
        <v>84</v>
      </c>
      <c r="C43" s="176"/>
      <c r="D43" s="177"/>
    </row>
    <row r="44" spans="1:4" ht="13.5" thickBot="1" x14ac:dyDescent="0.25">
      <c r="A44" s="178">
        <v>0</v>
      </c>
      <c r="B44" s="179" t="s">
        <v>221</v>
      </c>
      <c r="C44" s="180">
        <v>0</v>
      </c>
      <c r="D44" s="181" t="s">
        <v>192</v>
      </c>
    </row>
    <row r="45" spans="1:4" ht="13.5" customHeight="1" thickBot="1" x14ac:dyDescent="0.25">
      <c r="A45" s="182"/>
      <c r="B45" s="183" t="s">
        <v>229</v>
      </c>
      <c r="C45" s="184">
        <v>0</v>
      </c>
      <c r="D45" s="185" t="s">
        <v>223</v>
      </c>
    </row>
    <row r="46" spans="1:4" ht="14.25" customHeight="1" x14ac:dyDescent="0.2">
      <c r="A46" s="186"/>
      <c r="B46" s="187"/>
      <c r="C46" s="188"/>
      <c r="D46" s="189"/>
    </row>
    <row r="47" spans="1:4" x14ac:dyDescent="0.2">
      <c r="A47" s="174" t="s">
        <v>164</v>
      </c>
      <c r="B47" s="175" t="s">
        <v>88</v>
      </c>
      <c r="C47" s="176"/>
      <c r="D47" s="177"/>
    </row>
    <row r="48" spans="1:4" ht="13.5" thickBot="1" x14ac:dyDescent="0.25">
      <c r="A48" s="178">
        <v>0</v>
      </c>
      <c r="B48" s="179" t="s">
        <v>221</v>
      </c>
      <c r="C48" s="180">
        <v>0</v>
      </c>
      <c r="D48" s="181" t="s">
        <v>192</v>
      </c>
    </row>
    <row r="49" spans="1:4" ht="13.5" customHeight="1" thickBot="1" x14ac:dyDescent="0.25">
      <c r="A49" s="182"/>
      <c r="B49" s="183" t="s">
        <v>229</v>
      </c>
      <c r="C49" s="184">
        <v>0</v>
      </c>
      <c r="D49" s="185" t="s">
        <v>223</v>
      </c>
    </row>
    <row r="50" spans="1:4" ht="14.25" customHeight="1" x14ac:dyDescent="0.2">
      <c r="A50" s="186"/>
      <c r="B50" s="187"/>
      <c r="C50" s="188"/>
      <c r="D50" s="189"/>
    </row>
    <row r="51" spans="1:4" x14ac:dyDescent="0.2">
      <c r="A51" s="174" t="s">
        <v>165</v>
      </c>
      <c r="B51" s="175" t="s">
        <v>92</v>
      </c>
      <c r="C51" s="176"/>
      <c r="D51" s="177"/>
    </row>
    <row r="52" spans="1:4" ht="13.5" thickBot="1" x14ac:dyDescent="0.25">
      <c r="A52" s="178">
        <v>0</v>
      </c>
      <c r="B52" s="179" t="s">
        <v>221</v>
      </c>
      <c r="C52" s="180">
        <v>0</v>
      </c>
      <c r="D52" s="181" t="s">
        <v>192</v>
      </c>
    </row>
    <row r="53" spans="1:4" ht="13.5" customHeight="1" thickBot="1" x14ac:dyDescent="0.25">
      <c r="A53" s="182"/>
      <c r="B53" s="183" t="s">
        <v>229</v>
      </c>
      <c r="C53" s="184">
        <v>0</v>
      </c>
      <c r="D53" s="185" t="s">
        <v>223</v>
      </c>
    </row>
    <row r="54" spans="1:4" ht="14.25" customHeight="1" x14ac:dyDescent="0.2">
      <c r="A54" s="186"/>
      <c r="B54" s="187"/>
      <c r="C54" s="188"/>
      <c r="D54" s="189"/>
    </row>
    <row r="55" spans="1:4" x14ac:dyDescent="0.2">
      <c r="A55" s="174" t="s">
        <v>166</v>
      </c>
      <c r="B55" s="175" t="s">
        <v>104</v>
      </c>
      <c r="C55" s="176"/>
      <c r="D55" s="177"/>
    </row>
    <row r="56" spans="1:4" ht="13.5" thickBot="1" x14ac:dyDescent="0.25">
      <c r="A56" s="178">
        <v>0</v>
      </c>
      <c r="B56" s="179" t="s">
        <v>221</v>
      </c>
      <c r="C56" s="180">
        <v>0</v>
      </c>
      <c r="D56" s="181" t="s">
        <v>192</v>
      </c>
    </row>
    <row r="57" spans="1:4" ht="13.5" customHeight="1" thickBot="1" x14ac:dyDescent="0.25">
      <c r="A57" s="182"/>
      <c r="B57" s="183" t="s">
        <v>229</v>
      </c>
      <c r="C57" s="184">
        <v>0</v>
      </c>
      <c r="D57" s="185" t="s">
        <v>223</v>
      </c>
    </row>
    <row r="58" spans="1:4" ht="14.25" customHeight="1" x14ac:dyDescent="0.2">
      <c r="A58" s="186"/>
      <c r="B58" s="187"/>
      <c r="C58" s="188"/>
      <c r="D58" s="189"/>
    </row>
    <row r="59" spans="1:4" x14ac:dyDescent="0.2">
      <c r="A59" s="174" t="s">
        <v>167</v>
      </c>
      <c r="B59" s="175" t="s">
        <v>113</v>
      </c>
      <c r="C59" s="176"/>
      <c r="D59" s="177"/>
    </row>
    <row r="60" spans="1:4" ht="13.5" thickBot="1" x14ac:dyDescent="0.25">
      <c r="A60" s="178">
        <v>0</v>
      </c>
      <c r="B60" s="179" t="s">
        <v>221</v>
      </c>
      <c r="C60" s="180">
        <v>0</v>
      </c>
      <c r="D60" s="181" t="s">
        <v>192</v>
      </c>
    </row>
    <row r="61" spans="1:4" ht="13.5" customHeight="1" thickBot="1" x14ac:dyDescent="0.25">
      <c r="A61" s="182"/>
      <c r="B61" s="183" t="s">
        <v>229</v>
      </c>
      <c r="C61" s="184">
        <v>0</v>
      </c>
      <c r="D61" s="185" t="s">
        <v>223</v>
      </c>
    </row>
    <row r="62" spans="1:4" ht="14.25" customHeight="1" x14ac:dyDescent="0.2">
      <c r="A62" s="186"/>
      <c r="B62" s="187"/>
      <c r="C62" s="188"/>
      <c r="D62" s="189"/>
    </row>
    <row r="63" spans="1:4" x14ac:dyDescent="0.2">
      <c r="A63" s="174" t="s">
        <v>168</v>
      </c>
      <c r="B63" s="175" t="s">
        <v>116</v>
      </c>
      <c r="C63" s="176"/>
      <c r="D63" s="177"/>
    </row>
    <row r="64" spans="1:4" ht="13.5" thickBot="1" x14ac:dyDescent="0.25">
      <c r="A64" s="178">
        <v>0</v>
      </c>
      <c r="B64" s="179" t="s">
        <v>221</v>
      </c>
      <c r="C64" s="180">
        <v>0</v>
      </c>
      <c r="D64" s="181" t="s">
        <v>192</v>
      </c>
    </row>
    <row r="65" spans="1:4" ht="13.5" customHeight="1" thickBot="1" x14ac:dyDescent="0.25">
      <c r="A65" s="182"/>
      <c r="B65" s="183" t="s">
        <v>229</v>
      </c>
      <c r="C65" s="184">
        <v>0</v>
      </c>
      <c r="D65" s="185" t="s">
        <v>223</v>
      </c>
    </row>
    <row r="66" spans="1:4" ht="14.25" customHeight="1" x14ac:dyDescent="0.2">
      <c r="A66" s="186"/>
      <c r="B66" s="187"/>
      <c r="C66" s="188"/>
      <c r="D66" s="189"/>
    </row>
    <row r="67" spans="1:4" x14ac:dyDescent="0.2">
      <c r="A67" s="174" t="s">
        <v>169</v>
      </c>
      <c r="B67" s="175" t="s">
        <v>118</v>
      </c>
      <c r="C67" s="176"/>
      <c r="D67" s="177"/>
    </row>
    <row r="68" spans="1:4" ht="13.5" thickBot="1" x14ac:dyDescent="0.25">
      <c r="A68" s="178">
        <v>0</v>
      </c>
      <c r="B68" s="179" t="s">
        <v>221</v>
      </c>
      <c r="C68" s="180">
        <v>0</v>
      </c>
      <c r="D68" s="181" t="s">
        <v>192</v>
      </c>
    </row>
    <row r="69" spans="1:4" ht="13.5" customHeight="1" thickBot="1" x14ac:dyDescent="0.25">
      <c r="A69" s="182"/>
      <c r="B69" s="183" t="s">
        <v>229</v>
      </c>
      <c r="C69" s="184">
        <v>0</v>
      </c>
      <c r="D69" s="185" t="s">
        <v>223</v>
      </c>
    </row>
    <row r="70" spans="1:4" ht="14.25" customHeight="1" x14ac:dyDescent="0.2">
      <c r="A70" s="186"/>
      <c r="B70" s="187"/>
      <c r="C70" s="188"/>
      <c r="D70" s="189"/>
    </row>
    <row r="71" spans="1:4" x14ac:dyDescent="0.2">
      <c r="A71" s="174" t="s">
        <v>170</v>
      </c>
      <c r="B71" s="175" t="s">
        <v>121</v>
      </c>
      <c r="C71" s="176"/>
      <c r="D71" s="177"/>
    </row>
    <row r="72" spans="1:4" x14ac:dyDescent="0.2">
      <c r="A72" s="178">
        <v>1</v>
      </c>
      <c r="B72" s="179" t="s">
        <v>230</v>
      </c>
      <c r="C72" s="180">
        <v>1099000</v>
      </c>
      <c r="D72" s="181" t="s">
        <v>231</v>
      </c>
    </row>
    <row r="73" spans="1:4" ht="13.5" thickBot="1" x14ac:dyDescent="0.25">
      <c r="A73" s="178">
        <v>2</v>
      </c>
      <c r="B73" s="179" t="s">
        <v>232</v>
      </c>
      <c r="C73" s="180">
        <v>2755685</v>
      </c>
      <c r="D73" s="181" t="s">
        <v>231</v>
      </c>
    </row>
    <row r="74" spans="1:4" ht="13.5" customHeight="1" thickBot="1" x14ac:dyDescent="0.25">
      <c r="A74" s="182"/>
      <c r="B74" s="183" t="s">
        <v>229</v>
      </c>
      <c r="C74" s="184">
        <f>SUM(C72:C73)</f>
        <v>3854685</v>
      </c>
      <c r="D74" s="185" t="s">
        <v>223</v>
      </c>
    </row>
    <row r="75" spans="1:4" ht="14.25" customHeight="1" x14ac:dyDescent="0.2">
      <c r="A75" s="186"/>
      <c r="B75" s="187"/>
      <c r="C75" s="188"/>
      <c r="D75" s="189"/>
    </row>
    <row r="76" spans="1:4" x14ac:dyDescent="0.2">
      <c r="A76" s="174" t="s">
        <v>171</v>
      </c>
      <c r="B76" s="175" t="s">
        <v>124</v>
      </c>
      <c r="C76" s="176"/>
      <c r="D76" s="177"/>
    </row>
    <row r="77" spans="1:4" ht="13.5" thickBot="1" x14ac:dyDescent="0.25">
      <c r="A77" s="178">
        <v>0</v>
      </c>
      <c r="B77" s="179" t="s">
        <v>221</v>
      </c>
      <c r="C77" s="180">
        <v>0</v>
      </c>
      <c r="D77" s="181" t="s">
        <v>192</v>
      </c>
    </row>
    <row r="78" spans="1:4" ht="13.5" customHeight="1" thickBot="1" x14ac:dyDescent="0.25">
      <c r="A78" s="182"/>
      <c r="B78" s="183" t="s">
        <v>229</v>
      </c>
      <c r="C78" s="184">
        <v>0</v>
      </c>
      <c r="D78" s="185" t="s">
        <v>223</v>
      </c>
    </row>
    <row r="79" spans="1:4" ht="14.25" customHeight="1" x14ac:dyDescent="0.2">
      <c r="A79" s="186"/>
      <c r="B79" s="187"/>
      <c r="C79" s="188"/>
      <c r="D79" s="189"/>
    </row>
    <row r="80" spans="1:4" x14ac:dyDescent="0.2">
      <c r="A80" s="174" t="s">
        <v>172</v>
      </c>
      <c r="B80" s="175" t="s">
        <v>129</v>
      </c>
      <c r="C80" s="176"/>
      <c r="D80" s="177"/>
    </row>
    <row r="81" spans="1:4" ht="13.5" thickBot="1" x14ac:dyDescent="0.25">
      <c r="A81" s="178">
        <v>0</v>
      </c>
      <c r="B81" s="179" t="s">
        <v>221</v>
      </c>
      <c r="C81" s="180">
        <v>0</v>
      </c>
      <c r="D81" s="181" t="s">
        <v>192</v>
      </c>
    </row>
    <row r="82" spans="1:4" ht="13.5" customHeight="1" thickBot="1" x14ac:dyDescent="0.25">
      <c r="A82" s="182"/>
      <c r="B82" s="183" t="s">
        <v>229</v>
      </c>
      <c r="C82" s="184">
        <v>0</v>
      </c>
      <c r="D82" s="185" t="s">
        <v>223</v>
      </c>
    </row>
    <row r="83" spans="1:4" ht="14.25" customHeight="1" thickBot="1" x14ac:dyDescent="0.25">
      <c r="A83" s="186"/>
      <c r="B83" s="187"/>
      <c r="C83" s="188"/>
      <c r="D83" s="189"/>
    </row>
    <row r="84" spans="1:4" ht="13.5" customHeight="1" thickBot="1" x14ac:dyDescent="0.25">
      <c r="B84" s="190" t="s">
        <v>233</v>
      </c>
      <c r="C84" s="191">
        <f>+C82+C78+C74+C69+C65+C61+C57+C53+C49+C45+C41+C37+C33+C29+C25+C21+C17+C13</f>
        <v>3854685</v>
      </c>
      <c r="D84" s="185" t="s">
        <v>225</v>
      </c>
    </row>
  </sheetData>
  <mergeCells count="4">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REPORTING&amp;RGREENWICH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3"/>
  <sheetViews>
    <sheetView workbookViewId="0">
      <selection activeCell="B11" sqref="B11"/>
    </sheetView>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4" t="s">
        <v>0</v>
      </c>
      <c r="B2" s="454"/>
      <c r="C2" s="454"/>
      <c r="D2" s="454"/>
    </row>
    <row r="3" spans="1:4" x14ac:dyDescent="0.2">
      <c r="A3" s="454" t="s">
        <v>234</v>
      </c>
      <c r="B3" s="454"/>
      <c r="C3" s="454"/>
      <c r="D3" s="454"/>
    </row>
    <row r="4" spans="1:4" x14ac:dyDescent="0.2">
      <c r="A4" s="454" t="s">
        <v>2</v>
      </c>
      <c r="B4" s="454"/>
      <c r="C4" s="454"/>
      <c r="D4" s="454"/>
    </row>
    <row r="5" spans="1:4" x14ac:dyDescent="0.2">
      <c r="A5" s="454" t="s">
        <v>235</v>
      </c>
      <c r="B5" s="454"/>
      <c r="C5" s="454"/>
      <c r="D5" s="454"/>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227</v>
      </c>
      <c r="C8" s="195"/>
      <c r="D8" s="196"/>
    </row>
    <row r="9" spans="1:4" ht="14.25" customHeight="1" thickBot="1" x14ac:dyDescent="0.25">
      <c r="A9" s="121" t="s">
        <v>5</v>
      </c>
      <c r="B9" s="123" t="s">
        <v>236</v>
      </c>
      <c r="C9" s="197" t="s">
        <v>218</v>
      </c>
      <c r="D9" s="124" t="s">
        <v>237</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221</v>
      </c>
      <c r="C12" s="202">
        <v>0</v>
      </c>
      <c r="D12" s="203" t="s">
        <v>238</v>
      </c>
    </row>
    <row r="13" spans="1:4" ht="13.5" customHeight="1" thickBot="1" x14ac:dyDescent="0.25">
      <c r="A13" s="204"/>
      <c r="B13" s="205" t="s">
        <v>155</v>
      </c>
      <c r="C13" s="206">
        <v>0</v>
      </c>
      <c r="D13" s="207"/>
    </row>
    <row r="14" spans="1:4" ht="14.25" customHeight="1" x14ac:dyDescent="0.2">
      <c r="A14" s="208"/>
      <c r="B14" s="209"/>
      <c r="C14" s="210"/>
      <c r="D14" s="211"/>
    </row>
    <row r="15" spans="1:4" ht="15.75" customHeight="1" x14ac:dyDescent="0.2">
      <c r="A15" s="198" t="s">
        <v>37</v>
      </c>
      <c r="B15" s="175" t="s">
        <v>38</v>
      </c>
      <c r="C15" s="173"/>
      <c r="D15" s="199"/>
    </row>
    <row r="16" spans="1:4" ht="13.5" thickBot="1" x14ac:dyDescent="0.25">
      <c r="A16" s="200">
        <v>0</v>
      </c>
      <c r="B16" s="201" t="s">
        <v>221</v>
      </c>
      <c r="C16" s="202">
        <v>0</v>
      </c>
      <c r="D16" s="203" t="s">
        <v>238</v>
      </c>
    </row>
    <row r="17" spans="1:4" ht="13.5" customHeight="1" thickBot="1" x14ac:dyDescent="0.25">
      <c r="A17" s="204"/>
      <c r="B17" s="205" t="s">
        <v>155</v>
      </c>
      <c r="C17" s="206">
        <v>0</v>
      </c>
      <c r="D17" s="207"/>
    </row>
    <row r="18" spans="1:4" ht="14.25" customHeight="1" x14ac:dyDescent="0.2">
      <c r="A18" s="208"/>
      <c r="B18" s="209"/>
      <c r="C18" s="210"/>
      <c r="D18" s="211"/>
    </row>
    <row r="19" spans="1:4" ht="15.75" customHeight="1" x14ac:dyDescent="0.2">
      <c r="A19" s="198" t="s">
        <v>44</v>
      </c>
      <c r="B19" s="175" t="s">
        <v>45</v>
      </c>
      <c r="C19" s="173"/>
      <c r="D19" s="199"/>
    </row>
    <row r="20" spans="1:4" ht="13.5" thickBot="1" x14ac:dyDescent="0.25">
      <c r="A20" s="200">
        <v>0</v>
      </c>
      <c r="B20" s="201" t="s">
        <v>221</v>
      </c>
      <c r="C20" s="202">
        <v>0</v>
      </c>
      <c r="D20" s="203" t="s">
        <v>238</v>
      </c>
    </row>
    <row r="21" spans="1:4" ht="13.5" customHeight="1" thickBot="1" x14ac:dyDescent="0.25">
      <c r="A21" s="204"/>
      <c r="B21" s="205" t="s">
        <v>155</v>
      </c>
      <c r="C21" s="206">
        <v>0</v>
      </c>
      <c r="D21" s="207"/>
    </row>
    <row r="22" spans="1:4" ht="14.25" customHeight="1" x14ac:dyDescent="0.2">
      <c r="A22" s="208"/>
      <c r="B22" s="209"/>
      <c r="C22" s="210"/>
      <c r="D22" s="211"/>
    </row>
    <row r="23" spans="1:4" ht="15.75" customHeight="1" x14ac:dyDescent="0.2">
      <c r="A23" s="198" t="s">
        <v>53</v>
      </c>
      <c r="B23" s="175" t="s">
        <v>54</v>
      </c>
      <c r="C23" s="173"/>
      <c r="D23" s="199"/>
    </row>
    <row r="24" spans="1:4" ht="13.5" thickBot="1" x14ac:dyDescent="0.25">
      <c r="A24" s="200">
        <v>0</v>
      </c>
      <c r="B24" s="201" t="s">
        <v>221</v>
      </c>
      <c r="C24" s="202">
        <v>0</v>
      </c>
      <c r="D24" s="203" t="s">
        <v>238</v>
      </c>
    </row>
    <row r="25" spans="1:4" ht="13.5" customHeight="1" thickBot="1" x14ac:dyDescent="0.25">
      <c r="A25" s="204"/>
      <c r="B25" s="205" t="s">
        <v>155</v>
      </c>
      <c r="C25" s="206">
        <v>0</v>
      </c>
      <c r="D25" s="207"/>
    </row>
    <row r="26" spans="1:4" ht="14.25" customHeight="1" x14ac:dyDescent="0.2">
      <c r="A26" s="208"/>
      <c r="B26" s="209"/>
      <c r="C26" s="210"/>
      <c r="D26" s="211"/>
    </row>
    <row r="27" spans="1:4" ht="15.75" customHeight="1" x14ac:dyDescent="0.2">
      <c r="A27" s="198" t="s">
        <v>60</v>
      </c>
      <c r="B27" s="175" t="s">
        <v>61</v>
      </c>
      <c r="C27" s="173"/>
      <c r="D27" s="199"/>
    </row>
    <row r="28" spans="1:4" ht="13.5" thickBot="1" x14ac:dyDescent="0.25">
      <c r="A28" s="200">
        <v>0</v>
      </c>
      <c r="B28" s="201" t="s">
        <v>221</v>
      </c>
      <c r="C28" s="202">
        <v>0</v>
      </c>
      <c r="D28" s="203" t="s">
        <v>238</v>
      </c>
    </row>
    <row r="29" spans="1:4" ht="13.5" customHeight="1" thickBot="1" x14ac:dyDescent="0.25">
      <c r="A29" s="204"/>
      <c r="B29" s="205" t="s">
        <v>155</v>
      </c>
      <c r="C29" s="206">
        <v>0</v>
      </c>
      <c r="D29" s="207"/>
    </row>
    <row r="30" spans="1:4" ht="14.25" customHeight="1" x14ac:dyDescent="0.2">
      <c r="A30" s="208"/>
      <c r="B30" s="209"/>
      <c r="C30" s="210"/>
      <c r="D30" s="211"/>
    </row>
    <row r="31" spans="1:4" ht="15.75" customHeight="1" x14ac:dyDescent="0.2">
      <c r="A31" s="198" t="s">
        <v>65</v>
      </c>
      <c r="B31" s="175" t="s">
        <v>66</v>
      </c>
      <c r="C31" s="173"/>
      <c r="D31" s="199"/>
    </row>
    <row r="32" spans="1:4" ht="13.5" thickBot="1" x14ac:dyDescent="0.25">
      <c r="A32" s="200">
        <v>0</v>
      </c>
      <c r="B32" s="201" t="s">
        <v>221</v>
      </c>
      <c r="C32" s="202">
        <v>0</v>
      </c>
      <c r="D32" s="203" t="s">
        <v>238</v>
      </c>
    </row>
    <row r="33" spans="1:4" ht="13.5" customHeight="1" thickBot="1" x14ac:dyDescent="0.25">
      <c r="A33" s="204"/>
      <c r="B33" s="205" t="s">
        <v>155</v>
      </c>
      <c r="C33" s="206">
        <v>0</v>
      </c>
      <c r="D33" s="207"/>
    </row>
    <row r="34" spans="1:4" ht="14.25" customHeight="1" x14ac:dyDescent="0.2">
      <c r="A34" s="208"/>
      <c r="B34" s="209"/>
      <c r="C34" s="210"/>
      <c r="D34" s="211"/>
    </row>
    <row r="35" spans="1:4" ht="15.75" customHeight="1" x14ac:dyDescent="0.2">
      <c r="A35" s="198" t="s">
        <v>68</v>
      </c>
      <c r="B35" s="175" t="s">
        <v>69</v>
      </c>
      <c r="C35" s="173"/>
      <c r="D35" s="199"/>
    </row>
    <row r="36" spans="1:4" ht="13.5" thickBot="1" x14ac:dyDescent="0.25">
      <c r="A36" s="200">
        <v>0</v>
      </c>
      <c r="B36" s="201" t="s">
        <v>221</v>
      </c>
      <c r="C36" s="202">
        <v>0</v>
      </c>
      <c r="D36" s="203" t="s">
        <v>238</v>
      </c>
    </row>
    <row r="37" spans="1:4" ht="13.5" customHeight="1" thickBot="1" x14ac:dyDescent="0.25">
      <c r="A37" s="204"/>
      <c r="B37" s="205" t="s">
        <v>155</v>
      </c>
      <c r="C37" s="206">
        <v>0</v>
      </c>
      <c r="D37" s="207"/>
    </row>
    <row r="38" spans="1:4" ht="14.25" customHeight="1" x14ac:dyDescent="0.2">
      <c r="A38" s="208"/>
      <c r="B38" s="209"/>
      <c r="C38" s="210"/>
      <c r="D38" s="211"/>
    </row>
    <row r="39" spans="1:4" ht="15.75" customHeight="1" x14ac:dyDescent="0.2">
      <c r="A39" s="198" t="s">
        <v>78</v>
      </c>
      <c r="B39" s="175" t="s">
        <v>79</v>
      </c>
      <c r="C39" s="173"/>
      <c r="D39" s="199"/>
    </row>
    <row r="40" spans="1:4" ht="13.5" thickBot="1" x14ac:dyDescent="0.25">
      <c r="A40" s="200">
        <v>0</v>
      </c>
      <c r="B40" s="201" t="s">
        <v>221</v>
      </c>
      <c r="C40" s="202">
        <v>0</v>
      </c>
      <c r="D40" s="203" t="s">
        <v>238</v>
      </c>
    </row>
    <row r="41" spans="1:4" ht="13.5" customHeight="1" thickBot="1" x14ac:dyDescent="0.25">
      <c r="A41" s="204"/>
      <c r="B41" s="205" t="s">
        <v>155</v>
      </c>
      <c r="C41" s="206">
        <v>0</v>
      </c>
      <c r="D41" s="207"/>
    </row>
    <row r="42" spans="1:4" ht="14.25" customHeight="1" x14ac:dyDescent="0.2">
      <c r="A42" s="208"/>
      <c r="B42" s="209"/>
      <c r="C42" s="210"/>
      <c r="D42" s="211"/>
    </row>
    <row r="43" spans="1:4" ht="15.75" customHeight="1" x14ac:dyDescent="0.2">
      <c r="A43" s="198" t="s">
        <v>83</v>
      </c>
      <c r="B43" s="175" t="s">
        <v>84</v>
      </c>
      <c r="C43" s="173"/>
      <c r="D43" s="199"/>
    </row>
    <row r="44" spans="1:4" ht="13.5" thickBot="1" x14ac:dyDescent="0.25">
      <c r="A44" s="200">
        <v>0</v>
      </c>
      <c r="B44" s="201" t="s">
        <v>221</v>
      </c>
      <c r="C44" s="202">
        <v>0</v>
      </c>
      <c r="D44" s="203" t="s">
        <v>238</v>
      </c>
    </row>
    <row r="45" spans="1:4" ht="13.5" customHeight="1" thickBot="1" x14ac:dyDescent="0.25">
      <c r="A45" s="204"/>
      <c r="B45" s="205" t="s">
        <v>155</v>
      </c>
      <c r="C45" s="206">
        <v>0</v>
      </c>
      <c r="D45" s="207"/>
    </row>
    <row r="46" spans="1:4" ht="14.25" customHeight="1" x14ac:dyDescent="0.2">
      <c r="A46" s="208"/>
      <c r="B46" s="209"/>
      <c r="C46" s="210"/>
      <c r="D46" s="211"/>
    </row>
    <row r="47" spans="1:4" ht="15.75" customHeight="1" x14ac:dyDescent="0.2">
      <c r="A47" s="198" t="s">
        <v>87</v>
      </c>
      <c r="B47" s="175" t="s">
        <v>88</v>
      </c>
      <c r="C47" s="173"/>
      <c r="D47" s="199"/>
    </row>
    <row r="48" spans="1:4" ht="13.5" thickBot="1" x14ac:dyDescent="0.25">
      <c r="A48" s="200">
        <v>0</v>
      </c>
      <c r="B48" s="201" t="s">
        <v>221</v>
      </c>
      <c r="C48" s="202">
        <v>0</v>
      </c>
      <c r="D48" s="203" t="s">
        <v>238</v>
      </c>
    </row>
    <row r="49" spans="1:4" ht="13.5" customHeight="1" thickBot="1" x14ac:dyDescent="0.25">
      <c r="A49" s="204"/>
      <c r="B49" s="205" t="s">
        <v>155</v>
      </c>
      <c r="C49" s="206">
        <v>0</v>
      </c>
      <c r="D49" s="207"/>
    </row>
    <row r="50" spans="1:4" ht="14.25" customHeight="1" x14ac:dyDescent="0.2">
      <c r="A50" s="208"/>
      <c r="B50" s="209"/>
      <c r="C50" s="210"/>
      <c r="D50" s="211"/>
    </row>
    <row r="51" spans="1:4" ht="15.75" customHeight="1" x14ac:dyDescent="0.2">
      <c r="A51" s="198" t="s">
        <v>91</v>
      </c>
      <c r="B51" s="175" t="s">
        <v>92</v>
      </c>
      <c r="C51" s="173"/>
      <c r="D51" s="199"/>
    </row>
    <row r="52" spans="1:4" ht="13.5" thickBot="1" x14ac:dyDescent="0.25">
      <c r="A52" s="200">
        <v>0</v>
      </c>
      <c r="B52" s="201" t="s">
        <v>221</v>
      </c>
      <c r="C52" s="202">
        <v>0</v>
      </c>
      <c r="D52" s="203" t="s">
        <v>238</v>
      </c>
    </row>
    <row r="53" spans="1:4" ht="13.5" customHeight="1" thickBot="1" x14ac:dyDescent="0.25">
      <c r="A53" s="204"/>
      <c r="B53" s="205" t="s">
        <v>155</v>
      </c>
      <c r="C53" s="206">
        <v>0</v>
      </c>
      <c r="D53" s="207"/>
    </row>
    <row r="54" spans="1:4" ht="14.25" customHeight="1" x14ac:dyDescent="0.2">
      <c r="A54" s="208"/>
      <c r="B54" s="209"/>
      <c r="C54" s="210"/>
      <c r="D54" s="211"/>
    </row>
    <row r="55" spans="1:4" ht="15.75" customHeight="1" x14ac:dyDescent="0.2">
      <c r="A55" s="198" t="s">
        <v>103</v>
      </c>
      <c r="B55" s="175" t="s">
        <v>104</v>
      </c>
      <c r="C55" s="173"/>
      <c r="D55" s="199"/>
    </row>
    <row r="56" spans="1:4" ht="13.5" thickBot="1" x14ac:dyDescent="0.25">
      <c r="A56" s="200">
        <v>0</v>
      </c>
      <c r="B56" s="201" t="s">
        <v>221</v>
      </c>
      <c r="C56" s="202">
        <v>0</v>
      </c>
      <c r="D56" s="203" t="s">
        <v>238</v>
      </c>
    </row>
    <row r="57" spans="1:4" ht="13.5" customHeight="1" thickBot="1" x14ac:dyDescent="0.25">
      <c r="A57" s="204"/>
      <c r="B57" s="205" t="s">
        <v>155</v>
      </c>
      <c r="C57" s="206">
        <v>0</v>
      </c>
      <c r="D57" s="207"/>
    </row>
    <row r="58" spans="1:4" ht="14.25" customHeight="1" x14ac:dyDescent="0.2">
      <c r="A58" s="208"/>
      <c r="B58" s="209"/>
      <c r="C58" s="210"/>
      <c r="D58" s="211"/>
    </row>
    <row r="59" spans="1:4" ht="15.75" customHeight="1" x14ac:dyDescent="0.2">
      <c r="A59" s="198" t="s">
        <v>112</v>
      </c>
      <c r="B59" s="175" t="s">
        <v>113</v>
      </c>
      <c r="C59" s="173"/>
      <c r="D59" s="199"/>
    </row>
    <row r="60" spans="1:4" ht="13.5" thickBot="1" x14ac:dyDescent="0.25">
      <c r="A60" s="200">
        <v>0</v>
      </c>
      <c r="B60" s="201" t="s">
        <v>221</v>
      </c>
      <c r="C60" s="202">
        <v>0</v>
      </c>
      <c r="D60" s="203" t="s">
        <v>238</v>
      </c>
    </row>
    <row r="61" spans="1:4" ht="13.5" customHeight="1" thickBot="1" x14ac:dyDescent="0.25">
      <c r="A61" s="204"/>
      <c r="B61" s="205" t="s">
        <v>155</v>
      </c>
      <c r="C61" s="206">
        <v>0</v>
      </c>
      <c r="D61" s="207"/>
    </row>
    <row r="62" spans="1:4" ht="14.25" customHeight="1" x14ac:dyDescent="0.2">
      <c r="A62" s="208"/>
      <c r="B62" s="209"/>
      <c r="C62" s="210"/>
      <c r="D62" s="211"/>
    </row>
    <row r="63" spans="1:4" ht="15.75" customHeight="1" x14ac:dyDescent="0.2">
      <c r="A63" s="198" t="s">
        <v>115</v>
      </c>
      <c r="B63" s="175" t="s">
        <v>116</v>
      </c>
      <c r="C63" s="173"/>
      <c r="D63" s="199"/>
    </row>
    <row r="64" spans="1:4" ht="13.5" thickBot="1" x14ac:dyDescent="0.25">
      <c r="A64" s="200">
        <v>0</v>
      </c>
      <c r="B64" s="201" t="s">
        <v>221</v>
      </c>
      <c r="C64" s="202">
        <v>0</v>
      </c>
      <c r="D64" s="203" t="s">
        <v>238</v>
      </c>
    </row>
    <row r="65" spans="1:4" ht="13.5" customHeight="1" thickBot="1" x14ac:dyDescent="0.25">
      <c r="A65" s="204"/>
      <c r="B65" s="205" t="s">
        <v>155</v>
      </c>
      <c r="C65" s="206">
        <v>0</v>
      </c>
      <c r="D65" s="207"/>
    </row>
    <row r="66" spans="1:4" ht="14.25" customHeight="1" x14ac:dyDescent="0.2">
      <c r="A66" s="208"/>
      <c r="B66" s="209"/>
      <c r="C66" s="210"/>
      <c r="D66" s="211"/>
    </row>
    <row r="67" spans="1:4" ht="15.75" customHeight="1" x14ac:dyDescent="0.2">
      <c r="A67" s="198" t="s">
        <v>117</v>
      </c>
      <c r="B67" s="175" t="s">
        <v>118</v>
      </c>
      <c r="C67" s="173"/>
      <c r="D67" s="199"/>
    </row>
    <row r="68" spans="1:4" ht="13.5" thickBot="1" x14ac:dyDescent="0.25">
      <c r="A68" s="200">
        <v>0</v>
      </c>
      <c r="B68" s="201" t="s">
        <v>221</v>
      </c>
      <c r="C68" s="202">
        <v>0</v>
      </c>
      <c r="D68" s="203" t="s">
        <v>238</v>
      </c>
    </row>
    <row r="69" spans="1:4" ht="13.5" customHeight="1" thickBot="1" x14ac:dyDescent="0.25">
      <c r="A69" s="204"/>
      <c r="B69" s="205" t="s">
        <v>155</v>
      </c>
      <c r="C69" s="206">
        <v>0</v>
      </c>
      <c r="D69" s="207"/>
    </row>
    <row r="70" spans="1:4" ht="14.25" customHeight="1" x14ac:dyDescent="0.2">
      <c r="A70" s="208"/>
      <c r="B70" s="209"/>
      <c r="C70" s="210"/>
      <c r="D70" s="211"/>
    </row>
    <row r="71" spans="1:4" ht="15.75" customHeight="1" x14ac:dyDescent="0.2">
      <c r="A71" s="198" t="s">
        <v>120</v>
      </c>
      <c r="B71" s="175" t="s">
        <v>121</v>
      </c>
      <c r="C71" s="173"/>
      <c r="D71" s="199"/>
    </row>
    <row r="72" spans="1:4" ht="13.5" thickBot="1" x14ac:dyDescent="0.25">
      <c r="A72" s="200">
        <v>0</v>
      </c>
      <c r="B72" s="201" t="s">
        <v>221</v>
      </c>
      <c r="C72" s="202">
        <v>0</v>
      </c>
      <c r="D72" s="203" t="s">
        <v>238</v>
      </c>
    </row>
    <row r="73" spans="1:4" ht="13.5" customHeight="1" thickBot="1" x14ac:dyDescent="0.25">
      <c r="A73" s="204"/>
      <c r="B73" s="205" t="s">
        <v>155</v>
      </c>
      <c r="C73" s="206">
        <v>0</v>
      </c>
      <c r="D73" s="207"/>
    </row>
    <row r="74" spans="1:4" ht="14.25" customHeight="1" x14ac:dyDescent="0.2">
      <c r="A74" s="208"/>
      <c r="B74" s="209"/>
      <c r="C74" s="210"/>
      <c r="D74" s="211"/>
    </row>
    <row r="75" spans="1:4" ht="15.75" customHeight="1" x14ac:dyDescent="0.2">
      <c r="A75" s="198" t="s">
        <v>123</v>
      </c>
      <c r="B75" s="175" t="s">
        <v>124</v>
      </c>
      <c r="C75" s="173"/>
      <c r="D75" s="199"/>
    </row>
    <row r="76" spans="1:4" ht="13.5" thickBot="1" x14ac:dyDescent="0.25">
      <c r="A76" s="200">
        <v>0</v>
      </c>
      <c r="B76" s="201" t="s">
        <v>221</v>
      </c>
      <c r="C76" s="202">
        <v>0</v>
      </c>
      <c r="D76" s="203" t="s">
        <v>238</v>
      </c>
    </row>
    <row r="77" spans="1:4" ht="13.5" customHeight="1" thickBot="1" x14ac:dyDescent="0.25">
      <c r="A77" s="204"/>
      <c r="B77" s="205" t="s">
        <v>155</v>
      </c>
      <c r="C77" s="206">
        <v>0</v>
      </c>
      <c r="D77" s="207"/>
    </row>
    <row r="78" spans="1:4" ht="14.25" customHeight="1" x14ac:dyDescent="0.2">
      <c r="A78" s="208"/>
      <c r="B78" s="209"/>
      <c r="C78" s="210"/>
      <c r="D78" s="211"/>
    </row>
    <row r="79" spans="1:4" ht="15.75" customHeight="1" x14ac:dyDescent="0.2">
      <c r="A79" s="198" t="s">
        <v>128</v>
      </c>
      <c r="B79" s="175" t="s">
        <v>129</v>
      </c>
      <c r="C79" s="173"/>
      <c r="D79" s="199"/>
    </row>
    <row r="80" spans="1:4" ht="13.5" thickBot="1" x14ac:dyDescent="0.25">
      <c r="A80" s="200">
        <v>0</v>
      </c>
      <c r="B80" s="201" t="s">
        <v>221</v>
      </c>
      <c r="C80" s="202">
        <v>0</v>
      </c>
      <c r="D80" s="203" t="s">
        <v>238</v>
      </c>
    </row>
    <row r="81" spans="1:4" ht="13.5" customHeight="1" thickBot="1" x14ac:dyDescent="0.25">
      <c r="A81" s="204"/>
      <c r="B81" s="205" t="s">
        <v>155</v>
      </c>
      <c r="C81" s="206">
        <v>0</v>
      </c>
      <c r="D81" s="207"/>
    </row>
    <row r="82" spans="1:4" ht="14.25" customHeight="1" x14ac:dyDescent="0.2">
      <c r="A82" s="208"/>
      <c r="B82" s="209"/>
      <c r="C82" s="210"/>
      <c r="D82" s="211"/>
    </row>
    <row r="83" spans="1:4" ht="13.5" customHeight="1" thickBot="1" x14ac:dyDescent="0.25">
      <c r="A83" s="212"/>
      <c r="B83" s="213" t="s">
        <v>214</v>
      </c>
      <c r="C83" s="214">
        <f>+C81+C77+C73+C69+C65+C61+C57+C53+C49+C45+C41+C37+C33+C29+C25+C21+C17+C13</f>
        <v>0</v>
      </c>
      <c r="D83" s="215"/>
    </row>
  </sheetData>
  <mergeCells count="4">
    <mergeCell ref="A2:D2"/>
    <mergeCell ref="A3:D3"/>
    <mergeCell ref="A4:D4"/>
    <mergeCell ref="A5:D5"/>
  </mergeCells>
  <pageMargins left="1" right="1" top="0.5" bottom="0.5" header="0.25" footer="0.25"/>
  <pageSetup paperSize="9" scale="74" orientation="landscape" horizontalDpi="1200" verticalDpi="1200"/>
  <headerFooter>
    <oddHeader>&amp;LOFFICE OF HEALTH CARE ACCESS&amp;CANNUAL REPORTING&amp;RGREENWICH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topLeftCell="A7" workbookViewId="0">
      <selection activeCell="H20" sqref="H20"/>
    </sheetView>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7"/>
      <c r="C1" s="457"/>
      <c r="D1" s="457"/>
    </row>
    <row r="2" spans="1:6" s="216" customFormat="1" x14ac:dyDescent="0.2">
      <c r="A2" s="458" t="s">
        <v>0</v>
      </c>
      <c r="B2" s="458"/>
      <c r="C2" s="458"/>
      <c r="D2" s="458"/>
      <c r="E2" s="458"/>
      <c r="F2" s="458"/>
    </row>
    <row r="3" spans="1:6" s="216" customFormat="1" x14ac:dyDescent="0.2">
      <c r="A3" s="458" t="s">
        <v>1</v>
      </c>
      <c r="B3" s="458"/>
      <c r="C3" s="458"/>
      <c r="D3" s="458"/>
      <c r="E3" s="458"/>
      <c r="F3" s="458"/>
    </row>
    <row r="4" spans="1:6" s="216" customFormat="1" x14ac:dyDescent="0.2">
      <c r="A4" s="458" t="s">
        <v>2</v>
      </c>
      <c r="B4" s="458"/>
      <c r="C4" s="458"/>
      <c r="D4" s="458"/>
      <c r="E4" s="458"/>
      <c r="F4" s="458"/>
    </row>
    <row r="5" spans="1:6" s="216" customFormat="1" x14ac:dyDescent="0.2">
      <c r="A5" s="458" t="s">
        <v>239</v>
      </c>
      <c r="B5" s="458"/>
      <c r="C5" s="458"/>
      <c r="D5" s="458"/>
      <c r="E5" s="458"/>
      <c r="F5" s="458"/>
    </row>
    <row r="6" spans="1:6" s="216" customFormat="1" x14ac:dyDescent="0.2">
      <c r="A6" s="458" t="s">
        <v>240</v>
      </c>
      <c r="B6" s="458"/>
      <c r="C6" s="458"/>
      <c r="D6" s="458"/>
      <c r="E6" s="458"/>
      <c r="F6" s="458"/>
    </row>
    <row r="7" spans="1:6" s="216" customFormat="1" ht="13.5" customHeight="1" thickBot="1" x14ac:dyDescent="0.25">
      <c r="B7" s="456"/>
      <c r="C7" s="456"/>
      <c r="D7" s="456"/>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241</v>
      </c>
      <c r="D9" s="227" t="s">
        <v>242</v>
      </c>
      <c r="E9" s="228" t="s">
        <v>243</v>
      </c>
      <c r="F9" s="229" t="s">
        <v>244</v>
      </c>
    </row>
    <row r="10" spans="1:6" x14ac:dyDescent="0.2">
      <c r="A10" s="230"/>
      <c r="B10" s="231"/>
      <c r="C10" s="232"/>
      <c r="D10" s="233"/>
      <c r="E10" s="173"/>
      <c r="F10" s="172"/>
    </row>
    <row r="11" spans="1:6" ht="13.5" customHeight="1" thickBot="1" x14ac:dyDescent="0.25">
      <c r="A11" s="167" t="s">
        <v>8</v>
      </c>
      <c r="B11" s="234" t="s">
        <v>245</v>
      </c>
      <c r="C11" s="235"/>
      <c r="D11" s="235"/>
      <c r="E11" s="235"/>
      <c r="F11" s="236"/>
    </row>
    <row r="12" spans="1:6" ht="15.75" customHeight="1" x14ac:dyDescent="0.2">
      <c r="A12" s="237"/>
      <c r="B12" s="238" t="s">
        <v>246</v>
      </c>
      <c r="C12" s="239">
        <v>0</v>
      </c>
      <c r="D12" s="239">
        <v>0</v>
      </c>
      <c r="E12" s="239">
        <f t="shared" ref="E12:E18" si="0">D12-C12</f>
        <v>0</v>
      </c>
      <c r="F12" s="240">
        <f t="shared" ref="F12:F18" si="1">IF(C12=0,0,E12/C12)</f>
        <v>0</v>
      </c>
    </row>
    <row r="13" spans="1:6" x14ac:dyDescent="0.2">
      <c r="A13" s="241">
        <v>1</v>
      </c>
      <c r="B13" s="242" t="s">
        <v>247</v>
      </c>
      <c r="C13" s="243">
        <v>0</v>
      </c>
      <c r="D13" s="243">
        <v>0</v>
      </c>
      <c r="E13" s="243">
        <f t="shared" si="0"/>
        <v>0</v>
      </c>
      <c r="F13" s="244">
        <f t="shared" si="1"/>
        <v>0</v>
      </c>
    </row>
    <row r="14" spans="1:6" x14ac:dyDescent="0.2">
      <c r="A14" s="241">
        <v>2</v>
      </c>
      <c r="B14" s="242" t="s">
        <v>248</v>
      </c>
      <c r="C14" s="243">
        <v>0</v>
      </c>
      <c r="D14" s="243">
        <v>0</v>
      </c>
      <c r="E14" s="243">
        <f t="shared" si="0"/>
        <v>0</v>
      </c>
      <c r="F14" s="244">
        <f t="shared" si="1"/>
        <v>0</v>
      </c>
    </row>
    <row r="15" spans="1:6" x14ac:dyDescent="0.2">
      <c r="A15" s="241">
        <v>3</v>
      </c>
      <c r="B15" s="242" t="s">
        <v>249</v>
      </c>
      <c r="C15" s="243">
        <v>0</v>
      </c>
      <c r="D15" s="243">
        <v>0</v>
      </c>
      <c r="E15" s="243">
        <f t="shared" si="0"/>
        <v>0</v>
      </c>
      <c r="F15" s="244">
        <f t="shared" si="1"/>
        <v>0</v>
      </c>
    </row>
    <row r="16" spans="1:6" x14ac:dyDescent="0.2">
      <c r="A16" s="241">
        <v>4</v>
      </c>
      <c r="B16" s="242" t="s">
        <v>250</v>
      </c>
      <c r="C16" s="243">
        <v>0</v>
      </c>
      <c r="D16" s="243">
        <v>0</v>
      </c>
      <c r="E16" s="243">
        <f t="shared" si="0"/>
        <v>0</v>
      </c>
      <c r="F16" s="244">
        <f t="shared" si="1"/>
        <v>0</v>
      </c>
    </row>
    <row r="17" spans="1:6" ht="15.75" x14ac:dyDescent="0.25">
      <c r="A17" s="132"/>
      <c r="B17" s="245" t="s">
        <v>251</v>
      </c>
      <c r="C17" s="246">
        <f>C12+(C13+C14-C15+C16)</f>
        <v>0</v>
      </c>
      <c r="D17" s="246">
        <f>D12+(D13+D14-D15+D16)</f>
        <v>0</v>
      </c>
      <c r="E17" s="246">
        <f t="shared" si="0"/>
        <v>0</v>
      </c>
      <c r="F17" s="247">
        <f t="shared" si="1"/>
        <v>0</v>
      </c>
    </row>
    <row r="18" spans="1:6" x14ac:dyDescent="0.2">
      <c r="A18" s="248">
        <v>5</v>
      </c>
      <c r="B18" s="249" t="s">
        <v>252</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37</v>
      </c>
      <c r="B20" s="234" t="s">
        <v>253</v>
      </c>
      <c r="C20" s="235"/>
      <c r="D20" s="235"/>
      <c r="E20" s="235"/>
      <c r="F20" s="236"/>
    </row>
    <row r="21" spans="1:6" ht="15.75" customHeight="1" x14ac:dyDescent="0.2">
      <c r="A21" s="237"/>
      <c r="B21" s="238" t="s">
        <v>246</v>
      </c>
      <c r="C21" s="239">
        <v>1021437</v>
      </c>
      <c r="D21" s="239">
        <v>1121553</v>
      </c>
      <c r="E21" s="239">
        <f t="shared" ref="E21:E27" si="2">D21-C21</f>
        <v>100116</v>
      </c>
      <c r="F21" s="240">
        <f t="shared" ref="F21:F27" si="3">IF(C21=0,0,E21/C21)</f>
        <v>9.8014855541751475E-2</v>
      </c>
    </row>
    <row r="22" spans="1:6" x14ac:dyDescent="0.2">
      <c r="A22" s="241">
        <v>1</v>
      </c>
      <c r="B22" s="242" t="s">
        <v>247</v>
      </c>
      <c r="C22" s="243">
        <v>645286</v>
      </c>
      <c r="D22" s="243">
        <v>545369</v>
      </c>
      <c r="E22" s="243">
        <f t="shared" si="2"/>
        <v>-99917</v>
      </c>
      <c r="F22" s="244">
        <f t="shared" si="3"/>
        <v>-0.15484141915367761</v>
      </c>
    </row>
    <row r="23" spans="1:6" x14ac:dyDescent="0.2">
      <c r="A23" s="241">
        <v>2</v>
      </c>
      <c r="B23" s="242" t="s">
        <v>248</v>
      </c>
      <c r="C23" s="243">
        <v>87723</v>
      </c>
      <c r="D23" s="243">
        <v>142691</v>
      </c>
      <c r="E23" s="243">
        <f t="shared" si="2"/>
        <v>54968</v>
      </c>
      <c r="F23" s="244">
        <f t="shared" si="3"/>
        <v>0.62660875711044994</v>
      </c>
    </row>
    <row r="24" spans="1:6" x14ac:dyDescent="0.2">
      <c r="A24" s="241">
        <v>3</v>
      </c>
      <c r="B24" s="242" t="s">
        <v>249</v>
      </c>
      <c r="C24" s="243">
        <v>632893</v>
      </c>
      <c r="D24" s="243">
        <v>576393</v>
      </c>
      <c r="E24" s="243">
        <f t="shared" si="2"/>
        <v>-56500</v>
      </c>
      <c r="F24" s="244">
        <f t="shared" si="3"/>
        <v>-8.9272594261589247E-2</v>
      </c>
    </row>
    <row r="25" spans="1:6" x14ac:dyDescent="0.2">
      <c r="A25" s="241">
        <v>4</v>
      </c>
      <c r="B25" s="242" t="s">
        <v>250</v>
      </c>
      <c r="C25" s="243">
        <v>0</v>
      </c>
      <c r="D25" s="243">
        <v>0</v>
      </c>
      <c r="E25" s="243">
        <f t="shared" si="2"/>
        <v>0</v>
      </c>
      <c r="F25" s="244">
        <f t="shared" si="3"/>
        <v>0</v>
      </c>
    </row>
    <row r="26" spans="1:6" ht="15.75" x14ac:dyDescent="0.25">
      <c r="A26" s="132"/>
      <c r="B26" s="245" t="s">
        <v>251</v>
      </c>
      <c r="C26" s="246">
        <f>C21+(C22+C23-C24+C25)</f>
        <v>1121553</v>
      </c>
      <c r="D26" s="246">
        <f>D21+(D22+D23-D24+D25)</f>
        <v>1233220</v>
      </c>
      <c r="E26" s="246">
        <f t="shared" si="2"/>
        <v>111667</v>
      </c>
      <c r="F26" s="247">
        <f t="shared" si="3"/>
        <v>9.9564621556003152E-2</v>
      </c>
    </row>
    <row r="27" spans="1:6" x14ac:dyDescent="0.2">
      <c r="A27" s="248">
        <v>5</v>
      </c>
      <c r="B27" s="249" t="s">
        <v>252</v>
      </c>
      <c r="C27" s="250">
        <v>87000</v>
      </c>
      <c r="D27" s="250">
        <v>143000</v>
      </c>
      <c r="E27" s="250">
        <f t="shared" si="2"/>
        <v>56000</v>
      </c>
      <c r="F27" s="251">
        <f t="shared" si="3"/>
        <v>0.64367816091954022</v>
      </c>
    </row>
    <row r="28" spans="1:6" ht="13.5" customHeight="1" x14ac:dyDescent="0.2">
      <c r="A28" s="252"/>
      <c r="B28" s="253"/>
      <c r="C28" s="254"/>
      <c r="D28" s="254"/>
      <c r="E28" s="254"/>
      <c r="F28" s="255"/>
    </row>
    <row r="29" spans="1:6" ht="13.5" customHeight="1" thickBot="1" x14ac:dyDescent="0.25">
      <c r="A29" s="167" t="s">
        <v>44</v>
      </c>
      <c r="B29" s="234" t="s">
        <v>254</v>
      </c>
      <c r="C29" s="235"/>
      <c r="D29" s="235"/>
      <c r="E29" s="235"/>
      <c r="F29" s="236"/>
    </row>
    <row r="30" spans="1:6" ht="15.75" customHeight="1" x14ac:dyDescent="0.2">
      <c r="A30" s="237"/>
      <c r="B30" s="238" t="s">
        <v>246</v>
      </c>
      <c r="C30" s="239">
        <v>0</v>
      </c>
      <c r="D30" s="239">
        <v>0</v>
      </c>
      <c r="E30" s="239">
        <f t="shared" ref="E30:E36" si="4">D30-C30</f>
        <v>0</v>
      </c>
      <c r="F30" s="240">
        <f t="shared" ref="F30:F36" si="5">IF(C30=0,0,E30/C30)</f>
        <v>0</v>
      </c>
    </row>
    <row r="31" spans="1:6" x14ac:dyDescent="0.2">
      <c r="A31" s="241">
        <v>1</v>
      </c>
      <c r="B31" s="242" t="s">
        <v>247</v>
      </c>
      <c r="C31" s="243">
        <v>0</v>
      </c>
      <c r="D31" s="243">
        <v>0</v>
      </c>
      <c r="E31" s="243">
        <f t="shared" si="4"/>
        <v>0</v>
      </c>
      <c r="F31" s="244">
        <f t="shared" si="5"/>
        <v>0</v>
      </c>
    </row>
    <row r="32" spans="1:6" x14ac:dyDescent="0.2">
      <c r="A32" s="241">
        <v>2</v>
      </c>
      <c r="B32" s="242" t="s">
        <v>248</v>
      </c>
      <c r="C32" s="243">
        <v>0</v>
      </c>
      <c r="D32" s="243">
        <v>0</v>
      </c>
      <c r="E32" s="243">
        <f t="shared" si="4"/>
        <v>0</v>
      </c>
      <c r="F32" s="244">
        <f t="shared" si="5"/>
        <v>0</v>
      </c>
    </row>
    <row r="33" spans="1:6" x14ac:dyDescent="0.2">
      <c r="A33" s="241">
        <v>3</v>
      </c>
      <c r="B33" s="242" t="s">
        <v>249</v>
      </c>
      <c r="C33" s="243">
        <v>0</v>
      </c>
      <c r="D33" s="243">
        <v>0</v>
      </c>
      <c r="E33" s="243">
        <f t="shared" si="4"/>
        <v>0</v>
      </c>
      <c r="F33" s="244">
        <f t="shared" si="5"/>
        <v>0</v>
      </c>
    </row>
    <row r="34" spans="1:6" x14ac:dyDescent="0.2">
      <c r="A34" s="241">
        <v>4</v>
      </c>
      <c r="B34" s="242" t="s">
        <v>250</v>
      </c>
      <c r="C34" s="243">
        <v>0</v>
      </c>
      <c r="D34" s="243">
        <v>0</v>
      </c>
      <c r="E34" s="243">
        <f t="shared" si="4"/>
        <v>0</v>
      </c>
      <c r="F34" s="244">
        <f t="shared" si="5"/>
        <v>0</v>
      </c>
    </row>
    <row r="35" spans="1:6" ht="15.75" x14ac:dyDescent="0.25">
      <c r="A35" s="132"/>
      <c r="B35" s="245" t="s">
        <v>251</v>
      </c>
      <c r="C35" s="246">
        <f>C30+(C31+C32-C33+C34)</f>
        <v>0</v>
      </c>
      <c r="D35" s="246">
        <f>D30+(D31+D32-D33+D34)</f>
        <v>0</v>
      </c>
      <c r="E35" s="246">
        <f t="shared" si="4"/>
        <v>0</v>
      </c>
      <c r="F35" s="247">
        <f t="shared" si="5"/>
        <v>0</v>
      </c>
    </row>
    <row r="36" spans="1:6" x14ac:dyDescent="0.2">
      <c r="A36" s="248">
        <v>5</v>
      </c>
      <c r="B36" s="249" t="s">
        <v>252</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4" orientation="landscape" horizontalDpi="1200" verticalDpi="1200" r:id="rId1"/>
  <headerFooter>
    <oddHeader>&amp;L&amp;10OFFICE OF HEALTH CARE ACCESS&amp;C&amp;10ANNUAL REPORTING&amp;R&amp;10GREENWICH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63"/>
  <sheetViews>
    <sheetView zoomScale="75" zoomScaleSheetLayoutView="75" workbookViewId="0">
      <selection activeCell="B14" sqref="B14"/>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8" t="s">
        <v>0</v>
      </c>
      <c r="B1" s="469"/>
      <c r="C1" s="470"/>
    </row>
    <row r="2" spans="1:4" ht="16.350000000000001" customHeight="1" x14ac:dyDescent="0.25">
      <c r="A2" s="468" t="s">
        <v>1</v>
      </c>
      <c r="B2" s="469"/>
      <c r="C2" s="470"/>
    </row>
    <row r="3" spans="1:4" ht="16.350000000000001" customHeight="1" x14ac:dyDescent="0.25">
      <c r="A3" s="468" t="s">
        <v>2</v>
      </c>
      <c r="B3" s="469"/>
      <c r="C3" s="470"/>
    </row>
    <row r="4" spans="1:4" ht="16.350000000000001" customHeight="1" x14ac:dyDescent="0.25">
      <c r="A4" s="468" t="s">
        <v>255</v>
      </c>
      <c r="B4" s="469"/>
      <c r="C4" s="470"/>
    </row>
    <row r="5" spans="1:4" ht="16.350000000000001" customHeight="1" thickBot="1" x14ac:dyDescent="0.3">
      <c r="A5" s="471"/>
      <c r="B5" s="472"/>
      <c r="C5" s="473"/>
    </row>
    <row r="6" spans="1:4" ht="16.350000000000001" customHeight="1" thickBot="1" x14ac:dyDescent="0.3">
      <c r="A6" s="474" t="s">
        <v>256</v>
      </c>
      <c r="B6" s="475"/>
      <c r="C6" s="476"/>
    </row>
    <row r="7" spans="1:4" ht="16.350000000000001" customHeight="1" thickBot="1" x14ac:dyDescent="0.3">
      <c r="A7" s="259">
        <v>-1</v>
      </c>
      <c r="B7" s="260">
        <v>-2</v>
      </c>
      <c r="C7" s="260">
        <v>-3</v>
      </c>
    </row>
    <row r="8" spans="1:4" ht="16.350000000000001" customHeight="1" thickBot="1" x14ac:dyDescent="0.3">
      <c r="A8" s="261" t="s">
        <v>257</v>
      </c>
      <c r="B8" s="262" t="s">
        <v>258</v>
      </c>
      <c r="C8" s="263" t="s">
        <v>259</v>
      </c>
    </row>
    <row r="9" spans="1:4" s="264" customFormat="1" ht="16.350000000000001" customHeight="1" x14ac:dyDescent="0.25">
      <c r="A9" s="459" t="s">
        <v>260</v>
      </c>
      <c r="B9" s="460"/>
      <c r="C9" s="265">
        <v>780</v>
      </c>
    </row>
    <row r="10" spans="1:4" s="264" customFormat="1" ht="16.350000000000001" customHeight="1" x14ac:dyDescent="0.25">
      <c r="A10" s="461" t="s">
        <v>261</v>
      </c>
      <c r="B10" s="462"/>
      <c r="C10" s="265">
        <v>749</v>
      </c>
      <c r="D10" s="266"/>
    </row>
    <row r="11" spans="1:4" s="264" customFormat="1" ht="16.350000000000001" customHeight="1" thickBot="1" x14ac:dyDescent="0.3">
      <c r="A11" s="463" t="s">
        <v>262</v>
      </c>
      <c r="B11" s="464"/>
      <c r="C11" s="267">
        <v>576393</v>
      </c>
      <c r="D11" s="266"/>
    </row>
    <row r="12" spans="1:4" s="264" customFormat="1" ht="16.350000000000001" customHeight="1" thickBot="1" x14ac:dyDescent="0.3">
      <c r="A12" s="465"/>
      <c r="B12" s="466"/>
      <c r="C12" s="467"/>
      <c r="D12" s="266"/>
    </row>
    <row r="13" spans="1:4" x14ac:dyDescent="0.25">
      <c r="A13" s="268" t="s">
        <v>263</v>
      </c>
      <c r="B13" s="269" t="s">
        <v>264</v>
      </c>
      <c r="C13" s="270">
        <v>4444.1099999999997</v>
      </c>
    </row>
    <row r="14" spans="1:4" x14ac:dyDescent="0.25">
      <c r="A14" s="268" t="s">
        <v>265</v>
      </c>
      <c r="B14" s="269" t="s">
        <v>264</v>
      </c>
      <c r="C14" s="270">
        <v>1248.7</v>
      </c>
    </row>
    <row r="15" spans="1:4" x14ac:dyDescent="0.25">
      <c r="A15" s="268" t="s">
        <v>266</v>
      </c>
      <c r="B15" s="269" t="s">
        <v>264</v>
      </c>
      <c r="C15" s="270">
        <v>162.55000000000001</v>
      </c>
    </row>
    <row r="16" spans="1:4" x14ac:dyDescent="0.25">
      <c r="A16" s="268" t="s">
        <v>267</v>
      </c>
      <c r="B16" s="269" t="s">
        <v>264</v>
      </c>
      <c r="C16" s="270">
        <v>8101.98</v>
      </c>
    </row>
    <row r="17" spans="1:3" x14ac:dyDescent="0.25">
      <c r="A17" s="268" t="s">
        <v>268</v>
      </c>
      <c r="B17" s="269" t="s">
        <v>264</v>
      </c>
      <c r="C17" s="270">
        <v>8722.2199999999993</v>
      </c>
    </row>
    <row r="18" spans="1:3" x14ac:dyDescent="0.25">
      <c r="A18" s="268" t="s">
        <v>269</v>
      </c>
      <c r="B18" s="269" t="s">
        <v>264</v>
      </c>
      <c r="C18" s="270">
        <v>942.9</v>
      </c>
    </row>
    <row r="19" spans="1:3" x14ac:dyDescent="0.25">
      <c r="A19" s="268" t="s">
        <v>270</v>
      </c>
      <c r="B19" s="269" t="s">
        <v>264</v>
      </c>
      <c r="C19" s="270">
        <v>255.85</v>
      </c>
    </row>
    <row r="20" spans="1:3" x14ac:dyDescent="0.25">
      <c r="A20" s="268" t="s">
        <v>271</v>
      </c>
      <c r="B20" s="269" t="s">
        <v>264</v>
      </c>
      <c r="C20" s="270">
        <v>13508.1</v>
      </c>
    </row>
    <row r="21" spans="1:3" x14ac:dyDescent="0.25">
      <c r="A21" s="268" t="s">
        <v>272</v>
      </c>
      <c r="B21" s="269" t="s">
        <v>264</v>
      </c>
      <c r="C21" s="270">
        <v>10021.66</v>
      </c>
    </row>
    <row r="22" spans="1:3" x14ac:dyDescent="0.25">
      <c r="A22" s="268" t="s">
        <v>273</v>
      </c>
      <c r="B22" s="269" t="s">
        <v>264</v>
      </c>
      <c r="C22" s="270">
        <v>7331.09</v>
      </c>
    </row>
    <row r="23" spans="1:3" x14ac:dyDescent="0.25">
      <c r="A23" s="268" t="s">
        <v>274</v>
      </c>
      <c r="B23" s="269" t="s">
        <v>264</v>
      </c>
      <c r="C23" s="270">
        <v>8221.66</v>
      </c>
    </row>
    <row r="24" spans="1:3" x14ac:dyDescent="0.25">
      <c r="A24" s="268" t="s">
        <v>275</v>
      </c>
      <c r="B24" s="269" t="s">
        <v>264</v>
      </c>
      <c r="C24" s="270">
        <v>484</v>
      </c>
    </row>
    <row r="25" spans="1:3" x14ac:dyDescent="0.25">
      <c r="A25" s="268" t="s">
        <v>276</v>
      </c>
      <c r="B25" s="269" t="s">
        <v>264</v>
      </c>
      <c r="C25" s="270">
        <v>4288.1000000000004</v>
      </c>
    </row>
    <row r="26" spans="1:3" x14ac:dyDescent="0.25">
      <c r="A26" s="268" t="s">
        <v>277</v>
      </c>
      <c r="B26" s="269" t="s">
        <v>264</v>
      </c>
      <c r="C26" s="270">
        <v>2429.36</v>
      </c>
    </row>
    <row r="27" spans="1:3" x14ac:dyDescent="0.25">
      <c r="A27" s="268" t="s">
        <v>278</v>
      </c>
      <c r="B27" s="269" t="s">
        <v>264</v>
      </c>
      <c r="C27" s="270">
        <v>8898.42</v>
      </c>
    </row>
    <row r="28" spans="1:3" x14ac:dyDescent="0.25">
      <c r="A28" s="268" t="s">
        <v>279</v>
      </c>
      <c r="B28" s="269" t="s">
        <v>264</v>
      </c>
      <c r="C28" s="270">
        <v>5138.41</v>
      </c>
    </row>
    <row r="29" spans="1:3" x14ac:dyDescent="0.25">
      <c r="A29" s="268" t="s">
        <v>280</v>
      </c>
      <c r="B29" s="269" t="s">
        <v>264</v>
      </c>
      <c r="C29" s="270">
        <v>5154.46</v>
      </c>
    </row>
    <row r="30" spans="1:3" x14ac:dyDescent="0.25">
      <c r="A30" s="268" t="s">
        <v>281</v>
      </c>
      <c r="B30" s="269" t="s">
        <v>264</v>
      </c>
      <c r="C30" s="270">
        <v>9075.7199999999993</v>
      </c>
    </row>
    <row r="31" spans="1:3" x14ac:dyDescent="0.25">
      <c r="A31" s="268" t="s">
        <v>282</v>
      </c>
      <c r="B31" s="269" t="s">
        <v>264</v>
      </c>
      <c r="C31" s="270">
        <v>83.85</v>
      </c>
    </row>
    <row r="32" spans="1:3" x14ac:dyDescent="0.25">
      <c r="A32" s="268" t="s">
        <v>283</v>
      </c>
      <c r="B32" s="269" t="s">
        <v>264</v>
      </c>
      <c r="C32" s="270">
        <v>64</v>
      </c>
    </row>
    <row r="33" spans="1:3" x14ac:dyDescent="0.25">
      <c r="A33" s="268" t="s">
        <v>284</v>
      </c>
      <c r="B33" s="269" t="s">
        <v>264</v>
      </c>
      <c r="C33" s="270">
        <v>2254</v>
      </c>
    </row>
    <row r="34" spans="1:3" x14ac:dyDescent="0.25">
      <c r="A34" s="268" t="s">
        <v>285</v>
      </c>
      <c r="B34" s="269" t="s">
        <v>264</v>
      </c>
      <c r="C34" s="270">
        <v>4497.43</v>
      </c>
    </row>
    <row r="35" spans="1:3" x14ac:dyDescent="0.25">
      <c r="A35" s="268" t="s">
        <v>286</v>
      </c>
      <c r="B35" s="269" t="s">
        <v>264</v>
      </c>
      <c r="C35" s="270">
        <v>23885.01</v>
      </c>
    </row>
    <row r="36" spans="1:3" x14ac:dyDescent="0.25">
      <c r="A36" s="268" t="s">
        <v>287</v>
      </c>
      <c r="B36" s="269" t="s">
        <v>264</v>
      </c>
      <c r="C36" s="270">
        <v>8189.35</v>
      </c>
    </row>
    <row r="37" spans="1:3" x14ac:dyDescent="0.25">
      <c r="A37" s="268" t="s">
        <v>288</v>
      </c>
      <c r="B37" s="269" t="s">
        <v>264</v>
      </c>
      <c r="C37" s="270">
        <v>26362.22</v>
      </c>
    </row>
    <row r="38" spans="1:3" x14ac:dyDescent="0.25">
      <c r="A38" s="268" t="s">
        <v>289</v>
      </c>
      <c r="B38" s="269" t="s">
        <v>264</v>
      </c>
      <c r="C38" s="270">
        <v>10034.14</v>
      </c>
    </row>
    <row r="39" spans="1:3" x14ac:dyDescent="0.25">
      <c r="A39" s="268" t="s">
        <v>290</v>
      </c>
      <c r="B39" s="269" t="s">
        <v>264</v>
      </c>
      <c r="C39" s="270">
        <v>10228.09</v>
      </c>
    </row>
    <row r="40" spans="1:3" x14ac:dyDescent="0.25">
      <c r="A40" s="268" t="s">
        <v>291</v>
      </c>
      <c r="B40" s="269" t="s">
        <v>264</v>
      </c>
      <c r="C40" s="270">
        <v>5143.3500000000004</v>
      </c>
    </row>
    <row r="41" spans="1:3" x14ac:dyDescent="0.25">
      <c r="A41" s="268" t="s">
        <v>292</v>
      </c>
      <c r="B41" s="269" t="s">
        <v>264</v>
      </c>
      <c r="C41" s="270">
        <v>12616.21</v>
      </c>
    </row>
    <row r="42" spans="1:3" x14ac:dyDescent="0.25">
      <c r="A42" s="268" t="s">
        <v>293</v>
      </c>
      <c r="B42" s="269" t="s">
        <v>264</v>
      </c>
      <c r="C42" s="270">
        <v>4878.8900000000003</v>
      </c>
    </row>
    <row r="43" spans="1:3" x14ac:dyDescent="0.25">
      <c r="A43" s="268" t="s">
        <v>294</v>
      </c>
      <c r="B43" s="269" t="s">
        <v>264</v>
      </c>
      <c r="C43" s="270">
        <v>30620.85</v>
      </c>
    </row>
    <row r="44" spans="1:3" x14ac:dyDescent="0.25">
      <c r="A44" s="268" t="s">
        <v>295</v>
      </c>
      <c r="B44" s="269" t="s">
        <v>264</v>
      </c>
      <c r="C44" s="270">
        <v>215.39</v>
      </c>
    </row>
    <row r="45" spans="1:3" x14ac:dyDescent="0.25">
      <c r="A45" s="268" t="s">
        <v>296</v>
      </c>
      <c r="B45" s="269" t="s">
        <v>264</v>
      </c>
      <c r="C45" s="270">
        <v>21426.75</v>
      </c>
    </row>
    <row r="46" spans="1:3" x14ac:dyDescent="0.25">
      <c r="A46" s="268" t="s">
        <v>297</v>
      </c>
      <c r="B46" s="269" t="s">
        <v>264</v>
      </c>
      <c r="C46" s="270">
        <v>4810.6000000000004</v>
      </c>
    </row>
    <row r="47" spans="1:3" x14ac:dyDescent="0.25">
      <c r="A47" s="268" t="s">
        <v>298</v>
      </c>
      <c r="B47" s="269" t="s">
        <v>264</v>
      </c>
      <c r="C47" s="270">
        <v>10296.33</v>
      </c>
    </row>
    <row r="48" spans="1:3" x14ac:dyDescent="0.25">
      <c r="A48" s="268" t="s">
        <v>299</v>
      </c>
      <c r="B48" s="269" t="s">
        <v>264</v>
      </c>
      <c r="C48" s="270">
        <v>981.65</v>
      </c>
    </row>
    <row r="49" spans="1:3" x14ac:dyDescent="0.25">
      <c r="A49" s="268" t="s">
        <v>300</v>
      </c>
      <c r="B49" s="269" t="s">
        <v>264</v>
      </c>
      <c r="C49" s="270">
        <v>9133.0300000000007</v>
      </c>
    </row>
    <row r="50" spans="1:3" x14ac:dyDescent="0.25">
      <c r="A50" s="268" t="s">
        <v>301</v>
      </c>
      <c r="B50" s="269" t="s">
        <v>264</v>
      </c>
      <c r="C50" s="270">
        <v>6676.72</v>
      </c>
    </row>
    <row r="51" spans="1:3" x14ac:dyDescent="0.25">
      <c r="A51" s="268" t="s">
        <v>302</v>
      </c>
      <c r="B51" s="269" t="s">
        <v>264</v>
      </c>
      <c r="C51" s="270">
        <v>21228.12</v>
      </c>
    </row>
    <row r="52" spans="1:3" x14ac:dyDescent="0.25">
      <c r="A52" s="268" t="s">
        <v>303</v>
      </c>
      <c r="B52" s="269" t="s">
        <v>264</v>
      </c>
      <c r="C52" s="270">
        <v>7360.01</v>
      </c>
    </row>
    <row r="53" spans="1:3" x14ac:dyDescent="0.25">
      <c r="A53" s="268" t="s">
        <v>304</v>
      </c>
      <c r="B53" s="269" t="s">
        <v>264</v>
      </c>
      <c r="C53" s="270">
        <v>8432.33</v>
      </c>
    </row>
    <row r="54" spans="1:3" x14ac:dyDescent="0.25">
      <c r="A54" s="268" t="s">
        <v>305</v>
      </c>
      <c r="B54" s="269" t="s">
        <v>264</v>
      </c>
      <c r="C54" s="270">
        <v>6570.52</v>
      </c>
    </row>
    <row r="55" spans="1:3" x14ac:dyDescent="0.25">
      <c r="A55" s="268" t="s">
        <v>306</v>
      </c>
      <c r="B55" s="269" t="s">
        <v>264</v>
      </c>
      <c r="C55" s="270">
        <v>4212.32</v>
      </c>
    </row>
    <row r="56" spans="1:3" x14ac:dyDescent="0.25">
      <c r="A56" s="268" t="s">
        <v>307</v>
      </c>
      <c r="B56" s="269" t="s">
        <v>264</v>
      </c>
      <c r="C56" s="270">
        <v>13098.8</v>
      </c>
    </row>
    <row r="57" spans="1:3" x14ac:dyDescent="0.25">
      <c r="A57" s="268" t="s">
        <v>308</v>
      </c>
      <c r="B57" s="269" t="s">
        <v>264</v>
      </c>
      <c r="C57" s="270">
        <v>10860.65</v>
      </c>
    </row>
    <row r="58" spans="1:3" x14ac:dyDescent="0.25">
      <c r="A58" s="268" t="s">
        <v>309</v>
      </c>
      <c r="B58" s="269" t="s">
        <v>264</v>
      </c>
      <c r="C58" s="270">
        <v>4236.0600000000004</v>
      </c>
    </row>
    <row r="59" spans="1:3" x14ac:dyDescent="0.25">
      <c r="A59" s="268" t="s">
        <v>310</v>
      </c>
      <c r="B59" s="269" t="s">
        <v>264</v>
      </c>
      <c r="C59" s="270">
        <v>4357.21</v>
      </c>
    </row>
    <row r="60" spans="1:3" x14ac:dyDescent="0.25">
      <c r="A60" s="268" t="s">
        <v>311</v>
      </c>
      <c r="B60" s="269" t="s">
        <v>264</v>
      </c>
      <c r="C60" s="270">
        <v>8528.9599999999991</v>
      </c>
    </row>
    <row r="61" spans="1:3" x14ac:dyDescent="0.25">
      <c r="A61" s="268" t="s">
        <v>312</v>
      </c>
      <c r="B61" s="269" t="s">
        <v>264</v>
      </c>
      <c r="C61" s="270">
        <v>11365.22</v>
      </c>
    </row>
    <row r="62" spans="1:3" x14ac:dyDescent="0.25">
      <c r="A62" s="268" t="s">
        <v>313</v>
      </c>
      <c r="B62" s="269" t="s">
        <v>264</v>
      </c>
      <c r="C62" s="270">
        <v>449.48</v>
      </c>
    </row>
    <row r="63" spans="1:3" x14ac:dyDescent="0.25">
      <c r="A63" s="268" t="s">
        <v>314</v>
      </c>
      <c r="B63" s="269" t="s">
        <v>264</v>
      </c>
      <c r="C63" s="270">
        <v>3471.1</v>
      </c>
    </row>
    <row r="64" spans="1:3" x14ac:dyDescent="0.25">
      <c r="A64" s="268" t="s">
        <v>315</v>
      </c>
      <c r="B64" s="269" t="s">
        <v>264</v>
      </c>
      <c r="C64" s="270">
        <v>6417.85</v>
      </c>
    </row>
    <row r="65" spans="1:3" x14ac:dyDescent="0.25">
      <c r="A65" s="268" t="s">
        <v>316</v>
      </c>
      <c r="B65" s="269" t="s">
        <v>264</v>
      </c>
      <c r="C65" s="270">
        <v>7885.05</v>
      </c>
    </row>
    <row r="66" spans="1:3" x14ac:dyDescent="0.25">
      <c r="A66" s="268" t="s">
        <v>317</v>
      </c>
      <c r="B66" s="269" t="s">
        <v>264</v>
      </c>
      <c r="C66" s="270">
        <v>7867.62</v>
      </c>
    </row>
    <row r="67" spans="1:3" x14ac:dyDescent="0.25">
      <c r="A67" s="268" t="s">
        <v>318</v>
      </c>
      <c r="B67" s="269" t="s">
        <v>264</v>
      </c>
      <c r="C67" s="270">
        <v>128033.05</v>
      </c>
    </row>
    <row r="68" spans="1:3" x14ac:dyDescent="0.25">
      <c r="A68" s="268" t="s">
        <v>319</v>
      </c>
      <c r="B68" s="269" t="s">
        <v>264</v>
      </c>
      <c r="C68" s="270">
        <v>10249.57</v>
      </c>
    </row>
    <row r="69" spans="1:3" x14ac:dyDescent="0.25">
      <c r="A69" s="268" t="s">
        <v>320</v>
      </c>
      <c r="B69" s="269" t="s">
        <v>264</v>
      </c>
      <c r="C69" s="270">
        <v>2506</v>
      </c>
    </row>
    <row r="70" spans="1:3" x14ac:dyDescent="0.25">
      <c r="A70" s="268" t="s">
        <v>321</v>
      </c>
      <c r="B70" s="269" t="s">
        <v>264</v>
      </c>
      <c r="C70" s="270">
        <v>11638.02</v>
      </c>
    </row>
    <row r="71" spans="1:3" x14ac:dyDescent="0.25">
      <c r="A71" s="268" t="s">
        <v>322</v>
      </c>
      <c r="B71" s="269" t="s">
        <v>264</v>
      </c>
      <c r="C71" s="270">
        <v>19614.939999999999</v>
      </c>
    </row>
    <row r="72" spans="1:3" x14ac:dyDescent="0.25">
      <c r="A72" s="268" t="s">
        <v>323</v>
      </c>
      <c r="B72" s="269" t="s">
        <v>264</v>
      </c>
      <c r="C72" s="270">
        <v>12693.29</v>
      </c>
    </row>
    <row r="73" spans="1:3" x14ac:dyDescent="0.25">
      <c r="A73" s="268" t="s">
        <v>324</v>
      </c>
      <c r="B73" s="269" t="s">
        <v>264</v>
      </c>
      <c r="C73" s="270">
        <v>17611.87</v>
      </c>
    </row>
    <row r="74" spans="1:3" x14ac:dyDescent="0.25">
      <c r="A74" s="268" t="s">
        <v>325</v>
      </c>
      <c r="B74" s="269" t="s">
        <v>264</v>
      </c>
      <c r="C74" s="270">
        <v>18000</v>
      </c>
    </row>
    <row r="75" spans="1:3" x14ac:dyDescent="0.25">
      <c r="A75" s="268" t="s">
        <v>326</v>
      </c>
      <c r="B75" s="269" t="s">
        <v>264</v>
      </c>
      <c r="C75" s="270">
        <v>1250</v>
      </c>
    </row>
    <row r="76" spans="1:3" x14ac:dyDescent="0.25">
      <c r="A76" s="268" t="s">
        <v>327</v>
      </c>
      <c r="B76" s="269" t="s">
        <v>264</v>
      </c>
      <c r="C76" s="270">
        <v>10289.93</v>
      </c>
    </row>
    <row r="77" spans="1:3" x14ac:dyDescent="0.25">
      <c r="A77" s="268" t="s">
        <v>328</v>
      </c>
      <c r="B77" s="269" t="s">
        <v>264</v>
      </c>
      <c r="C77" s="270">
        <v>12424.13</v>
      </c>
    </row>
    <row r="78" spans="1:3" x14ac:dyDescent="0.25">
      <c r="A78" s="268" t="s">
        <v>329</v>
      </c>
      <c r="B78" s="269" t="s">
        <v>264</v>
      </c>
      <c r="C78" s="270">
        <v>67211.429999999993</v>
      </c>
    </row>
    <row r="79" spans="1:3" x14ac:dyDescent="0.25">
      <c r="A79" s="268" t="s">
        <v>330</v>
      </c>
      <c r="B79" s="269" t="s">
        <v>264</v>
      </c>
      <c r="C79" s="270">
        <v>41500.01</v>
      </c>
    </row>
    <row r="80" spans="1:3" x14ac:dyDescent="0.25">
      <c r="A80" s="268" t="s">
        <v>331</v>
      </c>
      <c r="B80" s="269" t="s">
        <v>264</v>
      </c>
      <c r="C80" s="270">
        <v>481.99</v>
      </c>
    </row>
    <row r="81" spans="1:3" x14ac:dyDescent="0.25">
      <c r="A81" s="268" t="s">
        <v>332</v>
      </c>
      <c r="B81" s="269" t="s">
        <v>264</v>
      </c>
      <c r="C81" s="270">
        <v>42351.51</v>
      </c>
    </row>
    <row r="82" spans="1:3" x14ac:dyDescent="0.25">
      <c r="A82" s="268" t="s">
        <v>333</v>
      </c>
      <c r="B82" s="269" t="s">
        <v>264</v>
      </c>
      <c r="C82" s="270">
        <v>44382.47</v>
      </c>
    </row>
    <row r="83" spans="1:3" x14ac:dyDescent="0.25">
      <c r="A83" s="268" t="s">
        <v>334</v>
      </c>
      <c r="B83" s="269" t="s">
        <v>335</v>
      </c>
      <c r="C83" s="270">
        <v>613.79</v>
      </c>
    </row>
    <row r="84" spans="1:3" x14ac:dyDescent="0.25">
      <c r="A84" s="268" t="s">
        <v>336</v>
      </c>
      <c r="B84" s="269" t="s">
        <v>335</v>
      </c>
      <c r="C84" s="270">
        <v>1228.3</v>
      </c>
    </row>
    <row r="85" spans="1:3" x14ac:dyDescent="0.25">
      <c r="A85" s="268" t="s">
        <v>337</v>
      </c>
      <c r="B85" s="269" t="s">
        <v>335</v>
      </c>
      <c r="C85" s="270">
        <v>1340.82</v>
      </c>
    </row>
    <row r="86" spans="1:3" x14ac:dyDescent="0.25">
      <c r="A86" s="268" t="s">
        <v>338</v>
      </c>
      <c r="B86" s="269" t="s">
        <v>335</v>
      </c>
      <c r="C86" s="270">
        <v>5690</v>
      </c>
    </row>
    <row r="87" spans="1:3" x14ac:dyDescent="0.25">
      <c r="A87" s="268" t="s">
        <v>339</v>
      </c>
      <c r="B87" s="269" t="s">
        <v>335</v>
      </c>
      <c r="C87" s="270">
        <v>1261.68</v>
      </c>
    </row>
    <row r="88" spans="1:3" x14ac:dyDescent="0.25">
      <c r="A88" s="268" t="s">
        <v>340</v>
      </c>
      <c r="B88" s="269" t="s">
        <v>335</v>
      </c>
      <c r="C88" s="270">
        <v>1308.45</v>
      </c>
    </row>
    <row r="89" spans="1:3" x14ac:dyDescent="0.25">
      <c r="A89" s="268" t="s">
        <v>341</v>
      </c>
      <c r="B89" s="269" t="s">
        <v>335</v>
      </c>
      <c r="C89" s="270">
        <v>73.48</v>
      </c>
    </row>
    <row r="90" spans="1:3" x14ac:dyDescent="0.25">
      <c r="A90" s="268" t="s">
        <v>342</v>
      </c>
      <c r="B90" s="269" t="s">
        <v>335</v>
      </c>
      <c r="C90" s="270">
        <v>166.9</v>
      </c>
    </row>
    <row r="91" spans="1:3" x14ac:dyDescent="0.25">
      <c r="A91" s="268" t="s">
        <v>343</v>
      </c>
      <c r="B91" s="269" t="s">
        <v>335</v>
      </c>
      <c r="C91" s="270">
        <v>75.44</v>
      </c>
    </row>
    <row r="92" spans="1:3" x14ac:dyDescent="0.25">
      <c r="A92" s="268" t="s">
        <v>344</v>
      </c>
      <c r="B92" s="269" t="s">
        <v>335</v>
      </c>
      <c r="C92" s="270">
        <v>476.44</v>
      </c>
    </row>
    <row r="93" spans="1:3" x14ac:dyDescent="0.25">
      <c r="A93" s="268" t="s">
        <v>345</v>
      </c>
      <c r="B93" s="269" t="s">
        <v>335</v>
      </c>
      <c r="C93" s="270">
        <v>957.15</v>
      </c>
    </row>
    <row r="94" spans="1:3" x14ac:dyDescent="0.25">
      <c r="A94" s="268" t="s">
        <v>346</v>
      </c>
      <c r="B94" s="269" t="s">
        <v>335</v>
      </c>
      <c r="C94" s="270">
        <v>232.85</v>
      </c>
    </row>
    <row r="95" spans="1:3" x14ac:dyDescent="0.25">
      <c r="A95" s="268" t="s">
        <v>347</v>
      </c>
      <c r="B95" s="269" t="s">
        <v>335</v>
      </c>
      <c r="C95" s="270">
        <v>438.66</v>
      </c>
    </row>
    <row r="96" spans="1:3" x14ac:dyDescent="0.25">
      <c r="A96" s="268" t="s">
        <v>348</v>
      </c>
      <c r="B96" s="269" t="s">
        <v>335</v>
      </c>
      <c r="C96" s="270">
        <v>77.59</v>
      </c>
    </row>
    <row r="97" spans="1:3" x14ac:dyDescent="0.25">
      <c r="A97" s="268" t="s">
        <v>349</v>
      </c>
      <c r="B97" s="269" t="s">
        <v>335</v>
      </c>
      <c r="C97" s="270">
        <v>918.93</v>
      </c>
    </row>
    <row r="98" spans="1:3" x14ac:dyDescent="0.25">
      <c r="A98" s="268" t="s">
        <v>350</v>
      </c>
      <c r="B98" s="269" t="s">
        <v>335</v>
      </c>
      <c r="C98" s="270">
        <v>1035.58</v>
      </c>
    </row>
    <row r="99" spans="1:3" x14ac:dyDescent="0.25">
      <c r="A99" s="268" t="s">
        <v>351</v>
      </c>
      <c r="B99" s="269" t="s">
        <v>335</v>
      </c>
      <c r="C99" s="270">
        <v>796.44</v>
      </c>
    </row>
    <row r="100" spans="1:3" x14ac:dyDescent="0.25">
      <c r="A100" s="268" t="s">
        <v>352</v>
      </c>
      <c r="B100" s="269" t="s">
        <v>335</v>
      </c>
      <c r="C100" s="270">
        <v>271.04000000000002</v>
      </c>
    </row>
    <row r="101" spans="1:3" x14ac:dyDescent="0.25">
      <c r="A101" s="268" t="s">
        <v>353</v>
      </c>
      <c r="B101" s="269" t="s">
        <v>335</v>
      </c>
      <c r="C101" s="270">
        <v>330.45</v>
      </c>
    </row>
    <row r="102" spans="1:3" x14ac:dyDescent="0.25">
      <c r="A102" s="268" t="s">
        <v>354</v>
      </c>
      <c r="B102" s="269" t="s">
        <v>335</v>
      </c>
      <c r="C102" s="270">
        <v>7904.23</v>
      </c>
    </row>
    <row r="103" spans="1:3" x14ac:dyDescent="0.25">
      <c r="A103" s="268" t="s">
        <v>355</v>
      </c>
      <c r="B103" s="269" t="s">
        <v>335</v>
      </c>
      <c r="C103" s="270">
        <v>656.28</v>
      </c>
    </row>
    <row r="104" spans="1:3" x14ac:dyDescent="0.25">
      <c r="A104" s="268" t="s">
        <v>356</v>
      </c>
      <c r="B104" s="269" t="s">
        <v>335</v>
      </c>
      <c r="C104" s="270">
        <v>695.26</v>
      </c>
    </row>
    <row r="105" spans="1:3" x14ac:dyDescent="0.25">
      <c r="A105" s="268" t="s">
        <v>357</v>
      </c>
      <c r="B105" s="269" t="s">
        <v>335</v>
      </c>
      <c r="C105" s="270">
        <v>876</v>
      </c>
    </row>
    <row r="106" spans="1:3" x14ac:dyDescent="0.25">
      <c r="A106" s="268" t="s">
        <v>358</v>
      </c>
      <c r="B106" s="269" t="s">
        <v>335</v>
      </c>
      <c r="C106" s="270">
        <v>3187.6</v>
      </c>
    </row>
    <row r="107" spans="1:3" x14ac:dyDescent="0.25">
      <c r="A107" s="268" t="s">
        <v>359</v>
      </c>
      <c r="B107" s="269" t="s">
        <v>335</v>
      </c>
      <c r="C107" s="270">
        <v>1548.45</v>
      </c>
    </row>
    <row r="108" spans="1:3" x14ac:dyDescent="0.25">
      <c r="A108" s="268" t="s">
        <v>360</v>
      </c>
      <c r="B108" s="269" t="s">
        <v>335</v>
      </c>
      <c r="C108" s="270">
        <v>1963.91</v>
      </c>
    </row>
    <row r="109" spans="1:3" x14ac:dyDescent="0.25">
      <c r="A109" s="268" t="s">
        <v>361</v>
      </c>
      <c r="B109" s="269" t="s">
        <v>335</v>
      </c>
      <c r="C109" s="270">
        <v>2653.63</v>
      </c>
    </row>
    <row r="110" spans="1:3" x14ac:dyDescent="0.25">
      <c r="A110" s="268" t="s">
        <v>362</v>
      </c>
      <c r="B110" s="269" t="s">
        <v>335</v>
      </c>
      <c r="C110" s="270">
        <v>1053.47</v>
      </c>
    </row>
    <row r="111" spans="1:3" x14ac:dyDescent="0.25">
      <c r="A111" s="268" t="s">
        <v>363</v>
      </c>
      <c r="B111" s="269" t="s">
        <v>335</v>
      </c>
      <c r="C111" s="270">
        <v>72.84</v>
      </c>
    </row>
    <row r="112" spans="1:3" x14ac:dyDescent="0.25">
      <c r="A112" s="268" t="s">
        <v>364</v>
      </c>
      <c r="B112" s="269" t="s">
        <v>335</v>
      </c>
      <c r="C112" s="270">
        <v>1403.63</v>
      </c>
    </row>
    <row r="113" spans="1:3" x14ac:dyDescent="0.25">
      <c r="A113" s="268" t="s">
        <v>365</v>
      </c>
      <c r="B113" s="269" t="s">
        <v>335</v>
      </c>
      <c r="C113" s="270">
        <v>959.25</v>
      </c>
    </row>
    <row r="114" spans="1:3" x14ac:dyDescent="0.25">
      <c r="A114" s="268" t="s">
        <v>366</v>
      </c>
      <c r="B114" s="269" t="s">
        <v>335</v>
      </c>
      <c r="C114" s="270">
        <v>542.73</v>
      </c>
    </row>
    <row r="115" spans="1:3" x14ac:dyDescent="0.25">
      <c r="A115" s="268" t="s">
        <v>367</v>
      </c>
      <c r="B115" s="269" t="s">
        <v>335</v>
      </c>
      <c r="C115" s="270">
        <v>993.04</v>
      </c>
    </row>
    <row r="116" spans="1:3" x14ac:dyDescent="0.25">
      <c r="A116" s="268" t="s">
        <v>368</v>
      </c>
      <c r="B116" s="269" t="s">
        <v>335</v>
      </c>
      <c r="C116" s="270">
        <v>1130.26</v>
      </c>
    </row>
    <row r="117" spans="1:3" x14ac:dyDescent="0.25">
      <c r="A117" s="268" t="s">
        <v>369</v>
      </c>
      <c r="B117" s="269" t="s">
        <v>335</v>
      </c>
      <c r="C117" s="270">
        <v>3225</v>
      </c>
    </row>
    <row r="118" spans="1:3" x14ac:dyDescent="0.25">
      <c r="A118" s="268" t="s">
        <v>370</v>
      </c>
      <c r="B118" s="269" t="s">
        <v>335</v>
      </c>
      <c r="C118" s="270">
        <v>383.05</v>
      </c>
    </row>
    <row r="119" spans="1:3" x14ac:dyDescent="0.25">
      <c r="A119" s="268" t="s">
        <v>371</v>
      </c>
      <c r="B119" s="269" t="s">
        <v>335</v>
      </c>
      <c r="C119" s="270">
        <v>358.87</v>
      </c>
    </row>
    <row r="120" spans="1:3" x14ac:dyDescent="0.25">
      <c r="A120" s="268" t="s">
        <v>372</v>
      </c>
      <c r="B120" s="269" t="s">
        <v>335</v>
      </c>
      <c r="C120" s="270">
        <v>704.73</v>
      </c>
    </row>
    <row r="121" spans="1:3" x14ac:dyDescent="0.25">
      <c r="A121" s="268" t="s">
        <v>373</v>
      </c>
      <c r="B121" s="269" t="s">
        <v>335</v>
      </c>
      <c r="C121" s="270">
        <v>250.8</v>
      </c>
    </row>
    <row r="122" spans="1:3" x14ac:dyDescent="0.25">
      <c r="A122" s="268" t="s">
        <v>374</v>
      </c>
      <c r="B122" s="269" t="s">
        <v>335</v>
      </c>
      <c r="C122" s="270">
        <v>647.61</v>
      </c>
    </row>
    <row r="123" spans="1:3" x14ac:dyDescent="0.25">
      <c r="A123" s="268" t="s">
        <v>375</v>
      </c>
      <c r="B123" s="269" t="s">
        <v>335</v>
      </c>
      <c r="C123" s="270">
        <v>55.62</v>
      </c>
    </row>
    <row r="124" spans="1:3" x14ac:dyDescent="0.25">
      <c r="A124" s="268" t="s">
        <v>376</v>
      </c>
      <c r="B124" s="269" t="s">
        <v>335</v>
      </c>
      <c r="C124" s="270">
        <v>153.75</v>
      </c>
    </row>
    <row r="125" spans="1:3" x14ac:dyDescent="0.25">
      <c r="A125" s="268" t="s">
        <v>377</v>
      </c>
      <c r="B125" s="269" t="s">
        <v>335</v>
      </c>
      <c r="C125" s="270">
        <v>1687.51</v>
      </c>
    </row>
    <row r="126" spans="1:3" x14ac:dyDescent="0.25">
      <c r="A126" s="268" t="s">
        <v>378</v>
      </c>
      <c r="B126" s="269" t="s">
        <v>335</v>
      </c>
      <c r="C126" s="270">
        <v>385.88</v>
      </c>
    </row>
    <row r="127" spans="1:3" x14ac:dyDescent="0.25">
      <c r="A127" s="268" t="s">
        <v>379</v>
      </c>
      <c r="B127" s="269" t="s">
        <v>335</v>
      </c>
      <c r="C127" s="270">
        <v>125</v>
      </c>
    </row>
    <row r="128" spans="1:3" x14ac:dyDescent="0.25">
      <c r="A128" s="268" t="s">
        <v>380</v>
      </c>
      <c r="B128" s="269" t="s">
        <v>335</v>
      </c>
      <c r="C128" s="270">
        <v>142.80000000000001</v>
      </c>
    </row>
    <row r="129" spans="1:3" x14ac:dyDescent="0.25">
      <c r="A129" s="268" t="s">
        <v>381</v>
      </c>
      <c r="B129" s="269" t="s">
        <v>335</v>
      </c>
      <c r="C129" s="270">
        <v>969.12</v>
      </c>
    </row>
    <row r="130" spans="1:3" x14ac:dyDescent="0.25">
      <c r="A130" s="268" t="s">
        <v>382</v>
      </c>
      <c r="B130" s="269" t="s">
        <v>335</v>
      </c>
      <c r="C130" s="270">
        <v>1427.45</v>
      </c>
    </row>
    <row r="131" spans="1:3" x14ac:dyDescent="0.25">
      <c r="A131" s="268" t="s">
        <v>383</v>
      </c>
      <c r="B131" s="269" t="s">
        <v>335</v>
      </c>
      <c r="C131" s="270">
        <v>90.38</v>
      </c>
    </row>
    <row r="132" spans="1:3" x14ac:dyDescent="0.25">
      <c r="A132" s="268" t="s">
        <v>384</v>
      </c>
      <c r="B132" s="269" t="s">
        <v>335</v>
      </c>
      <c r="C132" s="270">
        <v>682</v>
      </c>
    </row>
    <row r="133" spans="1:3" x14ac:dyDescent="0.25">
      <c r="A133" s="268" t="s">
        <v>385</v>
      </c>
      <c r="B133" s="269" t="s">
        <v>335</v>
      </c>
      <c r="C133" s="270">
        <v>1150.08</v>
      </c>
    </row>
    <row r="134" spans="1:3" x14ac:dyDescent="0.25">
      <c r="A134" s="268" t="s">
        <v>386</v>
      </c>
      <c r="B134" s="269" t="s">
        <v>335</v>
      </c>
      <c r="C134" s="270">
        <v>42.8</v>
      </c>
    </row>
    <row r="135" spans="1:3" x14ac:dyDescent="0.25">
      <c r="A135" s="268" t="s">
        <v>387</v>
      </c>
      <c r="B135" s="269" t="s">
        <v>335</v>
      </c>
      <c r="C135" s="270">
        <v>288.04000000000002</v>
      </c>
    </row>
    <row r="136" spans="1:3" x14ac:dyDescent="0.25">
      <c r="A136" s="268" t="s">
        <v>388</v>
      </c>
      <c r="B136" s="269" t="s">
        <v>335</v>
      </c>
      <c r="C136" s="270">
        <v>26.63</v>
      </c>
    </row>
    <row r="137" spans="1:3" x14ac:dyDescent="0.25">
      <c r="A137" s="268" t="s">
        <v>389</v>
      </c>
      <c r="B137" s="269" t="s">
        <v>335</v>
      </c>
      <c r="C137" s="270">
        <v>25</v>
      </c>
    </row>
    <row r="138" spans="1:3" x14ac:dyDescent="0.25">
      <c r="A138" s="268" t="s">
        <v>390</v>
      </c>
      <c r="B138" s="269" t="s">
        <v>335</v>
      </c>
      <c r="C138" s="270">
        <v>140.66</v>
      </c>
    </row>
    <row r="139" spans="1:3" x14ac:dyDescent="0.25">
      <c r="A139" s="268" t="s">
        <v>391</v>
      </c>
      <c r="B139" s="269" t="s">
        <v>335</v>
      </c>
      <c r="C139" s="270">
        <v>170.55</v>
      </c>
    </row>
    <row r="140" spans="1:3" x14ac:dyDescent="0.25">
      <c r="A140" s="268" t="s">
        <v>392</v>
      </c>
      <c r="B140" s="269" t="s">
        <v>335</v>
      </c>
      <c r="C140" s="270">
        <v>1845.6</v>
      </c>
    </row>
    <row r="141" spans="1:3" x14ac:dyDescent="0.25">
      <c r="A141" s="268" t="s">
        <v>393</v>
      </c>
      <c r="B141" s="269" t="s">
        <v>335</v>
      </c>
      <c r="C141" s="270">
        <v>155.16</v>
      </c>
    </row>
    <row r="142" spans="1:3" x14ac:dyDescent="0.25">
      <c r="A142" s="268" t="s">
        <v>394</v>
      </c>
      <c r="B142" s="269" t="s">
        <v>335</v>
      </c>
      <c r="C142" s="270">
        <v>155</v>
      </c>
    </row>
    <row r="143" spans="1:3" x14ac:dyDescent="0.25">
      <c r="A143" s="268" t="s">
        <v>395</v>
      </c>
      <c r="B143" s="269" t="s">
        <v>335</v>
      </c>
      <c r="C143" s="270">
        <v>849.02</v>
      </c>
    </row>
    <row r="144" spans="1:3" x14ac:dyDescent="0.25">
      <c r="A144" s="268" t="s">
        <v>396</v>
      </c>
      <c r="B144" s="269" t="s">
        <v>335</v>
      </c>
      <c r="C144" s="270">
        <v>138.93</v>
      </c>
    </row>
    <row r="145" spans="1:3" x14ac:dyDescent="0.25">
      <c r="A145" s="268" t="s">
        <v>397</v>
      </c>
      <c r="B145" s="269" t="s">
        <v>335</v>
      </c>
      <c r="C145" s="270">
        <v>2451.12</v>
      </c>
    </row>
    <row r="146" spans="1:3" x14ac:dyDescent="0.25">
      <c r="A146" s="268" t="s">
        <v>398</v>
      </c>
      <c r="B146" s="269" t="s">
        <v>335</v>
      </c>
      <c r="C146" s="270">
        <v>25</v>
      </c>
    </row>
    <row r="147" spans="1:3" x14ac:dyDescent="0.25">
      <c r="A147" s="268" t="s">
        <v>399</v>
      </c>
      <c r="B147" s="269" t="s">
        <v>335</v>
      </c>
      <c r="C147" s="270">
        <v>2541.66</v>
      </c>
    </row>
    <row r="148" spans="1:3" x14ac:dyDescent="0.25">
      <c r="A148" s="268" t="s">
        <v>400</v>
      </c>
      <c r="B148" s="269" t="s">
        <v>335</v>
      </c>
      <c r="C148" s="270">
        <v>132.41</v>
      </c>
    </row>
    <row r="149" spans="1:3" x14ac:dyDescent="0.25">
      <c r="A149" s="268" t="s">
        <v>401</v>
      </c>
      <c r="B149" s="269" t="s">
        <v>335</v>
      </c>
      <c r="C149" s="270">
        <v>129.38</v>
      </c>
    </row>
    <row r="150" spans="1:3" x14ac:dyDescent="0.25">
      <c r="A150" s="268" t="s">
        <v>402</v>
      </c>
      <c r="B150" s="269" t="s">
        <v>335</v>
      </c>
      <c r="C150" s="270">
        <v>1254.53</v>
      </c>
    </row>
    <row r="151" spans="1:3" x14ac:dyDescent="0.25">
      <c r="A151" s="268" t="s">
        <v>403</v>
      </c>
      <c r="B151" s="269" t="s">
        <v>335</v>
      </c>
      <c r="C151" s="270">
        <v>1086.42</v>
      </c>
    </row>
    <row r="152" spans="1:3" x14ac:dyDescent="0.25">
      <c r="A152" s="268" t="s">
        <v>404</v>
      </c>
      <c r="B152" s="269" t="s">
        <v>335</v>
      </c>
      <c r="C152" s="270">
        <v>164.38</v>
      </c>
    </row>
    <row r="153" spans="1:3" x14ac:dyDescent="0.25">
      <c r="A153" s="268" t="s">
        <v>405</v>
      </c>
      <c r="B153" s="269" t="s">
        <v>335</v>
      </c>
      <c r="C153" s="270">
        <v>4404.1400000000003</v>
      </c>
    </row>
    <row r="154" spans="1:3" x14ac:dyDescent="0.25">
      <c r="A154" s="268" t="s">
        <v>406</v>
      </c>
      <c r="B154" s="269" t="s">
        <v>335</v>
      </c>
      <c r="C154" s="270">
        <v>611.30999999999995</v>
      </c>
    </row>
    <row r="155" spans="1:3" x14ac:dyDescent="0.25">
      <c r="A155" s="268" t="s">
        <v>407</v>
      </c>
      <c r="B155" s="269" t="s">
        <v>335</v>
      </c>
      <c r="C155" s="270">
        <v>52.4</v>
      </c>
    </row>
    <row r="156" spans="1:3" x14ac:dyDescent="0.25">
      <c r="A156" s="268" t="s">
        <v>408</v>
      </c>
      <c r="B156" s="269" t="s">
        <v>335</v>
      </c>
      <c r="C156" s="270">
        <v>20</v>
      </c>
    </row>
    <row r="157" spans="1:3" x14ac:dyDescent="0.25">
      <c r="A157" s="268" t="s">
        <v>409</v>
      </c>
      <c r="B157" s="269" t="s">
        <v>335</v>
      </c>
      <c r="C157" s="270">
        <v>464.36</v>
      </c>
    </row>
    <row r="158" spans="1:3" x14ac:dyDescent="0.25">
      <c r="A158" s="268" t="s">
        <v>410</v>
      </c>
      <c r="B158" s="269" t="s">
        <v>335</v>
      </c>
      <c r="C158" s="270">
        <v>176.42</v>
      </c>
    </row>
    <row r="159" spans="1:3" x14ac:dyDescent="0.25">
      <c r="A159" s="268" t="s">
        <v>411</v>
      </c>
      <c r="B159" s="269" t="s">
        <v>335</v>
      </c>
      <c r="C159" s="270">
        <v>1795.85</v>
      </c>
    </row>
    <row r="160" spans="1:3" x14ac:dyDescent="0.25">
      <c r="A160" s="268" t="s">
        <v>412</v>
      </c>
      <c r="B160" s="269" t="s">
        <v>335</v>
      </c>
      <c r="C160" s="270">
        <v>75</v>
      </c>
    </row>
    <row r="161" spans="1:3" x14ac:dyDescent="0.25">
      <c r="A161" s="268" t="s">
        <v>413</v>
      </c>
      <c r="B161" s="269" t="s">
        <v>335</v>
      </c>
      <c r="C161" s="270">
        <v>1151.25</v>
      </c>
    </row>
    <row r="162" spans="1:3" x14ac:dyDescent="0.25">
      <c r="A162" s="268" t="s">
        <v>414</v>
      </c>
      <c r="B162" s="269" t="s">
        <v>335</v>
      </c>
      <c r="C162" s="270">
        <v>35.770000000000003</v>
      </c>
    </row>
    <row r="163" spans="1:3" x14ac:dyDescent="0.25">
      <c r="A163" s="268" t="s">
        <v>415</v>
      </c>
      <c r="B163" s="269" t="s">
        <v>335</v>
      </c>
      <c r="C163" s="270">
        <v>859.37</v>
      </c>
    </row>
    <row r="164" spans="1:3" x14ac:dyDescent="0.25">
      <c r="A164" s="268" t="s">
        <v>416</v>
      </c>
      <c r="B164" s="269" t="s">
        <v>335</v>
      </c>
      <c r="C164" s="270">
        <v>52.51</v>
      </c>
    </row>
    <row r="165" spans="1:3" x14ac:dyDescent="0.25">
      <c r="A165" s="268" t="s">
        <v>417</v>
      </c>
      <c r="B165" s="269" t="s">
        <v>335</v>
      </c>
      <c r="C165" s="270">
        <v>2950</v>
      </c>
    </row>
    <row r="166" spans="1:3" x14ac:dyDescent="0.25">
      <c r="A166" s="268" t="s">
        <v>418</v>
      </c>
      <c r="B166" s="269" t="s">
        <v>335</v>
      </c>
      <c r="C166" s="270">
        <v>271.8</v>
      </c>
    </row>
    <row r="167" spans="1:3" x14ac:dyDescent="0.25">
      <c r="A167" s="268" t="s">
        <v>419</v>
      </c>
      <c r="B167" s="269" t="s">
        <v>335</v>
      </c>
      <c r="C167" s="270">
        <v>422.08</v>
      </c>
    </row>
    <row r="168" spans="1:3" x14ac:dyDescent="0.25">
      <c r="A168" s="268" t="s">
        <v>420</v>
      </c>
      <c r="B168" s="269" t="s">
        <v>335</v>
      </c>
      <c r="C168" s="270">
        <v>3010.02</v>
      </c>
    </row>
    <row r="169" spans="1:3" x14ac:dyDescent="0.25">
      <c r="A169" s="268" t="s">
        <v>421</v>
      </c>
      <c r="B169" s="269" t="s">
        <v>335</v>
      </c>
      <c r="C169" s="270">
        <v>800.6</v>
      </c>
    </row>
    <row r="170" spans="1:3" x14ac:dyDescent="0.25">
      <c r="A170" s="268" t="s">
        <v>422</v>
      </c>
      <c r="B170" s="269" t="s">
        <v>335</v>
      </c>
      <c r="C170" s="270">
        <v>1836.15</v>
      </c>
    </row>
    <row r="171" spans="1:3" x14ac:dyDescent="0.25">
      <c r="A171" s="268" t="s">
        <v>423</v>
      </c>
      <c r="B171" s="269" t="s">
        <v>335</v>
      </c>
      <c r="C171" s="270">
        <v>781.02</v>
      </c>
    </row>
    <row r="172" spans="1:3" x14ac:dyDescent="0.25">
      <c r="A172" s="268" t="s">
        <v>424</v>
      </c>
      <c r="B172" s="269" t="s">
        <v>335</v>
      </c>
      <c r="C172" s="270">
        <v>540.75</v>
      </c>
    </row>
    <row r="173" spans="1:3" x14ac:dyDescent="0.25">
      <c r="A173" s="268" t="s">
        <v>425</v>
      </c>
      <c r="B173" s="269" t="s">
        <v>335</v>
      </c>
      <c r="C173" s="270">
        <v>11527.07</v>
      </c>
    </row>
    <row r="174" spans="1:3" x14ac:dyDescent="0.25">
      <c r="A174" s="268" t="s">
        <v>426</v>
      </c>
      <c r="B174" s="269" t="s">
        <v>335</v>
      </c>
      <c r="C174" s="270">
        <v>360</v>
      </c>
    </row>
    <row r="175" spans="1:3" x14ac:dyDescent="0.25">
      <c r="A175" s="268" t="s">
        <v>427</v>
      </c>
      <c r="B175" s="269" t="s">
        <v>335</v>
      </c>
      <c r="C175" s="270">
        <v>815.36</v>
      </c>
    </row>
    <row r="176" spans="1:3" x14ac:dyDescent="0.25">
      <c r="A176" s="268" t="s">
        <v>428</v>
      </c>
      <c r="B176" s="269" t="s">
        <v>335</v>
      </c>
      <c r="C176" s="270">
        <v>1909.98</v>
      </c>
    </row>
    <row r="177" spans="1:3" x14ac:dyDescent="0.25">
      <c r="A177" s="268" t="s">
        <v>429</v>
      </c>
      <c r="B177" s="269" t="s">
        <v>335</v>
      </c>
      <c r="C177" s="270">
        <v>819.45</v>
      </c>
    </row>
    <row r="178" spans="1:3" x14ac:dyDescent="0.25">
      <c r="A178" s="268" t="s">
        <v>430</v>
      </c>
      <c r="B178" s="269" t="s">
        <v>335</v>
      </c>
      <c r="C178" s="270">
        <v>205.7</v>
      </c>
    </row>
    <row r="179" spans="1:3" x14ac:dyDescent="0.25">
      <c r="A179" s="268" t="s">
        <v>431</v>
      </c>
      <c r="B179" s="269" t="s">
        <v>335</v>
      </c>
      <c r="C179" s="270">
        <v>1798.88</v>
      </c>
    </row>
    <row r="180" spans="1:3" x14ac:dyDescent="0.25">
      <c r="A180" s="268" t="s">
        <v>432</v>
      </c>
      <c r="B180" s="269" t="s">
        <v>335</v>
      </c>
      <c r="C180" s="270">
        <v>667.49</v>
      </c>
    </row>
    <row r="181" spans="1:3" x14ac:dyDescent="0.25">
      <c r="A181" s="268" t="s">
        <v>433</v>
      </c>
      <c r="B181" s="269" t="s">
        <v>335</v>
      </c>
      <c r="C181" s="270">
        <v>920.93</v>
      </c>
    </row>
    <row r="182" spans="1:3" x14ac:dyDescent="0.25">
      <c r="A182" s="268" t="s">
        <v>434</v>
      </c>
      <c r="B182" s="269" t="s">
        <v>335</v>
      </c>
      <c r="C182" s="270">
        <v>1976.47</v>
      </c>
    </row>
    <row r="183" spans="1:3" x14ac:dyDescent="0.25">
      <c r="A183" s="268" t="s">
        <v>435</v>
      </c>
      <c r="B183" s="269" t="s">
        <v>335</v>
      </c>
      <c r="C183" s="270">
        <v>2515.87</v>
      </c>
    </row>
    <row r="184" spans="1:3" x14ac:dyDescent="0.25">
      <c r="A184" s="268" t="s">
        <v>436</v>
      </c>
      <c r="B184" s="269" t="s">
        <v>335</v>
      </c>
      <c r="C184" s="270">
        <v>306.39999999999998</v>
      </c>
    </row>
    <row r="185" spans="1:3" x14ac:dyDescent="0.25">
      <c r="A185" s="268" t="s">
        <v>437</v>
      </c>
      <c r="B185" s="269" t="s">
        <v>335</v>
      </c>
      <c r="C185" s="270">
        <v>1574</v>
      </c>
    </row>
    <row r="186" spans="1:3" x14ac:dyDescent="0.25">
      <c r="A186" s="268" t="s">
        <v>438</v>
      </c>
      <c r="B186" s="269" t="s">
        <v>335</v>
      </c>
      <c r="C186" s="270">
        <v>958.91</v>
      </c>
    </row>
    <row r="187" spans="1:3" x14ac:dyDescent="0.25">
      <c r="A187" s="268" t="s">
        <v>439</v>
      </c>
      <c r="B187" s="269" t="s">
        <v>335</v>
      </c>
      <c r="C187" s="270">
        <v>250</v>
      </c>
    </row>
    <row r="188" spans="1:3" x14ac:dyDescent="0.25">
      <c r="A188" s="268" t="s">
        <v>440</v>
      </c>
      <c r="B188" s="269" t="s">
        <v>335</v>
      </c>
      <c r="C188" s="270">
        <v>811.7</v>
      </c>
    </row>
    <row r="189" spans="1:3" x14ac:dyDescent="0.25">
      <c r="A189" s="268" t="s">
        <v>441</v>
      </c>
      <c r="B189" s="269" t="s">
        <v>335</v>
      </c>
      <c r="C189" s="270">
        <v>1301.73</v>
      </c>
    </row>
    <row r="190" spans="1:3" x14ac:dyDescent="0.25">
      <c r="A190" s="268" t="s">
        <v>442</v>
      </c>
      <c r="B190" s="269" t="s">
        <v>335</v>
      </c>
      <c r="C190" s="270">
        <v>3291.37</v>
      </c>
    </row>
    <row r="191" spans="1:3" x14ac:dyDescent="0.25">
      <c r="A191" s="268" t="s">
        <v>443</v>
      </c>
      <c r="B191" s="269" t="s">
        <v>335</v>
      </c>
      <c r="C191" s="270">
        <v>100</v>
      </c>
    </row>
    <row r="192" spans="1:3" x14ac:dyDescent="0.25">
      <c r="A192" s="268" t="s">
        <v>444</v>
      </c>
      <c r="B192" s="269" t="s">
        <v>335</v>
      </c>
      <c r="C192" s="270">
        <v>91</v>
      </c>
    </row>
    <row r="193" spans="1:3" x14ac:dyDescent="0.25">
      <c r="A193" s="268" t="s">
        <v>445</v>
      </c>
      <c r="B193" s="269" t="s">
        <v>335</v>
      </c>
      <c r="C193" s="270">
        <v>2572.88</v>
      </c>
    </row>
    <row r="194" spans="1:3" x14ac:dyDescent="0.25">
      <c r="A194" s="268" t="s">
        <v>446</v>
      </c>
      <c r="B194" s="269" t="s">
        <v>335</v>
      </c>
      <c r="C194" s="270">
        <v>1258.57</v>
      </c>
    </row>
    <row r="195" spans="1:3" x14ac:dyDescent="0.25">
      <c r="A195" s="268" t="s">
        <v>447</v>
      </c>
      <c r="B195" s="269" t="s">
        <v>335</v>
      </c>
      <c r="C195" s="270">
        <v>2892.41</v>
      </c>
    </row>
    <row r="196" spans="1:3" x14ac:dyDescent="0.25">
      <c r="A196" s="268" t="s">
        <v>448</v>
      </c>
      <c r="B196" s="269" t="s">
        <v>335</v>
      </c>
      <c r="C196" s="270">
        <v>451.59</v>
      </c>
    </row>
    <row r="197" spans="1:3" x14ac:dyDescent="0.25">
      <c r="A197" s="268" t="s">
        <v>449</v>
      </c>
      <c r="B197" s="269" t="s">
        <v>335</v>
      </c>
      <c r="C197" s="270">
        <v>506.71</v>
      </c>
    </row>
    <row r="198" spans="1:3" x14ac:dyDescent="0.25">
      <c r="A198" s="268" t="s">
        <v>450</v>
      </c>
      <c r="B198" s="269" t="s">
        <v>335</v>
      </c>
      <c r="C198" s="270">
        <v>291.39999999999998</v>
      </c>
    </row>
    <row r="199" spans="1:3" x14ac:dyDescent="0.25">
      <c r="A199" s="268" t="s">
        <v>451</v>
      </c>
      <c r="B199" s="269" t="s">
        <v>335</v>
      </c>
      <c r="C199" s="270">
        <v>150</v>
      </c>
    </row>
    <row r="200" spans="1:3" x14ac:dyDescent="0.25">
      <c r="A200" s="268" t="s">
        <v>452</v>
      </c>
      <c r="B200" s="269" t="s">
        <v>335</v>
      </c>
      <c r="C200" s="270">
        <v>1250</v>
      </c>
    </row>
    <row r="201" spans="1:3" x14ac:dyDescent="0.25">
      <c r="A201" s="268" t="s">
        <v>453</v>
      </c>
      <c r="B201" s="269" t="s">
        <v>335</v>
      </c>
      <c r="C201" s="270">
        <v>3433.39</v>
      </c>
    </row>
    <row r="202" spans="1:3" x14ac:dyDescent="0.25">
      <c r="A202" s="268" t="s">
        <v>454</v>
      </c>
      <c r="B202" s="269" t="s">
        <v>335</v>
      </c>
      <c r="C202" s="270">
        <v>65</v>
      </c>
    </row>
    <row r="203" spans="1:3" x14ac:dyDescent="0.25">
      <c r="A203" s="268" t="s">
        <v>455</v>
      </c>
      <c r="B203" s="269" t="s">
        <v>335</v>
      </c>
      <c r="C203" s="270">
        <v>383.45</v>
      </c>
    </row>
    <row r="204" spans="1:3" x14ac:dyDescent="0.25">
      <c r="A204" s="268" t="s">
        <v>456</v>
      </c>
      <c r="B204" s="269" t="s">
        <v>335</v>
      </c>
      <c r="C204" s="270">
        <v>894.24</v>
      </c>
    </row>
    <row r="205" spans="1:3" x14ac:dyDescent="0.25">
      <c r="A205" s="268" t="s">
        <v>457</v>
      </c>
      <c r="B205" s="269" t="s">
        <v>335</v>
      </c>
      <c r="C205" s="270">
        <v>90</v>
      </c>
    </row>
    <row r="206" spans="1:3" x14ac:dyDescent="0.25">
      <c r="A206" s="268" t="s">
        <v>458</v>
      </c>
      <c r="B206" s="269" t="s">
        <v>335</v>
      </c>
      <c r="C206" s="270">
        <v>336.46</v>
      </c>
    </row>
    <row r="207" spans="1:3" x14ac:dyDescent="0.25">
      <c r="A207" s="268" t="s">
        <v>459</v>
      </c>
      <c r="B207" s="269" t="s">
        <v>335</v>
      </c>
      <c r="C207" s="270">
        <v>1056.1300000000001</v>
      </c>
    </row>
    <row r="208" spans="1:3" x14ac:dyDescent="0.25">
      <c r="A208" s="268" t="s">
        <v>460</v>
      </c>
      <c r="B208" s="269" t="s">
        <v>335</v>
      </c>
      <c r="C208" s="270">
        <v>959.37</v>
      </c>
    </row>
    <row r="209" spans="1:3" x14ac:dyDescent="0.25">
      <c r="A209" s="268" t="s">
        <v>461</v>
      </c>
      <c r="B209" s="269" t="s">
        <v>335</v>
      </c>
      <c r="C209" s="270">
        <v>435.08</v>
      </c>
    </row>
    <row r="210" spans="1:3" x14ac:dyDescent="0.25">
      <c r="A210" s="268" t="s">
        <v>462</v>
      </c>
      <c r="B210" s="269" t="s">
        <v>335</v>
      </c>
      <c r="C210" s="270">
        <v>770.11</v>
      </c>
    </row>
    <row r="211" spans="1:3" x14ac:dyDescent="0.25">
      <c r="A211" s="268" t="s">
        <v>463</v>
      </c>
      <c r="B211" s="269" t="s">
        <v>335</v>
      </c>
      <c r="C211" s="270">
        <v>158.72999999999999</v>
      </c>
    </row>
    <row r="212" spans="1:3" x14ac:dyDescent="0.25">
      <c r="A212" s="268" t="s">
        <v>464</v>
      </c>
      <c r="B212" s="269" t="s">
        <v>335</v>
      </c>
      <c r="C212" s="270">
        <v>574.15</v>
      </c>
    </row>
    <row r="213" spans="1:3" x14ac:dyDescent="0.25">
      <c r="A213" s="268" t="s">
        <v>465</v>
      </c>
      <c r="B213" s="269" t="s">
        <v>335</v>
      </c>
      <c r="C213" s="270">
        <v>359.98</v>
      </c>
    </row>
    <row r="214" spans="1:3" x14ac:dyDescent="0.25">
      <c r="A214" s="268" t="s">
        <v>466</v>
      </c>
      <c r="B214" s="269" t="s">
        <v>335</v>
      </c>
      <c r="C214" s="270">
        <v>251.66</v>
      </c>
    </row>
    <row r="215" spans="1:3" x14ac:dyDescent="0.25">
      <c r="A215" s="268" t="s">
        <v>467</v>
      </c>
      <c r="B215" s="269" t="s">
        <v>335</v>
      </c>
      <c r="C215" s="270">
        <v>1047.81</v>
      </c>
    </row>
    <row r="216" spans="1:3" x14ac:dyDescent="0.25">
      <c r="A216" s="268" t="s">
        <v>468</v>
      </c>
      <c r="B216" s="269" t="s">
        <v>335</v>
      </c>
      <c r="C216" s="270">
        <v>1600</v>
      </c>
    </row>
    <row r="217" spans="1:3" x14ac:dyDescent="0.25">
      <c r="A217" s="268" t="s">
        <v>469</v>
      </c>
      <c r="B217" s="269" t="s">
        <v>335</v>
      </c>
      <c r="C217" s="270">
        <v>941.58</v>
      </c>
    </row>
    <row r="218" spans="1:3" x14ac:dyDescent="0.25">
      <c r="A218" s="268" t="s">
        <v>470</v>
      </c>
      <c r="B218" s="269" t="s">
        <v>335</v>
      </c>
      <c r="C218" s="270">
        <v>114.34</v>
      </c>
    </row>
    <row r="219" spans="1:3" x14ac:dyDescent="0.25">
      <c r="A219" s="268" t="s">
        <v>471</v>
      </c>
      <c r="B219" s="269" t="s">
        <v>335</v>
      </c>
      <c r="C219" s="270">
        <v>392.8</v>
      </c>
    </row>
    <row r="220" spans="1:3" x14ac:dyDescent="0.25">
      <c r="A220" s="268" t="s">
        <v>472</v>
      </c>
      <c r="B220" s="269" t="s">
        <v>335</v>
      </c>
      <c r="C220" s="270">
        <v>20.81</v>
      </c>
    </row>
    <row r="221" spans="1:3" x14ac:dyDescent="0.25">
      <c r="A221" s="268" t="s">
        <v>473</v>
      </c>
      <c r="B221" s="269" t="s">
        <v>335</v>
      </c>
      <c r="C221" s="270">
        <v>1693.04</v>
      </c>
    </row>
    <row r="222" spans="1:3" x14ac:dyDescent="0.25">
      <c r="A222" s="268" t="s">
        <v>474</v>
      </c>
      <c r="B222" s="269" t="s">
        <v>335</v>
      </c>
      <c r="C222" s="270">
        <v>1477.9</v>
      </c>
    </row>
    <row r="223" spans="1:3" x14ac:dyDescent="0.25">
      <c r="A223" s="268" t="s">
        <v>475</v>
      </c>
      <c r="B223" s="269" t="s">
        <v>335</v>
      </c>
      <c r="C223" s="270">
        <v>428.74</v>
      </c>
    </row>
    <row r="224" spans="1:3" x14ac:dyDescent="0.25">
      <c r="A224" s="268" t="s">
        <v>476</v>
      </c>
      <c r="B224" s="269" t="s">
        <v>335</v>
      </c>
      <c r="C224" s="270">
        <v>354.19</v>
      </c>
    </row>
    <row r="225" spans="1:3" x14ac:dyDescent="0.25">
      <c r="A225" s="268" t="s">
        <v>477</v>
      </c>
      <c r="B225" s="269" t="s">
        <v>335</v>
      </c>
      <c r="C225" s="270">
        <v>518</v>
      </c>
    </row>
    <row r="226" spans="1:3" x14ac:dyDescent="0.25">
      <c r="A226" s="268" t="s">
        <v>478</v>
      </c>
      <c r="B226" s="269" t="s">
        <v>335</v>
      </c>
      <c r="C226" s="270">
        <v>761.43</v>
      </c>
    </row>
    <row r="227" spans="1:3" x14ac:dyDescent="0.25">
      <c r="A227" s="268" t="s">
        <v>479</v>
      </c>
      <c r="B227" s="269" t="s">
        <v>335</v>
      </c>
      <c r="C227" s="270">
        <v>971.26</v>
      </c>
    </row>
    <row r="228" spans="1:3" x14ac:dyDescent="0.25">
      <c r="A228" s="268" t="s">
        <v>480</v>
      </c>
      <c r="B228" s="269" t="s">
        <v>335</v>
      </c>
      <c r="C228" s="270">
        <v>1539.61</v>
      </c>
    </row>
    <row r="229" spans="1:3" x14ac:dyDescent="0.25">
      <c r="A229" s="268" t="s">
        <v>481</v>
      </c>
      <c r="B229" s="269" t="s">
        <v>335</v>
      </c>
      <c r="C229" s="270">
        <v>1553.1</v>
      </c>
    </row>
    <row r="230" spans="1:3" x14ac:dyDescent="0.25">
      <c r="A230" s="268" t="s">
        <v>482</v>
      </c>
      <c r="B230" s="269" t="s">
        <v>335</v>
      </c>
      <c r="C230" s="270">
        <v>1613.7</v>
      </c>
    </row>
    <row r="231" spans="1:3" x14ac:dyDescent="0.25">
      <c r="A231" s="268" t="s">
        <v>483</v>
      </c>
      <c r="B231" s="269" t="s">
        <v>335</v>
      </c>
      <c r="C231" s="270">
        <v>1413.83</v>
      </c>
    </row>
    <row r="232" spans="1:3" x14ac:dyDescent="0.25">
      <c r="A232" s="268" t="s">
        <v>484</v>
      </c>
      <c r="B232" s="269" t="s">
        <v>335</v>
      </c>
      <c r="C232" s="270">
        <v>2638.49</v>
      </c>
    </row>
    <row r="233" spans="1:3" x14ac:dyDescent="0.25">
      <c r="A233" s="268" t="s">
        <v>485</v>
      </c>
      <c r="B233" s="269" t="s">
        <v>335</v>
      </c>
      <c r="C233" s="270">
        <v>71.92</v>
      </c>
    </row>
    <row r="234" spans="1:3" x14ac:dyDescent="0.25">
      <c r="A234" s="268" t="s">
        <v>486</v>
      </c>
      <c r="B234" s="269" t="s">
        <v>335</v>
      </c>
      <c r="C234" s="270">
        <v>323.82</v>
      </c>
    </row>
    <row r="235" spans="1:3" x14ac:dyDescent="0.25">
      <c r="A235" s="268" t="s">
        <v>487</v>
      </c>
      <c r="B235" s="269" t="s">
        <v>335</v>
      </c>
      <c r="C235" s="270">
        <v>2310.34</v>
      </c>
    </row>
    <row r="236" spans="1:3" x14ac:dyDescent="0.25">
      <c r="A236" s="268" t="s">
        <v>488</v>
      </c>
      <c r="B236" s="269" t="s">
        <v>335</v>
      </c>
      <c r="C236" s="270">
        <v>164</v>
      </c>
    </row>
    <row r="237" spans="1:3" x14ac:dyDescent="0.25">
      <c r="A237" s="268" t="s">
        <v>489</v>
      </c>
      <c r="B237" s="269" t="s">
        <v>335</v>
      </c>
      <c r="C237" s="270">
        <v>395.57</v>
      </c>
    </row>
    <row r="238" spans="1:3" x14ac:dyDescent="0.25">
      <c r="A238" s="268" t="s">
        <v>490</v>
      </c>
      <c r="B238" s="269" t="s">
        <v>335</v>
      </c>
      <c r="C238" s="270">
        <v>400.04</v>
      </c>
    </row>
    <row r="239" spans="1:3" x14ac:dyDescent="0.25">
      <c r="A239" s="268" t="s">
        <v>491</v>
      </c>
      <c r="B239" s="269" t="s">
        <v>335</v>
      </c>
      <c r="C239" s="270">
        <v>150</v>
      </c>
    </row>
    <row r="240" spans="1:3" x14ac:dyDescent="0.25">
      <c r="A240" s="268" t="s">
        <v>492</v>
      </c>
      <c r="B240" s="269" t="s">
        <v>335</v>
      </c>
      <c r="C240" s="270">
        <v>1089.07</v>
      </c>
    </row>
    <row r="241" spans="1:3" x14ac:dyDescent="0.25">
      <c r="A241" s="268" t="s">
        <v>493</v>
      </c>
      <c r="B241" s="269" t="s">
        <v>335</v>
      </c>
      <c r="C241" s="270">
        <v>305.77</v>
      </c>
    </row>
    <row r="242" spans="1:3" x14ac:dyDescent="0.25">
      <c r="A242" s="268" t="s">
        <v>494</v>
      </c>
      <c r="B242" s="269" t="s">
        <v>335</v>
      </c>
      <c r="C242" s="270">
        <v>523.88</v>
      </c>
    </row>
    <row r="243" spans="1:3" x14ac:dyDescent="0.25">
      <c r="A243" s="268" t="s">
        <v>495</v>
      </c>
      <c r="B243" s="269" t="s">
        <v>335</v>
      </c>
      <c r="C243" s="270">
        <v>340</v>
      </c>
    </row>
    <row r="244" spans="1:3" x14ac:dyDescent="0.25">
      <c r="A244" s="268" t="s">
        <v>496</v>
      </c>
      <c r="B244" s="269" t="s">
        <v>335</v>
      </c>
      <c r="C244" s="270">
        <v>842.45</v>
      </c>
    </row>
    <row r="245" spans="1:3" x14ac:dyDescent="0.25">
      <c r="A245" s="268" t="s">
        <v>497</v>
      </c>
      <c r="B245" s="269" t="s">
        <v>335</v>
      </c>
      <c r="C245" s="270">
        <v>3917.19</v>
      </c>
    </row>
    <row r="246" spans="1:3" x14ac:dyDescent="0.25">
      <c r="A246" s="268" t="s">
        <v>498</v>
      </c>
      <c r="B246" s="269" t="s">
        <v>335</v>
      </c>
      <c r="C246" s="270">
        <v>1106.75</v>
      </c>
    </row>
    <row r="247" spans="1:3" x14ac:dyDescent="0.25">
      <c r="A247" s="268" t="s">
        <v>499</v>
      </c>
      <c r="B247" s="269" t="s">
        <v>335</v>
      </c>
      <c r="C247" s="270">
        <v>230.69</v>
      </c>
    </row>
    <row r="248" spans="1:3" x14ac:dyDescent="0.25">
      <c r="A248" s="268" t="s">
        <v>500</v>
      </c>
      <c r="B248" s="269" t="s">
        <v>335</v>
      </c>
      <c r="C248" s="270">
        <v>389.12</v>
      </c>
    </row>
    <row r="249" spans="1:3" x14ac:dyDescent="0.25">
      <c r="A249" s="268" t="s">
        <v>501</v>
      </c>
      <c r="B249" s="269" t="s">
        <v>335</v>
      </c>
      <c r="C249" s="270">
        <v>850.92</v>
      </c>
    </row>
    <row r="250" spans="1:3" x14ac:dyDescent="0.25">
      <c r="A250" s="268" t="s">
        <v>502</v>
      </c>
      <c r="B250" s="269" t="s">
        <v>335</v>
      </c>
      <c r="C250" s="270">
        <v>1398.21</v>
      </c>
    </row>
    <row r="251" spans="1:3" x14ac:dyDescent="0.25">
      <c r="A251" s="268" t="s">
        <v>503</v>
      </c>
      <c r="B251" s="269" t="s">
        <v>335</v>
      </c>
      <c r="C251" s="270">
        <v>164.24</v>
      </c>
    </row>
    <row r="252" spans="1:3" x14ac:dyDescent="0.25">
      <c r="A252" s="268" t="s">
        <v>504</v>
      </c>
      <c r="B252" s="269" t="s">
        <v>335</v>
      </c>
      <c r="C252" s="270">
        <v>232.14</v>
      </c>
    </row>
    <row r="253" spans="1:3" x14ac:dyDescent="0.25">
      <c r="A253" s="268" t="s">
        <v>505</v>
      </c>
      <c r="B253" s="269" t="s">
        <v>335</v>
      </c>
      <c r="C253" s="270">
        <v>400.2</v>
      </c>
    </row>
    <row r="254" spans="1:3" x14ac:dyDescent="0.25">
      <c r="A254" s="268" t="s">
        <v>506</v>
      </c>
      <c r="B254" s="269" t="s">
        <v>335</v>
      </c>
      <c r="C254" s="270">
        <v>3084.63</v>
      </c>
    </row>
    <row r="255" spans="1:3" x14ac:dyDescent="0.25">
      <c r="A255" s="268" t="s">
        <v>507</v>
      </c>
      <c r="B255" s="269" t="s">
        <v>335</v>
      </c>
      <c r="C255" s="270">
        <v>750</v>
      </c>
    </row>
    <row r="256" spans="1:3" x14ac:dyDescent="0.25">
      <c r="A256" s="268" t="s">
        <v>508</v>
      </c>
      <c r="B256" s="269" t="s">
        <v>335</v>
      </c>
      <c r="C256" s="270">
        <v>256.08</v>
      </c>
    </row>
    <row r="257" spans="1:3" x14ac:dyDescent="0.25">
      <c r="A257" s="268" t="s">
        <v>509</v>
      </c>
      <c r="B257" s="269" t="s">
        <v>335</v>
      </c>
      <c r="C257" s="270">
        <v>420</v>
      </c>
    </row>
    <row r="258" spans="1:3" x14ac:dyDescent="0.25">
      <c r="A258" s="268" t="s">
        <v>510</v>
      </c>
      <c r="B258" s="269" t="s">
        <v>335</v>
      </c>
      <c r="C258" s="270">
        <v>3808.73</v>
      </c>
    </row>
    <row r="259" spans="1:3" x14ac:dyDescent="0.25">
      <c r="A259" s="268" t="s">
        <v>511</v>
      </c>
      <c r="B259" s="269" t="s">
        <v>335</v>
      </c>
      <c r="C259" s="270">
        <v>670.8</v>
      </c>
    </row>
    <row r="260" spans="1:3" x14ac:dyDescent="0.25">
      <c r="A260" s="268" t="s">
        <v>512</v>
      </c>
      <c r="B260" s="269" t="s">
        <v>335</v>
      </c>
      <c r="C260" s="270">
        <v>300</v>
      </c>
    </row>
    <row r="261" spans="1:3" x14ac:dyDescent="0.25">
      <c r="A261" s="268" t="s">
        <v>513</v>
      </c>
      <c r="B261" s="269" t="s">
        <v>335</v>
      </c>
      <c r="C261" s="270">
        <v>198.14</v>
      </c>
    </row>
    <row r="262" spans="1:3" x14ac:dyDescent="0.25">
      <c r="A262" s="268" t="s">
        <v>514</v>
      </c>
      <c r="B262" s="269" t="s">
        <v>335</v>
      </c>
      <c r="C262" s="270">
        <v>300</v>
      </c>
    </row>
    <row r="263" spans="1:3" x14ac:dyDescent="0.25">
      <c r="A263" s="268" t="s">
        <v>515</v>
      </c>
      <c r="B263" s="269" t="s">
        <v>335</v>
      </c>
      <c r="C263" s="270">
        <v>155</v>
      </c>
    </row>
    <row r="264" spans="1:3" x14ac:dyDescent="0.25">
      <c r="A264" s="268" t="s">
        <v>516</v>
      </c>
      <c r="B264" s="269" t="s">
        <v>335</v>
      </c>
      <c r="C264" s="270">
        <v>781.38</v>
      </c>
    </row>
    <row r="265" spans="1:3" x14ac:dyDescent="0.25">
      <c r="A265" s="268" t="s">
        <v>517</v>
      </c>
      <c r="B265" s="269" t="s">
        <v>335</v>
      </c>
      <c r="C265" s="270">
        <v>1518.06</v>
      </c>
    </row>
    <row r="266" spans="1:3" x14ac:dyDescent="0.25">
      <c r="A266" s="268" t="s">
        <v>518</v>
      </c>
      <c r="B266" s="269" t="s">
        <v>335</v>
      </c>
      <c r="C266" s="270">
        <v>638.89</v>
      </c>
    </row>
    <row r="267" spans="1:3" x14ac:dyDescent="0.25">
      <c r="A267" s="268" t="s">
        <v>519</v>
      </c>
      <c r="B267" s="269" t="s">
        <v>335</v>
      </c>
      <c r="C267" s="270">
        <v>2315.48</v>
      </c>
    </row>
    <row r="268" spans="1:3" x14ac:dyDescent="0.25">
      <c r="A268" s="268" t="s">
        <v>520</v>
      </c>
      <c r="B268" s="269" t="s">
        <v>335</v>
      </c>
      <c r="C268" s="270">
        <v>50</v>
      </c>
    </row>
    <row r="269" spans="1:3" x14ac:dyDescent="0.25">
      <c r="A269" s="268" t="s">
        <v>521</v>
      </c>
      <c r="B269" s="269" t="s">
        <v>335</v>
      </c>
      <c r="C269" s="270">
        <v>105</v>
      </c>
    </row>
    <row r="270" spans="1:3" x14ac:dyDescent="0.25">
      <c r="A270" s="268" t="s">
        <v>522</v>
      </c>
      <c r="B270" s="269" t="s">
        <v>335</v>
      </c>
      <c r="C270" s="270">
        <v>1358.91</v>
      </c>
    </row>
    <row r="271" spans="1:3" x14ac:dyDescent="0.25">
      <c r="A271" s="268" t="s">
        <v>523</v>
      </c>
      <c r="B271" s="269" t="s">
        <v>335</v>
      </c>
      <c r="C271" s="270">
        <v>686.89</v>
      </c>
    </row>
    <row r="272" spans="1:3" x14ac:dyDescent="0.25">
      <c r="A272" s="268" t="s">
        <v>524</v>
      </c>
      <c r="B272" s="269" t="s">
        <v>335</v>
      </c>
      <c r="C272" s="270">
        <v>2004.2</v>
      </c>
    </row>
    <row r="273" spans="1:3" x14ac:dyDescent="0.25">
      <c r="A273" s="268" t="s">
        <v>525</v>
      </c>
      <c r="B273" s="269" t="s">
        <v>335</v>
      </c>
      <c r="C273" s="270">
        <v>78.2</v>
      </c>
    </row>
    <row r="274" spans="1:3" x14ac:dyDescent="0.25">
      <c r="A274" s="268" t="s">
        <v>526</v>
      </c>
      <c r="B274" s="269" t="s">
        <v>335</v>
      </c>
      <c r="C274" s="270">
        <v>412.85</v>
      </c>
    </row>
    <row r="275" spans="1:3" x14ac:dyDescent="0.25">
      <c r="A275" s="268" t="s">
        <v>527</v>
      </c>
      <c r="B275" s="269" t="s">
        <v>335</v>
      </c>
      <c r="C275" s="270">
        <v>78.2</v>
      </c>
    </row>
    <row r="276" spans="1:3" x14ac:dyDescent="0.25">
      <c r="A276" s="268" t="s">
        <v>528</v>
      </c>
      <c r="B276" s="269" t="s">
        <v>335</v>
      </c>
      <c r="C276" s="270">
        <v>992.6</v>
      </c>
    </row>
    <row r="277" spans="1:3" x14ac:dyDescent="0.25">
      <c r="A277" s="268" t="s">
        <v>529</v>
      </c>
      <c r="B277" s="269" t="s">
        <v>335</v>
      </c>
      <c r="C277" s="270">
        <v>3969.82</v>
      </c>
    </row>
    <row r="278" spans="1:3" x14ac:dyDescent="0.25">
      <c r="A278" s="268" t="s">
        <v>530</v>
      </c>
      <c r="B278" s="269" t="s">
        <v>335</v>
      </c>
      <c r="C278" s="270">
        <v>927.67</v>
      </c>
    </row>
    <row r="279" spans="1:3" x14ac:dyDescent="0.25">
      <c r="A279" s="268" t="s">
        <v>531</v>
      </c>
      <c r="B279" s="269" t="s">
        <v>335</v>
      </c>
      <c r="C279" s="270">
        <v>1006.39</v>
      </c>
    </row>
    <row r="280" spans="1:3" x14ac:dyDescent="0.25">
      <c r="A280" s="268" t="s">
        <v>532</v>
      </c>
      <c r="B280" s="269" t="s">
        <v>335</v>
      </c>
      <c r="C280" s="270">
        <v>499.7</v>
      </c>
    </row>
    <row r="281" spans="1:3" x14ac:dyDescent="0.25">
      <c r="A281" s="268" t="s">
        <v>533</v>
      </c>
      <c r="B281" s="269" t="s">
        <v>335</v>
      </c>
      <c r="C281" s="270">
        <v>1399.92</v>
      </c>
    </row>
    <row r="282" spans="1:3" x14ac:dyDescent="0.25">
      <c r="A282" s="268" t="s">
        <v>534</v>
      </c>
      <c r="B282" s="269" t="s">
        <v>335</v>
      </c>
      <c r="C282" s="270">
        <v>395.07</v>
      </c>
    </row>
    <row r="283" spans="1:3" x14ac:dyDescent="0.25">
      <c r="A283" s="268" t="s">
        <v>535</v>
      </c>
      <c r="B283" s="269" t="s">
        <v>335</v>
      </c>
      <c r="C283" s="270">
        <v>800</v>
      </c>
    </row>
    <row r="284" spans="1:3" x14ac:dyDescent="0.25">
      <c r="A284" s="268" t="s">
        <v>536</v>
      </c>
      <c r="B284" s="269" t="s">
        <v>335</v>
      </c>
      <c r="C284" s="270">
        <v>2070.1</v>
      </c>
    </row>
    <row r="285" spans="1:3" x14ac:dyDescent="0.25">
      <c r="A285" s="268" t="s">
        <v>537</v>
      </c>
      <c r="B285" s="269" t="s">
        <v>335</v>
      </c>
      <c r="C285" s="270">
        <v>29.11</v>
      </c>
    </row>
    <row r="286" spans="1:3" x14ac:dyDescent="0.25">
      <c r="A286" s="268" t="s">
        <v>538</v>
      </c>
      <c r="B286" s="269" t="s">
        <v>335</v>
      </c>
      <c r="C286" s="270">
        <v>947.58</v>
      </c>
    </row>
    <row r="287" spans="1:3" x14ac:dyDescent="0.25">
      <c r="A287" s="268" t="s">
        <v>539</v>
      </c>
      <c r="B287" s="269" t="s">
        <v>335</v>
      </c>
      <c r="C287" s="270">
        <v>1498.78</v>
      </c>
    </row>
    <row r="288" spans="1:3" x14ac:dyDescent="0.25">
      <c r="A288" s="268" t="s">
        <v>540</v>
      </c>
      <c r="B288" s="269" t="s">
        <v>335</v>
      </c>
      <c r="C288" s="270">
        <v>1099.52</v>
      </c>
    </row>
    <row r="289" spans="1:3" x14ac:dyDescent="0.25">
      <c r="A289" s="268" t="s">
        <v>541</v>
      </c>
      <c r="B289" s="269" t="s">
        <v>335</v>
      </c>
      <c r="C289" s="270">
        <v>769.43</v>
      </c>
    </row>
    <row r="290" spans="1:3" x14ac:dyDescent="0.25">
      <c r="A290" s="268" t="s">
        <v>542</v>
      </c>
      <c r="B290" s="269" t="s">
        <v>335</v>
      </c>
      <c r="C290" s="270">
        <v>1440</v>
      </c>
    </row>
    <row r="291" spans="1:3" x14ac:dyDescent="0.25">
      <c r="A291" s="268" t="s">
        <v>543</v>
      </c>
      <c r="B291" s="269" t="s">
        <v>335</v>
      </c>
      <c r="C291" s="270">
        <v>585.59</v>
      </c>
    </row>
    <row r="292" spans="1:3" x14ac:dyDescent="0.25">
      <c r="A292" s="268" t="s">
        <v>544</v>
      </c>
      <c r="B292" s="269" t="s">
        <v>335</v>
      </c>
      <c r="C292" s="270">
        <v>3368</v>
      </c>
    </row>
    <row r="293" spans="1:3" x14ac:dyDescent="0.25">
      <c r="A293" s="268" t="s">
        <v>545</v>
      </c>
      <c r="B293" s="269" t="s">
        <v>335</v>
      </c>
      <c r="C293" s="270">
        <v>3502.32</v>
      </c>
    </row>
    <row r="294" spans="1:3" x14ac:dyDescent="0.25">
      <c r="A294" s="268" t="s">
        <v>546</v>
      </c>
      <c r="B294" s="269" t="s">
        <v>335</v>
      </c>
      <c r="C294" s="270">
        <v>3435</v>
      </c>
    </row>
    <row r="295" spans="1:3" x14ac:dyDescent="0.25">
      <c r="A295" s="268" t="s">
        <v>547</v>
      </c>
      <c r="B295" s="269" t="s">
        <v>335</v>
      </c>
      <c r="C295" s="270">
        <v>1177.81</v>
      </c>
    </row>
    <row r="296" spans="1:3" x14ac:dyDescent="0.25">
      <c r="A296" s="268" t="s">
        <v>548</v>
      </c>
      <c r="B296" s="269" t="s">
        <v>335</v>
      </c>
      <c r="C296" s="270">
        <v>581.41</v>
      </c>
    </row>
    <row r="297" spans="1:3" x14ac:dyDescent="0.25">
      <c r="A297" s="268" t="s">
        <v>549</v>
      </c>
      <c r="B297" s="269" t="s">
        <v>335</v>
      </c>
      <c r="C297" s="270">
        <v>2900</v>
      </c>
    </row>
    <row r="298" spans="1:3" x14ac:dyDescent="0.25">
      <c r="A298" s="268" t="s">
        <v>550</v>
      </c>
      <c r="B298" s="269" t="s">
        <v>335</v>
      </c>
      <c r="C298" s="270">
        <v>186.3</v>
      </c>
    </row>
    <row r="299" spans="1:3" x14ac:dyDescent="0.25">
      <c r="A299" s="268" t="s">
        <v>551</v>
      </c>
      <c r="B299" s="269" t="s">
        <v>335</v>
      </c>
      <c r="C299" s="270">
        <v>2532.79</v>
      </c>
    </row>
    <row r="300" spans="1:3" x14ac:dyDescent="0.25">
      <c r="A300" s="268" t="s">
        <v>552</v>
      </c>
      <c r="B300" s="269" t="s">
        <v>335</v>
      </c>
      <c r="C300" s="270">
        <v>574.61</v>
      </c>
    </row>
    <row r="301" spans="1:3" x14ac:dyDescent="0.25">
      <c r="A301" s="268" t="s">
        <v>553</v>
      </c>
      <c r="B301" s="269" t="s">
        <v>335</v>
      </c>
      <c r="C301" s="270">
        <v>379.18</v>
      </c>
    </row>
    <row r="302" spans="1:3" x14ac:dyDescent="0.25">
      <c r="A302" s="268" t="s">
        <v>554</v>
      </c>
      <c r="B302" s="269" t="s">
        <v>335</v>
      </c>
      <c r="C302" s="270">
        <v>88.8</v>
      </c>
    </row>
    <row r="303" spans="1:3" x14ac:dyDescent="0.25">
      <c r="A303" s="268" t="s">
        <v>555</v>
      </c>
      <c r="B303" s="269" t="s">
        <v>335</v>
      </c>
      <c r="C303" s="270">
        <v>1431.38</v>
      </c>
    </row>
    <row r="304" spans="1:3" x14ac:dyDescent="0.25">
      <c r="A304" s="268" t="s">
        <v>556</v>
      </c>
      <c r="B304" s="269" t="s">
        <v>335</v>
      </c>
      <c r="C304" s="270">
        <v>1431.55</v>
      </c>
    </row>
    <row r="305" spans="1:3" x14ac:dyDescent="0.25">
      <c r="A305" s="268" t="s">
        <v>557</v>
      </c>
      <c r="B305" s="269" t="s">
        <v>335</v>
      </c>
      <c r="C305" s="270">
        <v>877.53</v>
      </c>
    </row>
    <row r="306" spans="1:3" x14ac:dyDescent="0.25">
      <c r="A306" s="268" t="s">
        <v>558</v>
      </c>
      <c r="B306" s="269" t="s">
        <v>335</v>
      </c>
      <c r="C306" s="270">
        <v>695.84</v>
      </c>
    </row>
    <row r="307" spans="1:3" x14ac:dyDescent="0.25">
      <c r="A307" s="268" t="s">
        <v>559</v>
      </c>
      <c r="B307" s="269" t="s">
        <v>335</v>
      </c>
      <c r="C307" s="270">
        <v>274.37</v>
      </c>
    </row>
    <row r="308" spans="1:3" x14ac:dyDescent="0.25">
      <c r="A308" s="268" t="s">
        <v>560</v>
      </c>
      <c r="B308" s="269" t="s">
        <v>335</v>
      </c>
      <c r="C308" s="270">
        <v>450</v>
      </c>
    </row>
    <row r="309" spans="1:3" x14ac:dyDescent="0.25">
      <c r="A309" s="268" t="s">
        <v>561</v>
      </c>
      <c r="B309" s="269" t="s">
        <v>335</v>
      </c>
      <c r="C309" s="270">
        <v>1259.43</v>
      </c>
    </row>
    <row r="310" spans="1:3" x14ac:dyDescent="0.25">
      <c r="A310" s="268" t="s">
        <v>562</v>
      </c>
      <c r="B310" s="269" t="s">
        <v>335</v>
      </c>
      <c r="C310" s="270">
        <v>255</v>
      </c>
    </row>
    <row r="311" spans="1:3" x14ac:dyDescent="0.25">
      <c r="A311" s="268" t="s">
        <v>563</v>
      </c>
      <c r="B311" s="269" t="s">
        <v>335</v>
      </c>
      <c r="C311" s="270">
        <v>96.45</v>
      </c>
    </row>
    <row r="312" spans="1:3" x14ac:dyDescent="0.25">
      <c r="A312" s="268" t="s">
        <v>564</v>
      </c>
      <c r="B312" s="269" t="s">
        <v>335</v>
      </c>
      <c r="C312" s="270">
        <v>150</v>
      </c>
    </row>
    <row r="313" spans="1:3" x14ac:dyDescent="0.25">
      <c r="A313" s="268" t="s">
        <v>565</v>
      </c>
      <c r="B313" s="269" t="s">
        <v>335</v>
      </c>
      <c r="C313" s="270">
        <v>664</v>
      </c>
    </row>
    <row r="314" spans="1:3" x14ac:dyDescent="0.25">
      <c r="A314" s="268" t="s">
        <v>566</v>
      </c>
      <c r="B314" s="269" t="s">
        <v>335</v>
      </c>
      <c r="C314" s="270">
        <v>20</v>
      </c>
    </row>
    <row r="315" spans="1:3" x14ac:dyDescent="0.25">
      <c r="A315" s="268" t="s">
        <v>567</v>
      </c>
      <c r="B315" s="269" t="s">
        <v>335</v>
      </c>
      <c r="C315" s="270">
        <v>2601.35</v>
      </c>
    </row>
    <row r="316" spans="1:3" x14ac:dyDescent="0.25">
      <c r="A316" s="268" t="s">
        <v>568</v>
      </c>
      <c r="B316" s="269" t="s">
        <v>335</v>
      </c>
      <c r="C316" s="270">
        <v>2478.69</v>
      </c>
    </row>
    <row r="317" spans="1:3" x14ac:dyDescent="0.25">
      <c r="A317" s="268" t="s">
        <v>569</v>
      </c>
      <c r="B317" s="269" t="s">
        <v>335</v>
      </c>
      <c r="C317" s="270">
        <v>100</v>
      </c>
    </row>
    <row r="318" spans="1:3" x14ac:dyDescent="0.25">
      <c r="A318" s="268" t="s">
        <v>570</v>
      </c>
      <c r="B318" s="269" t="s">
        <v>335</v>
      </c>
      <c r="C318" s="270">
        <v>100</v>
      </c>
    </row>
    <row r="319" spans="1:3" x14ac:dyDescent="0.25">
      <c r="A319" s="268" t="s">
        <v>571</v>
      </c>
      <c r="B319" s="269" t="s">
        <v>335</v>
      </c>
      <c r="C319" s="270">
        <v>630.02</v>
      </c>
    </row>
    <row r="320" spans="1:3" x14ac:dyDescent="0.25">
      <c r="A320" s="268" t="s">
        <v>572</v>
      </c>
      <c r="B320" s="269" t="s">
        <v>335</v>
      </c>
      <c r="C320" s="270">
        <v>200</v>
      </c>
    </row>
    <row r="321" spans="1:3" x14ac:dyDescent="0.25">
      <c r="A321" s="268" t="s">
        <v>573</v>
      </c>
      <c r="B321" s="269" t="s">
        <v>335</v>
      </c>
      <c r="C321" s="270">
        <v>880.39</v>
      </c>
    </row>
    <row r="322" spans="1:3" x14ac:dyDescent="0.25">
      <c r="A322" s="268" t="s">
        <v>574</v>
      </c>
      <c r="B322" s="269" t="s">
        <v>335</v>
      </c>
      <c r="C322" s="270">
        <v>434.75</v>
      </c>
    </row>
    <row r="323" spans="1:3" x14ac:dyDescent="0.25">
      <c r="A323" s="268" t="s">
        <v>575</v>
      </c>
      <c r="B323" s="269" t="s">
        <v>335</v>
      </c>
      <c r="C323" s="270">
        <v>1712.58</v>
      </c>
    </row>
    <row r="324" spans="1:3" x14ac:dyDescent="0.25">
      <c r="A324" s="268" t="s">
        <v>576</v>
      </c>
      <c r="B324" s="269" t="s">
        <v>335</v>
      </c>
      <c r="C324" s="270">
        <v>50.96</v>
      </c>
    </row>
    <row r="325" spans="1:3" x14ac:dyDescent="0.25">
      <c r="A325" s="268" t="s">
        <v>577</v>
      </c>
      <c r="B325" s="269" t="s">
        <v>335</v>
      </c>
      <c r="C325" s="270">
        <v>1749.97</v>
      </c>
    </row>
    <row r="326" spans="1:3" x14ac:dyDescent="0.25">
      <c r="A326" s="268" t="s">
        <v>578</v>
      </c>
      <c r="B326" s="269" t="s">
        <v>335</v>
      </c>
      <c r="C326" s="270">
        <v>106.7</v>
      </c>
    </row>
    <row r="327" spans="1:3" x14ac:dyDescent="0.25">
      <c r="A327" s="268" t="s">
        <v>579</v>
      </c>
      <c r="B327" s="269" t="s">
        <v>335</v>
      </c>
      <c r="C327" s="270">
        <v>18.96</v>
      </c>
    </row>
    <row r="328" spans="1:3" x14ac:dyDescent="0.25">
      <c r="A328" s="268" t="s">
        <v>580</v>
      </c>
      <c r="B328" s="269" t="s">
        <v>335</v>
      </c>
      <c r="C328" s="270">
        <v>3732.15</v>
      </c>
    </row>
    <row r="329" spans="1:3" x14ac:dyDescent="0.25">
      <c r="A329" s="268" t="s">
        <v>581</v>
      </c>
      <c r="B329" s="269" t="s">
        <v>335</v>
      </c>
      <c r="C329" s="270">
        <v>3489.35</v>
      </c>
    </row>
    <row r="330" spans="1:3" x14ac:dyDescent="0.25">
      <c r="A330" s="268" t="s">
        <v>582</v>
      </c>
      <c r="B330" s="269" t="s">
        <v>335</v>
      </c>
      <c r="C330" s="270">
        <v>234.04</v>
      </c>
    </row>
    <row r="331" spans="1:3" x14ac:dyDescent="0.25">
      <c r="A331" s="268" t="s">
        <v>583</v>
      </c>
      <c r="B331" s="269" t="s">
        <v>335</v>
      </c>
      <c r="C331" s="270">
        <v>2143.3200000000002</v>
      </c>
    </row>
    <row r="332" spans="1:3" x14ac:dyDescent="0.25">
      <c r="A332" s="268" t="s">
        <v>584</v>
      </c>
      <c r="B332" s="269" t="s">
        <v>335</v>
      </c>
      <c r="C332" s="270">
        <v>734.95</v>
      </c>
    </row>
    <row r="333" spans="1:3" x14ac:dyDescent="0.25">
      <c r="A333" s="268" t="s">
        <v>585</v>
      </c>
      <c r="B333" s="269" t="s">
        <v>335</v>
      </c>
      <c r="C333" s="270">
        <v>824.8</v>
      </c>
    </row>
    <row r="334" spans="1:3" x14ac:dyDescent="0.25">
      <c r="A334" s="268" t="s">
        <v>586</v>
      </c>
      <c r="B334" s="269" t="s">
        <v>335</v>
      </c>
      <c r="C334" s="270">
        <v>550</v>
      </c>
    </row>
    <row r="335" spans="1:3" x14ac:dyDescent="0.25">
      <c r="A335" s="268" t="s">
        <v>587</v>
      </c>
      <c r="B335" s="269" t="s">
        <v>335</v>
      </c>
      <c r="C335" s="270">
        <v>550</v>
      </c>
    </row>
    <row r="336" spans="1:3" x14ac:dyDescent="0.25">
      <c r="A336" s="268" t="s">
        <v>588</v>
      </c>
      <c r="B336" s="269" t="s">
        <v>335</v>
      </c>
      <c r="C336" s="270">
        <v>509.53</v>
      </c>
    </row>
    <row r="337" spans="1:3" x14ac:dyDescent="0.25">
      <c r="A337" s="268" t="s">
        <v>589</v>
      </c>
      <c r="B337" s="269" t="s">
        <v>335</v>
      </c>
      <c r="C337" s="270">
        <v>767.2</v>
      </c>
    </row>
    <row r="338" spans="1:3" x14ac:dyDescent="0.25">
      <c r="A338" s="268" t="s">
        <v>590</v>
      </c>
      <c r="B338" s="269" t="s">
        <v>335</v>
      </c>
      <c r="C338" s="270">
        <v>593.14</v>
      </c>
    </row>
    <row r="339" spans="1:3" x14ac:dyDescent="0.25">
      <c r="A339" s="268" t="s">
        <v>591</v>
      </c>
      <c r="B339" s="269" t="s">
        <v>335</v>
      </c>
      <c r="C339" s="270">
        <v>245.8</v>
      </c>
    </row>
    <row r="340" spans="1:3" x14ac:dyDescent="0.25">
      <c r="A340" s="268" t="s">
        <v>592</v>
      </c>
      <c r="B340" s="269" t="s">
        <v>335</v>
      </c>
      <c r="C340" s="270">
        <v>2802.86</v>
      </c>
    </row>
    <row r="341" spans="1:3" x14ac:dyDescent="0.25">
      <c r="A341" s="268" t="s">
        <v>593</v>
      </c>
      <c r="B341" s="269" t="s">
        <v>335</v>
      </c>
      <c r="C341" s="270">
        <v>422.81</v>
      </c>
    </row>
    <row r="342" spans="1:3" x14ac:dyDescent="0.25">
      <c r="A342" s="268" t="s">
        <v>594</v>
      </c>
      <c r="B342" s="269" t="s">
        <v>335</v>
      </c>
      <c r="C342" s="270">
        <v>301.14</v>
      </c>
    </row>
    <row r="343" spans="1:3" x14ac:dyDescent="0.25">
      <c r="A343" s="268" t="s">
        <v>595</v>
      </c>
      <c r="B343" s="269" t="s">
        <v>335</v>
      </c>
      <c r="C343" s="270">
        <v>2023.78</v>
      </c>
    </row>
    <row r="344" spans="1:3" x14ac:dyDescent="0.25">
      <c r="A344" s="268" t="s">
        <v>596</v>
      </c>
      <c r="B344" s="269" t="s">
        <v>335</v>
      </c>
      <c r="C344" s="270">
        <v>454.91</v>
      </c>
    </row>
    <row r="345" spans="1:3" x14ac:dyDescent="0.25">
      <c r="A345" s="268" t="s">
        <v>597</v>
      </c>
      <c r="B345" s="269" t="s">
        <v>335</v>
      </c>
      <c r="C345" s="270">
        <v>358.82</v>
      </c>
    </row>
    <row r="346" spans="1:3" x14ac:dyDescent="0.25">
      <c r="A346" s="268" t="s">
        <v>598</v>
      </c>
      <c r="B346" s="269" t="s">
        <v>335</v>
      </c>
      <c r="C346" s="270">
        <v>237.49</v>
      </c>
    </row>
    <row r="347" spans="1:3" x14ac:dyDescent="0.25">
      <c r="A347" s="268" t="s">
        <v>599</v>
      </c>
      <c r="B347" s="269" t="s">
        <v>335</v>
      </c>
      <c r="C347" s="270">
        <v>547.21</v>
      </c>
    </row>
    <row r="348" spans="1:3" x14ac:dyDescent="0.25">
      <c r="A348" s="268" t="s">
        <v>600</v>
      </c>
      <c r="B348" s="269" t="s">
        <v>335</v>
      </c>
      <c r="C348" s="270">
        <v>1778.35</v>
      </c>
    </row>
    <row r="349" spans="1:3" x14ac:dyDescent="0.25">
      <c r="A349" s="268" t="s">
        <v>601</v>
      </c>
      <c r="B349" s="269" t="s">
        <v>335</v>
      </c>
      <c r="C349" s="270">
        <v>590</v>
      </c>
    </row>
    <row r="350" spans="1:3" x14ac:dyDescent="0.25">
      <c r="A350" s="268" t="s">
        <v>602</v>
      </c>
      <c r="B350" s="269" t="s">
        <v>335</v>
      </c>
      <c r="C350" s="270">
        <v>1385.55</v>
      </c>
    </row>
    <row r="351" spans="1:3" x14ac:dyDescent="0.25">
      <c r="A351" s="268" t="s">
        <v>603</v>
      </c>
      <c r="B351" s="269" t="s">
        <v>335</v>
      </c>
      <c r="C351" s="270">
        <v>2371.7600000000002</v>
      </c>
    </row>
    <row r="352" spans="1:3" x14ac:dyDescent="0.25">
      <c r="A352" s="268" t="s">
        <v>604</v>
      </c>
      <c r="B352" s="269" t="s">
        <v>335</v>
      </c>
      <c r="C352" s="270">
        <v>5342.49</v>
      </c>
    </row>
    <row r="353" spans="1:3" x14ac:dyDescent="0.25">
      <c r="A353" s="268" t="s">
        <v>605</v>
      </c>
      <c r="B353" s="269" t="s">
        <v>335</v>
      </c>
      <c r="C353" s="270">
        <v>250</v>
      </c>
    </row>
    <row r="354" spans="1:3" x14ac:dyDescent="0.25">
      <c r="A354" s="268" t="s">
        <v>606</v>
      </c>
      <c r="B354" s="269" t="s">
        <v>335</v>
      </c>
      <c r="C354" s="270">
        <v>350</v>
      </c>
    </row>
    <row r="355" spans="1:3" x14ac:dyDescent="0.25">
      <c r="A355" s="268" t="s">
        <v>607</v>
      </c>
      <c r="B355" s="269" t="s">
        <v>335</v>
      </c>
      <c r="C355" s="270">
        <v>217.39</v>
      </c>
    </row>
    <row r="356" spans="1:3" x14ac:dyDescent="0.25">
      <c r="A356" s="268" t="s">
        <v>608</v>
      </c>
      <c r="B356" s="269" t="s">
        <v>335</v>
      </c>
      <c r="C356" s="270">
        <v>818.81</v>
      </c>
    </row>
    <row r="357" spans="1:3" x14ac:dyDescent="0.25">
      <c r="A357" s="268" t="s">
        <v>609</v>
      </c>
      <c r="B357" s="269" t="s">
        <v>335</v>
      </c>
      <c r="C357" s="270">
        <v>1250</v>
      </c>
    </row>
    <row r="358" spans="1:3" x14ac:dyDescent="0.25">
      <c r="A358" s="268" t="s">
        <v>610</v>
      </c>
      <c r="B358" s="269" t="s">
        <v>335</v>
      </c>
      <c r="C358" s="270">
        <v>307.5</v>
      </c>
    </row>
    <row r="359" spans="1:3" x14ac:dyDescent="0.25">
      <c r="A359" s="268" t="s">
        <v>611</v>
      </c>
      <c r="B359" s="269" t="s">
        <v>335</v>
      </c>
      <c r="C359" s="270">
        <v>468.2</v>
      </c>
    </row>
    <row r="360" spans="1:3" x14ac:dyDescent="0.25">
      <c r="A360" s="268" t="s">
        <v>612</v>
      </c>
      <c r="B360" s="269" t="s">
        <v>335</v>
      </c>
      <c r="C360" s="270">
        <v>1004.06</v>
      </c>
    </row>
    <row r="361" spans="1:3" x14ac:dyDescent="0.25">
      <c r="A361" s="268" t="s">
        <v>613</v>
      </c>
      <c r="B361" s="269" t="s">
        <v>335</v>
      </c>
      <c r="C361" s="270">
        <v>1196.76</v>
      </c>
    </row>
    <row r="362" spans="1:3" x14ac:dyDescent="0.25">
      <c r="A362" s="268" t="s">
        <v>614</v>
      </c>
      <c r="B362" s="269" t="s">
        <v>335</v>
      </c>
      <c r="C362" s="270">
        <v>8894.4699999999993</v>
      </c>
    </row>
    <row r="363" spans="1:3" x14ac:dyDescent="0.25">
      <c r="A363" s="268" t="s">
        <v>615</v>
      </c>
      <c r="B363" s="269" t="s">
        <v>335</v>
      </c>
      <c r="C363" s="270">
        <v>-254</v>
      </c>
    </row>
    <row r="364" spans="1:3" x14ac:dyDescent="0.25">
      <c r="A364" s="268" t="s">
        <v>616</v>
      </c>
      <c r="B364" s="269" t="s">
        <v>335</v>
      </c>
      <c r="C364" s="270">
        <v>881.79</v>
      </c>
    </row>
    <row r="365" spans="1:3" x14ac:dyDescent="0.25">
      <c r="A365" s="268" t="s">
        <v>617</v>
      </c>
      <c r="B365" s="269" t="s">
        <v>335</v>
      </c>
      <c r="C365" s="270">
        <v>500</v>
      </c>
    </row>
    <row r="366" spans="1:3" x14ac:dyDescent="0.25">
      <c r="A366" s="268" t="s">
        <v>618</v>
      </c>
      <c r="B366" s="269" t="s">
        <v>335</v>
      </c>
      <c r="C366" s="270">
        <v>2471.64</v>
      </c>
    </row>
    <row r="367" spans="1:3" x14ac:dyDescent="0.25">
      <c r="A367" s="268" t="s">
        <v>619</v>
      </c>
      <c r="B367" s="269" t="s">
        <v>335</v>
      </c>
      <c r="C367" s="270">
        <v>419.75</v>
      </c>
    </row>
    <row r="368" spans="1:3" x14ac:dyDescent="0.25">
      <c r="A368" s="268" t="s">
        <v>620</v>
      </c>
      <c r="B368" s="269" t="s">
        <v>335</v>
      </c>
      <c r="C368" s="270">
        <v>1331.11</v>
      </c>
    </row>
    <row r="369" spans="1:3" x14ac:dyDescent="0.25">
      <c r="A369" s="268" t="s">
        <v>621</v>
      </c>
      <c r="B369" s="269" t="s">
        <v>335</v>
      </c>
      <c r="C369" s="270">
        <v>3000</v>
      </c>
    </row>
    <row r="370" spans="1:3" x14ac:dyDescent="0.25">
      <c r="A370" s="268" t="s">
        <v>622</v>
      </c>
      <c r="B370" s="269" t="s">
        <v>335</v>
      </c>
      <c r="C370" s="270">
        <v>982.54</v>
      </c>
    </row>
    <row r="371" spans="1:3" x14ac:dyDescent="0.25">
      <c r="A371" s="268" t="s">
        <v>623</v>
      </c>
      <c r="B371" s="269" t="s">
        <v>335</v>
      </c>
      <c r="C371" s="270">
        <v>1178.08</v>
      </c>
    </row>
    <row r="372" spans="1:3" x14ac:dyDescent="0.25">
      <c r="A372" s="268" t="s">
        <v>624</v>
      </c>
      <c r="B372" s="269" t="s">
        <v>335</v>
      </c>
      <c r="C372" s="270">
        <v>350</v>
      </c>
    </row>
    <row r="373" spans="1:3" x14ac:dyDescent="0.25">
      <c r="A373" s="268" t="s">
        <v>625</v>
      </c>
      <c r="B373" s="269" t="s">
        <v>335</v>
      </c>
      <c r="C373" s="270">
        <v>1132</v>
      </c>
    </row>
    <row r="374" spans="1:3" x14ac:dyDescent="0.25">
      <c r="A374" s="268" t="s">
        <v>626</v>
      </c>
      <c r="B374" s="269" t="s">
        <v>335</v>
      </c>
      <c r="C374" s="270">
        <v>2123.63</v>
      </c>
    </row>
    <row r="375" spans="1:3" x14ac:dyDescent="0.25">
      <c r="A375" s="268" t="s">
        <v>627</v>
      </c>
      <c r="B375" s="269" t="s">
        <v>335</v>
      </c>
      <c r="C375" s="270">
        <v>1230.05</v>
      </c>
    </row>
    <row r="376" spans="1:3" x14ac:dyDescent="0.25">
      <c r="A376" s="268" t="s">
        <v>628</v>
      </c>
      <c r="B376" s="269" t="s">
        <v>335</v>
      </c>
      <c r="C376" s="270">
        <v>2309.06</v>
      </c>
    </row>
    <row r="377" spans="1:3" x14ac:dyDescent="0.25">
      <c r="A377" s="268" t="s">
        <v>629</v>
      </c>
      <c r="B377" s="269" t="s">
        <v>335</v>
      </c>
      <c r="C377" s="270">
        <v>984.47</v>
      </c>
    </row>
    <row r="378" spans="1:3" x14ac:dyDescent="0.25">
      <c r="A378" s="268" t="s">
        <v>630</v>
      </c>
      <c r="B378" s="269" t="s">
        <v>335</v>
      </c>
      <c r="C378" s="270">
        <v>875</v>
      </c>
    </row>
    <row r="379" spans="1:3" x14ac:dyDescent="0.25">
      <c r="A379" s="268" t="s">
        <v>631</v>
      </c>
      <c r="B379" s="269" t="s">
        <v>335</v>
      </c>
      <c r="C379" s="270">
        <v>3991.4</v>
      </c>
    </row>
    <row r="380" spans="1:3" x14ac:dyDescent="0.25">
      <c r="A380" s="268" t="s">
        <v>632</v>
      </c>
      <c r="B380" s="269" t="s">
        <v>335</v>
      </c>
      <c r="C380" s="270">
        <v>1305</v>
      </c>
    </row>
    <row r="381" spans="1:3" x14ac:dyDescent="0.25">
      <c r="A381" s="268" t="s">
        <v>633</v>
      </c>
      <c r="B381" s="269" t="s">
        <v>335</v>
      </c>
      <c r="C381" s="270">
        <v>2050</v>
      </c>
    </row>
    <row r="382" spans="1:3" x14ac:dyDescent="0.25">
      <c r="A382" s="268" t="s">
        <v>634</v>
      </c>
      <c r="B382" s="269" t="s">
        <v>335</v>
      </c>
      <c r="C382" s="270">
        <v>25</v>
      </c>
    </row>
    <row r="383" spans="1:3" x14ac:dyDescent="0.25">
      <c r="A383" s="268" t="s">
        <v>635</v>
      </c>
      <c r="B383" s="269" t="s">
        <v>335</v>
      </c>
      <c r="C383" s="270">
        <v>1731.23</v>
      </c>
    </row>
    <row r="384" spans="1:3" x14ac:dyDescent="0.25">
      <c r="A384" s="268" t="s">
        <v>636</v>
      </c>
      <c r="B384" s="269" t="s">
        <v>335</v>
      </c>
      <c r="C384" s="270">
        <v>200</v>
      </c>
    </row>
    <row r="385" spans="1:3" x14ac:dyDescent="0.25">
      <c r="A385" s="268" t="s">
        <v>637</v>
      </c>
      <c r="B385" s="269" t="s">
        <v>335</v>
      </c>
      <c r="C385" s="270">
        <v>500</v>
      </c>
    </row>
    <row r="386" spans="1:3" x14ac:dyDescent="0.25">
      <c r="A386" s="268" t="s">
        <v>638</v>
      </c>
      <c r="B386" s="269" t="s">
        <v>335</v>
      </c>
      <c r="C386" s="270">
        <v>525.58000000000004</v>
      </c>
    </row>
    <row r="387" spans="1:3" x14ac:dyDescent="0.25">
      <c r="A387" s="268" t="s">
        <v>639</v>
      </c>
      <c r="B387" s="269" t="s">
        <v>335</v>
      </c>
      <c r="C387" s="270">
        <v>692.48</v>
      </c>
    </row>
    <row r="388" spans="1:3" x14ac:dyDescent="0.25">
      <c r="A388" s="268" t="s">
        <v>640</v>
      </c>
      <c r="B388" s="269" t="s">
        <v>335</v>
      </c>
      <c r="C388" s="270">
        <v>6.46</v>
      </c>
    </row>
    <row r="389" spans="1:3" x14ac:dyDescent="0.25">
      <c r="A389" s="268" t="s">
        <v>641</v>
      </c>
      <c r="B389" s="269" t="s">
        <v>335</v>
      </c>
      <c r="C389" s="270">
        <v>545</v>
      </c>
    </row>
    <row r="390" spans="1:3" x14ac:dyDescent="0.25">
      <c r="A390" s="268" t="s">
        <v>642</v>
      </c>
      <c r="B390" s="269" t="s">
        <v>335</v>
      </c>
      <c r="C390" s="270">
        <v>135.01</v>
      </c>
    </row>
    <row r="391" spans="1:3" x14ac:dyDescent="0.25">
      <c r="A391" s="268" t="s">
        <v>643</v>
      </c>
      <c r="B391" s="269" t="s">
        <v>335</v>
      </c>
      <c r="C391" s="270">
        <v>1750</v>
      </c>
    </row>
    <row r="392" spans="1:3" x14ac:dyDescent="0.25">
      <c r="A392" s="268" t="s">
        <v>644</v>
      </c>
      <c r="B392" s="269" t="s">
        <v>335</v>
      </c>
      <c r="C392" s="270">
        <v>1132</v>
      </c>
    </row>
    <row r="393" spans="1:3" x14ac:dyDescent="0.25">
      <c r="A393" s="268" t="s">
        <v>645</v>
      </c>
      <c r="B393" s="269" t="s">
        <v>335</v>
      </c>
      <c r="C393" s="270">
        <v>78.16</v>
      </c>
    </row>
    <row r="394" spans="1:3" x14ac:dyDescent="0.25">
      <c r="A394" s="268" t="s">
        <v>646</v>
      </c>
      <c r="B394" s="269" t="s">
        <v>335</v>
      </c>
      <c r="C394" s="270">
        <v>729.35</v>
      </c>
    </row>
    <row r="395" spans="1:3" x14ac:dyDescent="0.25">
      <c r="A395" s="268" t="s">
        <v>647</v>
      </c>
      <c r="B395" s="269" t="s">
        <v>335</v>
      </c>
      <c r="C395" s="270">
        <v>500</v>
      </c>
    </row>
    <row r="396" spans="1:3" x14ac:dyDescent="0.25">
      <c r="A396" s="268" t="s">
        <v>648</v>
      </c>
      <c r="B396" s="269" t="s">
        <v>335</v>
      </c>
      <c r="C396" s="270">
        <v>1050</v>
      </c>
    </row>
    <row r="397" spans="1:3" x14ac:dyDescent="0.25">
      <c r="A397" s="268" t="s">
        <v>649</v>
      </c>
      <c r="B397" s="269" t="s">
        <v>335</v>
      </c>
      <c r="C397" s="270">
        <v>250</v>
      </c>
    </row>
    <row r="398" spans="1:3" x14ac:dyDescent="0.25">
      <c r="A398" s="268" t="s">
        <v>650</v>
      </c>
      <c r="B398" s="269" t="s">
        <v>335</v>
      </c>
      <c r="C398" s="270">
        <v>1000</v>
      </c>
    </row>
    <row r="399" spans="1:3" x14ac:dyDescent="0.25">
      <c r="A399" s="268" t="s">
        <v>651</v>
      </c>
      <c r="B399" s="269" t="s">
        <v>335</v>
      </c>
      <c r="C399" s="270">
        <v>1158.4000000000001</v>
      </c>
    </row>
    <row r="400" spans="1:3" x14ac:dyDescent="0.25">
      <c r="A400" s="268" t="s">
        <v>652</v>
      </c>
      <c r="B400" s="269" t="s">
        <v>335</v>
      </c>
      <c r="C400" s="270">
        <v>2762.23</v>
      </c>
    </row>
    <row r="401" spans="1:3" x14ac:dyDescent="0.25">
      <c r="A401" s="268" t="s">
        <v>653</v>
      </c>
      <c r="B401" s="269" t="s">
        <v>335</v>
      </c>
      <c r="C401" s="270">
        <v>1079.8499999999999</v>
      </c>
    </row>
    <row r="402" spans="1:3" x14ac:dyDescent="0.25">
      <c r="A402" s="268" t="s">
        <v>654</v>
      </c>
      <c r="B402" s="269" t="s">
        <v>335</v>
      </c>
      <c r="C402" s="270">
        <v>1623</v>
      </c>
    </row>
    <row r="403" spans="1:3" x14ac:dyDescent="0.25">
      <c r="A403" s="268" t="s">
        <v>655</v>
      </c>
      <c r="B403" s="269" t="s">
        <v>335</v>
      </c>
      <c r="C403" s="270">
        <v>1130</v>
      </c>
    </row>
    <row r="404" spans="1:3" x14ac:dyDescent="0.25">
      <c r="A404" s="268" t="s">
        <v>656</v>
      </c>
      <c r="B404" s="269" t="s">
        <v>335</v>
      </c>
      <c r="C404" s="270">
        <v>698.8</v>
      </c>
    </row>
    <row r="405" spans="1:3" x14ac:dyDescent="0.25">
      <c r="A405" s="268" t="s">
        <v>657</v>
      </c>
      <c r="B405" s="269" t="s">
        <v>335</v>
      </c>
      <c r="C405" s="270">
        <v>5864.57</v>
      </c>
    </row>
    <row r="406" spans="1:3" x14ac:dyDescent="0.25">
      <c r="A406" s="268" t="s">
        <v>658</v>
      </c>
      <c r="B406" s="269" t="s">
        <v>335</v>
      </c>
      <c r="C406" s="270">
        <v>1131.1600000000001</v>
      </c>
    </row>
    <row r="407" spans="1:3" x14ac:dyDescent="0.25">
      <c r="A407" s="268" t="s">
        <v>659</v>
      </c>
      <c r="B407" s="269" t="s">
        <v>335</v>
      </c>
      <c r="C407" s="270">
        <v>1073.22</v>
      </c>
    </row>
    <row r="408" spans="1:3" x14ac:dyDescent="0.25">
      <c r="A408" s="268" t="s">
        <v>660</v>
      </c>
      <c r="B408" s="269" t="s">
        <v>335</v>
      </c>
      <c r="C408" s="270">
        <v>6746.39</v>
      </c>
    </row>
    <row r="409" spans="1:3" x14ac:dyDescent="0.25">
      <c r="A409" s="268" t="s">
        <v>661</v>
      </c>
      <c r="B409" s="269" t="s">
        <v>335</v>
      </c>
      <c r="C409" s="270">
        <v>10387.870000000001</v>
      </c>
    </row>
    <row r="410" spans="1:3" x14ac:dyDescent="0.25">
      <c r="A410" s="268" t="s">
        <v>662</v>
      </c>
      <c r="B410" s="269" t="s">
        <v>335</v>
      </c>
      <c r="C410" s="270">
        <v>1400.44</v>
      </c>
    </row>
    <row r="411" spans="1:3" x14ac:dyDescent="0.25">
      <c r="A411" s="268" t="s">
        <v>663</v>
      </c>
      <c r="B411" s="269" t="s">
        <v>335</v>
      </c>
      <c r="C411" s="270">
        <v>2165.0700000000002</v>
      </c>
    </row>
    <row r="412" spans="1:3" x14ac:dyDescent="0.25">
      <c r="A412" s="268" t="s">
        <v>664</v>
      </c>
      <c r="B412" s="269" t="s">
        <v>335</v>
      </c>
      <c r="C412" s="270">
        <v>1137.7</v>
      </c>
    </row>
    <row r="413" spans="1:3" x14ac:dyDescent="0.25">
      <c r="A413" s="268" t="s">
        <v>665</v>
      </c>
      <c r="B413" s="269" t="s">
        <v>335</v>
      </c>
      <c r="C413" s="270">
        <v>3487.65</v>
      </c>
    </row>
    <row r="414" spans="1:3" x14ac:dyDescent="0.25">
      <c r="A414" s="268" t="s">
        <v>666</v>
      </c>
      <c r="B414" s="269" t="s">
        <v>335</v>
      </c>
      <c r="C414" s="270">
        <v>1684.08</v>
      </c>
    </row>
    <row r="415" spans="1:3" x14ac:dyDescent="0.25">
      <c r="A415" s="268" t="s">
        <v>667</v>
      </c>
      <c r="B415" s="269" t="s">
        <v>335</v>
      </c>
      <c r="C415" s="270">
        <v>14426.54</v>
      </c>
    </row>
    <row r="416" spans="1:3" x14ac:dyDescent="0.25">
      <c r="A416" s="268" t="s">
        <v>668</v>
      </c>
      <c r="B416" s="269" t="s">
        <v>335</v>
      </c>
      <c r="C416" s="270">
        <v>1225</v>
      </c>
    </row>
    <row r="417" spans="1:3" x14ac:dyDescent="0.25">
      <c r="A417" s="268" t="s">
        <v>669</v>
      </c>
      <c r="B417" s="269" t="s">
        <v>335</v>
      </c>
      <c r="C417" s="270">
        <v>15480.49</v>
      </c>
    </row>
    <row r="418" spans="1:3" x14ac:dyDescent="0.25">
      <c r="A418" s="268" t="s">
        <v>670</v>
      </c>
      <c r="B418" s="269" t="s">
        <v>335</v>
      </c>
      <c r="C418" s="270">
        <v>207.55</v>
      </c>
    </row>
    <row r="419" spans="1:3" x14ac:dyDescent="0.25">
      <c r="A419" s="268" t="s">
        <v>671</v>
      </c>
      <c r="B419" s="269" t="s">
        <v>335</v>
      </c>
      <c r="C419" s="270">
        <v>3500</v>
      </c>
    </row>
    <row r="420" spans="1:3" x14ac:dyDescent="0.25">
      <c r="A420" s="268" t="s">
        <v>672</v>
      </c>
      <c r="B420" s="269" t="s">
        <v>335</v>
      </c>
      <c r="C420" s="270">
        <v>1284.3399999999999</v>
      </c>
    </row>
    <row r="421" spans="1:3" x14ac:dyDescent="0.25">
      <c r="A421" s="268" t="s">
        <v>673</v>
      </c>
      <c r="B421" s="269" t="s">
        <v>335</v>
      </c>
      <c r="C421" s="270">
        <v>1000</v>
      </c>
    </row>
    <row r="422" spans="1:3" x14ac:dyDescent="0.25">
      <c r="A422" s="268" t="s">
        <v>674</v>
      </c>
      <c r="B422" s="269" t="s">
        <v>335</v>
      </c>
      <c r="C422" s="270">
        <v>18287.43</v>
      </c>
    </row>
    <row r="423" spans="1:3" x14ac:dyDescent="0.25">
      <c r="A423" s="268" t="s">
        <v>675</v>
      </c>
      <c r="B423" s="269" t="s">
        <v>335</v>
      </c>
      <c r="C423" s="270">
        <v>300</v>
      </c>
    </row>
    <row r="424" spans="1:3" x14ac:dyDescent="0.25">
      <c r="A424" s="268" t="s">
        <v>676</v>
      </c>
      <c r="B424" s="269" t="s">
        <v>335</v>
      </c>
      <c r="C424" s="270">
        <v>1132</v>
      </c>
    </row>
    <row r="425" spans="1:3" x14ac:dyDescent="0.25">
      <c r="A425" s="268" t="s">
        <v>677</v>
      </c>
      <c r="B425" s="269" t="s">
        <v>335</v>
      </c>
      <c r="C425" s="270">
        <v>279.36</v>
      </c>
    </row>
    <row r="426" spans="1:3" x14ac:dyDescent="0.25">
      <c r="A426" s="268" t="s">
        <v>678</v>
      </c>
      <c r="B426" s="269" t="s">
        <v>335</v>
      </c>
      <c r="C426" s="270">
        <v>262.77</v>
      </c>
    </row>
    <row r="427" spans="1:3" x14ac:dyDescent="0.25">
      <c r="A427" s="268" t="s">
        <v>679</v>
      </c>
      <c r="B427" s="269" t="s">
        <v>335</v>
      </c>
      <c r="C427" s="270">
        <v>1112</v>
      </c>
    </row>
    <row r="428" spans="1:3" x14ac:dyDescent="0.25">
      <c r="A428" s="268" t="s">
        <v>680</v>
      </c>
      <c r="B428" s="269" t="s">
        <v>335</v>
      </c>
      <c r="C428" s="270">
        <v>2868.58</v>
      </c>
    </row>
    <row r="429" spans="1:3" x14ac:dyDescent="0.25">
      <c r="A429" s="268" t="s">
        <v>681</v>
      </c>
      <c r="B429" s="269" t="s">
        <v>335</v>
      </c>
      <c r="C429" s="270">
        <v>740</v>
      </c>
    </row>
    <row r="430" spans="1:3" x14ac:dyDescent="0.25">
      <c r="A430" s="268" t="s">
        <v>682</v>
      </c>
      <c r="B430" s="269" t="s">
        <v>335</v>
      </c>
      <c r="C430" s="270">
        <v>1974.56</v>
      </c>
    </row>
    <row r="431" spans="1:3" x14ac:dyDescent="0.25">
      <c r="A431" s="268" t="s">
        <v>683</v>
      </c>
      <c r="B431" s="269" t="s">
        <v>335</v>
      </c>
      <c r="C431" s="270">
        <v>1750</v>
      </c>
    </row>
    <row r="432" spans="1:3" x14ac:dyDescent="0.25">
      <c r="A432" s="268" t="s">
        <v>684</v>
      </c>
      <c r="B432" s="269" t="s">
        <v>335</v>
      </c>
      <c r="C432" s="270">
        <v>31688.36</v>
      </c>
    </row>
    <row r="433" spans="1:3" x14ac:dyDescent="0.25">
      <c r="A433" s="268" t="s">
        <v>685</v>
      </c>
      <c r="B433" s="269" t="s">
        <v>335</v>
      </c>
      <c r="C433" s="270">
        <v>1669.75</v>
      </c>
    </row>
    <row r="434" spans="1:3" x14ac:dyDescent="0.25">
      <c r="A434" s="268" t="s">
        <v>686</v>
      </c>
      <c r="B434" s="269" t="s">
        <v>335</v>
      </c>
      <c r="C434" s="270">
        <v>1181.95</v>
      </c>
    </row>
    <row r="435" spans="1:3" x14ac:dyDescent="0.25">
      <c r="A435" s="268" t="s">
        <v>687</v>
      </c>
      <c r="B435" s="269" t="s">
        <v>335</v>
      </c>
      <c r="C435" s="270">
        <v>410</v>
      </c>
    </row>
    <row r="436" spans="1:3" x14ac:dyDescent="0.25">
      <c r="A436" s="268" t="s">
        <v>688</v>
      </c>
      <c r="B436" s="269" t="s">
        <v>335</v>
      </c>
      <c r="C436" s="270">
        <v>1490</v>
      </c>
    </row>
    <row r="437" spans="1:3" x14ac:dyDescent="0.25">
      <c r="A437" s="268" t="s">
        <v>689</v>
      </c>
      <c r="B437" s="269" t="s">
        <v>335</v>
      </c>
      <c r="C437" s="270">
        <v>1663.43</v>
      </c>
    </row>
    <row r="438" spans="1:3" x14ac:dyDescent="0.25">
      <c r="A438" s="268" t="s">
        <v>690</v>
      </c>
      <c r="B438" s="269" t="s">
        <v>335</v>
      </c>
      <c r="C438" s="270">
        <v>13991.96</v>
      </c>
    </row>
    <row r="439" spans="1:3" x14ac:dyDescent="0.25">
      <c r="A439" s="268" t="s">
        <v>691</v>
      </c>
      <c r="B439" s="269" t="s">
        <v>335</v>
      </c>
      <c r="C439" s="270">
        <v>1082.92</v>
      </c>
    </row>
    <row r="440" spans="1:3" x14ac:dyDescent="0.25">
      <c r="A440" s="268" t="s">
        <v>692</v>
      </c>
      <c r="B440" s="269" t="s">
        <v>335</v>
      </c>
      <c r="C440" s="270">
        <v>1112.0999999999999</v>
      </c>
    </row>
    <row r="441" spans="1:3" x14ac:dyDescent="0.25">
      <c r="A441" s="268" t="s">
        <v>693</v>
      </c>
      <c r="B441" s="269" t="s">
        <v>335</v>
      </c>
      <c r="C441" s="270">
        <v>1132</v>
      </c>
    </row>
    <row r="442" spans="1:3" x14ac:dyDescent="0.25">
      <c r="A442" s="268" t="s">
        <v>694</v>
      </c>
      <c r="B442" s="269" t="s">
        <v>335</v>
      </c>
      <c r="C442" s="270">
        <v>1093</v>
      </c>
    </row>
    <row r="443" spans="1:3" x14ac:dyDescent="0.25">
      <c r="A443" s="268" t="s">
        <v>695</v>
      </c>
      <c r="B443" s="269" t="s">
        <v>335</v>
      </c>
      <c r="C443" s="270">
        <v>235</v>
      </c>
    </row>
    <row r="444" spans="1:3" x14ac:dyDescent="0.25">
      <c r="A444" s="268" t="s">
        <v>696</v>
      </c>
      <c r="B444" s="269" t="s">
        <v>335</v>
      </c>
      <c r="C444" s="270">
        <v>600</v>
      </c>
    </row>
    <row r="445" spans="1:3" x14ac:dyDescent="0.25">
      <c r="A445" s="268" t="s">
        <v>697</v>
      </c>
      <c r="B445" s="269" t="s">
        <v>335</v>
      </c>
      <c r="C445" s="270">
        <v>750</v>
      </c>
    </row>
    <row r="446" spans="1:3" x14ac:dyDescent="0.25">
      <c r="A446" s="268" t="s">
        <v>698</v>
      </c>
      <c r="B446" s="269" t="s">
        <v>335</v>
      </c>
      <c r="C446" s="270">
        <v>3913.47</v>
      </c>
    </row>
    <row r="447" spans="1:3" x14ac:dyDescent="0.25">
      <c r="A447" s="268" t="s">
        <v>699</v>
      </c>
      <c r="B447" s="269" t="s">
        <v>335</v>
      </c>
      <c r="C447" s="270">
        <v>1476.25</v>
      </c>
    </row>
    <row r="448" spans="1:3" x14ac:dyDescent="0.25">
      <c r="A448" s="268" t="s">
        <v>700</v>
      </c>
      <c r="B448" s="269" t="s">
        <v>335</v>
      </c>
      <c r="C448" s="270">
        <v>364.44</v>
      </c>
    </row>
    <row r="449" spans="1:3" x14ac:dyDescent="0.25">
      <c r="A449" s="268" t="s">
        <v>701</v>
      </c>
      <c r="B449" s="269" t="s">
        <v>335</v>
      </c>
      <c r="C449" s="270">
        <v>248.4</v>
      </c>
    </row>
    <row r="450" spans="1:3" x14ac:dyDescent="0.25">
      <c r="A450" s="268" t="s">
        <v>702</v>
      </c>
      <c r="B450" s="269" t="s">
        <v>335</v>
      </c>
      <c r="C450" s="270">
        <v>581.29999999999995</v>
      </c>
    </row>
    <row r="451" spans="1:3" x14ac:dyDescent="0.25">
      <c r="A451" s="268" t="s">
        <v>703</v>
      </c>
      <c r="B451" s="269" t="s">
        <v>335</v>
      </c>
      <c r="C451" s="270">
        <v>430</v>
      </c>
    </row>
    <row r="452" spans="1:3" x14ac:dyDescent="0.25">
      <c r="A452" s="268" t="s">
        <v>704</v>
      </c>
      <c r="B452" s="269" t="s">
        <v>335</v>
      </c>
      <c r="C452" s="270">
        <v>875</v>
      </c>
    </row>
    <row r="453" spans="1:3" x14ac:dyDescent="0.25">
      <c r="A453" s="268" t="s">
        <v>705</v>
      </c>
      <c r="B453" s="269" t="s">
        <v>335</v>
      </c>
      <c r="C453" s="270">
        <v>1051.1600000000001</v>
      </c>
    </row>
    <row r="454" spans="1:3" x14ac:dyDescent="0.25">
      <c r="A454" s="268" t="s">
        <v>706</v>
      </c>
      <c r="B454" s="269" t="s">
        <v>335</v>
      </c>
      <c r="C454" s="270">
        <v>1226.53</v>
      </c>
    </row>
    <row r="455" spans="1:3" x14ac:dyDescent="0.25">
      <c r="A455" s="268" t="s">
        <v>707</v>
      </c>
      <c r="B455" s="269" t="s">
        <v>335</v>
      </c>
      <c r="C455" s="270">
        <v>5607.32</v>
      </c>
    </row>
    <row r="456" spans="1:3" x14ac:dyDescent="0.25">
      <c r="A456" s="268" t="s">
        <v>708</v>
      </c>
      <c r="B456" s="269" t="s">
        <v>335</v>
      </c>
      <c r="C456" s="270">
        <v>5517.53</v>
      </c>
    </row>
    <row r="457" spans="1:3" x14ac:dyDescent="0.25">
      <c r="A457" s="268" t="s">
        <v>709</v>
      </c>
      <c r="B457" s="269" t="s">
        <v>335</v>
      </c>
      <c r="C457" s="270">
        <v>1169.75</v>
      </c>
    </row>
    <row r="458" spans="1:3" x14ac:dyDescent="0.25">
      <c r="A458" s="268" t="s">
        <v>710</v>
      </c>
      <c r="B458" s="269" t="s">
        <v>335</v>
      </c>
      <c r="C458" s="270">
        <v>387.24</v>
      </c>
    </row>
    <row r="459" spans="1:3" x14ac:dyDescent="0.25">
      <c r="A459" s="268" t="s">
        <v>711</v>
      </c>
      <c r="B459" s="269" t="s">
        <v>335</v>
      </c>
      <c r="C459" s="270">
        <v>300</v>
      </c>
    </row>
    <row r="460" spans="1:3" x14ac:dyDescent="0.25">
      <c r="A460" s="268" t="s">
        <v>712</v>
      </c>
      <c r="B460" s="269" t="s">
        <v>335</v>
      </c>
      <c r="C460" s="270">
        <v>1155.97</v>
      </c>
    </row>
    <row r="461" spans="1:3" x14ac:dyDescent="0.25">
      <c r="A461" s="268" t="s">
        <v>713</v>
      </c>
      <c r="B461" s="269" t="s">
        <v>335</v>
      </c>
      <c r="C461" s="270">
        <v>1200</v>
      </c>
    </row>
    <row r="462" spans="1:3" x14ac:dyDescent="0.25">
      <c r="A462" s="268" t="s">
        <v>714</v>
      </c>
      <c r="B462" s="269" t="s">
        <v>335</v>
      </c>
      <c r="C462" s="270">
        <v>1528.8</v>
      </c>
    </row>
    <row r="463" spans="1:3" x14ac:dyDescent="0.25">
      <c r="A463" s="268" t="s">
        <v>715</v>
      </c>
      <c r="B463" s="269" t="s">
        <v>716</v>
      </c>
      <c r="C463" s="270">
        <v>1400</v>
      </c>
    </row>
    <row r="464" spans="1:3" x14ac:dyDescent="0.25">
      <c r="A464" s="268" t="s">
        <v>717</v>
      </c>
      <c r="B464" s="269" t="s">
        <v>716</v>
      </c>
      <c r="C464" s="270">
        <v>1357.91</v>
      </c>
    </row>
    <row r="465" spans="1:3" x14ac:dyDescent="0.25">
      <c r="A465" s="268" t="s">
        <v>718</v>
      </c>
      <c r="B465" s="269" t="s">
        <v>716</v>
      </c>
      <c r="C465" s="270">
        <v>2617.4</v>
      </c>
    </row>
    <row r="466" spans="1:3" x14ac:dyDescent="0.25">
      <c r="A466" s="268" t="s">
        <v>719</v>
      </c>
      <c r="B466" s="269" t="s">
        <v>716</v>
      </c>
      <c r="C466" s="270">
        <v>2966.36</v>
      </c>
    </row>
    <row r="467" spans="1:3" x14ac:dyDescent="0.25">
      <c r="A467" s="268" t="s">
        <v>720</v>
      </c>
      <c r="B467" s="269" t="s">
        <v>716</v>
      </c>
      <c r="C467" s="270">
        <v>2691.25</v>
      </c>
    </row>
    <row r="468" spans="1:3" x14ac:dyDescent="0.25">
      <c r="A468" s="268" t="s">
        <v>721</v>
      </c>
      <c r="B468" s="269" t="s">
        <v>716</v>
      </c>
      <c r="C468" s="270">
        <v>2594.73</v>
      </c>
    </row>
    <row r="469" spans="1:3" x14ac:dyDescent="0.25">
      <c r="A469" s="268" t="s">
        <v>722</v>
      </c>
      <c r="B469" s="269" t="s">
        <v>716</v>
      </c>
      <c r="C469" s="270">
        <v>1054.06</v>
      </c>
    </row>
    <row r="470" spans="1:3" x14ac:dyDescent="0.25">
      <c r="A470" s="268" t="s">
        <v>723</v>
      </c>
      <c r="B470" s="269" t="s">
        <v>716</v>
      </c>
      <c r="C470" s="270">
        <v>2017.55</v>
      </c>
    </row>
    <row r="471" spans="1:3" x14ac:dyDescent="0.25">
      <c r="A471" s="268" t="s">
        <v>724</v>
      </c>
      <c r="B471" s="269" t="s">
        <v>716</v>
      </c>
      <c r="C471" s="270">
        <v>515.15</v>
      </c>
    </row>
    <row r="472" spans="1:3" x14ac:dyDescent="0.25">
      <c r="A472" s="268" t="s">
        <v>725</v>
      </c>
      <c r="B472" s="269" t="s">
        <v>716</v>
      </c>
      <c r="C472" s="270">
        <v>171.66</v>
      </c>
    </row>
    <row r="473" spans="1:3" x14ac:dyDescent="0.25">
      <c r="A473" s="268" t="s">
        <v>726</v>
      </c>
      <c r="B473" s="269" t="s">
        <v>716</v>
      </c>
      <c r="C473" s="270">
        <v>2033</v>
      </c>
    </row>
    <row r="474" spans="1:3" x14ac:dyDescent="0.25">
      <c r="A474" s="268" t="s">
        <v>727</v>
      </c>
      <c r="B474" s="269" t="s">
        <v>716</v>
      </c>
      <c r="C474" s="270">
        <v>2191.06</v>
      </c>
    </row>
    <row r="475" spans="1:3" x14ac:dyDescent="0.25">
      <c r="A475" s="268" t="s">
        <v>728</v>
      </c>
      <c r="B475" s="269" t="s">
        <v>716</v>
      </c>
      <c r="C475" s="270">
        <v>1662.01</v>
      </c>
    </row>
    <row r="476" spans="1:3" x14ac:dyDescent="0.25">
      <c r="A476" s="268" t="s">
        <v>729</v>
      </c>
      <c r="B476" s="269" t="s">
        <v>716</v>
      </c>
      <c r="C476" s="270">
        <v>17486.810000000001</v>
      </c>
    </row>
    <row r="477" spans="1:3" x14ac:dyDescent="0.25">
      <c r="A477" s="268" t="s">
        <v>730</v>
      </c>
      <c r="B477" s="269" t="s">
        <v>716</v>
      </c>
      <c r="C477" s="270">
        <v>1351.92</v>
      </c>
    </row>
    <row r="478" spans="1:3" x14ac:dyDescent="0.25">
      <c r="A478" s="268" t="s">
        <v>731</v>
      </c>
      <c r="B478" s="269" t="s">
        <v>716</v>
      </c>
      <c r="C478" s="270">
        <v>3517.89</v>
      </c>
    </row>
    <row r="479" spans="1:3" x14ac:dyDescent="0.25">
      <c r="A479" s="268" t="s">
        <v>732</v>
      </c>
      <c r="B479" s="269" t="s">
        <v>716</v>
      </c>
      <c r="C479" s="270">
        <v>1648.76</v>
      </c>
    </row>
    <row r="480" spans="1:3" x14ac:dyDescent="0.25">
      <c r="A480" s="268" t="s">
        <v>733</v>
      </c>
      <c r="B480" s="269" t="s">
        <v>716</v>
      </c>
      <c r="C480" s="270">
        <v>7002.03</v>
      </c>
    </row>
    <row r="481" spans="1:3" x14ac:dyDescent="0.25">
      <c r="A481" s="268" t="s">
        <v>734</v>
      </c>
      <c r="B481" s="269" t="s">
        <v>716</v>
      </c>
      <c r="C481" s="270">
        <v>3425.68</v>
      </c>
    </row>
    <row r="482" spans="1:3" x14ac:dyDescent="0.25">
      <c r="A482" s="268" t="s">
        <v>735</v>
      </c>
      <c r="B482" s="269" t="s">
        <v>716</v>
      </c>
      <c r="C482" s="270">
        <v>4455.45</v>
      </c>
    </row>
    <row r="483" spans="1:3" x14ac:dyDescent="0.25">
      <c r="A483" s="268" t="s">
        <v>736</v>
      </c>
      <c r="B483" s="269" t="s">
        <v>716</v>
      </c>
      <c r="C483" s="270">
        <v>5870.73</v>
      </c>
    </row>
    <row r="484" spans="1:3" x14ac:dyDescent="0.25">
      <c r="A484" s="268" t="s">
        <v>737</v>
      </c>
      <c r="B484" s="269" t="s">
        <v>716</v>
      </c>
      <c r="C484" s="270">
        <v>2330.63</v>
      </c>
    </row>
    <row r="485" spans="1:3" x14ac:dyDescent="0.25">
      <c r="A485" s="268" t="s">
        <v>738</v>
      </c>
      <c r="B485" s="269" t="s">
        <v>716</v>
      </c>
      <c r="C485" s="270">
        <v>161.16</v>
      </c>
    </row>
    <row r="486" spans="1:3" x14ac:dyDescent="0.25">
      <c r="A486" s="268" t="s">
        <v>739</v>
      </c>
      <c r="B486" s="269" t="s">
        <v>716</v>
      </c>
      <c r="C486" s="270">
        <v>3432.39</v>
      </c>
    </row>
    <row r="487" spans="1:3" x14ac:dyDescent="0.25">
      <c r="A487" s="268" t="s">
        <v>740</v>
      </c>
      <c r="B487" s="269" t="s">
        <v>716</v>
      </c>
      <c r="C487" s="270">
        <v>2022.2</v>
      </c>
    </row>
    <row r="488" spans="1:3" x14ac:dyDescent="0.25">
      <c r="A488" s="268" t="s">
        <v>741</v>
      </c>
      <c r="B488" s="269" t="s">
        <v>716</v>
      </c>
      <c r="C488" s="270">
        <v>1100.72</v>
      </c>
    </row>
    <row r="489" spans="1:3" x14ac:dyDescent="0.25">
      <c r="A489" s="268" t="s">
        <v>742</v>
      </c>
      <c r="B489" s="269" t="s">
        <v>716</v>
      </c>
      <c r="C489" s="270">
        <v>2096.9299999999998</v>
      </c>
    </row>
    <row r="490" spans="1:3" x14ac:dyDescent="0.25">
      <c r="A490" s="268" t="s">
        <v>743</v>
      </c>
      <c r="B490" s="269" t="s">
        <v>716</v>
      </c>
      <c r="C490" s="270">
        <v>2500.52</v>
      </c>
    </row>
    <row r="491" spans="1:3" x14ac:dyDescent="0.25">
      <c r="A491" s="268" t="s">
        <v>744</v>
      </c>
      <c r="B491" s="269" t="s">
        <v>716</v>
      </c>
      <c r="C491" s="270">
        <v>1669.72</v>
      </c>
    </row>
    <row r="492" spans="1:3" x14ac:dyDescent="0.25">
      <c r="A492" s="268" t="s">
        <v>745</v>
      </c>
      <c r="B492" s="269" t="s">
        <v>716</v>
      </c>
      <c r="C492" s="270">
        <v>1432.74</v>
      </c>
    </row>
    <row r="493" spans="1:3" x14ac:dyDescent="0.25">
      <c r="A493" s="268" t="s">
        <v>746</v>
      </c>
      <c r="B493" s="269" t="s">
        <v>716</v>
      </c>
      <c r="C493" s="270">
        <v>3733.34</v>
      </c>
    </row>
    <row r="494" spans="1:3" x14ac:dyDescent="0.25">
      <c r="A494" s="268" t="s">
        <v>747</v>
      </c>
      <c r="B494" s="269" t="s">
        <v>716</v>
      </c>
      <c r="C494" s="270">
        <v>1008.57</v>
      </c>
    </row>
    <row r="495" spans="1:3" x14ac:dyDescent="0.25">
      <c r="A495" s="268" t="s">
        <v>748</v>
      </c>
      <c r="B495" s="269" t="s">
        <v>716</v>
      </c>
      <c r="C495" s="270">
        <v>2365.2600000000002</v>
      </c>
    </row>
    <row r="496" spans="1:3" x14ac:dyDescent="0.25">
      <c r="A496" s="268" t="s">
        <v>749</v>
      </c>
      <c r="B496" s="269" t="s">
        <v>716</v>
      </c>
      <c r="C496" s="270">
        <v>3158</v>
      </c>
    </row>
    <row r="497" spans="1:3" x14ac:dyDescent="0.25">
      <c r="A497" s="268" t="s">
        <v>750</v>
      </c>
      <c r="B497" s="269" t="s">
        <v>716</v>
      </c>
      <c r="C497" s="270">
        <v>1408.8</v>
      </c>
    </row>
    <row r="498" spans="1:3" x14ac:dyDescent="0.25">
      <c r="A498" s="268" t="s">
        <v>751</v>
      </c>
      <c r="B498" s="269" t="s">
        <v>716</v>
      </c>
      <c r="C498" s="270">
        <v>2344.37</v>
      </c>
    </row>
    <row r="499" spans="1:3" x14ac:dyDescent="0.25">
      <c r="A499" s="268" t="s">
        <v>752</v>
      </c>
      <c r="B499" s="269" t="s">
        <v>716</v>
      </c>
      <c r="C499" s="270">
        <v>94.7</v>
      </c>
    </row>
    <row r="500" spans="1:3" x14ac:dyDescent="0.25">
      <c r="A500" s="268" t="s">
        <v>753</v>
      </c>
      <c r="B500" s="269" t="s">
        <v>716</v>
      </c>
      <c r="C500" s="270">
        <v>3023</v>
      </c>
    </row>
    <row r="501" spans="1:3" x14ac:dyDescent="0.25">
      <c r="A501" s="268" t="s">
        <v>754</v>
      </c>
      <c r="B501" s="269" t="s">
        <v>716</v>
      </c>
      <c r="C501" s="270">
        <v>377.33</v>
      </c>
    </row>
    <row r="502" spans="1:3" x14ac:dyDescent="0.25">
      <c r="A502" s="268" t="s">
        <v>755</v>
      </c>
      <c r="B502" s="269" t="s">
        <v>716</v>
      </c>
      <c r="C502" s="270">
        <v>1988.93</v>
      </c>
    </row>
    <row r="503" spans="1:3" x14ac:dyDescent="0.25">
      <c r="A503" s="268" t="s">
        <v>756</v>
      </c>
      <c r="B503" s="269" t="s">
        <v>716</v>
      </c>
      <c r="C503" s="270">
        <v>5322.71</v>
      </c>
    </row>
    <row r="504" spans="1:3" x14ac:dyDescent="0.25">
      <c r="A504" s="268" t="s">
        <v>757</v>
      </c>
      <c r="B504" s="269" t="s">
        <v>716</v>
      </c>
      <c r="C504" s="270">
        <v>5623.01</v>
      </c>
    </row>
    <row r="505" spans="1:3" x14ac:dyDescent="0.25">
      <c r="A505" s="268" t="s">
        <v>758</v>
      </c>
      <c r="B505" s="269" t="s">
        <v>716</v>
      </c>
      <c r="C505" s="270">
        <v>4215.78</v>
      </c>
    </row>
    <row r="506" spans="1:3" x14ac:dyDescent="0.25">
      <c r="A506" s="268" t="s">
        <v>759</v>
      </c>
      <c r="B506" s="269" t="s">
        <v>716</v>
      </c>
      <c r="C506" s="270">
        <v>2775.45</v>
      </c>
    </row>
    <row r="507" spans="1:3" x14ac:dyDescent="0.25">
      <c r="A507" s="268" t="s">
        <v>760</v>
      </c>
      <c r="B507" s="269" t="s">
        <v>716</v>
      </c>
      <c r="C507" s="270">
        <v>2343.5300000000002</v>
      </c>
    </row>
    <row r="508" spans="1:3" x14ac:dyDescent="0.25">
      <c r="A508" s="268" t="s">
        <v>761</v>
      </c>
      <c r="B508" s="269" t="s">
        <v>716</v>
      </c>
      <c r="C508" s="270">
        <v>3126.82</v>
      </c>
    </row>
    <row r="509" spans="1:3" x14ac:dyDescent="0.25">
      <c r="A509" s="268" t="s">
        <v>762</v>
      </c>
      <c r="B509" s="269" t="s">
        <v>716</v>
      </c>
      <c r="C509" s="270">
        <v>1486.81</v>
      </c>
    </row>
    <row r="510" spans="1:3" x14ac:dyDescent="0.25">
      <c r="A510" s="268" t="s">
        <v>763</v>
      </c>
      <c r="B510" s="269" t="s">
        <v>716</v>
      </c>
      <c r="C510" s="270">
        <v>748.13</v>
      </c>
    </row>
    <row r="511" spans="1:3" x14ac:dyDescent="0.25">
      <c r="A511" s="268" t="s">
        <v>764</v>
      </c>
      <c r="B511" s="269" t="s">
        <v>716</v>
      </c>
      <c r="C511" s="270">
        <v>2489.1999999999998</v>
      </c>
    </row>
    <row r="512" spans="1:3" x14ac:dyDescent="0.25">
      <c r="A512" s="268" t="s">
        <v>765</v>
      </c>
      <c r="B512" s="269" t="s">
        <v>716</v>
      </c>
      <c r="C512" s="270">
        <v>9359.7000000000007</v>
      </c>
    </row>
    <row r="513" spans="1:3" x14ac:dyDescent="0.25">
      <c r="A513" s="268" t="s">
        <v>766</v>
      </c>
      <c r="B513" s="269" t="s">
        <v>716</v>
      </c>
      <c r="C513" s="270">
        <v>841.14</v>
      </c>
    </row>
    <row r="514" spans="1:3" x14ac:dyDescent="0.25">
      <c r="A514" s="268" t="s">
        <v>767</v>
      </c>
      <c r="B514" s="269" t="s">
        <v>716</v>
      </c>
      <c r="C514" s="270">
        <v>492.93</v>
      </c>
    </row>
    <row r="515" spans="1:3" x14ac:dyDescent="0.25">
      <c r="A515" s="268" t="s">
        <v>768</v>
      </c>
      <c r="B515" s="269" t="s">
        <v>716</v>
      </c>
      <c r="C515" s="270">
        <v>1758.2</v>
      </c>
    </row>
    <row r="516" spans="1:3" x14ac:dyDescent="0.25">
      <c r="A516" s="268" t="s">
        <v>769</v>
      </c>
      <c r="B516" s="269" t="s">
        <v>716</v>
      </c>
      <c r="C516" s="270">
        <v>1450.9</v>
      </c>
    </row>
    <row r="517" spans="1:3" x14ac:dyDescent="0.25">
      <c r="A517" s="268" t="s">
        <v>770</v>
      </c>
      <c r="B517" s="269" t="s">
        <v>716</v>
      </c>
      <c r="C517" s="270">
        <v>7154.97</v>
      </c>
    </row>
    <row r="518" spans="1:3" x14ac:dyDescent="0.25">
      <c r="A518" s="268" t="s">
        <v>771</v>
      </c>
      <c r="B518" s="269" t="s">
        <v>716</v>
      </c>
      <c r="C518" s="270">
        <v>245.45</v>
      </c>
    </row>
    <row r="519" spans="1:3" x14ac:dyDescent="0.25">
      <c r="A519" s="268" t="s">
        <v>772</v>
      </c>
      <c r="B519" s="269" t="s">
        <v>716</v>
      </c>
      <c r="C519" s="270">
        <v>1600.5</v>
      </c>
    </row>
    <row r="520" spans="1:3" x14ac:dyDescent="0.25">
      <c r="A520" s="268" t="s">
        <v>773</v>
      </c>
      <c r="B520" s="269" t="s">
        <v>716</v>
      </c>
      <c r="C520" s="270">
        <v>2925.39</v>
      </c>
    </row>
    <row r="521" spans="1:3" x14ac:dyDescent="0.25">
      <c r="A521" s="268" t="s">
        <v>774</v>
      </c>
      <c r="B521" s="269" t="s">
        <v>716</v>
      </c>
      <c r="C521" s="270">
        <v>8305.35</v>
      </c>
    </row>
    <row r="522" spans="1:3" x14ac:dyDescent="0.25">
      <c r="A522" s="268" t="s">
        <v>775</v>
      </c>
      <c r="B522" s="269" t="s">
        <v>716</v>
      </c>
      <c r="C522" s="270">
        <v>1703.45</v>
      </c>
    </row>
    <row r="523" spans="1:3" x14ac:dyDescent="0.25">
      <c r="A523" s="268" t="s">
        <v>776</v>
      </c>
      <c r="B523" s="269" t="s">
        <v>716</v>
      </c>
      <c r="C523" s="270">
        <v>2109.46</v>
      </c>
    </row>
    <row r="524" spans="1:3" x14ac:dyDescent="0.25">
      <c r="A524" s="268" t="s">
        <v>777</v>
      </c>
      <c r="B524" s="269" t="s">
        <v>716</v>
      </c>
      <c r="C524" s="270">
        <v>10191.92</v>
      </c>
    </row>
    <row r="525" spans="1:3" x14ac:dyDescent="0.25">
      <c r="A525" s="268" t="s">
        <v>778</v>
      </c>
      <c r="B525" s="269" t="s">
        <v>716</v>
      </c>
      <c r="C525" s="270">
        <v>1480.54</v>
      </c>
    </row>
    <row r="526" spans="1:3" x14ac:dyDescent="0.25">
      <c r="A526" s="268" t="s">
        <v>779</v>
      </c>
      <c r="B526" s="269" t="s">
        <v>716</v>
      </c>
      <c r="C526" s="270">
        <v>3648.41</v>
      </c>
    </row>
    <row r="527" spans="1:3" x14ac:dyDescent="0.25">
      <c r="A527" s="268" t="s">
        <v>780</v>
      </c>
      <c r="B527" s="269" t="s">
        <v>716</v>
      </c>
      <c r="C527" s="270">
        <v>1940.26</v>
      </c>
    </row>
    <row r="528" spans="1:3" x14ac:dyDescent="0.25">
      <c r="A528" s="268" t="s">
        <v>781</v>
      </c>
      <c r="B528" s="269" t="s">
        <v>716</v>
      </c>
      <c r="C528" s="270">
        <v>4372.97</v>
      </c>
    </row>
    <row r="529" spans="1:3" x14ac:dyDescent="0.25">
      <c r="A529" s="268" t="s">
        <v>782</v>
      </c>
      <c r="B529" s="269" t="s">
        <v>716</v>
      </c>
      <c r="C529" s="270">
        <v>1502.73</v>
      </c>
    </row>
    <row r="530" spans="1:3" x14ac:dyDescent="0.25">
      <c r="A530" s="268" t="s">
        <v>783</v>
      </c>
      <c r="B530" s="269" t="s">
        <v>716</v>
      </c>
      <c r="C530" s="270">
        <v>5795.41</v>
      </c>
    </row>
    <row r="531" spans="1:3" x14ac:dyDescent="0.25">
      <c r="A531" s="268" t="s">
        <v>784</v>
      </c>
      <c r="B531" s="269" t="s">
        <v>716</v>
      </c>
      <c r="C531" s="270">
        <v>1206.3499999999999</v>
      </c>
    </row>
    <row r="532" spans="1:3" x14ac:dyDescent="0.25">
      <c r="A532" s="268" t="s">
        <v>785</v>
      </c>
      <c r="B532" s="269" t="s">
        <v>716</v>
      </c>
      <c r="C532" s="270">
        <v>4083.72</v>
      </c>
    </row>
    <row r="533" spans="1:3" x14ac:dyDescent="0.25">
      <c r="A533" s="268" t="s">
        <v>786</v>
      </c>
      <c r="B533" s="269" t="s">
        <v>716</v>
      </c>
      <c r="C533" s="270">
        <v>1243.32</v>
      </c>
    </row>
    <row r="534" spans="1:3" x14ac:dyDescent="0.25">
      <c r="A534" s="268" t="s">
        <v>787</v>
      </c>
      <c r="B534" s="269" t="s">
        <v>716</v>
      </c>
      <c r="C534" s="270">
        <v>14223.38</v>
      </c>
    </row>
    <row r="535" spans="1:3" x14ac:dyDescent="0.25">
      <c r="A535" s="268" t="s">
        <v>788</v>
      </c>
      <c r="B535" s="269" t="s">
        <v>716</v>
      </c>
      <c r="C535" s="270">
        <v>2221.54</v>
      </c>
    </row>
    <row r="536" spans="1:3" x14ac:dyDescent="0.25">
      <c r="A536" s="268" t="s">
        <v>789</v>
      </c>
      <c r="B536" s="269" t="s">
        <v>716</v>
      </c>
      <c r="C536" s="270">
        <v>5364.72</v>
      </c>
    </row>
    <row r="537" spans="1:3" x14ac:dyDescent="0.25">
      <c r="A537" s="268" t="s">
        <v>790</v>
      </c>
      <c r="B537" s="269" t="s">
        <v>716</v>
      </c>
      <c r="C537" s="270">
        <v>2303.27</v>
      </c>
    </row>
    <row r="538" spans="1:3" x14ac:dyDescent="0.25">
      <c r="A538" s="268" t="s">
        <v>791</v>
      </c>
      <c r="B538" s="269" t="s">
        <v>716</v>
      </c>
      <c r="C538" s="270">
        <v>2436.27</v>
      </c>
    </row>
    <row r="539" spans="1:3" x14ac:dyDescent="0.25">
      <c r="A539" s="268" t="s">
        <v>792</v>
      </c>
      <c r="B539" s="269" t="s">
        <v>716</v>
      </c>
      <c r="C539" s="270">
        <v>3005.85</v>
      </c>
    </row>
    <row r="540" spans="1:3" x14ac:dyDescent="0.25">
      <c r="A540" s="268" t="s">
        <v>793</v>
      </c>
      <c r="B540" s="269" t="s">
        <v>716</v>
      </c>
      <c r="C540" s="270">
        <v>2185.9899999999998</v>
      </c>
    </row>
    <row r="541" spans="1:3" x14ac:dyDescent="0.25">
      <c r="A541" s="268" t="s">
        <v>794</v>
      </c>
      <c r="B541" s="269" t="s">
        <v>716</v>
      </c>
      <c r="C541" s="270">
        <v>6660.22</v>
      </c>
    </row>
    <row r="542" spans="1:3" x14ac:dyDescent="0.25">
      <c r="A542" s="268" t="s">
        <v>795</v>
      </c>
      <c r="B542" s="269" t="s">
        <v>716</v>
      </c>
      <c r="C542" s="270">
        <v>8116.67</v>
      </c>
    </row>
    <row r="543" spans="1:3" x14ac:dyDescent="0.25">
      <c r="A543" s="268" t="s">
        <v>796</v>
      </c>
      <c r="B543" s="269" t="s">
        <v>716</v>
      </c>
      <c r="C543" s="270">
        <v>1038.6099999999999</v>
      </c>
    </row>
    <row r="544" spans="1:3" x14ac:dyDescent="0.25">
      <c r="A544" s="268" t="s">
        <v>797</v>
      </c>
      <c r="B544" s="269" t="s">
        <v>716</v>
      </c>
      <c r="C544" s="270">
        <v>1164.19</v>
      </c>
    </row>
    <row r="545" spans="1:3" x14ac:dyDescent="0.25">
      <c r="A545" s="268" t="s">
        <v>798</v>
      </c>
      <c r="B545" s="269" t="s">
        <v>716</v>
      </c>
      <c r="C545" s="270">
        <v>2707.87</v>
      </c>
    </row>
    <row r="546" spans="1:3" x14ac:dyDescent="0.25">
      <c r="A546" s="268" t="s">
        <v>799</v>
      </c>
      <c r="B546" s="269" t="s">
        <v>716</v>
      </c>
      <c r="C546" s="270">
        <v>3045.17</v>
      </c>
    </row>
    <row r="547" spans="1:3" x14ac:dyDescent="0.25">
      <c r="A547" s="268" t="s">
        <v>800</v>
      </c>
      <c r="B547" s="269" t="s">
        <v>716</v>
      </c>
      <c r="C547" s="270">
        <v>2938.83</v>
      </c>
    </row>
    <row r="548" spans="1:3" x14ac:dyDescent="0.25">
      <c r="A548" s="268" t="s">
        <v>801</v>
      </c>
      <c r="B548" s="269" t="s">
        <v>716</v>
      </c>
      <c r="C548" s="270">
        <v>4002.01</v>
      </c>
    </row>
    <row r="549" spans="1:3" x14ac:dyDescent="0.25">
      <c r="A549" s="268" t="s">
        <v>802</v>
      </c>
      <c r="B549" s="269" t="s">
        <v>716</v>
      </c>
      <c r="C549" s="270">
        <v>3162.28</v>
      </c>
    </row>
    <row r="550" spans="1:3" x14ac:dyDescent="0.25">
      <c r="A550" s="268" t="s">
        <v>803</v>
      </c>
      <c r="B550" s="269" t="s">
        <v>716</v>
      </c>
      <c r="C550" s="270">
        <v>3486.8</v>
      </c>
    </row>
    <row r="551" spans="1:3" x14ac:dyDescent="0.25">
      <c r="A551" s="268" t="s">
        <v>804</v>
      </c>
      <c r="B551" s="269" t="s">
        <v>716</v>
      </c>
      <c r="C551" s="270">
        <v>977.15</v>
      </c>
    </row>
    <row r="552" spans="1:3" x14ac:dyDescent="0.25">
      <c r="A552" s="268" t="s">
        <v>805</v>
      </c>
      <c r="B552" s="269" t="s">
        <v>716</v>
      </c>
      <c r="C552" s="270">
        <v>2266.41</v>
      </c>
    </row>
    <row r="553" spans="1:3" x14ac:dyDescent="0.25">
      <c r="A553" s="268" t="s">
        <v>806</v>
      </c>
      <c r="B553" s="269" t="s">
        <v>716</v>
      </c>
      <c r="C553" s="270">
        <v>2663.09</v>
      </c>
    </row>
    <row r="554" spans="1:3" x14ac:dyDescent="0.25">
      <c r="A554" s="268" t="s">
        <v>807</v>
      </c>
      <c r="B554" s="269" t="s">
        <v>716</v>
      </c>
      <c r="C554" s="270">
        <v>6505.59</v>
      </c>
    </row>
    <row r="555" spans="1:3" x14ac:dyDescent="0.25">
      <c r="A555" s="268" t="s">
        <v>808</v>
      </c>
      <c r="B555" s="269" t="s">
        <v>716</v>
      </c>
      <c r="C555" s="270">
        <v>1943.99</v>
      </c>
    </row>
    <row r="556" spans="1:3" x14ac:dyDescent="0.25">
      <c r="A556" s="268" t="s">
        <v>809</v>
      </c>
      <c r="B556" s="269" t="s">
        <v>716</v>
      </c>
      <c r="C556" s="270">
        <v>2656.76</v>
      </c>
    </row>
    <row r="557" spans="1:3" x14ac:dyDescent="0.25">
      <c r="A557" s="268" t="s">
        <v>810</v>
      </c>
      <c r="B557" s="269" t="s">
        <v>716</v>
      </c>
      <c r="C557" s="270">
        <v>2213.52</v>
      </c>
    </row>
    <row r="558" spans="1:3" x14ac:dyDescent="0.25">
      <c r="A558" s="268" t="s">
        <v>811</v>
      </c>
      <c r="B558" s="269" t="s">
        <v>716</v>
      </c>
      <c r="C558" s="270">
        <v>2510.65</v>
      </c>
    </row>
    <row r="559" spans="1:3" x14ac:dyDescent="0.25">
      <c r="A559" s="268" t="s">
        <v>812</v>
      </c>
      <c r="B559" s="269" t="s">
        <v>716</v>
      </c>
      <c r="C559" s="270">
        <v>2755.15</v>
      </c>
    </row>
    <row r="560" spans="1:3" x14ac:dyDescent="0.25">
      <c r="A560" s="268" t="s">
        <v>813</v>
      </c>
      <c r="B560" s="269" t="s">
        <v>716</v>
      </c>
      <c r="C560" s="270">
        <v>10605.23</v>
      </c>
    </row>
    <row r="561" spans="1:3" x14ac:dyDescent="0.25">
      <c r="A561" s="268" t="s">
        <v>814</v>
      </c>
      <c r="B561" s="269" t="s">
        <v>716</v>
      </c>
      <c r="C561" s="270">
        <v>1484.89</v>
      </c>
    </row>
    <row r="562" spans="1:3" x14ac:dyDescent="0.25">
      <c r="A562" s="268" t="s">
        <v>815</v>
      </c>
      <c r="B562" s="269" t="s">
        <v>716</v>
      </c>
      <c r="C562" s="270">
        <v>3873.35</v>
      </c>
    </row>
    <row r="563" spans="1:3" x14ac:dyDescent="0.25">
      <c r="A563" s="268" t="s">
        <v>816</v>
      </c>
      <c r="B563" s="269" t="s">
        <v>716</v>
      </c>
      <c r="C563" s="270">
        <v>1911.08</v>
      </c>
    </row>
    <row r="564" spans="1:3" x14ac:dyDescent="0.25">
      <c r="A564" s="268" t="s">
        <v>817</v>
      </c>
      <c r="B564" s="269" t="s">
        <v>716</v>
      </c>
      <c r="C564" s="270">
        <v>1963.8</v>
      </c>
    </row>
    <row r="565" spans="1:3" x14ac:dyDescent="0.25">
      <c r="A565" s="268" t="s">
        <v>818</v>
      </c>
      <c r="B565" s="269" t="s">
        <v>716</v>
      </c>
      <c r="C565" s="270">
        <v>3223.18</v>
      </c>
    </row>
    <row r="566" spans="1:3" x14ac:dyDescent="0.25">
      <c r="A566" s="268" t="s">
        <v>819</v>
      </c>
      <c r="B566" s="269" t="s">
        <v>716</v>
      </c>
      <c r="C566" s="270">
        <v>1917.22</v>
      </c>
    </row>
    <row r="567" spans="1:3" x14ac:dyDescent="0.25">
      <c r="A567" s="268" t="s">
        <v>820</v>
      </c>
      <c r="B567" s="269" t="s">
        <v>716</v>
      </c>
      <c r="C567" s="270">
        <v>1491.4</v>
      </c>
    </row>
    <row r="568" spans="1:3" x14ac:dyDescent="0.25">
      <c r="A568" s="268" t="s">
        <v>821</v>
      </c>
      <c r="B568" s="269" t="s">
        <v>716</v>
      </c>
      <c r="C568" s="270">
        <v>2037.03</v>
      </c>
    </row>
    <row r="569" spans="1:3" x14ac:dyDescent="0.25">
      <c r="A569" s="268" t="s">
        <v>822</v>
      </c>
      <c r="B569" s="269" t="s">
        <v>716</v>
      </c>
      <c r="C569" s="270">
        <v>1523.22</v>
      </c>
    </row>
    <row r="570" spans="1:3" x14ac:dyDescent="0.25">
      <c r="A570" s="268" t="s">
        <v>823</v>
      </c>
      <c r="B570" s="269" t="s">
        <v>716</v>
      </c>
      <c r="C570" s="270">
        <v>6280.78</v>
      </c>
    </row>
    <row r="571" spans="1:3" x14ac:dyDescent="0.25">
      <c r="A571" s="268" t="s">
        <v>824</v>
      </c>
      <c r="B571" s="269" t="s">
        <v>716</v>
      </c>
      <c r="C571" s="270">
        <v>1222.97</v>
      </c>
    </row>
    <row r="572" spans="1:3" x14ac:dyDescent="0.25">
      <c r="A572" s="268" t="s">
        <v>825</v>
      </c>
      <c r="B572" s="269" t="s">
        <v>716</v>
      </c>
      <c r="C572" s="270">
        <v>2656.23</v>
      </c>
    </row>
    <row r="573" spans="1:3" x14ac:dyDescent="0.25">
      <c r="A573" s="268" t="s">
        <v>826</v>
      </c>
      <c r="B573" s="269" t="s">
        <v>716</v>
      </c>
      <c r="C573" s="270">
        <v>1969.25</v>
      </c>
    </row>
    <row r="574" spans="1:3" x14ac:dyDescent="0.25">
      <c r="A574" s="268" t="s">
        <v>827</v>
      </c>
      <c r="B574" s="269" t="s">
        <v>716</v>
      </c>
      <c r="C574" s="270">
        <v>4419.1499999999996</v>
      </c>
    </row>
    <row r="575" spans="1:3" x14ac:dyDescent="0.25">
      <c r="A575" s="268" t="s">
        <v>828</v>
      </c>
      <c r="B575" s="269" t="s">
        <v>716</v>
      </c>
      <c r="C575" s="270">
        <v>9689.92</v>
      </c>
    </row>
    <row r="576" spans="1:3" x14ac:dyDescent="0.25">
      <c r="A576" s="268" t="s">
        <v>829</v>
      </c>
      <c r="B576" s="269" t="s">
        <v>716</v>
      </c>
      <c r="C576" s="270">
        <v>2803.72</v>
      </c>
    </row>
    <row r="577" spans="1:3" x14ac:dyDescent="0.25">
      <c r="A577" s="268" t="s">
        <v>830</v>
      </c>
      <c r="B577" s="269" t="s">
        <v>716</v>
      </c>
      <c r="C577" s="270">
        <v>12164.21</v>
      </c>
    </row>
    <row r="578" spans="1:3" x14ac:dyDescent="0.25">
      <c r="A578" s="268" t="s">
        <v>831</v>
      </c>
      <c r="B578" s="269" t="s">
        <v>716</v>
      </c>
      <c r="C578" s="270">
        <v>1689.62</v>
      </c>
    </row>
    <row r="579" spans="1:3" x14ac:dyDescent="0.25">
      <c r="A579" s="268" t="s">
        <v>832</v>
      </c>
      <c r="B579" s="269" t="s">
        <v>716</v>
      </c>
      <c r="C579" s="270">
        <v>2797.35</v>
      </c>
    </row>
    <row r="580" spans="1:3" x14ac:dyDescent="0.25">
      <c r="A580" s="268" t="s">
        <v>833</v>
      </c>
      <c r="B580" s="269" t="s">
        <v>716</v>
      </c>
      <c r="C580" s="270">
        <v>2495.0300000000002</v>
      </c>
    </row>
    <row r="581" spans="1:3" x14ac:dyDescent="0.25">
      <c r="A581" s="268" t="s">
        <v>834</v>
      </c>
      <c r="B581" s="269" t="s">
        <v>716</v>
      </c>
      <c r="C581" s="270">
        <v>3048.57</v>
      </c>
    </row>
    <row r="582" spans="1:3" x14ac:dyDescent="0.25">
      <c r="A582" s="268" t="s">
        <v>835</v>
      </c>
      <c r="B582" s="269" t="s">
        <v>716</v>
      </c>
      <c r="C582" s="270">
        <v>3221.75</v>
      </c>
    </row>
    <row r="583" spans="1:3" x14ac:dyDescent="0.25">
      <c r="A583" s="268" t="s">
        <v>836</v>
      </c>
      <c r="B583" s="269" t="s">
        <v>716</v>
      </c>
      <c r="C583" s="270">
        <v>744.26</v>
      </c>
    </row>
    <row r="584" spans="1:3" x14ac:dyDescent="0.25">
      <c r="A584" s="268" t="s">
        <v>837</v>
      </c>
      <c r="B584" s="269" t="s">
        <v>716</v>
      </c>
      <c r="C584" s="270">
        <v>2945.95</v>
      </c>
    </row>
    <row r="585" spans="1:3" x14ac:dyDescent="0.25">
      <c r="A585" s="268" t="s">
        <v>838</v>
      </c>
      <c r="B585" s="269" t="s">
        <v>716</v>
      </c>
      <c r="C585" s="270">
        <v>1288.47</v>
      </c>
    </row>
    <row r="586" spans="1:3" x14ac:dyDescent="0.25">
      <c r="A586" s="268" t="s">
        <v>839</v>
      </c>
      <c r="B586" s="269" t="s">
        <v>716</v>
      </c>
      <c r="C586" s="270">
        <v>632.91</v>
      </c>
    </row>
    <row r="587" spans="1:3" x14ac:dyDescent="0.25">
      <c r="A587" s="268" t="s">
        <v>840</v>
      </c>
      <c r="B587" s="269" t="s">
        <v>716</v>
      </c>
      <c r="C587" s="270">
        <v>4927.53</v>
      </c>
    </row>
    <row r="588" spans="1:3" x14ac:dyDescent="0.25">
      <c r="A588" s="268" t="s">
        <v>841</v>
      </c>
      <c r="B588" s="269" t="s">
        <v>716</v>
      </c>
      <c r="C588" s="270">
        <v>8353.26</v>
      </c>
    </row>
    <row r="589" spans="1:3" x14ac:dyDescent="0.25">
      <c r="A589" s="268" t="s">
        <v>842</v>
      </c>
      <c r="B589" s="269" t="s">
        <v>716</v>
      </c>
      <c r="C589" s="270">
        <v>4112.34</v>
      </c>
    </row>
    <row r="590" spans="1:3" x14ac:dyDescent="0.25">
      <c r="A590" s="268" t="s">
        <v>843</v>
      </c>
      <c r="B590" s="269" t="s">
        <v>716</v>
      </c>
      <c r="C590" s="270">
        <v>4810.45</v>
      </c>
    </row>
    <row r="591" spans="1:3" x14ac:dyDescent="0.25">
      <c r="A591" s="268" t="s">
        <v>844</v>
      </c>
      <c r="B591" s="269" t="s">
        <v>716</v>
      </c>
      <c r="C591" s="270">
        <v>1023.84</v>
      </c>
    </row>
    <row r="592" spans="1:3" x14ac:dyDescent="0.25">
      <c r="A592" s="268" t="s">
        <v>845</v>
      </c>
      <c r="B592" s="269" t="s">
        <v>716</v>
      </c>
      <c r="C592" s="270">
        <v>2290.36</v>
      </c>
    </row>
    <row r="593" spans="1:3" x14ac:dyDescent="0.25">
      <c r="A593" s="268" t="s">
        <v>846</v>
      </c>
      <c r="B593" s="269" t="s">
        <v>716</v>
      </c>
      <c r="C593" s="270">
        <v>2806.02</v>
      </c>
    </row>
    <row r="594" spans="1:3" x14ac:dyDescent="0.25">
      <c r="A594" s="268" t="s">
        <v>847</v>
      </c>
      <c r="B594" s="269" t="s">
        <v>716</v>
      </c>
      <c r="C594" s="270">
        <v>7051.3</v>
      </c>
    </row>
    <row r="595" spans="1:3" x14ac:dyDescent="0.25">
      <c r="A595" s="268" t="s">
        <v>848</v>
      </c>
      <c r="B595" s="269" t="s">
        <v>716</v>
      </c>
      <c r="C595" s="270">
        <v>3119.6</v>
      </c>
    </row>
    <row r="596" spans="1:3" x14ac:dyDescent="0.25">
      <c r="A596" s="268" t="s">
        <v>849</v>
      </c>
      <c r="B596" s="269" t="s">
        <v>716</v>
      </c>
      <c r="C596" s="270">
        <v>132.6</v>
      </c>
    </row>
    <row r="597" spans="1:3" x14ac:dyDescent="0.25">
      <c r="A597" s="268" t="s">
        <v>850</v>
      </c>
      <c r="B597" s="269" t="s">
        <v>716</v>
      </c>
      <c r="C597" s="270">
        <v>2918.77</v>
      </c>
    </row>
    <row r="598" spans="1:3" x14ac:dyDescent="0.25">
      <c r="A598" s="268" t="s">
        <v>851</v>
      </c>
      <c r="B598" s="269" t="s">
        <v>716</v>
      </c>
      <c r="C598" s="270">
        <v>3326.25</v>
      </c>
    </row>
    <row r="599" spans="1:3" x14ac:dyDescent="0.25">
      <c r="A599" s="268" t="s">
        <v>852</v>
      </c>
      <c r="B599" s="269" t="s">
        <v>716</v>
      </c>
      <c r="C599" s="270">
        <v>6746</v>
      </c>
    </row>
    <row r="600" spans="1:3" x14ac:dyDescent="0.25">
      <c r="A600" s="268" t="s">
        <v>853</v>
      </c>
      <c r="B600" s="269" t="s">
        <v>716</v>
      </c>
      <c r="C600" s="270">
        <v>2134.29</v>
      </c>
    </row>
    <row r="601" spans="1:3" x14ac:dyDescent="0.25">
      <c r="A601" s="268" t="s">
        <v>854</v>
      </c>
      <c r="B601" s="269" t="s">
        <v>716</v>
      </c>
      <c r="C601" s="270">
        <v>3329.32</v>
      </c>
    </row>
    <row r="602" spans="1:3" x14ac:dyDescent="0.25">
      <c r="A602" s="268" t="s">
        <v>855</v>
      </c>
      <c r="B602" s="269" t="s">
        <v>716</v>
      </c>
      <c r="C602" s="270">
        <v>344.04</v>
      </c>
    </row>
    <row r="603" spans="1:3" x14ac:dyDescent="0.25">
      <c r="A603" s="268" t="s">
        <v>856</v>
      </c>
      <c r="B603" s="269" t="s">
        <v>716</v>
      </c>
      <c r="C603" s="270">
        <v>1204.99</v>
      </c>
    </row>
    <row r="604" spans="1:3" x14ac:dyDescent="0.25">
      <c r="A604" s="268" t="s">
        <v>857</v>
      </c>
      <c r="B604" s="269" t="s">
        <v>716</v>
      </c>
      <c r="C604" s="270">
        <v>500</v>
      </c>
    </row>
    <row r="605" spans="1:3" x14ac:dyDescent="0.25">
      <c r="A605" s="268" t="s">
        <v>858</v>
      </c>
      <c r="B605" s="269" t="s">
        <v>716</v>
      </c>
      <c r="C605" s="270">
        <v>7881.15</v>
      </c>
    </row>
    <row r="606" spans="1:3" x14ac:dyDescent="0.25">
      <c r="A606" s="268" t="s">
        <v>859</v>
      </c>
      <c r="B606" s="269" t="s">
        <v>716</v>
      </c>
      <c r="C606" s="270">
        <v>1920.57</v>
      </c>
    </row>
    <row r="607" spans="1:3" x14ac:dyDescent="0.25">
      <c r="A607" s="268" t="s">
        <v>860</v>
      </c>
      <c r="B607" s="269" t="s">
        <v>716</v>
      </c>
      <c r="C607" s="270">
        <v>2188.5500000000002</v>
      </c>
    </row>
    <row r="608" spans="1:3" x14ac:dyDescent="0.25">
      <c r="A608" s="268" t="s">
        <v>861</v>
      </c>
      <c r="B608" s="269" t="s">
        <v>716</v>
      </c>
      <c r="C608" s="270">
        <v>2203.17</v>
      </c>
    </row>
    <row r="609" spans="1:3" x14ac:dyDescent="0.25">
      <c r="A609" s="268" t="s">
        <v>862</v>
      </c>
      <c r="B609" s="269" t="s">
        <v>716</v>
      </c>
      <c r="C609" s="270">
        <v>1344.95</v>
      </c>
    </row>
    <row r="610" spans="1:3" x14ac:dyDescent="0.25">
      <c r="A610" s="268" t="s">
        <v>863</v>
      </c>
      <c r="B610" s="269" t="s">
        <v>716</v>
      </c>
      <c r="C610" s="270">
        <v>3125.78</v>
      </c>
    </row>
    <row r="611" spans="1:3" x14ac:dyDescent="0.25">
      <c r="A611" s="268" t="s">
        <v>864</v>
      </c>
      <c r="B611" s="269" t="s">
        <v>716</v>
      </c>
      <c r="C611" s="270">
        <v>2002.91</v>
      </c>
    </row>
    <row r="612" spans="1:3" x14ac:dyDescent="0.25">
      <c r="A612" s="268" t="s">
        <v>865</v>
      </c>
      <c r="B612" s="269" t="s">
        <v>716</v>
      </c>
      <c r="C612" s="270">
        <v>8030.05</v>
      </c>
    </row>
    <row r="613" spans="1:3" x14ac:dyDescent="0.25">
      <c r="A613" s="268" t="s">
        <v>866</v>
      </c>
      <c r="B613" s="269" t="s">
        <v>716</v>
      </c>
      <c r="C613" s="270">
        <v>3584.45</v>
      </c>
    </row>
    <row r="614" spans="1:3" x14ac:dyDescent="0.25">
      <c r="A614" s="268" t="s">
        <v>867</v>
      </c>
      <c r="B614" s="269" t="s">
        <v>716</v>
      </c>
      <c r="C614" s="270">
        <v>1623.73</v>
      </c>
    </row>
    <row r="615" spans="1:3" x14ac:dyDescent="0.25">
      <c r="A615" s="268" t="s">
        <v>868</v>
      </c>
      <c r="B615" s="269" t="s">
        <v>716</v>
      </c>
      <c r="C615" s="270">
        <v>3008.7</v>
      </c>
    </row>
    <row r="616" spans="1:3" x14ac:dyDescent="0.25">
      <c r="A616" s="268" t="s">
        <v>869</v>
      </c>
      <c r="B616" s="269" t="s">
        <v>716</v>
      </c>
      <c r="C616" s="270">
        <v>2294.35</v>
      </c>
    </row>
    <row r="617" spans="1:3" x14ac:dyDescent="0.25">
      <c r="A617" s="268" t="s">
        <v>870</v>
      </c>
      <c r="B617" s="269" t="s">
        <v>716</v>
      </c>
      <c r="C617" s="270">
        <v>7753.57</v>
      </c>
    </row>
    <row r="618" spans="1:3" x14ac:dyDescent="0.25">
      <c r="A618" s="268" t="s">
        <v>871</v>
      </c>
      <c r="B618" s="269" t="s">
        <v>716</v>
      </c>
      <c r="C618" s="270">
        <v>3162.45</v>
      </c>
    </row>
    <row r="619" spans="1:3" x14ac:dyDescent="0.25">
      <c r="A619" s="268" t="s">
        <v>872</v>
      </c>
      <c r="B619" s="269" t="s">
        <v>716</v>
      </c>
      <c r="C619" s="270">
        <v>6339</v>
      </c>
    </row>
    <row r="620" spans="1:3" x14ac:dyDescent="0.25">
      <c r="A620" s="268" t="s">
        <v>873</v>
      </c>
      <c r="B620" s="269" t="s">
        <v>716</v>
      </c>
      <c r="C620" s="270">
        <v>10501.71</v>
      </c>
    </row>
    <row r="621" spans="1:3" x14ac:dyDescent="0.25">
      <c r="A621" s="268" t="s">
        <v>874</v>
      </c>
      <c r="B621" s="269" t="s">
        <v>716</v>
      </c>
      <c r="C621" s="270">
        <v>6055.73</v>
      </c>
    </row>
    <row r="622" spans="1:3" x14ac:dyDescent="0.25">
      <c r="A622" s="268" t="s">
        <v>875</v>
      </c>
      <c r="B622" s="269" t="s">
        <v>716</v>
      </c>
      <c r="C622" s="270">
        <v>3951.98</v>
      </c>
    </row>
    <row r="623" spans="1:3" x14ac:dyDescent="0.25">
      <c r="A623" s="268" t="s">
        <v>876</v>
      </c>
      <c r="B623" s="269" t="s">
        <v>716</v>
      </c>
      <c r="C623" s="270">
        <v>6671.34</v>
      </c>
    </row>
    <row r="624" spans="1:3" x14ac:dyDescent="0.25">
      <c r="A624" s="268" t="s">
        <v>877</v>
      </c>
      <c r="B624" s="269" t="s">
        <v>716</v>
      </c>
      <c r="C624" s="270">
        <v>3544.54</v>
      </c>
    </row>
    <row r="625" spans="1:3" x14ac:dyDescent="0.25">
      <c r="A625" s="268" t="s">
        <v>878</v>
      </c>
      <c r="B625" s="269" t="s">
        <v>716</v>
      </c>
      <c r="C625" s="270">
        <v>1178.31</v>
      </c>
    </row>
    <row r="626" spans="1:3" x14ac:dyDescent="0.25">
      <c r="A626" s="268" t="s">
        <v>879</v>
      </c>
      <c r="B626" s="269" t="s">
        <v>716</v>
      </c>
      <c r="C626" s="270">
        <v>700.4</v>
      </c>
    </row>
    <row r="627" spans="1:3" x14ac:dyDescent="0.25">
      <c r="A627" s="268" t="s">
        <v>880</v>
      </c>
      <c r="B627" s="269" t="s">
        <v>716</v>
      </c>
      <c r="C627" s="270">
        <v>2361.19</v>
      </c>
    </row>
    <row r="628" spans="1:3" x14ac:dyDescent="0.25">
      <c r="A628" s="268" t="s">
        <v>881</v>
      </c>
      <c r="B628" s="269" t="s">
        <v>716</v>
      </c>
      <c r="C628" s="270">
        <v>8073.46</v>
      </c>
    </row>
    <row r="629" spans="1:3" x14ac:dyDescent="0.25">
      <c r="A629" s="268" t="s">
        <v>882</v>
      </c>
      <c r="B629" s="269" t="s">
        <v>716</v>
      </c>
      <c r="C629" s="270">
        <v>695.53</v>
      </c>
    </row>
    <row r="630" spans="1:3" x14ac:dyDescent="0.25">
      <c r="A630" s="268" t="s">
        <v>883</v>
      </c>
      <c r="B630" s="269" t="s">
        <v>716</v>
      </c>
      <c r="C630" s="270">
        <v>4093.68</v>
      </c>
    </row>
    <row r="631" spans="1:3" x14ac:dyDescent="0.25">
      <c r="A631" s="268" t="s">
        <v>884</v>
      </c>
      <c r="B631" s="269" t="s">
        <v>716</v>
      </c>
      <c r="C631" s="270">
        <v>2660.93</v>
      </c>
    </row>
    <row r="632" spans="1:3" x14ac:dyDescent="0.25">
      <c r="A632" s="268" t="s">
        <v>885</v>
      </c>
      <c r="B632" s="269" t="s">
        <v>716</v>
      </c>
      <c r="C632" s="270">
        <v>3609.25</v>
      </c>
    </row>
    <row r="633" spans="1:3" x14ac:dyDescent="0.25">
      <c r="A633" s="268" t="s">
        <v>886</v>
      </c>
      <c r="B633" s="269" t="s">
        <v>716</v>
      </c>
      <c r="C633" s="270">
        <v>204.68</v>
      </c>
    </row>
    <row r="634" spans="1:3" x14ac:dyDescent="0.25">
      <c r="A634" s="268" t="s">
        <v>887</v>
      </c>
      <c r="B634" s="269" t="s">
        <v>716</v>
      </c>
      <c r="C634" s="270">
        <v>1490.77</v>
      </c>
    </row>
    <row r="635" spans="1:3" x14ac:dyDescent="0.25">
      <c r="A635" s="268" t="s">
        <v>888</v>
      </c>
      <c r="B635" s="269" t="s">
        <v>716</v>
      </c>
      <c r="C635" s="270">
        <v>4503.3900000000003</v>
      </c>
    </row>
    <row r="636" spans="1:3" x14ac:dyDescent="0.25">
      <c r="A636" s="268" t="s">
        <v>889</v>
      </c>
      <c r="B636" s="269" t="s">
        <v>716</v>
      </c>
      <c r="C636" s="270">
        <v>9639.34</v>
      </c>
    </row>
    <row r="637" spans="1:3" x14ac:dyDescent="0.25">
      <c r="A637" s="268" t="s">
        <v>890</v>
      </c>
      <c r="B637" s="269" t="s">
        <v>716</v>
      </c>
      <c r="C637" s="270">
        <v>28382.29</v>
      </c>
    </row>
    <row r="638" spans="1:3" x14ac:dyDescent="0.25">
      <c r="A638" s="268" t="s">
        <v>891</v>
      </c>
      <c r="B638" s="269" t="s">
        <v>716</v>
      </c>
      <c r="C638" s="270">
        <v>8213.84</v>
      </c>
    </row>
    <row r="639" spans="1:3" x14ac:dyDescent="0.25">
      <c r="A639" s="268" t="s">
        <v>892</v>
      </c>
      <c r="B639" s="269" t="s">
        <v>716</v>
      </c>
      <c r="C639" s="270">
        <v>2509.3200000000002</v>
      </c>
    </row>
    <row r="640" spans="1:3" x14ac:dyDescent="0.25">
      <c r="A640" s="268" t="s">
        <v>893</v>
      </c>
      <c r="B640" s="269" t="s">
        <v>716</v>
      </c>
      <c r="C640" s="270">
        <v>1216.3900000000001</v>
      </c>
    </row>
    <row r="641" spans="1:3" x14ac:dyDescent="0.25">
      <c r="A641" s="268" t="s">
        <v>894</v>
      </c>
      <c r="B641" s="269" t="s">
        <v>716</v>
      </c>
      <c r="C641" s="270">
        <v>5719.93</v>
      </c>
    </row>
    <row r="642" spans="1:3" x14ac:dyDescent="0.25">
      <c r="A642" s="268" t="s">
        <v>895</v>
      </c>
      <c r="B642" s="269" t="s">
        <v>716</v>
      </c>
      <c r="C642" s="270">
        <v>4676.95</v>
      </c>
    </row>
    <row r="643" spans="1:3" x14ac:dyDescent="0.25">
      <c r="A643" s="268" t="s">
        <v>896</v>
      </c>
      <c r="B643" s="269" t="s">
        <v>716</v>
      </c>
      <c r="C643" s="270">
        <v>1827.15</v>
      </c>
    </row>
    <row r="644" spans="1:3" x14ac:dyDescent="0.25">
      <c r="A644" s="268" t="s">
        <v>897</v>
      </c>
      <c r="B644" s="269" t="s">
        <v>716</v>
      </c>
      <c r="C644" s="270">
        <v>7654.14</v>
      </c>
    </row>
    <row r="645" spans="1:3" x14ac:dyDescent="0.25">
      <c r="A645" s="268" t="s">
        <v>898</v>
      </c>
      <c r="B645" s="269" t="s">
        <v>716</v>
      </c>
      <c r="C645" s="270">
        <v>1395.83</v>
      </c>
    </row>
    <row r="646" spans="1:3" x14ac:dyDescent="0.25">
      <c r="A646" s="268" t="s">
        <v>899</v>
      </c>
      <c r="B646" s="269" t="s">
        <v>716</v>
      </c>
      <c r="C646" s="270">
        <v>1597.67</v>
      </c>
    </row>
    <row r="647" spans="1:3" x14ac:dyDescent="0.25">
      <c r="A647" s="268" t="s">
        <v>900</v>
      </c>
      <c r="B647" s="269" t="s">
        <v>716</v>
      </c>
      <c r="C647" s="270">
        <v>4032.6</v>
      </c>
    </row>
    <row r="648" spans="1:3" x14ac:dyDescent="0.25">
      <c r="A648" s="268" t="s">
        <v>901</v>
      </c>
      <c r="B648" s="269" t="s">
        <v>716</v>
      </c>
      <c r="C648" s="270">
        <v>2963.24</v>
      </c>
    </row>
    <row r="649" spans="1:3" x14ac:dyDescent="0.25">
      <c r="A649" s="268" t="s">
        <v>902</v>
      </c>
      <c r="B649" s="269" t="s">
        <v>716</v>
      </c>
      <c r="C649" s="270">
        <v>2440.85</v>
      </c>
    </row>
    <row r="650" spans="1:3" x14ac:dyDescent="0.25">
      <c r="A650" s="268" t="s">
        <v>903</v>
      </c>
      <c r="B650" s="269" t="s">
        <v>716</v>
      </c>
      <c r="C650" s="270">
        <v>13790.02</v>
      </c>
    </row>
    <row r="651" spans="1:3" x14ac:dyDescent="0.25">
      <c r="A651" s="268" t="s">
        <v>904</v>
      </c>
      <c r="B651" s="269" t="s">
        <v>716</v>
      </c>
      <c r="C651" s="270">
        <v>1636.16</v>
      </c>
    </row>
    <row r="652" spans="1:3" x14ac:dyDescent="0.25">
      <c r="A652" s="268" t="s">
        <v>905</v>
      </c>
      <c r="B652" s="269" t="s">
        <v>716</v>
      </c>
      <c r="C652" s="270">
        <v>1199.55</v>
      </c>
    </row>
    <row r="653" spans="1:3" x14ac:dyDescent="0.25">
      <c r="A653" s="268" t="s">
        <v>906</v>
      </c>
      <c r="B653" s="269" t="s">
        <v>716</v>
      </c>
      <c r="C653" s="270">
        <v>27398.2</v>
      </c>
    </row>
    <row r="654" spans="1:3" x14ac:dyDescent="0.25">
      <c r="A654" s="268" t="s">
        <v>907</v>
      </c>
      <c r="B654" s="269" t="s">
        <v>716</v>
      </c>
      <c r="C654" s="270">
        <v>1673.07</v>
      </c>
    </row>
    <row r="655" spans="1:3" x14ac:dyDescent="0.25">
      <c r="A655" s="268" t="s">
        <v>908</v>
      </c>
      <c r="B655" s="269" t="s">
        <v>716</v>
      </c>
      <c r="C655" s="270">
        <v>4467.25</v>
      </c>
    </row>
    <row r="656" spans="1:3" x14ac:dyDescent="0.25">
      <c r="A656" s="268" t="s">
        <v>909</v>
      </c>
      <c r="B656" s="269" t="s">
        <v>716</v>
      </c>
      <c r="C656" s="270">
        <v>1646.23</v>
      </c>
    </row>
    <row r="657" spans="1:3" x14ac:dyDescent="0.25">
      <c r="A657" s="268" t="s">
        <v>910</v>
      </c>
      <c r="B657" s="269" t="s">
        <v>716</v>
      </c>
      <c r="C657" s="270">
        <v>872.15</v>
      </c>
    </row>
    <row r="658" spans="1:3" x14ac:dyDescent="0.25">
      <c r="A658" s="268" t="s">
        <v>911</v>
      </c>
      <c r="B658" s="269" t="s">
        <v>716</v>
      </c>
      <c r="C658" s="270">
        <v>939.29</v>
      </c>
    </row>
    <row r="659" spans="1:3" x14ac:dyDescent="0.25">
      <c r="A659" s="268" t="s">
        <v>912</v>
      </c>
      <c r="B659" s="269" t="s">
        <v>716</v>
      </c>
      <c r="C659" s="270">
        <v>7020.23</v>
      </c>
    </row>
    <row r="660" spans="1:3" x14ac:dyDescent="0.25">
      <c r="A660" s="268" t="s">
        <v>913</v>
      </c>
      <c r="B660" s="269" t="s">
        <v>716</v>
      </c>
      <c r="C660" s="270">
        <v>955.65</v>
      </c>
    </row>
    <row r="661" spans="1:3" x14ac:dyDescent="0.25">
      <c r="A661" s="268" t="s">
        <v>914</v>
      </c>
      <c r="B661" s="269" t="s">
        <v>716</v>
      </c>
      <c r="C661" s="270">
        <v>91.54</v>
      </c>
    </row>
    <row r="662" spans="1:3" x14ac:dyDescent="0.25">
      <c r="A662" s="268" t="s">
        <v>915</v>
      </c>
      <c r="B662" s="269" t="s">
        <v>716</v>
      </c>
      <c r="C662" s="270">
        <v>1547.3</v>
      </c>
    </row>
    <row r="663" spans="1:3" x14ac:dyDescent="0.25">
      <c r="A663" s="268" t="s">
        <v>916</v>
      </c>
      <c r="B663" s="269" t="s">
        <v>716</v>
      </c>
      <c r="C663" s="270">
        <v>1470.16</v>
      </c>
    </row>
    <row r="664" spans="1:3" x14ac:dyDescent="0.25">
      <c r="A664" s="268" t="s">
        <v>917</v>
      </c>
      <c r="B664" s="269" t="s">
        <v>716</v>
      </c>
      <c r="C664" s="270">
        <v>7043.1</v>
      </c>
    </row>
    <row r="665" spans="1:3" x14ac:dyDescent="0.25">
      <c r="A665" s="268" t="s">
        <v>918</v>
      </c>
      <c r="B665" s="269" t="s">
        <v>716</v>
      </c>
      <c r="C665" s="270">
        <v>9147.06</v>
      </c>
    </row>
    <row r="666" spans="1:3" x14ac:dyDescent="0.25">
      <c r="A666" s="268" t="s">
        <v>919</v>
      </c>
      <c r="B666" s="269" t="s">
        <v>716</v>
      </c>
      <c r="C666" s="270">
        <v>8067.26</v>
      </c>
    </row>
    <row r="667" spans="1:3" x14ac:dyDescent="0.25">
      <c r="A667" s="268" t="s">
        <v>920</v>
      </c>
      <c r="B667" s="269" t="s">
        <v>716</v>
      </c>
      <c r="C667" s="270">
        <v>3486.3</v>
      </c>
    </row>
    <row r="668" spans="1:3" x14ac:dyDescent="0.25">
      <c r="A668" s="268" t="s">
        <v>921</v>
      </c>
      <c r="B668" s="269" t="s">
        <v>716</v>
      </c>
      <c r="C668" s="270">
        <v>1534.71</v>
      </c>
    </row>
    <row r="669" spans="1:3" x14ac:dyDescent="0.25">
      <c r="A669" s="268" t="s">
        <v>922</v>
      </c>
      <c r="B669" s="269" t="s">
        <v>716</v>
      </c>
      <c r="C669" s="270">
        <v>2525.4499999999998</v>
      </c>
    </row>
    <row r="670" spans="1:3" x14ac:dyDescent="0.25">
      <c r="A670" s="268" t="s">
        <v>923</v>
      </c>
      <c r="B670" s="269" t="s">
        <v>716</v>
      </c>
      <c r="C670" s="270">
        <v>7982.61</v>
      </c>
    </row>
    <row r="671" spans="1:3" x14ac:dyDescent="0.25">
      <c r="A671" s="268" t="s">
        <v>924</v>
      </c>
      <c r="B671" s="269" t="s">
        <v>716</v>
      </c>
      <c r="C671" s="270">
        <v>2243.91</v>
      </c>
    </row>
    <row r="672" spans="1:3" x14ac:dyDescent="0.25">
      <c r="A672" s="268" t="s">
        <v>925</v>
      </c>
      <c r="B672" s="269" t="s">
        <v>716</v>
      </c>
      <c r="C672" s="270">
        <v>1344.63</v>
      </c>
    </row>
    <row r="673" spans="1:3" x14ac:dyDescent="0.25">
      <c r="A673" s="268" t="s">
        <v>926</v>
      </c>
      <c r="B673" s="269" t="s">
        <v>716</v>
      </c>
      <c r="C673" s="270">
        <v>2615.36</v>
      </c>
    </row>
    <row r="674" spans="1:3" x14ac:dyDescent="0.25">
      <c r="A674" s="268" t="s">
        <v>927</v>
      </c>
      <c r="B674" s="269" t="s">
        <v>716</v>
      </c>
      <c r="C674" s="270">
        <v>3234.15</v>
      </c>
    </row>
    <row r="675" spans="1:3" x14ac:dyDescent="0.25">
      <c r="A675" s="268" t="s">
        <v>928</v>
      </c>
      <c r="B675" s="269" t="s">
        <v>716</v>
      </c>
      <c r="C675" s="270">
        <v>5304.81</v>
      </c>
    </row>
    <row r="676" spans="1:3" x14ac:dyDescent="0.25">
      <c r="A676" s="268" t="s">
        <v>929</v>
      </c>
      <c r="B676" s="269" t="s">
        <v>716</v>
      </c>
      <c r="C676" s="270">
        <v>102.34</v>
      </c>
    </row>
    <row r="677" spans="1:3" x14ac:dyDescent="0.25">
      <c r="A677" s="268" t="s">
        <v>930</v>
      </c>
      <c r="B677" s="269" t="s">
        <v>716</v>
      </c>
      <c r="C677" s="270">
        <v>3623.24</v>
      </c>
    </row>
    <row r="678" spans="1:3" x14ac:dyDescent="0.25">
      <c r="A678" s="268" t="s">
        <v>931</v>
      </c>
      <c r="B678" s="269" t="s">
        <v>716</v>
      </c>
      <c r="C678" s="270">
        <v>3004.11</v>
      </c>
    </row>
    <row r="679" spans="1:3" x14ac:dyDescent="0.25">
      <c r="A679" s="268" t="s">
        <v>932</v>
      </c>
      <c r="B679" s="269" t="s">
        <v>716</v>
      </c>
      <c r="C679" s="270">
        <v>4285.3599999999997</v>
      </c>
    </row>
    <row r="680" spans="1:3" x14ac:dyDescent="0.25">
      <c r="A680" s="268" t="s">
        <v>933</v>
      </c>
      <c r="B680" s="269" t="s">
        <v>716</v>
      </c>
      <c r="C680" s="270">
        <v>662.72</v>
      </c>
    </row>
    <row r="681" spans="1:3" x14ac:dyDescent="0.25">
      <c r="A681" s="268" t="s">
        <v>934</v>
      </c>
      <c r="B681" s="269" t="s">
        <v>716</v>
      </c>
      <c r="C681" s="270">
        <v>2463.5300000000002</v>
      </c>
    </row>
    <row r="682" spans="1:3" x14ac:dyDescent="0.25">
      <c r="A682" s="268" t="s">
        <v>935</v>
      </c>
      <c r="B682" s="269" t="s">
        <v>716</v>
      </c>
      <c r="C682" s="270">
        <v>1341.84</v>
      </c>
    </row>
    <row r="683" spans="1:3" x14ac:dyDescent="0.25">
      <c r="A683" s="268" t="s">
        <v>936</v>
      </c>
      <c r="B683" s="269" t="s">
        <v>716</v>
      </c>
      <c r="C683" s="270">
        <v>7311.11</v>
      </c>
    </row>
    <row r="684" spans="1:3" x14ac:dyDescent="0.25">
      <c r="A684" s="268" t="s">
        <v>937</v>
      </c>
      <c r="B684" s="269" t="s">
        <v>716</v>
      </c>
      <c r="C684" s="270">
        <v>4660.99</v>
      </c>
    </row>
    <row r="685" spans="1:3" x14ac:dyDescent="0.25">
      <c r="A685" s="268" t="s">
        <v>938</v>
      </c>
      <c r="B685" s="269" t="s">
        <v>716</v>
      </c>
      <c r="C685" s="270">
        <v>2085.02</v>
      </c>
    </row>
    <row r="686" spans="1:3" x14ac:dyDescent="0.25">
      <c r="A686" s="268" t="s">
        <v>939</v>
      </c>
      <c r="B686" s="269" t="s">
        <v>716</v>
      </c>
      <c r="C686" s="270">
        <v>787.74</v>
      </c>
    </row>
    <row r="687" spans="1:3" x14ac:dyDescent="0.25">
      <c r="A687" s="268" t="s">
        <v>940</v>
      </c>
      <c r="B687" s="269" t="s">
        <v>716</v>
      </c>
      <c r="C687" s="270">
        <v>977.54</v>
      </c>
    </row>
    <row r="688" spans="1:3" x14ac:dyDescent="0.25">
      <c r="A688" s="268" t="s">
        <v>941</v>
      </c>
      <c r="B688" s="269" t="s">
        <v>716</v>
      </c>
      <c r="C688" s="270">
        <v>1465.3</v>
      </c>
    </row>
    <row r="689" spans="1:3" x14ac:dyDescent="0.25">
      <c r="A689" s="268" t="s">
        <v>942</v>
      </c>
      <c r="B689" s="269" t="s">
        <v>716</v>
      </c>
      <c r="C689" s="270">
        <v>3789</v>
      </c>
    </row>
    <row r="690" spans="1:3" x14ac:dyDescent="0.25">
      <c r="A690" s="268" t="s">
        <v>943</v>
      </c>
      <c r="B690" s="269" t="s">
        <v>716</v>
      </c>
      <c r="C690" s="270">
        <v>2661.1</v>
      </c>
    </row>
    <row r="691" spans="1:3" x14ac:dyDescent="0.25">
      <c r="A691" s="268" t="s">
        <v>944</v>
      </c>
      <c r="B691" s="269" t="s">
        <v>716</v>
      </c>
      <c r="C691" s="270">
        <v>1113.45</v>
      </c>
    </row>
    <row r="692" spans="1:3" x14ac:dyDescent="0.25">
      <c r="A692" s="268" t="s">
        <v>945</v>
      </c>
      <c r="B692" s="269" t="s">
        <v>716</v>
      </c>
      <c r="C692" s="270">
        <v>1808.45</v>
      </c>
    </row>
    <row r="693" spans="1:3" x14ac:dyDescent="0.25">
      <c r="A693" s="268" t="s">
        <v>946</v>
      </c>
      <c r="B693" s="269" t="s">
        <v>716</v>
      </c>
      <c r="C693" s="270">
        <v>2005.81</v>
      </c>
    </row>
    <row r="694" spans="1:3" x14ac:dyDescent="0.25">
      <c r="A694" s="268" t="s">
        <v>947</v>
      </c>
      <c r="B694" s="269" t="s">
        <v>716</v>
      </c>
      <c r="C694" s="270">
        <v>2127.59</v>
      </c>
    </row>
    <row r="695" spans="1:3" x14ac:dyDescent="0.25">
      <c r="A695" s="268" t="s">
        <v>948</v>
      </c>
      <c r="B695" s="269" t="s">
        <v>716</v>
      </c>
      <c r="C695" s="270">
        <v>3032.27</v>
      </c>
    </row>
    <row r="696" spans="1:3" x14ac:dyDescent="0.25">
      <c r="A696" s="268" t="s">
        <v>949</v>
      </c>
      <c r="B696" s="269" t="s">
        <v>716</v>
      </c>
      <c r="C696" s="270">
        <v>1171.9000000000001</v>
      </c>
    </row>
    <row r="697" spans="1:3" x14ac:dyDescent="0.25">
      <c r="A697" s="268" t="s">
        <v>950</v>
      </c>
      <c r="B697" s="269" t="s">
        <v>716</v>
      </c>
      <c r="C697" s="270">
        <v>1111.78</v>
      </c>
    </row>
    <row r="698" spans="1:3" x14ac:dyDescent="0.25">
      <c r="A698" s="268" t="s">
        <v>951</v>
      </c>
      <c r="B698" s="269" t="s">
        <v>716</v>
      </c>
      <c r="C698" s="270">
        <v>3812.15</v>
      </c>
    </row>
    <row r="699" spans="1:3" x14ac:dyDescent="0.25">
      <c r="A699" s="268" t="s">
        <v>952</v>
      </c>
      <c r="B699" s="269" t="s">
        <v>716</v>
      </c>
      <c r="C699" s="270">
        <v>7008.23</v>
      </c>
    </row>
    <row r="700" spans="1:3" x14ac:dyDescent="0.25">
      <c r="A700" s="268" t="s">
        <v>953</v>
      </c>
      <c r="B700" s="269" t="s">
        <v>716</v>
      </c>
      <c r="C700" s="270">
        <v>3212.66</v>
      </c>
    </row>
    <row r="701" spans="1:3" x14ac:dyDescent="0.25">
      <c r="A701" s="268" t="s">
        <v>954</v>
      </c>
      <c r="B701" s="269" t="s">
        <v>716</v>
      </c>
      <c r="C701" s="270">
        <v>2048.33</v>
      </c>
    </row>
    <row r="702" spans="1:3" x14ac:dyDescent="0.25">
      <c r="A702" s="268" t="s">
        <v>955</v>
      </c>
      <c r="B702" s="269" t="s">
        <v>716</v>
      </c>
      <c r="C702" s="270">
        <v>7229.75</v>
      </c>
    </row>
    <row r="703" spans="1:3" x14ac:dyDescent="0.25">
      <c r="A703" s="268" t="s">
        <v>956</v>
      </c>
      <c r="B703" s="269" t="s">
        <v>716</v>
      </c>
      <c r="C703" s="270">
        <v>4774.58</v>
      </c>
    </row>
    <row r="704" spans="1:3" x14ac:dyDescent="0.25">
      <c r="A704" s="268" t="s">
        <v>957</v>
      </c>
      <c r="B704" s="269" t="s">
        <v>716</v>
      </c>
      <c r="C704" s="270">
        <v>6412.65</v>
      </c>
    </row>
    <row r="705" spans="1:3" x14ac:dyDescent="0.25">
      <c r="A705" s="268" t="s">
        <v>958</v>
      </c>
      <c r="B705" s="269" t="s">
        <v>716</v>
      </c>
      <c r="C705" s="270">
        <v>3183.12</v>
      </c>
    </row>
    <row r="706" spans="1:3" x14ac:dyDescent="0.25">
      <c r="A706" s="268" t="s">
        <v>959</v>
      </c>
      <c r="B706" s="269" t="s">
        <v>716</v>
      </c>
      <c r="C706" s="270">
        <v>1824.69</v>
      </c>
    </row>
    <row r="707" spans="1:3" x14ac:dyDescent="0.25">
      <c r="A707" s="268" t="s">
        <v>960</v>
      </c>
      <c r="B707" s="269" t="s">
        <v>716</v>
      </c>
      <c r="C707" s="270">
        <v>5447.05</v>
      </c>
    </row>
    <row r="708" spans="1:3" x14ac:dyDescent="0.25">
      <c r="A708" s="268" t="s">
        <v>961</v>
      </c>
      <c r="B708" s="269" t="s">
        <v>716</v>
      </c>
      <c r="C708" s="270">
        <v>3379.44</v>
      </c>
    </row>
    <row r="709" spans="1:3" x14ac:dyDescent="0.25">
      <c r="A709" s="268" t="s">
        <v>962</v>
      </c>
      <c r="B709" s="269" t="s">
        <v>716</v>
      </c>
      <c r="C709" s="270">
        <v>138.16999999999999</v>
      </c>
    </row>
    <row r="710" spans="1:3" x14ac:dyDescent="0.25">
      <c r="A710" s="268" t="s">
        <v>963</v>
      </c>
      <c r="B710" s="269" t="s">
        <v>716</v>
      </c>
      <c r="C710" s="270">
        <v>3229.1</v>
      </c>
    </row>
    <row r="711" spans="1:3" x14ac:dyDescent="0.25">
      <c r="A711" s="268" t="s">
        <v>964</v>
      </c>
      <c r="B711" s="269" t="s">
        <v>716</v>
      </c>
      <c r="C711" s="270">
        <v>5285.79</v>
      </c>
    </row>
    <row r="712" spans="1:3" x14ac:dyDescent="0.25">
      <c r="A712" s="268" t="s">
        <v>965</v>
      </c>
      <c r="B712" s="269" t="s">
        <v>716</v>
      </c>
      <c r="C712" s="270">
        <v>2160.1</v>
      </c>
    </row>
    <row r="713" spans="1:3" x14ac:dyDescent="0.25">
      <c r="A713" s="268" t="s">
        <v>966</v>
      </c>
      <c r="B713" s="269" t="s">
        <v>716</v>
      </c>
      <c r="C713" s="270">
        <v>7546.85</v>
      </c>
    </row>
    <row r="714" spans="1:3" x14ac:dyDescent="0.25">
      <c r="A714" s="268" t="s">
        <v>967</v>
      </c>
      <c r="B714" s="269" t="s">
        <v>716</v>
      </c>
      <c r="C714" s="270">
        <v>5797.18</v>
      </c>
    </row>
    <row r="715" spans="1:3" x14ac:dyDescent="0.25">
      <c r="A715" s="268" t="s">
        <v>968</v>
      </c>
      <c r="B715" s="269" t="s">
        <v>716</v>
      </c>
      <c r="C715" s="270">
        <v>1869.85</v>
      </c>
    </row>
    <row r="716" spans="1:3" x14ac:dyDescent="0.25">
      <c r="A716" s="268" t="s">
        <v>969</v>
      </c>
      <c r="B716" s="269" t="s">
        <v>716</v>
      </c>
      <c r="C716" s="270">
        <v>8561.15</v>
      </c>
    </row>
    <row r="717" spans="1:3" x14ac:dyDescent="0.25">
      <c r="A717" s="268" t="s">
        <v>970</v>
      </c>
      <c r="B717" s="269" t="s">
        <v>716</v>
      </c>
      <c r="C717" s="270">
        <v>7637.75</v>
      </c>
    </row>
    <row r="718" spans="1:3" x14ac:dyDescent="0.25">
      <c r="A718" s="268" t="s">
        <v>971</v>
      </c>
      <c r="B718" s="269" t="s">
        <v>716</v>
      </c>
      <c r="C718" s="270">
        <v>2242.85</v>
      </c>
    </row>
    <row r="719" spans="1:3" x14ac:dyDescent="0.25">
      <c r="A719" s="268" t="s">
        <v>972</v>
      </c>
      <c r="B719" s="269" t="s">
        <v>716</v>
      </c>
      <c r="C719" s="270">
        <v>1800.74</v>
      </c>
    </row>
    <row r="720" spans="1:3" x14ac:dyDescent="0.25">
      <c r="A720" s="268" t="s">
        <v>973</v>
      </c>
      <c r="B720" s="269" t="s">
        <v>716</v>
      </c>
      <c r="C720" s="270">
        <v>4495.3</v>
      </c>
    </row>
    <row r="721" spans="1:3" x14ac:dyDescent="0.25">
      <c r="A721" s="268" t="s">
        <v>974</v>
      </c>
      <c r="B721" s="269" t="s">
        <v>716</v>
      </c>
      <c r="C721" s="270">
        <v>3538.51</v>
      </c>
    </row>
    <row r="722" spans="1:3" x14ac:dyDescent="0.25">
      <c r="A722" s="268" t="s">
        <v>975</v>
      </c>
      <c r="B722" s="269" t="s">
        <v>716</v>
      </c>
      <c r="C722" s="270">
        <v>4981.04</v>
      </c>
    </row>
    <row r="723" spans="1:3" x14ac:dyDescent="0.25">
      <c r="A723" s="268" t="s">
        <v>976</v>
      </c>
      <c r="B723" s="269" t="s">
        <v>716</v>
      </c>
      <c r="C723" s="270">
        <v>11352.82</v>
      </c>
    </row>
    <row r="724" spans="1:3" x14ac:dyDescent="0.25">
      <c r="A724" s="268" t="s">
        <v>977</v>
      </c>
      <c r="B724" s="269" t="s">
        <v>716</v>
      </c>
      <c r="C724" s="270">
        <v>7477.96</v>
      </c>
    </row>
    <row r="725" spans="1:3" x14ac:dyDescent="0.25">
      <c r="A725" s="268" t="s">
        <v>978</v>
      </c>
      <c r="B725" s="269" t="s">
        <v>716</v>
      </c>
      <c r="C725" s="270">
        <v>4234.05</v>
      </c>
    </row>
    <row r="726" spans="1:3" x14ac:dyDescent="0.25">
      <c r="A726" s="268" t="s">
        <v>979</v>
      </c>
      <c r="B726" s="269" t="s">
        <v>716</v>
      </c>
      <c r="C726" s="270">
        <v>3137.02</v>
      </c>
    </row>
    <row r="727" spans="1:3" x14ac:dyDescent="0.25">
      <c r="A727" s="268" t="s">
        <v>980</v>
      </c>
      <c r="B727" s="269" t="s">
        <v>716</v>
      </c>
      <c r="C727" s="270">
        <v>2836.87</v>
      </c>
    </row>
    <row r="728" spans="1:3" x14ac:dyDescent="0.25">
      <c r="A728" s="268" t="s">
        <v>981</v>
      </c>
      <c r="B728" s="269" t="s">
        <v>716</v>
      </c>
      <c r="C728" s="270">
        <v>1754.19</v>
      </c>
    </row>
    <row r="729" spans="1:3" x14ac:dyDescent="0.25">
      <c r="A729" s="268" t="s">
        <v>982</v>
      </c>
      <c r="B729" s="269" t="s">
        <v>716</v>
      </c>
      <c r="C729" s="270">
        <v>2867.9</v>
      </c>
    </row>
    <row r="730" spans="1:3" x14ac:dyDescent="0.25">
      <c r="A730" s="268" t="s">
        <v>983</v>
      </c>
      <c r="B730" s="269" t="s">
        <v>716</v>
      </c>
      <c r="C730" s="270">
        <v>2282.65</v>
      </c>
    </row>
    <row r="731" spans="1:3" x14ac:dyDescent="0.25">
      <c r="A731" s="268" t="s">
        <v>984</v>
      </c>
      <c r="B731" s="269" t="s">
        <v>716</v>
      </c>
      <c r="C731" s="270">
        <v>3063.65</v>
      </c>
    </row>
    <row r="732" spans="1:3" x14ac:dyDescent="0.25">
      <c r="A732" s="268" t="s">
        <v>985</v>
      </c>
      <c r="B732" s="269" t="s">
        <v>716</v>
      </c>
      <c r="C732" s="270">
        <v>9054.83</v>
      </c>
    </row>
    <row r="733" spans="1:3" x14ac:dyDescent="0.25">
      <c r="A733" s="268" t="s">
        <v>986</v>
      </c>
      <c r="B733" s="269" t="s">
        <v>716</v>
      </c>
      <c r="C733" s="270">
        <v>10401.36</v>
      </c>
    </row>
    <row r="734" spans="1:3" x14ac:dyDescent="0.25">
      <c r="A734" s="268" t="s">
        <v>987</v>
      </c>
      <c r="B734" s="269" t="s">
        <v>716</v>
      </c>
      <c r="C734" s="270">
        <v>69435.38</v>
      </c>
    </row>
    <row r="735" spans="1:3" x14ac:dyDescent="0.25">
      <c r="A735" s="268" t="s">
        <v>988</v>
      </c>
      <c r="B735" s="269" t="s">
        <v>716</v>
      </c>
      <c r="C735" s="270">
        <v>2858.14</v>
      </c>
    </row>
    <row r="736" spans="1:3" x14ac:dyDescent="0.25">
      <c r="A736" s="268" t="s">
        <v>989</v>
      </c>
      <c r="B736" s="269" t="s">
        <v>716</v>
      </c>
      <c r="C736" s="270">
        <v>15391.74</v>
      </c>
    </row>
    <row r="737" spans="1:3" x14ac:dyDescent="0.25">
      <c r="A737" s="268" t="s">
        <v>990</v>
      </c>
      <c r="B737" s="269" t="s">
        <v>716</v>
      </c>
      <c r="C737" s="270">
        <v>6049.78</v>
      </c>
    </row>
    <row r="738" spans="1:3" x14ac:dyDescent="0.25">
      <c r="A738" s="268" t="s">
        <v>991</v>
      </c>
      <c r="B738" s="269" t="s">
        <v>716</v>
      </c>
      <c r="C738" s="270">
        <v>179.66</v>
      </c>
    </row>
    <row r="739" spans="1:3" x14ac:dyDescent="0.25">
      <c r="A739" s="268" t="s">
        <v>992</v>
      </c>
      <c r="B739" s="269" t="s">
        <v>716</v>
      </c>
      <c r="C739" s="270">
        <v>2437.77</v>
      </c>
    </row>
    <row r="740" spans="1:3" x14ac:dyDescent="0.25">
      <c r="A740" s="268" t="s">
        <v>993</v>
      </c>
      <c r="B740" s="269" t="s">
        <v>716</v>
      </c>
      <c r="C740" s="270">
        <v>10148.549999999999</v>
      </c>
    </row>
    <row r="741" spans="1:3" x14ac:dyDescent="0.25">
      <c r="A741" s="268" t="s">
        <v>994</v>
      </c>
      <c r="B741" s="269" t="s">
        <v>716</v>
      </c>
      <c r="C741" s="270">
        <v>14925.28</v>
      </c>
    </row>
    <row r="742" spans="1:3" x14ac:dyDescent="0.25">
      <c r="A742" s="268" t="s">
        <v>995</v>
      </c>
      <c r="B742" s="269" t="s">
        <v>716</v>
      </c>
      <c r="C742" s="270">
        <v>17976.060000000001</v>
      </c>
    </row>
    <row r="743" spans="1:3" x14ac:dyDescent="0.25">
      <c r="A743" s="268" t="s">
        <v>996</v>
      </c>
      <c r="B743" s="269" t="s">
        <v>716</v>
      </c>
      <c r="C743" s="270">
        <v>31916.36</v>
      </c>
    </row>
    <row r="744" spans="1:3" x14ac:dyDescent="0.25">
      <c r="A744" s="268" t="s">
        <v>997</v>
      </c>
      <c r="B744" s="269" t="s">
        <v>716</v>
      </c>
      <c r="C744" s="270">
        <v>26788.77</v>
      </c>
    </row>
    <row r="745" spans="1:3" x14ac:dyDescent="0.25">
      <c r="A745" s="268" t="s">
        <v>998</v>
      </c>
      <c r="B745" s="269" t="s">
        <v>716</v>
      </c>
      <c r="C745" s="270">
        <v>31646.12</v>
      </c>
    </row>
    <row r="746" spans="1:3" x14ac:dyDescent="0.25">
      <c r="A746" s="268" t="s">
        <v>999</v>
      </c>
      <c r="B746" s="269" t="s">
        <v>716</v>
      </c>
      <c r="C746" s="270">
        <v>6524.19</v>
      </c>
    </row>
    <row r="747" spans="1:3" x14ac:dyDescent="0.25">
      <c r="A747" s="268" t="s">
        <v>1000</v>
      </c>
      <c r="B747" s="269" t="s">
        <v>716</v>
      </c>
      <c r="C747" s="270">
        <v>5931.65</v>
      </c>
    </row>
    <row r="748" spans="1:3" x14ac:dyDescent="0.25">
      <c r="A748" s="268" t="s">
        <v>1001</v>
      </c>
      <c r="B748" s="269" t="s">
        <v>716</v>
      </c>
      <c r="C748" s="270">
        <v>9703.3700000000008</v>
      </c>
    </row>
    <row r="749" spans="1:3" x14ac:dyDescent="0.25">
      <c r="A749" s="268" t="s">
        <v>1002</v>
      </c>
      <c r="B749" s="269" t="s">
        <v>716</v>
      </c>
      <c r="C749" s="270">
        <v>13865.89</v>
      </c>
    </row>
    <row r="750" spans="1:3" x14ac:dyDescent="0.25">
      <c r="A750" s="268" t="s">
        <v>1003</v>
      </c>
      <c r="B750" s="269" t="s">
        <v>1004</v>
      </c>
      <c r="C750" s="270">
        <v>250</v>
      </c>
    </row>
    <row r="751" spans="1:3" x14ac:dyDescent="0.25">
      <c r="A751" s="268" t="s">
        <v>1005</v>
      </c>
      <c r="B751" s="269" t="s">
        <v>1004</v>
      </c>
      <c r="C751" s="270">
        <v>1839</v>
      </c>
    </row>
    <row r="752" spans="1:3" x14ac:dyDescent="0.25">
      <c r="A752" s="268" t="s">
        <v>1006</v>
      </c>
      <c r="B752" s="269" t="s">
        <v>1004</v>
      </c>
      <c r="C752" s="270">
        <v>210</v>
      </c>
    </row>
    <row r="753" spans="1:3" x14ac:dyDescent="0.25">
      <c r="A753" s="268" t="s">
        <v>1007</v>
      </c>
      <c r="B753" s="269" t="s">
        <v>1004</v>
      </c>
      <c r="C753" s="270">
        <v>515.62</v>
      </c>
    </row>
    <row r="754" spans="1:3" x14ac:dyDescent="0.25">
      <c r="A754" s="268" t="s">
        <v>1008</v>
      </c>
      <c r="B754" s="269" t="s">
        <v>1004</v>
      </c>
      <c r="C754" s="270">
        <v>3350.81</v>
      </c>
    </row>
    <row r="755" spans="1:3" x14ac:dyDescent="0.25">
      <c r="A755" s="268" t="s">
        <v>1009</v>
      </c>
      <c r="B755" s="269" t="s">
        <v>1004</v>
      </c>
      <c r="C755" s="270">
        <v>823</v>
      </c>
    </row>
    <row r="756" spans="1:3" x14ac:dyDescent="0.25">
      <c r="A756" s="268" t="s">
        <v>1010</v>
      </c>
      <c r="B756" s="269" t="s">
        <v>1004</v>
      </c>
      <c r="C756" s="270">
        <v>1050</v>
      </c>
    </row>
    <row r="757" spans="1:3" x14ac:dyDescent="0.25">
      <c r="A757" s="268" t="s">
        <v>1011</v>
      </c>
      <c r="B757" s="269" t="s">
        <v>1004</v>
      </c>
      <c r="C757" s="270">
        <v>641</v>
      </c>
    </row>
    <row r="758" spans="1:3" x14ac:dyDescent="0.25">
      <c r="A758" s="268" t="s">
        <v>1012</v>
      </c>
      <c r="B758" s="269" t="s">
        <v>1013</v>
      </c>
      <c r="C758" s="270">
        <v>710</v>
      </c>
    </row>
    <row r="759" spans="1:3" x14ac:dyDescent="0.25">
      <c r="A759" s="268" t="s">
        <v>1014</v>
      </c>
      <c r="B759" s="269" t="s">
        <v>1013</v>
      </c>
      <c r="C759" s="270">
        <v>421</v>
      </c>
    </row>
    <row r="760" spans="1:3" x14ac:dyDescent="0.25">
      <c r="A760" s="268" t="s">
        <v>1015</v>
      </c>
      <c r="B760" s="269" t="s">
        <v>1013</v>
      </c>
      <c r="C760" s="270">
        <v>750</v>
      </c>
    </row>
    <row r="761" spans="1:3" x14ac:dyDescent="0.25">
      <c r="A761" s="268" t="s">
        <v>1016</v>
      </c>
      <c r="B761" s="269" t="s">
        <v>1013</v>
      </c>
      <c r="C761" s="270">
        <v>1027.8800000000001</v>
      </c>
    </row>
    <row r="762" spans="1:3" ht="16.5" thickBot="1" x14ac:dyDescent="0.3">
      <c r="A762" s="268" t="s">
        <v>1016</v>
      </c>
      <c r="B762" s="269" t="s">
        <v>1017</v>
      </c>
      <c r="C762" s="270">
        <v>-2071023.72</v>
      </c>
    </row>
    <row r="763" spans="1:3" ht="16.350000000000001" customHeight="1" thickBot="1" x14ac:dyDescent="0.3">
      <c r="A763" s="271"/>
      <c r="B763" s="272" t="s">
        <v>1018</v>
      </c>
      <c r="C763" s="273">
        <f>SUM(C$13:C762)</f>
        <v>576392.99999999837</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headerFooter>
    <oddHeader>&amp;LOFFICE OF HEALTH CARE ACCESS&amp;CANNUAL REPORTING&amp;RGREENWICH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zoomScale="75" zoomScaleSheetLayoutView="75" workbookViewId="0">
      <selection activeCell="D10" sqref="D10"/>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4" customFormat="1" ht="15" customHeight="1" x14ac:dyDescent="0.25">
      <c r="A1" s="477"/>
      <c r="B1" s="478"/>
      <c r="C1" s="478"/>
      <c r="D1" s="478"/>
      <c r="E1" s="478"/>
      <c r="F1" s="479"/>
    </row>
    <row r="2" spans="1:6" s="274" customFormat="1" ht="15.75" customHeight="1" x14ac:dyDescent="0.25">
      <c r="A2" s="468" t="s">
        <v>0</v>
      </c>
      <c r="B2" s="469"/>
      <c r="C2" s="469"/>
      <c r="D2" s="469"/>
      <c r="E2" s="469"/>
      <c r="F2" s="470"/>
    </row>
    <row r="3" spans="1:6" s="274" customFormat="1" ht="15" customHeight="1" x14ac:dyDescent="0.25">
      <c r="A3" s="468" t="s">
        <v>1</v>
      </c>
      <c r="B3" s="469"/>
      <c r="C3" s="469"/>
      <c r="D3" s="469"/>
      <c r="E3" s="469"/>
      <c r="F3" s="470"/>
    </row>
    <row r="4" spans="1:6" s="274" customFormat="1" ht="15" customHeight="1" x14ac:dyDescent="0.25">
      <c r="A4" s="468" t="s">
        <v>2</v>
      </c>
      <c r="B4" s="469"/>
      <c r="C4" s="469"/>
      <c r="D4" s="469"/>
      <c r="E4" s="469"/>
      <c r="F4" s="470"/>
    </row>
    <row r="5" spans="1:6" ht="15" customHeight="1" x14ac:dyDescent="0.25">
      <c r="A5" s="468" t="s">
        <v>1019</v>
      </c>
      <c r="B5" s="469"/>
      <c r="C5" s="469"/>
      <c r="D5" s="469"/>
      <c r="E5" s="469"/>
      <c r="F5" s="470"/>
    </row>
    <row r="6" spans="1:6" ht="16.5" customHeight="1" thickBot="1" x14ac:dyDescent="0.3">
      <c r="A6" s="480"/>
      <c r="B6" s="481"/>
      <c r="C6" s="481"/>
      <c r="D6" s="481"/>
      <c r="E6" s="481"/>
      <c r="F6" s="482"/>
    </row>
    <row r="7" spans="1:6" ht="16.5" customHeight="1" thickBot="1" x14ac:dyDescent="0.3">
      <c r="A7" s="487" t="s">
        <v>1020</v>
      </c>
      <c r="B7" s="488"/>
      <c r="C7" s="488"/>
      <c r="D7" s="488"/>
      <c r="E7" s="488"/>
      <c r="F7" s="488"/>
    </row>
    <row r="8" spans="1:6" ht="14.25" customHeight="1" x14ac:dyDescent="0.25">
      <c r="A8" s="275">
        <v>-1</v>
      </c>
      <c r="B8" s="276">
        <v>-2</v>
      </c>
      <c r="C8" s="276">
        <v>-3</v>
      </c>
      <c r="D8" s="276">
        <v>-4</v>
      </c>
      <c r="E8" s="276">
        <v>-5</v>
      </c>
      <c r="F8" s="277">
        <v>-6</v>
      </c>
    </row>
    <row r="9" spans="1:6" ht="30.75" customHeight="1" thickBot="1" x14ac:dyDescent="0.3">
      <c r="A9" s="278" t="s">
        <v>1021</v>
      </c>
      <c r="B9" s="279" t="s">
        <v>1022</v>
      </c>
      <c r="C9" s="280" t="s">
        <v>1023</v>
      </c>
      <c r="D9" s="280" t="s">
        <v>1024</v>
      </c>
      <c r="E9" s="280" t="s">
        <v>1025</v>
      </c>
      <c r="F9" s="281" t="s">
        <v>1026</v>
      </c>
    </row>
    <row r="10" spans="1:6" ht="15" customHeight="1" x14ac:dyDescent="0.25">
      <c r="A10" s="282"/>
      <c r="B10" s="283"/>
      <c r="C10" s="284"/>
      <c r="D10" s="284"/>
      <c r="E10" s="284"/>
      <c r="F10" s="285"/>
    </row>
    <row r="11" spans="1:6" ht="15" customHeight="1" x14ac:dyDescent="0.25">
      <c r="A11" s="286" t="s">
        <v>143</v>
      </c>
      <c r="B11" s="489" t="s">
        <v>1027</v>
      </c>
      <c r="C11" s="490"/>
      <c r="D11" s="490"/>
      <c r="E11" s="490"/>
      <c r="F11" s="490"/>
    </row>
    <row r="12" spans="1:6" ht="15" customHeight="1" x14ac:dyDescent="0.25">
      <c r="A12" s="483"/>
      <c r="B12" s="484"/>
      <c r="C12" s="484"/>
      <c r="D12" s="484"/>
      <c r="E12" s="484"/>
      <c r="F12" s="484"/>
    </row>
    <row r="13" spans="1:6" ht="15" customHeight="1" x14ac:dyDescent="0.25">
      <c r="A13" s="286" t="s">
        <v>144</v>
      </c>
      <c r="B13" s="491" t="s">
        <v>1028</v>
      </c>
      <c r="C13" s="492"/>
      <c r="D13" s="492"/>
      <c r="E13" s="492"/>
      <c r="F13" s="492"/>
    </row>
    <row r="14" spans="1:6" ht="15" customHeight="1" x14ac:dyDescent="0.25">
      <c r="A14" s="483"/>
      <c r="B14" s="484"/>
      <c r="C14" s="484"/>
      <c r="D14" s="484"/>
      <c r="E14" s="484"/>
      <c r="F14" s="484"/>
    </row>
    <row r="15" spans="1:6" ht="15" customHeight="1" x14ac:dyDescent="0.25">
      <c r="A15" s="286" t="s">
        <v>178</v>
      </c>
      <c r="B15" s="491" t="s">
        <v>1029</v>
      </c>
      <c r="C15" s="492"/>
      <c r="D15" s="492"/>
      <c r="E15" s="492"/>
      <c r="F15" s="492"/>
    </row>
    <row r="16" spans="1:6" ht="15" customHeight="1" x14ac:dyDescent="0.25">
      <c r="A16" s="483"/>
      <c r="B16" s="484"/>
      <c r="C16" s="484"/>
      <c r="D16" s="484"/>
      <c r="E16" s="484"/>
      <c r="F16" s="484"/>
    </row>
    <row r="17" spans="1:6" ht="15" customHeight="1" x14ac:dyDescent="0.25">
      <c r="A17" s="286" t="s">
        <v>1030</v>
      </c>
      <c r="B17" s="485" t="s">
        <v>1031</v>
      </c>
      <c r="C17" s="485"/>
      <c r="D17" s="485"/>
      <c r="E17" s="485"/>
      <c r="F17" s="485"/>
    </row>
    <row r="18" spans="1:6" ht="16.5" customHeight="1" thickBot="1" x14ac:dyDescent="0.3">
      <c r="A18" s="287"/>
      <c r="B18" s="486"/>
      <c r="C18" s="486"/>
      <c r="D18" s="486"/>
      <c r="E18" s="486"/>
      <c r="F18" s="288"/>
    </row>
    <row r="19" spans="1:6" x14ac:dyDescent="0.25">
      <c r="A19" s="289"/>
      <c r="B19" s="290" t="s">
        <v>1032</v>
      </c>
      <c r="C19" s="291">
        <v>211000</v>
      </c>
      <c r="D19" s="291">
        <v>65000</v>
      </c>
      <c r="E19" s="291">
        <v>21000</v>
      </c>
      <c r="F19" s="292">
        <v>44000</v>
      </c>
    </row>
    <row r="20" spans="1:6" x14ac:dyDescent="0.25">
      <c r="A20" s="289"/>
      <c r="B20" s="290" t="s">
        <v>1033</v>
      </c>
      <c r="C20" s="291">
        <v>13000</v>
      </c>
      <c r="D20" s="291">
        <v>-100</v>
      </c>
      <c r="E20" s="291">
        <v>0</v>
      </c>
      <c r="F20" s="292">
        <v>0</v>
      </c>
    </row>
    <row r="21" spans="1:6" x14ac:dyDescent="0.25">
      <c r="A21" s="289"/>
      <c r="B21" s="290" t="s">
        <v>1034</v>
      </c>
      <c r="C21" s="291">
        <v>2800</v>
      </c>
      <c r="D21" s="291">
        <v>1700</v>
      </c>
      <c r="E21" s="291">
        <v>1600</v>
      </c>
      <c r="F21" s="292">
        <v>0</v>
      </c>
    </row>
    <row r="22" spans="1:6" x14ac:dyDescent="0.25">
      <c r="A22" s="289"/>
      <c r="B22" s="290" t="s">
        <v>1035</v>
      </c>
      <c r="C22" s="291">
        <v>88000</v>
      </c>
      <c r="D22" s="291">
        <v>14700</v>
      </c>
      <c r="E22" s="291">
        <v>14700</v>
      </c>
      <c r="F22" s="292">
        <v>0</v>
      </c>
    </row>
    <row r="23" spans="1:6" x14ac:dyDescent="0.25">
      <c r="A23" s="289"/>
      <c r="B23" s="290" t="s">
        <v>1036</v>
      </c>
      <c r="C23" s="291">
        <v>22000</v>
      </c>
      <c r="D23" s="291">
        <v>0</v>
      </c>
      <c r="E23" s="291">
        <v>0</v>
      </c>
      <c r="F23" s="292">
        <v>0</v>
      </c>
    </row>
    <row r="24" spans="1:6" ht="30" x14ac:dyDescent="0.25">
      <c r="A24" s="289"/>
      <c r="B24" s="290" t="s">
        <v>1037</v>
      </c>
      <c r="C24" s="291">
        <v>52000</v>
      </c>
      <c r="D24" s="291">
        <v>3000</v>
      </c>
      <c r="E24" s="291">
        <v>2000</v>
      </c>
      <c r="F24" s="292">
        <v>0</v>
      </c>
    </row>
    <row r="25" spans="1:6" x14ac:dyDescent="0.25">
      <c r="A25" s="289"/>
      <c r="B25" s="290" t="s">
        <v>1004</v>
      </c>
      <c r="C25" s="291">
        <v>347000</v>
      </c>
      <c r="D25" s="291">
        <v>19000</v>
      </c>
      <c r="E25" s="291">
        <v>16000</v>
      </c>
      <c r="F25" s="292">
        <v>3000</v>
      </c>
    </row>
    <row r="26" spans="1:6" x14ac:dyDescent="0.25">
      <c r="A26" s="289"/>
      <c r="B26" s="290" t="s">
        <v>1038</v>
      </c>
      <c r="C26" s="291">
        <v>200</v>
      </c>
      <c r="D26" s="291">
        <v>-300</v>
      </c>
      <c r="E26" s="291">
        <v>0</v>
      </c>
      <c r="F26" s="292">
        <v>0</v>
      </c>
    </row>
    <row r="27" spans="1:6" x14ac:dyDescent="0.25">
      <c r="A27" s="289"/>
      <c r="B27" s="290" t="s">
        <v>1039</v>
      </c>
      <c r="C27" s="291">
        <v>48000</v>
      </c>
      <c r="D27" s="291">
        <v>4700</v>
      </c>
      <c r="E27" s="291">
        <v>4700</v>
      </c>
      <c r="F27" s="292">
        <v>0</v>
      </c>
    </row>
    <row r="28" spans="1:6" x14ac:dyDescent="0.25">
      <c r="A28" s="289"/>
      <c r="B28" s="290" t="s">
        <v>1040</v>
      </c>
      <c r="C28" s="291">
        <v>5500</v>
      </c>
      <c r="D28" s="291">
        <v>2400</v>
      </c>
      <c r="E28" s="291">
        <v>2400</v>
      </c>
      <c r="F28" s="292">
        <v>0</v>
      </c>
    </row>
    <row r="29" spans="1:6" x14ac:dyDescent="0.25">
      <c r="A29" s="289"/>
      <c r="B29" s="290" t="s">
        <v>1041</v>
      </c>
      <c r="C29" s="291">
        <v>227000</v>
      </c>
      <c r="D29" s="291">
        <v>4000</v>
      </c>
      <c r="E29" s="291">
        <v>4000</v>
      </c>
      <c r="F29" s="292">
        <v>0</v>
      </c>
    </row>
    <row r="30" spans="1:6" x14ac:dyDescent="0.25">
      <c r="A30" s="289"/>
      <c r="B30" s="290" t="s">
        <v>1042</v>
      </c>
      <c r="C30" s="291">
        <v>10507000</v>
      </c>
      <c r="D30" s="291">
        <v>1137000</v>
      </c>
      <c r="E30" s="291">
        <v>608000</v>
      </c>
      <c r="F30" s="292">
        <v>529000</v>
      </c>
    </row>
    <row r="31" spans="1:6" x14ac:dyDescent="0.25">
      <c r="A31" s="289"/>
      <c r="B31" s="290" t="s">
        <v>1043</v>
      </c>
      <c r="C31" s="291">
        <v>20500</v>
      </c>
      <c r="D31" s="291">
        <v>-500</v>
      </c>
      <c r="E31" s="291">
        <v>0</v>
      </c>
      <c r="F31" s="292">
        <v>0</v>
      </c>
    </row>
    <row r="32" spans="1:6" x14ac:dyDescent="0.25">
      <c r="A32" s="289"/>
      <c r="B32" s="290" t="s">
        <v>1044</v>
      </c>
      <c r="C32" s="291">
        <v>125000</v>
      </c>
      <c r="D32" s="291">
        <v>-1000</v>
      </c>
      <c r="E32" s="291">
        <v>0</v>
      </c>
      <c r="F32" s="292">
        <v>0</v>
      </c>
    </row>
    <row r="33" spans="1:6" x14ac:dyDescent="0.25">
      <c r="A33" s="289"/>
      <c r="B33" s="290" t="s">
        <v>1045</v>
      </c>
      <c r="C33" s="291">
        <v>4500</v>
      </c>
      <c r="D33" s="291">
        <v>-100</v>
      </c>
      <c r="E33" s="291">
        <v>0</v>
      </c>
      <c r="F33" s="292">
        <v>0</v>
      </c>
    </row>
    <row r="34" spans="1:6" ht="30" x14ac:dyDescent="0.25">
      <c r="A34" s="289"/>
      <c r="B34" s="290" t="s">
        <v>1046</v>
      </c>
      <c r="C34" s="291">
        <v>49600</v>
      </c>
      <c r="D34" s="291">
        <v>-400</v>
      </c>
      <c r="E34" s="291">
        <v>0</v>
      </c>
      <c r="F34" s="292">
        <v>0</v>
      </c>
    </row>
    <row r="35" spans="1:6" ht="16.5" thickBot="1" x14ac:dyDescent="0.3">
      <c r="A35" s="289"/>
      <c r="B35" s="290" t="s">
        <v>1047</v>
      </c>
      <c r="C35" s="291">
        <v>17900</v>
      </c>
      <c r="D35" s="291">
        <v>-100</v>
      </c>
      <c r="E35" s="291">
        <v>0</v>
      </c>
      <c r="F35" s="292">
        <v>0</v>
      </c>
    </row>
    <row r="36" spans="1:6" ht="16.5" customHeight="1" thickBot="1" x14ac:dyDescent="0.3">
      <c r="A36" s="293"/>
      <c r="B36" s="293" t="s">
        <v>1048</v>
      </c>
      <c r="C36" s="294">
        <f>SUM(C$19:C35)</f>
        <v>11741000</v>
      </c>
      <c r="D36" s="294">
        <f>SUM(D$19:D35)</f>
        <v>1249000</v>
      </c>
      <c r="E36" s="294">
        <f>SUM(E$19:E35)</f>
        <v>674400</v>
      </c>
      <c r="F36" s="294">
        <f>SUM(F$19:F35)</f>
        <v>576000</v>
      </c>
    </row>
  </sheetData>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orientation="portrait" horizontalDpi="1200" verticalDpi="1200"/>
  <headerFooter>
    <oddHeader>&amp;LOFFICE OF HEALTH CARE ACCESS&amp;CANNUAL REPORTING&amp;RGREENWICH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2013-07-31T19:16:07Z</cp:lastPrinted>
  <dcterms:created xsi:type="dcterms:W3CDTF">2005-10-21T18:41:40Z</dcterms:created>
  <dcterms:modified xsi:type="dcterms:W3CDTF">2013-07-31T19:16:12Z</dcterms:modified>
</cp:coreProperties>
</file>